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Tabelle1" sheetId="1" r:id="rId1"/>
    <sheet name="Arbeitsbedarf" sheetId="3" r:id="rId2"/>
    <sheet name="Maschinenmassen" sheetId="4" r:id="rId3"/>
    <sheet name="Volumenbedarf" sheetId="8" r:id="rId4"/>
    <sheet name="Flächenbedarf" sheetId="9" r:id="rId5"/>
    <sheet name="LeistungV" sheetId="10" r:id="rId6"/>
    <sheet name="Leistungm2" sheetId="11" r:id="rId7"/>
    <sheet name="Leistungmasse" sheetId="12" r:id="rId8"/>
  </sheets>
  <calcPr calcId="124519"/>
</workbook>
</file>

<file path=xl/calcChain.xml><?xml version="1.0" encoding="utf-8"?>
<calcChain xmlns="http://schemas.openxmlformats.org/spreadsheetml/2006/main">
  <c r="AA6" i="1"/>
  <c r="P6"/>
  <c r="R6"/>
  <c r="S6"/>
  <c r="T6"/>
  <c r="W6"/>
  <c r="Y6"/>
  <c r="AC6"/>
  <c r="AE6"/>
  <c r="AG6"/>
  <c r="P7"/>
  <c r="R7"/>
  <c r="S7"/>
  <c r="T7"/>
  <c r="W7"/>
  <c r="Y7"/>
  <c r="AA7"/>
  <c r="AC7"/>
  <c r="AE7"/>
  <c r="AG7"/>
  <c r="P8"/>
  <c r="R8"/>
  <c r="S8"/>
  <c r="T8"/>
  <c r="W8"/>
  <c r="Y8"/>
  <c r="AA8"/>
  <c r="AC8"/>
  <c r="AE8"/>
  <c r="AG8"/>
  <c r="P9"/>
  <c r="R9"/>
  <c r="S9"/>
  <c r="T9"/>
  <c r="W9"/>
  <c r="Y9"/>
  <c r="AA9"/>
  <c r="AC9"/>
  <c r="AE9"/>
  <c r="AG9"/>
  <c r="P10"/>
  <c r="R10"/>
  <c r="S10"/>
  <c r="T10"/>
  <c r="W10"/>
  <c r="Y10"/>
  <c r="AA10"/>
  <c r="AC10"/>
  <c r="AE10"/>
  <c r="AG10"/>
  <c r="P11"/>
  <c r="R11"/>
  <c r="S11"/>
  <c r="T11"/>
  <c r="W11"/>
  <c r="Y11"/>
  <c r="AA11"/>
  <c r="AC11"/>
  <c r="AE11"/>
  <c r="AG11"/>
  <c r="P12"/>
  <c r="R12"/>
  <c r="S12"/>
  <c r="T12"/>
  <c r="W12"/>
  <c r="Y12"/>
  <c r="AA12"/>
  <c r="AC12"/>
  <c r="AE12"/>
  <c r="AG12"/>
  <c r="P13"/>
  <c r="R13"/>
  <c r="S13"/>
  <c r="T13"/>
  <c r="W13"/>
  <c r="Y13"/>
  <c r="AA13"/>
  <c r="AC13"/>
  <c r="AE13"/>
  <c r="AG13"/>
  <c r="P14"/>
  <c r="R14"/>
  <c r="S14"/>
  <c r="T14"/>
  <c r="W14"/>
  <c r="Y14"/>
  <c r="AA14"/>
  <c r="AC14"/>
  <c r="AE14"/>
  <c r="AG14"/>
  <c r="P15"/>
  <c r="R15"/>
  <c r="S15"/>
  <c r="T15"/>
  <c r="W15"/>
  <c r="Y15"/>
  <c r="AA15"/>
  <c r="AC15"/>
  <c r="AE15"/>
  <c r="AG15"/>
  <c r="P16"/>
  <c r="R16"/>
  <c r="S16"/>
  <c r="T16"/>
  <c r="W16"/>
  <c r="Y16"/>
  <c r="AA16"/>
  <c r="AC16"/>
  <c r="AE16"/>
  <c r="AG16"/>
  <c r="P17"/>
  <c r="R17"/>
  <c r="S17"/>
  <c r="T17"/>
  <c r="W17"/>
  <c r="Y17"/>
  <c r="AA17"/>
  <c r="AC17"/>
  <c r="AE17"/>
  <c r="AG17"/>
  <c r="P18"/>
  <c r="R18"/>
  <c r="S18"/>
  <c r="T18"/>
  <c r="W18"/>
  <c r="Y18"/>
  <c r="AA18"/>
  <c r="AC18"/>
  <c r="AE18"/>
  <c r="AG18"/>
  <c r="P19"/>
  <c r="R19"/>
  <c r="S19"/>
  <c r="T19"/>
  <c r="W19"/>
  <c r="Y19"/>
  <c r="AA19"/>
  <c r="AC19"/>
  <c r="AE19"/>
  <c r="AG19"/>
  <c r="P20"/>
  <c r="R20"/>
  <c r="S20"/>
  <c r="T20"/>
  <c r="W20"/>
  <c r="Y20"/>
  <c r="AA20"/>
  <c r="AC20"/>
  <c r="AE20"/>
  <c r="AG20"/>
  <c r="P21"/>
  <c r="R21"/>
  <c r="S21"/>
  <c r="T21"/>
  <c r="W21"/>
  <c r="Y21"/>
  <c r="AA21"/>
  <c r="AC21"/>
  <c r="AE21"/>
  <c r="AG21"/>
  <c r="P22"/>
  <c r="R22"/>
  <c r="S22"/>
  <c r="T22"/>
  <c r="W22"/>
  <c r="Y22"/>
  <c r="AA22"/>
  <c r="AC22"/>
  <c r="AE22"/>
  <c r="AG22"/>
  <c r="P23"/>
  <c r="R23"/>
  <c r="S23"/>
  <c r="T23"/>
  <c r="W23"/>
  <c r="Y23"/>
  <c r="AA23"/>
  <c r="AC23"/>
  <c r="AE23"/>
  <c r="AG23"/>
  <c r="P24"/>
  <c r="R24"/>
  <c r="S24"/>
  <c r="T24"/>
  <c r="W24"/>
  <c r="Y24"/>
  <c r="AA24"/>
  <c r="AC24"/>
  <c r="AE24"/>
  <c r="AG24"/>
  <c r="P28"/>
  <c r="R28"/>
  <c r="S28"/>
  <c r="T28"/>
  <c r="W28"/>
  <c r="Y28"/>
  <c r="AA28"/>
  <c r="AC28"/>
  <c r="AE28"/>
  <c r="AG28"/>
  <c r="P29"/>
  <c r="R29"/>
  <c r="S29"/>
  <c r="T29"/>
  <c r="W29"/>
  <c r="Y29"/>
  <c r="AA29"/>
  <c r="AC29"/>
  <c r="AE29"/>
  <c r="AG29"/>
  <c r="P30"/>
  <c r="R30"/>
  <c r="S30"/>
  <c r="T30"/>
  <c r="W30"/>
  <c r="Y30"/>
  <c r="AA30"/>
  <c r="AC30"/>
  <c r="AE30"/>
  <c r="AG30"/>
  <c r="P31"/>
  <c r="R31"/>
  <c r="S31"/>
  <c r="T31"/>
  <c r="W31"/>
  <c r="Y31"/>
  <c r="AA31"/>
  <c r="AC31"/>
  <c r="AE31"/>
  <c r="AG31"/>
  <c r="P32"/>
  <c r="R32"/>
  <c r="S32"/>
  <c r="T32"/>
  <c r="W32"/>
  <c r="Y32"/>
  <c r="AA32"/>
  <c r="AC32"/>
  <c r="AE32"/>
  <c r="AG32"/>
  <c r="P33"/>
  <c r="R33"/>
  <c r="S33"/>
  <c r="T33"/>
  <c r="W33"/>
  <c r="Y33"/>
  <c r="AA33"/>
  <c r="AC33"/>
  <c r="AE33"/>
  <c r="AG33"/>
  <c r="P34"/>
  <c r="R34"/>
  <c r="S34"/>
  <c r="T34"/>
  <c r="W34"/>
  <c r="Y34"/>
  <c r="AA34"/>
  <c r="AC34"/>
  <c r="AE34"/>
  <c r="AG34"/>
  <c r="P35"/>
  <c r="R35"/>
  <c r="S35"/>
  <c r="T35"/>
  <c r="W35"/>
  <c r="Y35"/>
  <c r="AA35"/>
  <c r="AC35"/>
  <c r="AE35"/>
  <c r="AG35"/>
  <c r="P37"/>
  <c r="R37"/>
  <c r="S37"/>
  <c r="T37"/>
  <c r="W37"/>
  <c r="Y37"/>
  <c r="AA37"/>
  <c r="AC37"/>
  <c r="AE37"/>
  <c r="AG37"/>
  <c r="P38"/>
  <c r="R38"/>
  <c r="S38"/>
  <c r="T38"/>
  <c r="W38"/>
  <c r="Y38"/>
  <c r="AA38"/>
  <c r="AC38"/>
  <c r="AE38"/>
  <c r="AG38"/>
  <c r="P39"/>
  <c r="R39"/>
  <c r="S39"/>
  <c r="T39"/>
  <c r="W39"/>
  <c r="Y39"/>
  <c r="AA39"/>
  <c r="AC39"/>
  <c r="AE39"/>
  <c r="AG39"/>
  <c r="P40"/>
  <c r="R40"/>
  <c r="S40"/>
  <c r="T40"/>
  <c r="W40"/>
  <c r="Y40"/>
  <c r="AA40"/>
  <c r="AC40"/>
  <c r="AE40"/>
  <c r="AG40"/>
  <c r="P41"/>
  <c r="R41"/>
  <c r="S41"/>
  <c r="T41"/>
  <c r="W41"/>
  <c r="Y41"/>
  <c r="AA41"/>
  <c r="AC41"/>
  <c r="AE41"/>
  <c r="AG41"/>
  <c r="P42"/>
  <c r="R42"/>
  <c r="S42"/>
  <c r="T42"/>
  <c r="W42"/>
  <c r="Y42"/>
  <c r="AA42"/>
  <c r="AC42"/>
  <c r="AE42"/>
  <c r="AG42"/>
  <c r="P43"/>
  <c r="R43"/>
  <c r="S43"/>
  <c r="T43"/>
  <c r="W43"/>
  <c r="Y43"/>
  <c r="AA43"/>
  <c r="AC43"/>
  <c r="AE43"/>
  <c r="AG43"/>
  <c r="R45"/>
  <c r="S45"/>
  <c r="T45"/>
  <c r="W45"/>
  <c r="Y45"/>
  <c r="AA45"/>
  <c r="AC45"/>
  <c r="AE45"/>
  <c r="AG45"/>
  <c r="R46"/>
  <c r="S46"/>
  <c r="T46"/>
  <c r="W46"/>
  <c r="Y46"/>
  <c r="AA46"/>
  <c r="AC46"/>
  <c r="AE46"/>
  <c r="AG46"/>
  <c r="R47"/>
  <c r="S47"/>
  <c r="T47"/>
  <c r="W47"/>
  <c r="Y47"/>
  <c r="AA47"/>
  <c r="AC47"/>
  <c r="AE47"/>
  <c r="AG47"/>
  <c r="R48"/>
  <c r="S48"/>
  <c r="T48"/>
  <c r="W48"/>
  <c r="Y48"/>
  <c r="AA48"/>
  <c r="AC48"/>
  <c r="AE48"/>
  <c r="AG48"/>
  <c r="P52"/>
  <c r="R52"/>
  <c r="S52"/>
  <c r="T52"/>
  <c r="W52"/>
  <c r="Y52"/>
  <c r="AA52"/>
  <c r="AC52"/>
  <c r="AE52"/>
  <c r="AG52"/>
  <c r="P53"/>
  <c r="R53"/>
  <c r="S53"/>
  <c r="T53"/>
  <c r="W53"/>
  <c r="Y53"/>
  <c r="AA53"/>
  <c r="AC53"/>
  <c r="AE53"/>
  <c r="AG53"/>
  <c r="P55"/>
  <c r="R55"/>
  <c r="S55"/>
  <c r="T55"/>
  <c r="W55"/>
  <c r="Y55"/>
  <c r="AA55"/>
  <c r="AC55"/>
  <c r="AE55"/>
  <c r="AG55"/>
  <c r="P56"/>
  <c r="R56"/>
  <c r="S56"/>
  <c r="T56"/>
  <c r="W56"/>
  <c r="Y56"/>
  <c r="AA56"/>
  <c r="AC56"/>
  <c r="AE56"/>
  <c r="AG56"/>
  <c r="R60"/>
  <c r="S60"/>
  <c r="T60"/>
  <c r="W60"/>
  <c r="Y60"/>
  <c r="AA60"/>
  <c r="AC60"/>
  <c r="AE60"/>
  <c r="AG60"/>
  <c r="P62"/>
  <c r="R62"/>
  <c r="S62"/>
  <c r="T62"/>
  <c r="W62"/>
  <c r="Y62"/>
  <c r="AA62"/>
  <c r="AC62"/>
  <c r="AE62"/>
  <c r="AG62"/>
  <c r="P63"/>
  <c r="R63"/>
  <c r="S63"/>
  <c r="T63"/>
  <c r="W63"/>
  <c r="Y63"/>
  <c r="AA63"/>
  <c r="AC63"/>
  <c r="AE63"/>
  <c r="AG63"/>
  <c r="P67"/>
  <c r="R67"/>
  <c r="AA67"/>
  <c r="AC67"/>
  <c r="P68"/>
  <c r="P72"/>
  <c r="R72"/>
  <c r="S72"/>
  <c r="T72"/>
  <c r="W72"/>
  <c r="Y72"/>
  <c r="AA72"/>
  <c r="AC72"/>
  <c r="AE72"/>
  <c r="AG72"/>
  <c r="P73"/>
  <c r="R73"/>
  <c r="S73"/>
  <c r="T73"/>
  <c r="W73"/>
  <c r="Y73"/>
  <c r="AA73"/>
  <c r="AC73"/>
  <c r="AE73"/>
  <c r="AG73"/>
  <c r="R74"/>
  <c r="S74"/>
  <c r="T74"/>
  <c r="V74"/>
  <c r="X74"/>
  <c r="Z74"/>
  <c r="AB74"/>
  <c r="AD74"/>
  <c r="AF74"/>
  <c r="R75"/>
  <c r="S75"/>
  <c r="T75"/>
  <c r="V75"/>
  <c r="X75"/>
  <c r="Z75"/>
  <c r="AB75"/>
  <c r="AD75"/>
  <c r="AF75"/>
  <c r="P79"/>
  <c r="R79"/>
  <c r="S79"/>
  <c r="T79"/>
  <c r="W79"/>
  <c r="Y79"/>
  <c r="AA79"/>
  <c r="AC79"/>
  <c r="AE79"/>
  <c r="AG79"/>
  <c r="P80"/>
  <c r="R80"/>
  <c r="S80"/>
  <c r="T80"/>
  <c r="W80"/>
  <c r="Y80"/>
  <c r="AA80"/>
  <c r="AC80"/>
  <c r="AE80"/>
  <c r="AG80"/>
  <c r="P81"/>
  <c r="R81"/>
  <c r="S81"/>
  <c r="T81"/>
  <c r="W81"/>
  <c r="Y81"/>
  <c r="AA81"/>
  <c r="AC81"/>
  <c r="AE81"/>
  <c r="AG81"/>
  <c r="P82"/>
  <c r="R82"/>
  <c r="S82"/>
  <c r="T82"/>
  <c r="W82"/>
  <c r="Y82"/>
  <c r="AA82"/>
  <c r="AC82"/>
  <c r="AE82"/>
  <c r="AG82"/>
  <c r="P83"/>
  <c r="R83"/>
  <c r="S83"/>
  <c r="T83"/>
  <c r="W83"/>
  <c r="Y83"/>
  <c r="AA83"/>
  <c r="AC83"/>
  <c r="AE83"/>
  <c r="AG83"/>
  <c r="P87"/>
  <c r="R87"/>
  <c r="S87"/>
  <c r="T87"/>
  <c r="W87"/>
  <c r="Y87"/>
  <c r="AA87"/>
  <c r="AC87"/>
  <c r="AE87"/>
  <c r="AG87"/>
  <c r="P89"/>
  <c r="R89"/>
  <c r="S89"/>
  <c r="T89"/>
  <c r="W89"/>
  <c r="Y89"/>
  <c r="AA89"/>
  <c r="AC89"/>
  <c r="AE89"/>
  <c r="AG89"/>
  <c r="P91"/>
  <c r="R91"/>
  <c r="S91"/>
  <c r="T91"/>
  <c r="W91"/>
  <c r="Y91"/>
  <c r="AA91"/>
  <c r="AC91"/>
  <c r="AE91"/>
  <c r="AG91"/>
  <c r="P93"/>
  <c r="R93"/>
  <c r="S93"/>
  <c r="T93"/>
  <c r="W93"/>
  <c r="Y93"/>
  <c r="AA93"/>
  <c r="AC93"/>
  <c r="AE93"/>
  <c r="AG93"/>
  <c r="P97"/>
  <c r="R97"/>
  <c r="S97"/>
  <c r="T97"/>
  <c r="W97"/>
  <c r="Y97"/>
  <c r="AA97"/>
  <c r="AC97"/>
  <c r="AE97"/>
  <c r="AG97"/>
  <c r="P101"/>
  <c r="R101"/>
  <c r="S101"/>
  <c r="T101"/>
  <c r="W101"/>
  <c r="Y101"/>
  <c r="AA101"/>
  <c r="AC101"/>
  <c r="AE101"/>
  <c r="AG101"/>
  <c r="P102"/>
  <c r="R102"/>
  <c r="S102"/>
  <c r="T102"/>
  <c r="W102"/>
  <c r="Y102"/>
  <c r="AA102"/>
  <c r="AC102"/>
  <c r="AE102"/>
  <c r="AG102"/>
  <c r="P103"/>
  <c r="R103"/>
  <c r="S103"/>
  <c r="T103"/>
  <c r="W103"/>
  <c r="Y103"/>
  <c r="AA103"/>
  <c r="AC103"/>
  <c r="AE103"/>
  <c r="AG103"/>
  <c r="P104"/>
  <c r="R104"/>
  <c r="S104"/>
  <c r="T104"/>
  <c r="W104"/>
  <c r="Y104"/>
  <c r="AA104"/>
  <c r="AC104"/>
  <c r="AE104"/>
  <c r="AG104"/>
  <c r="P105"/>
  <c r="R105"/>
  <c r="S105"/>
  <c r="T105"/>
  <c r="W105"/>
  <c r="Y105"/>
  <c r="AA105"/>
  <c r="AC105"/>
  <c r="AE105"/>
  <c r="AG105"/>
  <c r="P106"/>
  <c r="R106"/>
  <c r="S106"/>
  <c r="T106"/>
  <c r="W106"/>
  <c r="Y106"/>
  <c r="AA106"/>
  <c r="AC106"/>
  <c r="AE106"/>
  <c r="AG106"/>
  <c r="P107"/>
  <c r="R107"/>
  <c r="S107"/>
  <c r="T107"/>
  <c r="W107"/>
  <c r="Y107"/>
  <c r="AA107"/>
  <c r="AC107"/>
  <c r="AE107"/>
  <c r="AG107"/>
  <c r="P108"/>
  <c r="R108"/>
  <c r="S108"/>
  <c r="T108"/>
  <c r="W108"/>
  <c r="Y108"/>
  <c r="AA108"/>
  <c r="AC108"/>
  <c r="AE108"/>
  <c r="AG108"/>
  <c r="P109"/>
  <c r="R109"/>
  <c r="S109"/>
  <c r="T109"/>
  <c r="W109"/>
  <c r="Y109"/>
  <c r="AA109"/>
  <c r="AC109"/>
  <c r="AE109"/>
  <c r="AG109"/>
  <c r="P110"/>
  <c r="R110"/>
  <c r="S110"/>
  <c r="T110"/>
  <c r="W110"/>
  <c r="Y110"/>
  <c r="AA110"/>
  <c r="AC110"/>
  <c r="AE110"/>
  <c r="AG110"/>
  <c r="P111"/>
  <c r="R111"/>
  <c r="S111"/>
  <c r="T111"/>
  <c r="W111"/>
  <c r="Y111"/>
  <c r="AA111"/>
  <c r="AC111"/>
  <c r="AE111"/>
  <c r="AG111"/>
  <c r="P112"/>
  <c r="R112"/>
  <c r="S112"/>
  <c r="T112"/>
  <c r="W112"/>
  <c r="Y112"/>
  <c r="AA112"/>
  <c r="AC112"/>
  <c r="AE112"/>
  <c r="AG112"/>
  <c r="P113"/>
  <c r="R113"/>
  <c r="S113"/>
  <c r="T113"/>
  <c r="W113"/>
  <c r="Y113"/>
  <c r="AA113"/>
  <c r="AC113"/>
  <c r="AE113"/>
  <c r="AG113"/>
  <c r="P114"/>
  <c r="R114"/>
  <c r="S114"/>
  <c r="T114"/>
  <c r="W114"/>
  <c r="Y114"/>
  <c r="AA114"/>
  <c r="AC114"/>
  <c r="AE114"/>
  <c r="AG114"/>
  <c r="P115"/>
  <c r="R115"/>
  <c r="S115"/>
  <c r="T115"/>
  <c r="W115"/>
  <c r="Y115"/>
  <c r="AA115"/>
  <c r="AC115"/>
  <c r="AE115"/>
  <c r="AG115"/>
  <c r="P116"/>
  <c r="R116"/>
  <c r="S116"/>
  <c r="T116"/>
  <c r="W116"/>
  <c r="Y116"/>
  <c r="AA116"/>
  <c r="AC116"/>
  <c r="AE116"/>
  <c r="AG116"/>
  <c r="P117"/>
  <c r="R117"/>
  <c r="S117"/>
  <c r="T117"/>
  <c r="W117"/>
  <c r="Y117"/>
  <c r="AA117"/>
  <c r="AC117"/>
  <c r="AE117"/>
  <c r="AG117"/>
  <c r="P119"/>
  <c r="R119"/>
  <c r="S119"/>
  <c r="T119"/>
  <c r="W119"/>
  <c r="Y119"/>
  <c r="AA119"/>
  <c r="AC119"/>
  <c r="AE119"/>
  <c r="AG119"/>
  <c r="P120"/>
  <c r="R120"/>
  <c r="S120"/>
  <c r="T120"/>
  <c r="W120"/>
  <c r="Y120"/>
  <c r="AA120"/>
  <c r="AC120"/>
  <c r="AE120"/>
  <c r="AG120"/>
  <c r="P121"/>
  <c r="R121"/>
  <c r="S121"/>
  <c r="T121"/>
  <c r="W121"/>
  <c r="Y121"/>
  <c r="AA121"/>
  <c r="AC121"/>
  <c r="AE121"/>
  <c r="AG121"/>
  <c r="P122"/>
  <c r="R122"/>
  <c r="S122"/>
  <c r="T122"/>
  <c r="W122"/>
  <c r="Y122"/>
  <c r="AA122"/>
  <c r="AC122"/>
  <c r="AE122"/>
  <c r="AG122"/>
  <c r="P123"/>
  <c r="R123"/>
  <c r="S123"/>
  <c r="T123"/>
  <c r="W123"/>
  <c r="Y123"/>
  <c r="AA123"/>
  <c r="AC123"/>
  <c r="AE123"/>
  <c r="AG123"/>
  <c r="P124"/>
  <c r="R124"/>
  <c r="S124"/>
  <c r="T124"/>
  <c r="W124"/>
  <c r="Y124"/>
  <c r="AA124"/>
  <c r="AC124"/>
  <c r="AE124"/>
  <c r="AG124"/>
  <c r="P125"/>
  <c r="R125"/>
  <c r="S125"/>
  <c r="T125"/>
  <c r="W125"/>
  <c r="Y125"/>
  <c r="AA125"/>
  <c r="AC125"/>
  <c r="AE125"/>
  <c r="AG125"/>
  <c r="P126"/>
  <c r="R126"/>
  <c r="S126"/>
  <c r="T126"/>
  <c r="W126"/>
  <c r="Y126"/>
  <c r="AA126"/>
  <c r="AC126"/>
  <c r="AE126"/>
  <c r="AG126"/>
  <c r="P127"/>
  <c r="R127"/>
  <c r="S127"/>
  <c r="T127"/>
  <c r="W127"/>
  <c r="Y127"/>
  <c r="AA127"/>
  <c r="AC127"/>
  <c r="AE127"/>
  <c r="AG127"/>
  <c r="P128"/>
  <c r="R128"/>
  <c r="S128"/>
  <c r="T128"/>
  <c r="W128"/>
  <c r="Y128"/>
  <c r="AA128"/>
  <c r="AC128"/>
  <c r="AE128"/>
  <c r="AG128"/>
  <c r="P129"/>
  <c r="R129"/>
  <c r="S129"/>
  <c r="T129"/>
  <c r="W129"/>
  <c r="Y129"/>
  <c r="AA129"/>
  <c r="AC129"/>
  <c r="AE129"/>
  <c r="AG129"/>
  <c r="P131"/>
  <c r="R131"/>
  <c r="S131"/>
  <c r="T131"/>
  <c r="W131"/>
  <c r="Y131"/>
  <c r="AA131"/>
  <c r="AC131"/>
  <c r="AE131"/>
  <c r="AG131"/>
  <c r="P132"/>
  <c r="R132"/>
  <c r="S132"/>
  <c r="T132"/>
  <c r="W132"/>
  <c r="Y132"/>
  <c r="AA132"/>
  <c r="AC132"/>
  <c r="AE132"/>
  <c r="AG132"/>
  <c r="P133"/>
  <c r="R133"/>
  <c r="S133"/>
  <c r="T133"/>
  <c r="W133"/>
  <c r="Y133"/>
  <c r="AA133"/>
  <c r="AC133"/>
  <c r="AE133"/>
  <c r="AG133"/>
  <c r="P134"/>
  <c r="R134"/>
  <c r="S134"/>
  <c r="T134"/>
  <c r="W134"/>
  <c r="Y134"/>
  <c r="AA134"/>
  <c r="AC134"/>
  <c r="AE134"/>
  <c r="AG134"/>
  <c r="P135"/>
  <c r="R135"/>
  <c r="S135"/>
  <c r="T135"/>
  <c r="W135"/>
  <c r="Y135"/>
  <c r="AA135"/>
  <c r="AC135"/>
  <c r="AE135"/>
  <c r="AG135"/>
  <c r="P136"/>
  <c r="R136"/>
  <c r="S136"/>
  <c r="T136"/>
  <c r="W136"/>
  <c r="Y136"/>
  <c r="AA136"/>
  <c r="AC136"/>
  <c r="AE136"/>
  <c r="AG136"/>
  <c r="P137"/>
  <c r="R137"/>
  <c r="S137"/>
  <c r="T137"/>
  <c r="W137"/>
  <c r="Y137"/>
  <c r="AA137"/>
  <c r="AC137"/>
  <c r="AE137"/>
  <c r="AG137"/>
  <c r="P138"/>
  <c r="R138"/>
  <c r="S138"/>
  <c r="T138"/>
  <c r="W138"/>
  <c r="Y138"/>
  <c r="AA138"/>
  <c r="AC138"/>
  <c r="AE138"/>
  <c r="AG138"/>
  <c r="P139"/>
  <c r="R139"/>
  <c r="S139"/>
  <c r="T139"/>
  <c r="W139"/>
  <c r="Y139"/>
  <c r="AA139"/>
  <c r="AC139"/>
  <c r="AE139"/>
  <c r="AG139"/>
  <c r="P140"/>
  <c r="R140"/>
  <c r="S140"/>
  <c r="T140"/>
  <c r="W140"/>
  <c r="Y140"/>
  <c r="AA140"/>
  <c r="AC140"/>
  <c r="AE140"/>
  <c r="AG140"/>
  <c r="P141"/>
  <c r="R141"/>
  <c r="S141"/>
  <c r="T141"/>
  <c r="W141"/>
  <c r="Y141"/>
  <c r="AA141"/>
  <c r="AC141"/>
  <c r="AE141"/>
  <c r="AG141"/>
  <c r="P142"/>
  <c r="R142"/>
  <c r="S142"/>
  <c r="T142"/>
  <c r="W142"/>
  <c r="Y142"/>
  <c r="AA142"/>
  <c r="AC142"/>
  <c r="AE142"/>
  <c r="AG142"/>
  <c r="P143"/>
  <c r="R143"/>
  <c r="S143"/>
  <c r="T143"/>
  <c r="W143"/>
  <c r="Y143"/>
  <c r="AA143"/>
  <c r="AC143"/>
  <c r="AE143"/>
  <c r="AG143"/>
  <c r="P144"/>
  <c r="R144"/>
  <c r="S144"/>
  <c r="T144"/>
  <c r="W144"/>
  <c r="Y144"/>
  <c r="AA144"/>
  <c r="AC144"/>
  <c r="AE144"/>
  <c r="AG144"/>
  <c r="P145"/>
  <c r="R145"/>
  <c r="S145"/>
  <c r="T145"/>
  <c r="W145"/>
  <c r="Y145"/>
  <c r="AA145"/>
  <c r="AC145"/>
  <c r="AE145"/>
  <c r="AG145"/>
  <c r="P146"/>
  <c r="R146"/>
  <c r="S146"/>
  <c r="T146"/>
  <c r="W146"/>
  <c r="Y146"/>
  <c r="AA146"/>
  <c r="AC146"/>
  <c r="AE146"/>
  <c r="AG146"/>
  <c r="F101"/>
  <c r="V101" s="1"/>
  <c r="F102"/>
  <c r="V102" s="1"/>
  <c r="F103"/>
  <c r="V103" s="1"/>
  <c r="F104"/>
  <c r="V104" s="1"/>
  <c r="F105"/>
  <c r="V105" s="1"/>
  <c r="F106"/>
  <c r="V106" s="1"/>
  <c r="F107"/>
  <c r="V107" s="1"/>
  <c r="F108"/>
  <c r="V108" s="1"/>
  <c r="F109"/>
  <c r="V109" s="1"/>
  <c r="F110"/>
  <c r="V110" s="1"/>
  <c r="F111"/>
  <c r="V111" s="1"/>
  <c r="F112"/>
  <c r="V112" s="1"/>
  <c r="F113"/>
  <c r="V113" s="1"/>
  <c r="F114"/>
  <c r="V114" s="1"/>
  <c r="F115"/>
  <c r="V115" s="1"/>
  <c r="F116"/>
  <c r="V116" s="1"/>
  <c r="F117"/>
  <c r="V117" s="1"/>
  <c r="F119"/>
  <c r="V119" s="1"/>
  <c r="F120"/>
  <c r="V120" s="1"/>
  <c r="F121"/>
  <c r="V121" s="1"/>
  <c r="F122"/>
  <c r="V122" s="1"/>
  <c r="F123"/>
  <c r="V123" s="1"/>
  <c r="F124"/>
  <c r="V124" s="1"/>
  <c r="F125"/>
  <c r="V125" s="1"/>
  <c r="F126"/>
  <c r="V126" s="1"/>
  <c r="F127"/>
  <c r="V127" s="1"/>
  <c r="F128"/>
  <c r="V128" s="1"/>
  <c r="F129"/>
  <c r="V129" s="1"/>
  <c r="F131"/>
  <c r="V131" s="1"/>
  <c r="F132"/>
  <c r="V132" s="1"/>
  <c r="F133"/>
  <c r="V133" s="1"/>
  <c r="F134"/>
  <c r="V134" s="1"/>
  <c r="F135"/>
  <c r="V135" s="1"/>
  <c r="F136"/>
  <c r="V136" s="1"/>
  <c r="F137"/>
  <c r="V137" s="1"/>
  <c r="F138"/>
  <c r="V138" s="1"/>
  <c r="F139"/>
  <c r="V139" s="1"/>
  <c r="F140"/>
  <c r="V140" s="1"/>
  <c r="F141"/>
  <c r="V141" s="1"/>
  <c r="F142"/>
  <c r="V142" s="1"/>
  <c r="F143"/>
  <c r="V143" s="1"/>
  <c r="F144"/>
  <c r="V144" s="1"/>
  <c r="F145"/>
  <c r="V145" s="1"/>
  <c r="F146"/>
  <c r="V146" s="1"/>
  <c r="E131"/>
  <c r="E132"/>
  <c r="E133"/>
  <c r="E134"/>
  <c r="E135"/>
  <c r="E136"/>
  <c r="E137"/>
  <c r="E138"/>
  <c r="E139"/>
  <c r="E140"/>
  <c r="E141"/>
  <c r="E142"/>
  <c r="E143"/>
  <c r="E144"/>
  <c r="E145"/>
  <c r="E146"/>
  <c r="F93"/>
  <c r="V93" s="1"/>
  <c r="F97"/>
  <c r="V97" s="1"/>
  <c r="E97"/>
  <c r="E89"/>
  <c r="E91"/>
  <c r="E93"/>
  <c r="E87"/>
  <c r="F87"/>
  <c r="V87" s="1"/>
  <c r="F89"/>
  <c r="V89" s="1"/>
  <c r="F91"/>
  <c r="V91" s="1"/>
  <c r="F80"/>
  <c r="V80" s="1"/>
  <c r="F81"/>
  <c r="V81" s="1"/>
  <c r="F82"/>
  <c r="V82" s="1"/>
  <c r="F83"/>
  <c r="V83" s="1"/>
  <c r="F79"/>
  <c r="V79" s="1"/>
  <c r="D75"/>
  <c r="P75" s="1"/>
  <c r="D74"/>
  <c r="P74" s="1"/>
  <c r="E72"/>
  <c r="E73"/>
  <c r="F72"/>
  <c r="V72" s="1"/>
  <c r="F73"/>
  <c r="V73" s="1"/>
  <c r="E68"/>
  <c r="E67"/>
  <c r="F67"/>
  <c r="Z67" s="1"/>
  <c r="F68"/>
  <c r="F60"/>
  <c r="E62"/>
  <c r="E63"/>
  <c r="E60"/>
  <c r="F62"/>
  <c r="V62" s="1"/>
  <c r="F63"/>
  <c r="V63" s="1"/>
  <c r="E53"/>
  <c r="E55"/>
  <c r="E56"/>
  <c r="E52"/>
  <c r="F52"/>
  <c r="F53"/>
  <c r="F55"/>
  <c r="F56"/>
  <c r="F28"/>
  <c r="F29"/>
  <c r="F30"/>
  <c r="F31"/>
  <c r="F32"/>
  <c r="F33"/>
  <c r="F34"/>
  <c r="F35"/>
  <c r="F37"/>
  <c r="F38"/>
  <c r="F39"/>
  <c r="F40"/>
  <c r="F41"/>
  <c r="F42"/>
  <c r="F43"/>
  <c r="F45"/>
  <c r="F46"/>
  <c r="F47"/>
  <c r="F48"/>
  <c r="F6"/>
  <c r="F7"/>
  <c r="Z7" s="1"/>
  <c r="F8"/>
  <c r="Z8" s="1"/>
  <c r="F9"/>
  <c r="Z9" s="1"/>
  <c r="F10"/>
  <c r="Z10" s="1"/>
  <c r="F11"/>
  <c r="Z11" s="1"/>
  <c r="F12"/>
  <c r="Z12" s="1"/>
  <c r="F13"/>
  <c r="Z13" s="1"/>
  <c r="F14"/>
  <c r="Z14" s="1"/>
  <c r="F15"/>
  <c r="Z15" s="1"/>
  <c r="F16"/>
  <c r="Z16" s="1"/>
  <c r="F17"/>
  <c r="Z17" s="1"/>
  <c r="F18"/>
  <c r="Z18" s="1"/>
  <c r="F19"/>
  <c r="Z19" s="1"/>
  <c r="F20"/>
  <c r="Z20" s="1"/>
  <c r="F21"/>
  <c r="Z21" s="1"/>
  <c r="F22"/>
  <c r="F23"/>
  <c r="F24"/>
  <c r="V24" l="1"/>
  <c r="X24"/>
  <c r="Z24"/>
  <c r="AB24"/>
  <c r="AD24"/>
  <c r="AF24"/>
  <c r="V23"/>
  <c r="X23"/>
  <c r="Z23"/>
  <c r="AB23"/>
  <c r="AD23"/>
  <c r="AF23"/>
  <c r="V22"/>
  <c r="X22"/>
  <c r="Z22"/>
  <c r="AB22"/>
  <c r="AD22"/>
  <c r="AF22"/>
  <c r="V21"/>
  <c r="X21"/>
  <c r="AB21"/>
  <c r="AD21"/>
  <c r="AF21"/>
  <c r="V20"/>
  <c r="X20"/>
  <c r="AB20"/>
  <c r="AD20"/>
  <c r="AF20"/>
  <c r="V19"/>
  <c r="X19"/>
  <c r="AB19"/>
  <c r="AD19"/>
  <c r="AF19"/>
  <c r="V18"/>
  <c r="X18"/>
  <c r="AB18"/>
  <c r="AD18"/>
  <c r="AF18"/>
  <c r="V17"/>
  <c r="X17"/>
  <c r="AB17"/>
  <c r="AD17"/>
  <c r="AF17"/>
  <c r="V16"/>
  <c r="X16"/>
  <c r="AB16"/>
  <c r="AD16"/>
  <c r="AF16"/>
  <c r="V15"/>
  <c r="X15"/>
  <c r="AB15"/>
  <c r="AD15"/>
  <c r="AF15"/>
  <c r="V14"/>
  <c r="X14"/>
  <c r="AB14"/>
  <c r="AD14"/>
  <c r="AF14"/>
  <c r="V13"/>
  <c r="X13"/>
  <c r="AB13"/>
  <c r="AD13"/>
  <c r="AF13"/>
  <c r="V12"/>
  <c r="X12"/>
  <c r="AB12"/>
  <c r="AD12"/>
  <c r="AF12"/>
  <c r="V11"/>
  <c r="X11"/>
  <c r="AB11"/>
  <c r="AD11"/>
  <c r="AF11"/>
  <c r="V10"/>
  <c r="X10"/>
  <c r="AB10"/>
  <c r="AD10"/>
  <c r="AF10"/>
  <c r="V9"/>
  <c r="X9"/>
  <c r="AB9"/>
  <c r="AD9"/>
  <c r="AF9"/>
  <c r="V8"/>
  <c r="X8"/>
  <c r="AB8"/>
  <c r="AD8"/>
  <c r="AF8"/>
  <c r="V7"/>
  <c r="X7"/>
  <c r="AB7"/>
  <c r="AD7"/>
  <c r="AF7"/>
  <c r="V6"/>
  <c r="X6"/>
  <c r="Z6"/>
  <c r="AB6"/>
  <c r="AD6"/>
  <c r="AF6"/>
  <c r="V48"/>
  <c r="X48"/>
  <c r="Z48"/>
  <c r="AB48"/>
  <c r="AD48"/>
  <c r="AF48"/>
  <c r="V47"/>
  <c r="X47"/>
  <c r="Z47"/>
  <c r="AB47"/>
  <c r="AD47"/>
  <c r="AF47"/>
  <c r="V46"/>
  <c r="X46"/>
  <c r="Z46"/>
  <c r="AB46"/>
  <c r="AD46"/>
  <c r="AF46"/>
  <c r="V45"/>
  <c r="X45"/>
  <c r="Z45"/>
  <c r="AB45"/>
  <c r="AD45"/>
  <c r="AF45"/>
  <c r="V43"/>
  <c r="X43"/>
  <c r="Z43"/>
  <c r="AB43"/>
  <c r="AD43"/>
  <c r="AF43"/>
  <c r="V42"/>
  <c r="X42"/>
  <c r="Z42"/>
  <c r="AB42"/>
  <c r="AD42"/>
  <c r="AF42"/>
  <c r="V41"/>
  <c r="X41"/>
  <c r="Z41"/>
  <c r="AB41"/>
  <c r="AD41"/>
  <c r="AF41"/>
  <c r="V40"/>
  <c r="X40"/>
  <c r="Z40"/>
  <c r="AB40"/>
  <c r="AD40"/>
  <c r="AF40"/>
  <c r="V39"/>
  <c r="X39"/>
  <c r="Z39"/>
  <c r="AB39"/>
  <c r="AD39"/>
  <c r="AF39"/>
  <c r="V38"/>
  <c r="X38"/>
  <c r="Z38"/>
  <c r="AB38"/>
  <c r="AD38"/>
  <c r="AF38"/>
  <c r="V37"/>
  <c r="X37"/>
  <c r="Z37"/>
  <c r="AB37"/>
  <c r="AD37"/>
  <c r="AF37"/>
  <c r="V35"/>
  <c r="X35"/>
  <c r="Z35"/>
  <c r="AB35"/>
  <c r="AD35"/>
  <c r="AF35"/>
  <c r="V34"/>
  <c r="X34"/>
  <c r="Z34"/>
  <c r="AB34"/>
  <c r="AD34"/>
  <c r="AF34"/>
  <c r="V33"/>
  <c r="X33"/>
  <c r="Z33"/>
  <c r="AB33"/>
  <c r="AD33"/>
  <c r="AF33"/>
  <c r="V32"/>
  <c r="X32"/>
  <c r="Z32"/>
  <c r="AB32"/>
  <c r="AD32"/>
  <c r="AF32"/>
  <c r="V31"/>
  <c r="X31"/>
  <c r="Z31"/>
  <c r="AB31"/>
  <c r="AD31"/>
  <c r="AF31"/>
  <c r="V30"/>
  <c r="X30"/>
  <c r="Z30"/>
  <c r="AB30"/>
  <c r="AD30"/>
  <c r="AF30"/>
  <c r="V29"/>
  <c r="X29"/>
  <c r="Z29"/>
  <c r="AB29"/>
  <c r="AD29"/>
  <c r="AF29"/>
  <c r="V28"/>
  <c r="X28"/>
  <c r="Z28"/>
  <c r="AB28"/>
  <c r="AD28"/>
  <c r="AF28"/>
  <c r="V56"/>
  <c r="X56"/>
  <c r="Z56"/>
  <c r="AB56"/>
  <c r="AD56"/>
  <c r="AF56"/>
  <c r="V55"/>
  <c r="X55"/>
  <c r="Z55"/>
  <c r="AB55"/>
  <c r="AD55"/>
  <c r="AF55"/>
  <c r="V53"/>
  <c r="X53"/>
  <c r="Z53"/>
  <c r="AB53"/>
  <c r="AD53"/>
  <c r="AF53"/>
  <c r="V52"/>
  <c r="X52"/>
  <c r="Z52"/>
  <c r="AB52"/>
  <c r="AD52"/>
  <c r="AF52"/>
  <c r="V60"/>
  <c r="X60"/>
  <c r="Z60"/>
  <c r="AB60"/>
  <c r="AF146"/>
  <c r="AD146"/>
  <c r="AB146"/>
  <c r="Z146"/>
  <c r="X146"/>
  <c r="AF145"/>
  <c r="AD145"/>
  <c r="AB145"/>
  <c r="Z145"/>
  <c r="X145"/>
  <c r="AF144"/>
  <c r="AD144"/>
  <c r="AB144"/>
  <c r="Z144"/>
  <c r="X144"/>
  <c r="AF143"/>
  <c r="AD143"/>
  <c r="AB143"/>
  <c r="Z143"/>
  <c r="X143"/>
  <c r="AF142"/>
  <c r="AD142"/>
  <c r="AB142"/>
  <c r="Z142"/>
  <c r="X142"/>
  <c r="AF141"/>
  <c r="AD141"/>
  <c r="AB141"/>
  <c r="Z141"/>
  <c r="X141"/>
  <c r="AF140"/>
  <c r="AD140"/>
  <c r="AB140"/>
  <c r="Z140"/>
  <c r="X140"/>
  <c r="AF139"/>
  <c r="AD139"/>
  <c r="AB139"/>
  <c r="Z139"/>
  <c r="X139"/>
  <c r="AF138"/>
  <c r="AD138"/>
  <c r="AB138"/>
  <c r="Z138"/>
  <c r="X138"/>
  <c r="AF137"/>
  <c r="AD137"/>
  <c r="AB137"/>
  <c r="Z137"/>
  <c r="X137"/>
  <c r="AF136"/>
  <c r="AD136"/>
  <c r="AB136"/>
  <c r="Z136"/>
  <c r="X136"/>
  <c r="AF135"/>
  <c r="AD135"/>
  <c r="AB135"/>
  <c r="Z135"/>
  <c r="X135"/>
  <c r="AF134"/>
  <c r="AD134"/>
  <c r="AB134"/>
  <c r="Z134"/>
  <c r="X134"/>
  <c r="AF133"/>
  <c r="AD133"/>
  <c r="AB133"/>
  <c r="Z133"/>
  <c r="X133"/>
  <c r="AF132"/>
  <c r="AD132"/>
  <c r="AB132"/>
  <c r="Z132"/>
  <c r="X132"/>
  <c r="AF131"/>
  <c r="AD131"/>
  <c r="AB131"/>
  <c r="Z131"/>
  <c r="X131"/>
  <c r="AF129"/>
  <c r="AD129"/>
  <c r="AB129"/>
  <c r="Z129"/>
  <c r="X129"/>
  <c r="AF128"/>
  <c r="AD128"/>
  <c r="AB128"/>
  <c r="Z128"/>
  <c r="X128"/>
  <c r="AF127"/>
  <c r="AD127"/>
  <c r="AB127"/>
  <c r="Z127"/>
  <c r="X127"/>
  <c r="AF126"/>
  <c r="AD126"/>
  <c r="AB126"/>
  <c r="Z126"/>
  <c r="X126"/>
  <c r="AF125"/>
  <c r="AD125"/>
  <c r="AB125"/>
  <c r="Z125"/>
  <c r="X125"/>
  <c r="AF124"/>
  <c r="AD124"/>
  <c r="AB124"/>
  <c r="Z124"/>
  <c r="X124"/>
  <c r="AF123"/>
  <c r="AD123"/>
  <c r="AB123"/>
  <c r="Z123"/>
  <c r="X123"/>
  <c r="AF122"/>
  <c r="AD122"/>
  <c r="AB122"/>
  <c r="Z122"/>
  <c r="X122"/>
  <c r="AF121"/>
  <c r="AD121"/>
  <c r="AB121"/>
  <c r="Z121"/>
  <c r="X121"/>
  <c r="AF120"/>
  <c r="AD120"/>
  <c r="AB120"/>
  <c r="Z120"/>
  <c r="X120"/>
  <c r="AF119"/>
  <c r="AD119"/>
  <c r="AB119"/>
  <c r="Z119"/>
  <c r="X119"/>
  <c r="AF117"/>
  <c r="AD117"/>
  <c r="AB117"/>
  <c r="Z117"/>
  <c r="X117"/>
  <c r="AF116"/>
  <c r="AD116"/>
  <c r="AB116"/>
  <c r="Z116"/>
  <c r="X116"/>
  <c r="AF115"/>
  <c r="AD115"/>
  <c r="AB115"/>
  <c r="Z115"/>
  <c r="X115"/>
  <c r="AF114"/>
  <c r="AD114"/>
  <c r="AB114"/>
  <c r="Z114"/>
  <c r="X114"/>
  <c r="AF113"/>
  <c r="AD113"/>
  <c r="AB113"/>
  <c r="Z113"/>
  <c r="X113"/>
  <c r="AF112"/>
  <c r="AD112"/>
  <c r="AB112"/>
  <c r="Z112"/>
  <c r="X112"/>
  <c r="AF111"/>
  <c r="AD111"/>
  <c r="AB111"/>
  <c r="Z111"/>
  <c r="X111"/>
  <c r="AF110"/>
  <c r="AD110"/>
  <c r="AB110"/>
  <c r="Z110"/>
  <c r="X110"/>
  <c r="AF109"/>
  <c r="AD109"/>
  <c r="AB109"/>
  <c r="Z109"/>
  <c r="X109"/>
  <c r="AF108"/>
  <c r="AD108"/>
  <c r="AB108"/>
  <c r="Z108"/>
  <c r="X108"/>
  <c r="AF107"/>
  <c r="AD107"/>
  <c r="AB107"/>
  <c r="Z107"/>
  <c r="X107"/>
  <c r="AF106"/>
  <c r="AD106"/>
  <c r="AB106"/>
  <c r="Z106"/>
  <c r="X106"/>
  <c r="AF105"/>
  <c r="AD105"/>
  <c r="AB105"/>
  <c r="Z105"/>
  <c r="X105"/>
  <c r="AF104"/>
  <c r="AD104"/>
  <c r="AB104"/>
  <c r="Z104"/>
  <c r="X104"/>
  <c r="AF103"/>
  <c r="AD103"/>
  <c r="AB103"/>
  <c r="Z103"/>
  <c r="X103"/>
  <c r="AF102"/>
  <c r="AD102"/>
  <c r="AB102"/>
  <c r="Z102"/>
  <c r="X102"/>
  <c r="AF101"/>
  <c r="AD101"/>
  <c r="AB101"/>
  <c r="Z101"/>
  <c r="X101"/>
  <c r="AF97"/>
  <c r="AD97"/>
  <c r="AB97"/>
  <c r="Z97"/>
  <c r="X97"/>
  <c r="AF93"/>
  <c r="AD93"/>
  <c r="AB93"/>
  <c r="Z93"/>
  <c r="X93"/>
  <c r="AF91"/>
  <c r="AD91"/>
  <c r="AB91"/>
  <c r="Z91"/>
  <c r="X91"/>
  <c r="AF89"/>
  <c r="AD89"/>
  <c r="AB89"/>
  <c r="Z89"/>
  <c r="X89"/>
  <c r="AF87"/>
  <c r="AD87"/>
  <c r="AB87"/>
  <c r="Z87"/>
  <c r="X87"/>
  <c r="AF83"/>
  <c r="AD83"/>
  <c r="AB83"/>
  <c r="Z83"/>
  <c r="X83"/>
  <c r="AF82"/>
  <c r="AD82"/>
  <c r="AB82"/>
  <c r="Z82"/>
  <c r="X82"/>
  <c r="AF81"/>
  <c r="AD81"/>
  <c r="AB81"/>
  <c r="Z81"/>
  <c r="X81"/>
  <c r="AF80"/>
  <c r="AD80"/>
  <c r="AB80"/>
  <c r="Z80"/>
  <c r="X80"/>
  <c r="AF79"/>
  <c r="AD79"/>
  <c r="AB79"/>
  <c r="Z79"/>
  <c r="X79"/>
  <c r="AG75"/>
  <c r="AE75"/>
  <c r="AC75"/>
  <c r="AA75"/>
  <c r="Y75"/>
  <c r="W75"/>
  <c r="AG74"/>
  <c r="AE74"/>
  <c r="AC74"/>
  <c r="AA74"/>
  <c r="Y74"/>
  <c r="W74"/>
  <c r="AF73"/>
  <c r="AD73"/>
  <c r="AB73"/>
  <c r="Z73"/>
  <c r="X73"/>
  <c r="AF72"/>
  <c r="AD72"/>
  <c r="AB72"/>
  <c r="Z72"/>
  <c r="X72"/>
  <c r="AB67"/>
  <c r="AF63"/>
  <c r="AD63"/>
  <c r="AB63"/>
  <c r="Z63"/>
  <c r="X63"/>
  <c r="AF62"/>
  <c r="AD62"/>
  <c r="AB62"/>
  <c r="Z62"/>
  <c r="X62"/>
  <c r="AF60"/>
  <c r="AD60"/>
</calcChain>
</file>

<file path=xl/sharedStrings.xml><?xml version="1.0" encoding="utf-8"?>
<sst xmlns="http://schemas.openxmlformats.org/spreadsheetml/2006/main" count="285" uniqueCount="265">
  <si>
    <t>Hersteller</t>
  </si>
  <si>
    <t>Typenbezeichnung</t>
  </si>
  <si>
    <t>Durchsatz</t>
  </si>
  <si>
    <t>Maulweite</t>
  </si>
  <si>
    <t>Rotorbreite</t>
  </si>
  <si>
    <t>Rotordurchmesser</t>
  </si>
  <si>
    <t>Leistung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</si>
  <si>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</si>
  <si>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</si>
  <si>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</si>
  <si>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</si>
  <si>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</si>
  <si>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</si>
  <si>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</si>
  <si>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</si>
  <si>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</si>
  <si>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</si>
  <si>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</si>
  <si>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</si>
  <si>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</si>
  <si>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</si>
  <si>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</si>
  <si>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</si>
  <si>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</si>
  <si>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</si>
  <si>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[t/h]</t>
  </si>
  <si>
    <t>[m³/h]</t>
  </si>
  <si>
    <t>[mm x mm]</t>
  </si>
  <si>
    <t>[mm]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</si>
  <si>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</si>
  <si>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</si>
  <si>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</si>
  <si>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</si>
  <si>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</si>
  <si>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</si>
  <si>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</si>
  <si>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</si>
  <si>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</si>
  <si>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</si>
  <si>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</si>
  <si>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</si>
  <si>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</si>
  <si>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</si>
  <si>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</si>
  <si>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</si>
  <si>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</si>
  <si>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</si>
  <si>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Hazemag</t>
  </si>
  <si>
    <t>LUT</t>
  </si>
  <si>
    <t>Posch</t>
  </si>
  <si>
    <t>PSP</t>
  </si>
  <si>
    <t>Gewicht</t>
  </si>
  <si>
    <t>AUBEMA</t>
  </si>
  <si>
    <t>Hammermühle</t>
  </si>
  <si>
    <t>1209, 1210, 1211, 1221, 1222</t>
  </si>
  <si>
    <t>1212/08 - 04</t>
  </si>
  <si>
    <t>1212/08 - 06</t>
  </si>
  <si>
    <t>1212/08 - 08</t>
  </si>
  <si>
    <t>1212/10 - 06</t>
  </si>
  <si>
    <t>1212/10 - 08</t>
  </si>
  <si>
    <t>1212/10 - 12</t>
  </si>
  <si>
    <t>1212/12 - 12</t>
  </si>
  <si>
    <t>1212/12 - 14</t>
  </si>
  <si>
    <t>1212/14 - 14</t>
  </si>
  <si>
    <t>1212/14 - 16</t>
  </si>
  <si>
    <t>1212/14 - 18</t>
  </si>
  <si>
    <t>1212/16 - 18</t>
  </si>
  <si>
    <t>1212/16 - 22</t>
  </si>
  <si>
    <t>1212/18 - 18</t>
  </si>
  <si>
    <t>1212/18 - 22</t>
  </si>
  <si>
    <t>1212/18 - 25</t>
  </si>
  <si>
    <t>1212/18 - 28</t>
  </si>
  <si>
    <t>1212/18 - 36</t>
  </si>
  <si>
    <t>750 x 2600</t>
  </si>
  <si>
    <t>300 x 400</t>
  </si>
  <si>
    <t>300 x 600</t>
  </si>
  <si>
    <t>300 x 800</t>
  </si>
  <si>
    <t>350 x 600</t>
  </si>
  <si>
    <t>350 x 800</t>
  </si>
  <si>
    <t>350 x 1000</t>
  </si>
  <si>
    <t>400 x 1200</t>
  </si>
  <si>
    <t>400 x 1400</t>
  </si>
  <si>
    <t>450 x 1400</t>
  </si>
  <si>
    <t>450 x 1600</t>
  </si>
  <si>
    <t>450 x 1800</t>
  </si>
  <si>
    <t>550 x 1800</t>
  </si>
  <si>
    <t>550 x 2200</t>
  </si>
  <si>
    <t>650 x 1800</t>
  </si>
  <si>
    <t>650 x 2200</t>
  </si>
  <si>
    <t>650 x 2500</t>
  </si>
  <si>
    <t>650 x 2800</t>
  </si>
  <si>
    <t>250 x 3600</t>
  </si>
  <si>
    <t>FAM</t>
  </si>
  <si>
    <t>PHM 06XX</t>
  </si>
  <si>
    <t>PHM 08XX</t>
  </si>
  <si>
    <t>PHM 10XX</t>
  </si>
  <si>
    <t>PHM 12XX</t>
  </si>
  <si>
    <t>PHM 14XX</t>
  </si>
  <si>
    <t>PHM 16XX</t>
  </si>
  <si>
    <t>PHM 18XX</t>
  </si>
  <si>
    <t>PHM 20XX</t>
  </si>
  <si>
    <t>Hammerbrecher</t>
  </si>
  <si>
    <t>PHB 10XX</t>
  </si>
  <si>
    <t>PHB 12XX</t>
  </si>
  <si>
    <t>PHB 13XX</t>
  </si>
  <si>
    <t>PHB 16XX</t>
  </si>
  <si>
    <t>PHB 20XX</t>
  </si>
  <si>
    <t>PHB 25XX</t>
  </si>
  <si>
    <t>PHB 30XX</t>
  </si>
  <si>
    <t>Doppelrotor-Hammerbrecher</t>
  </si>
  <si>
    <t>DRHB 12XX</t>
  </si>
  <si>
    <t>DRHB 16XX</t>
  </si>
  <si>
    <t>DRHB 20XX</t>
  </si>
  <si>
    <t>DRHB 25XX</t>
  </si>
  <si>
    <t>420 x 1420</t>
  </si>
  <si>
    <t>500 x 1400</t>
  </si>
  <si>
    <t>550 x 1600</t>
  </si>
  <si>
    <t>650 x 2000</t>
  </si>
  <si>
    <t>560 x 2800</t>
  </si>
  <si>
    <t>750 x 2800</t>
  </si>
  <si>
    <t>700 x 1450</t>
  </si>
  <si>
    <t>950 x 1600</t>
  </si>
  <si>
    <t>1040 x 1880</t>
  </si>
  <si>
    <t>1150 x 2000</t>
  </si>
  <si>
    <t>1500 x 2500</t>
  </si>
  <si>
    <t>1800 x 2800</t>
  </si>
  <si>
    <t>2100 x 3000</t>
  </si>
  <si>
    <t>1050 x 1600</t>
  </si>
  <si>
    <t>1550 x 2000</t>
  </si>
  <si>
    <t>1900 x 2500</t>
  </si>
  <si>
    <t>2300 x 3000</t>
  </si>
  <si>
    <t>Unirotor 490/190 - 1300/2500</t>
  </si>
  <si>
    <t>Novorotor 490/190 - 2000/2500</t>
  </si>
  <si>
    <t>HES</t>
  </si>
  <si>
    <t>HDS</t>
  </si>
  <si>
    <t>1900 x 3130</t>
  </si>
  <si>
    <t>3130 x 2800</t>
  </si>
  <si>
    <t>KHD</t>
  </si>
  <si>
    <t>HEM</t>
  </si>
  <si>
    <t>400 x 1950</t>
  </si>
  <si>
    <t>1110 x 3130</t>
  </si>
  <si>
    <t>1250 x 3130</t>
  </si>
  <si>
    <t>Stationäre Hammerbrecher</t>
  </si>
  <si>
    <t>LTH I 490/380 - 1000/2000</t>
  </si>
  <si>
    <t>LTH II 490/380 - 1000/2000</t>
  </si>
  <si>
    <t>Maschinenfabrik Liezen</t>
  </si>
  <si>
    <t>Hammermühlen</t>
  </si>
  <si>
    <t>1-rotorig, HMS 4919-HMS 100125</t>
  </si>
  <si>
    <t>2-rotorig, HMS 4919-HMS 100125</t>
  </si>
  <si>
    <t>CHS 1213</t>
  </si>
  <si>
    <t>CHS 1622R</t>
  </si>
  <si>
    <t>H 1625-1</t>
  </si>
  <si>
    <t>H 2225-1</t>
  </si>
  <si>
    <t>H 2625-1</t>
  </si>
  <si>
    <t>H 2220-2</t>
  </si>
  <si>
    <t>H 2620-2</t>
  </si>
  <si>
    <t>1304 x 1474</t>
  </si>
  <si>
    <t>1761 x 1474</t>
  </si>
  <si>
    <t>2221 x 1474</t>
  </si>
  <si>
    <t>2190 x 3191</t>
  </si>
  <si>
    <t>2650 x 3191</t>
  </si>
  <si>
    <t>Wendelschlagmühle</t>
  </si>
  <si>
    <t>KMR</t>
  </si>
  <si>
    <t>Hammerbrecher m. Walzen</t>
  </si>
  <si>
    <t>KDV</t>
  </si>
  <si>
    <t>KDL</t>
  </si>
  <si>
    <t>Prallhammerbrecher</t>
  </si>
  <si>
    <t>OKD</t>
  </si>
  <si>
    <t>2500 x 2500</t>
  </si>
  <si>
    <t>490 x 1390</t>
  </si>
  <si>
    <t>3200 x 3200</t>
  </si>
  <si>
    <t>Siebtechnik</t>
  </si>
  <si>
    <t>HM</t>
  </si>
  <si>
    <t>ThyssenKrupp</t>
  </si>
  <si>
    <t>Typ Titan</t>
  </si>
  <si>
    <t>40 D50</t>
  </si>
  <si>
    <t>48 D50</t>
  </si>
  <si>
    <t>56 D50</t>
  </si>
  <si>
    <t>48 D75</t>
  </si>
  <si>
    <t>56 D75</t>
  </si>
  <si>
    <t>64 D75</t>
  </si>
  <si>
    <t>72 D75</t>
  </si>
  <si>
    <t>64 D100</t>
  </si>
  <si>
    <t>72 D100</t>
  </si>
  <si>
    <t>80 D100</t>
  </si>
  <si>
    <t>88 D100</t>
  </si>
  <si>
    <t>60 D160</t>
  </si>
  <si>
    <t>70 D160</t>
  </si>
  <si>
    <t>80 D160</t>
  </si>
  <si>
    <t>90 D160</t>
  </si>
  <si>
    <t>96 D180</t>
  </si>
  <si>
    <t>108 D180</t>
  </si>
  <si>
    <t>Typ Mammut</t>
  </si>
  <si>
    <t>20/45</t>
  </si>
  <si>
    <t>28/45</t>
  </si>
  <si>
    <t>36/50</t>
  </si>
  <si>
    <t>44/50</t>
  </si>
  <si>
    <t>44/75</t>
  </si>
  <si>
    <t>52/75</t>
  </si>
  <si>
    <t>56/75</t>
  </si>
  <si>
    <t>70/90</t>
  </si>
  <si>
    <t>75/90</t>
  </si>
  <si>
    <t>84/135</t>
  </si>
  <si>
    <t>98/135</t>
  </si>
  <si>
    <t>Hammer-Prallbrecher Typ HAPRA</t>
  </si>
  <si>
    <t>1615</t>
  </si>
  <si>
    <t>1617</t>
  </si>
  <si>
    <t>1619</t>
  </si>
  <si>
    <t>1621</t>
  </si>
  <si>
    <t>2017</t>
  </si>
  <si>
    <t>2020</t>
  </si>
  <si>
    <t>2022</t>
  </si>
  <si>
    <t>2025</t>
  </si>
  <si>
    <t>2520</t>
  </si>
  <si>
    <t>2522</t>
  </si>
  <si>
    <t>2525</t>
  </si>
  <si>
    <t>2528</t>
  </si>
  <si>
    <t>3023</t>
  </si>
  <si>
    <t>3027</t>
  </si>
  <si>
    <t>3030</t>
  </si>
  <si>
    <t>3034</t>
  </si>
  <si>
    <t>2350 x 1290</t>
  </si>
  <si>
    <t>2350 x 1510</t>
  </si>
  <si>
    <t>2350 x 1730</t>
  </si>
  <si>
    <t>2700 x 1280</t>
  </si>
  <si>
    <t>2700 x 1480</t>
  </si>
  <si>
    <t>2700 x 1680</t>
  </si>
  <si>
    <t>2700 x 1880</t>
  </si>
  <si>
    <t>2850 x 1760</t>
  </si>
  <si>
    <t>2850 x 1970</t>
  </si>
  <si>
    <t>2850 x 2180</t>
  </si>
  <si>
    <t>2850 x 2390</t>
  </si>
  <si>
    <t>3100 x 1850</t>
  </si>
  <si>
    <t>3100 x 2150</t>
  </si>
  <si>
    <t>3100 x 2450</t>
  </si>
  <si>
    <t>3100 x 2750</t>
  </si>
  <si>
    <t>3900 x 2760</t>
  </si>
  <si>
    <t>3900 x 3100</t>
  </si>
  <si>
    <t>1050 x 890</t>
  </si>
  <si>
    <t>1100 x 1250</t>
  </si>
  <si>
    <t>1320 x 1450</t>
  </si>
  <si>
    <t>1320 x 1740</t>
  </si>
  <si>
    <t>1500 x 1880</t>
  </si>
  <si>
    <t>1500 x 2210</t>
  </si>
  <si>
    <t>1500 x 2330</t>
  </si>
  <si>
    <t>1780 x 2480</t>
  </si>
  <si>
    <t>1780 x 2650</t>
  </si>
  <si>
    <t>1860 x 2800</t>
  </si>
  <si>
    <t>2150 x 2860</t>
  </si>
  <si>
    <t>1100 x 1480</t>
  </si>
  <si>
    <t>1100 x 1700</t>
  </si>
  <si>
    <t>1100 x 1920</t>
  </si>
  <si>
    <t>1100 x 2140</t>
  </si>
  <si>
    <t>1320 x 1680</t>
  </si>
  <si>
    <t>1320 x 1960</t>
  </si>
  <si>
    <t>1320 x 2240</t>
  </si>
  <si>
    <t>1320 x 2520</t>
  </si>
  <si>
    <t>1620 x 1960</t>
  </si>
  <si>
    <t>1620 x 2240</t>
  </si>
  <si>
    <t>1620 x 2520</t>
  </si>
  <si>
    <t>1620 x 2800</t>
  </si>
  <si>
    <t>1880 x 2360</t>
  </si>
  <si>
    <t>1880 x 2700</t>
  </si>
  <si>
    <t>1880 x 3040</t>
  </si>
  <si>
    <t>1880 x 3380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</si>
</sst>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ont="1"/>
    <xf numFmtId="1" fontId="0" fillId="0" borderId="0" xfId="0" applyNumberFormat="1" applyFont="1" applyFill="1"/>
    <xf numFmtId="0" fontId="1" fillId="0" borderId="0" xfId="0" applyNumberFormat="1" applyFont="1"/>
    <xf numFmtId="0" fontId="1" fillId="0" borderId="0" xfId="0" applyFont="1" applyFill="1" applyAlignment="1">
      <alignment horizontal="left"/>
    </xf>
    <xf numFmtId="0" fontId="0" fillId="0" borderId="0" xfId="0" applyNumberFormat="1" applyFont="1" applyFill="1"/>
    <xf numFmtId="49" fontId="1" fillId="0" borderId="0" xfId="0" applyNumberFormat="1" applyFont="1" applyAlignment="1">
      <alignment horizontal="left"/>
    </xf>
    <xf numFmtId="1" fontId="1" fillId="0" borderId="0" xfId="0" applyNumberFormat="1" applyFont="1"/>
    <xf numFmtId="0" fontId="2" fillId="0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/>
    <xf numFmtId="0" fontId="0" fillId="0" borderId="0" xfId="0" applyFont="1"/>
    <xf numFmtId="2" fontId="0" fillId="0" borderId="0" xfId="0" applyNumberForma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Tabelle1!$P$6:$P$24</c:f>
              <c:numCache>
                <c:formatCode>0.00</c:formatCode>
                <c:ptCount val="19"/>
                <c:pt idx="0">
                  <c:v>0.9</c:v>
                </c:pt>
                <c:pt idx="1">
                  <c:v>2.4666666666666668</c:v>
                </c:pt>
                <c:pt idx="2">
                  <c:v>1.8</c:v>
                </c:pt>
                <c:pt idx="3">
                  <c:v>1.5714285714285714</c:v>
                </c:pt>
                <c:pt idx="4">
                  <c:v>1.5</c:v>
                </c:pt>
                <c:pt idx="5">
                  <c:v>1.2</c:v>
                </c:pt>
                <c:pt idx="6">
                  <c:v>1.2222222222222223</c:v>
                </c:pt>
                <c:pt idx="7">
                  <c:v>1.1000000000000001</c:v>
                </c:pt>
                <c:pt idx="8">
                  <c:v>1.1428571428571428</c:v>
                </c:pt>
                <c:pt idx="9">
                  <c:v>1.1111111111111112</c:v>
                </c:pt>
                <c:pt idx="10">
                  <c:v>1.1363636363636365</c:v>
                </c:pt>
                <c:pt idx="11">
                  <c:v>1.42</c:v>
                </c:pt>
                <c:pt idx="12">
                  <c:v>1.6071428571428572</c:v>
                </c:pt>
                <c:pt idx="13">
                  <c:v>1.4285714285714286</c:v>
                </c:pt>
                <c:pt idx="14">
                  <c:v>1.6</c:v>
                </c:pt>
                <c:pt idx="15">
                  <c:v>1.6511627906976745</c:v>
                </c:pt>
                <c:pt idx="16">
                  <c:v>1.8</c:v>
                </c:pt>
                <c:pt idx="17">
                  <c:v>1.8181818181818181</c:v>
                </c:pt>
                <c:pt idx="18">
                  <c:v>2.5</c:v>
                </c:pt>
              </c:numCache>
            </c:numRef>
          </c:yVal>
        </c:ser>
        <c:ser>
          <c:idx val="0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Tabelle1!$P$28:$P$48</c:f>
              <c:numCache>
                <c:formatCode>0.00</c:formatCode>
                <c:ptCount val="21"/>
                <c:pt idx="0">
                  <c:v>2.1428571428571428</c:v>
                </c:pt>
                <c:pt idx="1">
                  <c:v>1.875</c:v>
                </c:pt>
                <c:pt idx="2">
                  <c:v>1.375</c:v>
                </c:pt>
                <c:pt idx="3">
                  <c:v>1.1851851851851851</c:v>
                </c:pt>
                <c:pt idx="4">
                  <c:v>1.2903225806451613</c:v>
                </c:pt>
                <c:pt idx="5">
                  <c:v>1.0416666666666667</c:v>
                </c:pt>
                <c:pt idx="6">
                  <c:v>1.5</c:v>
                </c:pt>
                <c:pt idx="7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2</c:v>
                </c:pt>
                <c:pt idx="12">
                  <c:v>1.2222222222222223</c:v>
                </c:pt>
                <c:pt idx="13">
                  <c:v>1.2250000000000001</c:v>
                </c:pt>
                <c:pt idx="14">
                  <c:v>0.9285714285714286</c:v>
                </c:pt>
                <c:pt idx="15">
                  <c:v>0.97499999999999998</c:v>
                </c:pt>
              </c:numCache>
            </c:numRef>
          </c:yVal>
        </c:ser>
        <c:ser>
          <c:idx val="2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Tabelle1!$P$52:$P$56</c:f>
              <c:numCache>
                <c:formatCode>0.00</c:formatCode>
                <c:ptCount val="5"/>
                <c:pt idx="0">
                  <c:v>2.7777777777777777</c:v>
                </c:pt>
                <c:pt idx="1">
                  <c:v>1.6666666666666667</c:v>
                </c:pt>
                <c:pt idx="3">
                  <c:v>1.75</c:v>
                </c:pt>
                <c:pt idx="4">
                  <c:v>1.7388888888888889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Tabelle1!$P$60:$P$63</c:f>
              <c:numCache>
                <c:formatCode>0.00</c:formatCode>
                <c:ptCount val="4"/>
                <c:pt idx="2">
                  <c:v>1.75</c:v>
                </c:pt>
                <c:pt idx="3">
                  <c:v>1.5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Tabelle1!$P$67:$P$68</c:f>
              <c:numCache>
                <c:formatCode>0.00</c:formatCode>
                <c:ptCount val="2"/>
                <c:pt idx="0">
                  <c:v>7.1428571428571432</c:v>
                </c:pt>
                <c:pt idx="1">
                  <c:v>4.166666666666667</c:v>
                </c:pt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Tabelle1!$P$72:$P$75</c:f>
              <c:numCache>
                <c:formatCode>0.00</c:formatCode>
                <c:ptCount val="4"/>
                <c:pt idx="0">
                  <c:v>1.4814814814814814</c:v>
                </c:pt>
                <c:pt idx="1">
                  <c:v>1.4814814814814814</c:v>
                </c:pt>
                <c:pt idx="2">
                  <c:v>0.75</c:v>
                </c:pt>
                <c:pt idx="3">
                  <c:v>0.625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Tabelle1!$P$79:$P$83</c:f>
              <c:numCache>
                <c:formatCode>0.00</c:formatCode>
                <c:ptCount val="5"/>
                <c:pt idx="0">
                  <c:v>1.575</c:v>
                </c:pt>
                <c:pt idx="1">
                  <c:v>1.3333333333333333</c:v>
                </c:pt>
                <c:pt idx="2">
                  <c:v>1.25</c:v>
                </c:pt>
                <c:pt idx="3">
                  <c:v>1.6</c:v>
                </c:pt>
                <c:pt idx="4">
                  <c:v>1.6666666666666667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Tabelle1!$P$87:$P$93</c:f>
              <c:numCache>
                <c:formatCode>0.00</c:formatCode>
                <c:ptCount val="7"/>
                <c:pt idx="0">
                  <c:v>1.6326530612244898</c:v>
                </c:pt>
                <c:pt idx="2">
                  <c:v>0.5</c:v>
                </c:pt>
                <c:pt idx="4">
                  <c:v>0.90909090909090906</c:v>
                </c:pt>
                <c:pt idx="6">
                  <c:v>1.9565217391304348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Tabelle1!$P$97</c:f>
              <c:numCache>
                <c:formatCode>0.00</c:formatCode>
                <c:ptCount val="1"/>
                <c:pt idx="0">
                  <c:v>1.875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Tabelle1!$P$101:$P$146</c:f>
              <c:numCache>
                <c:formatCode>0.00</c:formatCode>
                <c:ptCount val="46"/>
                <c:pt idx="0">
                  <c:v>0.9285714285714286</c:v>
                </c:pt>
                <c:pt idx="1">
                  <c:v>1</c:v>
                </c:pt>
                <c:pt idx="2">
                  <c:v>1.0810810810810811</c:v>
                </c:pt>
                <c:pt idx="3">
                  <c:v>1.0465116279069768</c:v>
                </c:pt>
                <c:pt idx="4">
                  <c:v>1.1000000000000001</c:v>
                </c:pt>
                <c:pt idx="5">
                  <c:v>1.0655737704918034</c:v>
                </c:pt>
                <c:pt idx="6">
                  <c:v>1.056338028169014</c:v>
                </c:pt>
                <c:pt idx="7">
                  <c:v>1.0666666666666667</c:v>
                </c:pt>
                <c:pt idx="8">
                  <c:v>1.0588235294117647</c:v>
                </c:pt>
                <c:pt idx="9">
                  <c:v>1.05</c:v>
                </c:pt>
                <c:pt idx="10">
                  <c:v>1.0434782608695652</c:v>
                </c:pt>
                <c:pt idx="11">
                  <c:v>1.0833333333333333</c:v>
                </c:pt>
                <c:pt idx="12">
                  <c:v>1.037037037037037</c:v>
                </c:pt>
                <c:pt idx="13">
                  <c:v>1.03125</c:v>
                </c:pt>
                <c:pt idx="14">
                  <c:v>1.0555555555555556</c:v>
                </c:pt>
                <c:pt idx="15">
                  <c:v>1.0232558139534884</c:v>
                </c:pt>
                <c:pt idx="16">
                  <c:v>1.0416666666666667</c:v>
                </c:pt>
                <c:pt idx="18">
                  <c:v>1.25</c:v>
                </c:pt>
                <c:pt idx="19">
                  <c:v>1.28</c:v>
                </c:pt>
                <c:pt idx="20">
                  <c:v>1.3</c:v>
                </c:pt>
                <c:pt idx="21">
                  <c:v>1.36</c:v>
                </c:pt>
                <c:pt idx="22">
                  <c:v>1.3333333333333333</c:v>
                </c:pt>
                <c:pt idx="23">
                  <c:v>1.3636363636363635</c:v>
                </c:pt>
                <c:pt idx="24">
                  <c:v>1.4166666666666667</c:v>
                </c:pt>
                <c:pt idx="25">
                  <c:v>1.4285714285714286</c:v>
                </c:pt>
                <c:pt idx="26">
                  <c:v>1.5</c:v>
                </c:pt>
                <c:pt idx="27">
                  <c:v>1.5</c:v>
                </c:pt>
                <c:pt idx="28">
                  <c:v>1.5384615384615385</c:v>
                </c:pt>
                <c:pt idx="30">
                  <c:v>0.660377358490566</c:v>
                </c:pt>
                <c:pt idx="31">
                  <c:v>0.68548387096774188</c:v>
                </c:pt>
                <c:pt idx="32">
                  <c:v>0.6785714285714286</c:v>
                </c:pt>
                <c:pt idx="33">
                  <c:v>0.69620253164556967</c:v>
                </c:pt>
                <c:pt idx="34">
                  <c:v>0.67934782608695654</c:v>
                </c:pt>
                <c:pt idx="35">
                  <c:v>0.66513761467889909</c:v>
                </c:pt>
                <c:pt idx="36">
                  <c:v>0.6640625</c:v>
                </c:pt>
                <c:pt idx="37">
                  <c:v>0.67708333333333337</c:v>
                </c:pt>
                <c:pt idx="38">
                  <c:v>0.65384615384615385</c:v>
                </c:pt>
                <c:pt idx="39">
                  <c:v>0.67567567567567566</c:v>
                </c:pt>
                <c:pt idx="40">
                  <c:v>0.68862275449101795</c:v>
                </c:pt>
                <c:pt idx="41">
                  <c:v>0.67567567567567566</c:v>
                </c:pt>
                <c:pt idx="42">
                  <c:v>0.66079295154185025</c:v>
                </c:pt>
                <c:pt idx="43">
                  <c:v>0.66793893129770987</c:v>
                </c:pt>
                <c:pt idx="44">
                  <c:v>0.67796610169491522</c:v>
                </c:pt>
                <c:pt idx="45">
                  <c:v>0.67567567567567566</c:v>
                </c:pt>
              </c:numCache>
            </c:numRef>
          </c:yVal>
        </c:ser>
        <c:axId val="69669632"/>
        <c:axId val="69671936"/>
      </c:scatterChart>
      <c:valAx>
        <c:axId val="6966963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69671936"/>
        <c:crosses val="autoZero"/>
        <c:crossBetween val="midCat"/>
      </c:valAx>
      <c:valAx>
        <c:axId val="69671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69669632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4"/>
        <c:delete val="1"/>
      </c:legendEntry>
      <c:legendEntry>
        <c:idx val="3"/>
        <c:delete val="1"/>
      </c:legendEntry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Tabelle1!$AA$6:$AA$24</c:f>
              <c:numCache>
                <c:formatCode>0.000</c:formatCode>
                <c:ptCount val="19"/>
                <c:pt idx="0">
                  <c:v>2.5600000000000001E-2</c:v>
                </c:pt>
                <c:pt idx="1">
                  <c:v>0.23333333333333334</c:v>
                </c:pt>
                <c:pt idx="2">
                  <c:v>0.14000000000000001</c:v>
                </c:pt>
                <c:pt idx="3">
                  <c:v>0.1</c:v>
                </c:pt>
                <c:pt idx="4">
                  <c:v>0.13</c:v>
                </c:pt>
                <c:pt idx="5">
                  <c:v>8.666666666666667E-2</c:v>
                </c:pt>
                <c:pt idx="6">
                  <c:v>7.2222222222222215E-2</c:v>
                </c:pt>
                <c:pt idx="7">
                  <c:v>7.0833333333333331E-2</c:v>
                </c:pt>
                <c:pt idx="8">
                  <c:v>6.0714285714285714E-2</c:v>
                </c:pt>
                <c:pt idx="9">
                  <c:v>6.6666666666666666E-2</c:v>
                </c:pt>
                <c:pt idx="10">
                  <c:v>5.4545454545454543E-2</c:v>
                </c:pt>
                <c:pt idx="11">
                  <c:v>4.8000000000000001E-2</c:v>
                </c:pt>
                <c:pt idx="12">
                  <c:v>6.6071428571428573E-2</c:v>
                </c:pt>
                <c:pt idx="13">
                  <c:v>5.2857142857142859E-2</c:v>
                </c:pt>
                <c:pt idx="14">
                  <c:v>0.10857142857142857</c:v>
                </c:pt>
                <c:pt idx="15">
                  <c:v>8.8372093023255813E-2</c:v>
                </c:pt>
                <c:pt idx="16">
                  <c:v>7.5999999999999998E-2</c:v>
                </c:pt>
                <c:pt idx="17">
                  <c:v>6.9090909090909092E-2</c:v>
                </c:pt>
                <c:pt idx="18">
                  <c:v>6.142857142857143E-2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Tabelle1!$AA$28:$AA$48</c:f>
              <c:numCache>
                <c:formatCode>0.000</c:formatCode>
                <c:ptCount val="21"/>
                <c:pt idx="0">
                  <c:v>0.11714285714285713</c:v>
                </c:pt>
                <c:pt idx="1">
                  <c:v>0.10500000000000001</c:v>
                </c:pt>
                <c:pt idx="2">
                  <c:v>8.4999999999999992E-2</c:v>
                </c:pt>
                <c:pt idx="3">
                  <c:v>6.6666666666666666E-2</c:v>
                </c:pt>
                <c:pt idx="4">
                  <c:v>8.1290322580645155E-2</c:v>
                </c:pt>
                <c:pt idx="5">
                  <c:v>8.8750000000000009E-2</c:v>
                </c:pt>
                <c:pt idx="6">
                  <c:v>6.9166666666666668E-2</c:v>
                </c:pt>
                <c:pt idx="7">
                  <c:v>4.4750000000000005E-2</c:v>
                </c:pt>
                <c:pt idx="9">
                  <c:v>0.12916666666666668</c:v>
                </c:pt>
                <c:pt idx="10">
                  <c:v>0.1525</c:v>
                </c:pt>
                <c:pt idx="11">
                  <c:v>0.125</c:v>
                </c:pt>
                <c:pt idx="12">
                  <c:v>9.8000000000000004E-2</c:v>
                </c:pt>
                <c:pt idx="13">
                  <c:v>9.9749999999999991E-2</c:v>
                </c:pt>
                <c:pt idx="14">
                  <c:v>8.8928571428571426E-2</c:v>
                </c:pt>
                <c:pt idx="15">
                  <c:v>0.10249999999999999</c:v>
                </c:pt>
                <c:pt idx="17">
                  <c:v>0.10933333333333332</c:v>
                </c:pt>
                <c:pt idx="18">
                  <c:v>9.1142857142857137E-2</c:v>
                </c:pt>
                <c:pt idx="19">
                  <c:v>8.7933333333333336E-2</c:v>
                </c:pt>
                <c:pt idx="20">
                  <c:v>9.5799999999999996E-2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Tabelle1!$AA$52:$AA$56</c:f>
              <c:numCache>
                <c:formatCode>0.000</c:formatCode>
                <c:ptCount val="5"/>
                <c:pt idx="0">
                  <c:v>0.12222222222222222</c:v>
                </c:pt>
                <c:pt idx="1">
                  <c:v>0.26666666666666666</c:v>
                </c:pt>
                <c:pt idx="3">
                  <c:v>0.16250000000000001</c:v>
                </c:pt>
                <c:pt idx="4">
                  <c:v>0.11072222222222222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Tabelle1!$AA$60:$AA$63</c:f>
              <c:numCache>
                <c:formatCode>0.000</c:formatCode>
                <c:ptCount val="4"/>
                <c:pt idx="0">
                  <c:v>7.8333333333333338E-2</c:v>
                </c:pt>
                <c:pt idx="2">
                  <c:v>0.16250000000000001</c:v>
                </c:pt>
                <c:pt idx="3">
                  <c:v>0.11072222222222222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Tabelle1!$AA$67</c:f>
              <c:numCache>
                <c:formatCode>0.000</c:formatCode>
                <c:ptCount val="1"/>
                <c:pt idx="0">
                  <c:v>0.38857142857142857</c:v>
                </c:pt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Tabelle1!$AA$72:$AA$75</c:f>
              <c:numCache>
                <c:formatCode>0.000</c:formatCode>
                <c:ptCount val="4"/>
                <c:pt idx="0">
                  <c:v>5.1111111111111114E-2</c:v>
                </c:pt>
                <c:pt idx="1">
                  <c:v>4.3703703703703703E-2</c:v>
                </c:pt>
                <c:pt idx="2">
                  <c:v>1.9E-2</c:v>
                </c:pt>
                <c:pt idx="3">
                  <c:v>5.9374999999999997E-2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Tabelle1!$AA$79:$AA$83</c:f>
              <c:numCache>
                <c:formatCode>0.000</c:formatCode>
                <c:ptCount val="5"/>
                <c:pt idx="0">
                  <c:v>0.21622749999999999</c:v>
                </c:pt>
                <c:pt idx="1">
                  <c:v>0.17136333333333334</c:v>
                </c:pt>
                <c:pt idx="2">
                  <c:v>0.13288749999999999</c:v>
                </c:pt>
                <c:pt idx="3">
                  <c:v>0.13528399999999999</c:v>
                </c:pt>
                <c:pt idx="4">
                  <c:v>0.11390666666666666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Tabelle1!$AA$87:$AA$93</c:f>
              <c:numCache>
                <c:formatCode>0.000</c:formatCode>
                <c:ptCount val="7"/>
                <c:pt idx="0">
                  <c:v>1.5510204081632652E-2</c:v>
                </c:pt>
                <c:pt idx="2">
                  <c:v>1.52E-2</c:v>
                </c:pt>
                <c:pt idx="4">
                  <c:v>9.636363636363636E-2</c:v>
                </c:pt>
                <c:pt idx="6">
                  <c:v>0.18043478260869567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Tabelle1!$AA$97</c:f>
              <c:numCache>
                <c:formatCode>0.000</c:formatCode>
                <c:ptCount val="1"/>
                <c:pt idx="0">
                  <c:v>0.14374999999999999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Tabelle1!$AA$101:$AA$146</c:f>
              <c:numCache>
                <c:formatCode>0.000</c:formatCode>
                <c:ptCount val="46"/>
                <c:pt idx="0">
                  <c:v>0.10714285714285714</c:v>
                </c:pt>
                <c:pt idx="1">
                  <c:v>0.10312499999999999</c:v>
                </c:pt>
                <c:pt idx="2">
                  <c:v>9.45945945945946E-2</c:v>
                </c:pt>
                <c:pt idx="3">
                  <c:v>0.11395348837209303</c:v>
                </c:pt>
                <c:pt idx="4">
                  <c:v>0.106</c:v>
                </c:pt>
                <c:pt idx="5">
                  <c:v>9.1803278688524587E-2</c:v>
                </c:pt>
                <c:pt idx="6">
                  <c:v>8.4507042253521125E-2</c:v>
                </c:pt>
                <c:pt idx="7">
                  <c:v>9.8666666666666666E-2</c:v>
                </c:pt>
                <c:pt idx="8">
                  <c:v>9.6470588235294114E-2</c:v>
                </c:pt>
                <c:pt idx="9">
                  <c:v>0.09</c:v>
                </c:pt>
                <c:pt idx="10">
                  <c:v>8.5217391304347828E-2</c:v>
                </c:pt>
                <c:pt idx="11">
                  <c:v>8.7499999999999994E-2</c:v>
                </c:pt>
                <c:pt idx="12">
                  <c:v>8.666666666666667E-2</c:v>
                </c:pt>
                <c:pt idx="13">
                  <c:v>8.0625000000000002E-2</c:v>
                </c:pt>
                <c:pt idx="14">
                  <c:v>7.8888888888888883E-2</c:v>
                </c:pt>
                <c:pt idx="15">
                  <c:v>9.3488372093023256E-2</c:v>
                </c:pt>
                <c:pt idx="16">
                  <c:v>9.166666666666666E-2</c:v>
                </c:pt>
                <c:pt idx="18">
                  <c:v>0.2</c:v>
                </c:pt>
                <c:pt idx="19">
                  <c:v>0.2</c:v>
                </c:pt>
                <c:pt idx="20">
                  <c:v>0.19500000000000001</c:v>
                </c:pt>
                <c:pt idx="21">
                  <c:v>0.184</c:v>
                </c:pt>
                <c:pt idx="22">
                  <c:v>0.1711111111111111</c:v>
                </c:pt>
                <c:pt idx="23">
                  <c:v>0.15454545454545454</c:v>
                </c:pt>
                <c:pt idx="24">
                  <c:v>0.15</c:v>
                </c:pt>
                <c:pt idx="25">
                  <c:v>0.17142857142857143</c:v>
                </c:pt>
                <c:pt idx="26">
                  <c:v>0.16375000000000001</c:v>
                </c:pt>
                <c:pt idx="27">
                  <c:v>0.18099999999999999</c:v>
                </c:pt>
                <c:pt idx="28">
                  <c:v>0.17076923076923076</c:v>
                </c:pt>
                <c:pt idx="30">
                  <c:v>6.4150943396226415E-2</c:v>
                </c:pt>
                <c:pt idx="31">
                  <c:v>5.9677419354838709E-2</c:v>
                </c:pt>
                <c:pt idx="32">
                  <c:v>5.7142857142857141E-2</c:v>
                </c:pt>
                <c:pt idx="33">
                  <c:v>5.4430379746835442E-2</c:v>
                </c:pt>
                <c:pt idx="34">
                  <c:v>6.5217391304347824E-2</c:v>
                </c:pt>
                <c:pt idx="35">
                  <c:v>5.9633027522935783E-2</c:v>
                </c:pt>
                <c:pt idx="36">
                  <c:v>5.5468749999999997E-2</c:v>
                </c:pt>
                <c:pt idx="37">
                  <c:v>5.2777777777777778E-2</c:v>
                </c:pt>
                <c:pt idx="38">
                  <c:v>7.6923076923076927E-2</c:v>
                </c:pt>
                <c:pt idx="39">
                  <c:v>7.2297297297297294E-2</c:v>
                </c:pt>
                <c:pt idx="40">
                  <c:v>7.0059880239520964E-2</c:v>
                </c:pt>
                <c:pt idx="41">
                  <c:v>6.7027027027027022E-2</c:v>
                </c:pt>
                <c:pt idx="42">
                  <c:v>7.4889867841409691E-2</c:v>
                </c:pt>
                <c:pt idx="43">
                  <c:v>6.9465648854961828E-2</c:v>
                </c:pt>
                <c:pt idx="44">
                  <c:v>6.9152542372881362E-2</c:v>
                </c:pt>
                <c:pt idx="45">
                  <c:v>6.4864864864864868E-2</c:v>
                </c:pt>
              </c:numCache>
            </c:numRef>
          </c:yVal>
        </c:ser>
        <c:axId val="68233088"/>
        <c:axId val="68247552"/>
      </c:scatterChart>
      <c:valAx>
        <c:axId val="6823308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8247552"/>
        <c:crosses val="autoZero"/>
        <c:crossBetween val="midCat"/>
      </c:valAx>
      <c:valAx>
        <c:axId val="68247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/>
                  <a:t>Maschinenmassen [th/t]</a:t>
                </a:r>
                <a:endParaRPr lang="de-DE"/>
              </a:p>
            </c:rich>
          </c:tx>
        </c:title>
        <c:numFmt formatCode="0.000" sourceLinked="1"/>
        <c:majorTickMark val="none"/>
        <c:tickLblPos val="nextTo"/>
        <c:crossAx val="68233088"/>
        <c:crosses val="autoZero"/>
        <c:crossBetween val="midCat"/>
      </c:valAx>
    </c:plotArea>
    <c:legend>
      <c:legendPos val="r"/>
      <c:legendEntry>
        <c:idx val="9"/>
        <c:delete val="1"/>
      </c:legendEntry>
      <c:legendEntry>
        <c:idx val="0"/>
        <c:delete val="1"/>
      </c:legendEntry>
      <c:legendEntry>
        <c:idx val="1"/>
        <c:delete val="1"/>
      </c:legendEntry>
      <c:legendEntry>
        <c:idx val="14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Tabelle1!$Y$6:$Y$24</c:f>
              <c:numCache>
                <c:formatCode>0.000</c:formatCode>
                <c:ptCount val="19"/>
                <c:pt idx="0">
                  <c:v>2.1483000000000002E-2</c:v>
                </c:pt>
                <c:pt idx="1">
                  <c:v>2.1080000000000001</c:v>
                </c:pt>
                <c:pt idx="2">
                  <c:v>1.2648000000000001</c:v>
                </c:pt>
                <c:pt idx="3">
                  <c:v>0.90342857142857147</c:v>
                </c:pt>
                <c:pt idx="4">
                  <c:v>0.232986</c:v>
                </c:pt>
                <c:pt idx="5">
                  <c:v>0.15532399999999999</c:v>
                </c:pt>
                <c:pt idx="6">
                  <c:v>0.12943666666666667</c:v>
                </c:pt>
                <c:pt idx="7">
                  <c:v>0.14741833333333335</c:v>
                </c:pt>
                <c:pt idx="8">
                  <c:v>0.12635857142857143</c:v>
                </c:pt>
                <c:pt idx="9">
                  <c:v>0.12679333333333334</c:v>
                </c:pt>
                <c:pt idx="10">
                  <c:v>0.10374</c:v>
                </c:pt>
                <c:pt idx="11">
                  <c:v>9.1291200000000003E-2</c:v>
                </c:pt>
                <c:pt idx="12">
                  <c:v>0.12100000000000001</c:v>
                </c:pt>
                <c:pt idx="13">
                  <c:v>9.6800000000000011E-2</c:v>
                </c:pt>
                <c:pt idx="14">
                  <c:v>0.19071428571428573</c:v>
                </c:pt>
                <c:pt idx="15">
                  <c:v>0.15523255813953488</c:v>
                </c:pt>
                <c:pt idx="16">
                  <c:v>0.13350000000000001</c:v>
                </c:pt>
                <c:pt idx="17">
                  <c:v>0.12136363636363637</c:v>
                </c:pt>
                <c:pt idx="18">
                  <c:v>9.5357142857142863E-2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Tabelle1!$Y$28:$Y$48</c:f>
              <c:numCache>
                <c:formatCode>0.000</c:formatCode>
                <c:ptCount val="21"/>
                <c:pt idx="0">
                  <c:v>5.3189142857142858E-2</c:v>
                </c:pt>
                <c:pt idx="1">
                  <c:v>8.3999999999999991E-2</c:v>
                </c:pt>
                <c:pt idx="2">
                  <c:v>8.8593749999999999E-2</c:v>
                </c:pt>
                <c:pt idx="3">
                  <c:v>7.4537037037037041E-2</c:v>
                </c:pt>
                <c:pt idx="4">
                  <c:v>8.3070967741935481E-2</c:v>
                </c:pt>
                <c:pt idx="5">
                  <c:v>8.4150000000000003E-2</c:v>
                </c:pt>
                <c:pt idx="6">
                  <c:v>4.3560000000000001E-2</c:v>
                </c:pt>
                <c:pt idx="7">
                  <c:v>0.40016666666666667</c:v>
                </c:pt>
                <c:pt idx="9">
                  <c:v>4.9918749999999998E-2</c:v>
                </c:pt>
                <c:pt idx="10">
                  <c:v>0.1012</c:v>
                </c:pt>
                <c:pt idx="11">
                  <c:v>7.2599999999999998E-2</c:v>
                </c:pt>
                <c:pt idx="12">
                  <c:v>7.0566666666666666E-2</c:v>
                </c:pt>
                <c:pt idx="13">
                  <c:v>8.4915000000000004E-2</c:v>
                </c:pt>
                <c:pt idx="14">
                  <c:v>7.6371428571428576E-2</c:v>
                </c:pt>
                <c:pt idx="15">
                  <c:v>0.101601</c:v>
                </c:pt>
                <c:pt idx="17">
                  <c:v>6.7924999999999999E-2</c:v>
                </c:pt>
                <c:pt idx="18">
                  <c:v>6.9165000000000004E-2</c:v>
                </c:pt>
                <c:pt idx="19">
                  <c:v>5.9465999999999998E-2</c:v>
                </c:pt>
                <c:pt idx="20">
                  <c:v>6.1620000000000001E-2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Tabelle1!$Y$52:$Y$56</c:f>
              <c:numCache>
                <c:formatCode>0.000</c:formatCode>
                <c:ptCount val="5"/>
                <c:pt idx="0">
                  <c:v>0.12777777777777777</c:v>
                </c:pt>
                <c:pt idx="1">
                  <c:v>0.2016</c:v>
                </c:pt>
                <c:pt idx="3">
                  <c:v>0.15624000000000002</c:v>
                </c:pt>
                <c:pt idx="4">
                  <c:v>8.3520000000000011E-2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Tabelle1!$Y$60:$Y$63</c:f>
              <c:numCache>
                <c:formatCode>0.000</c:formatCode>
                <c:ptCount val="4"/>
                <c:pt idx="0">
                  <c:v>6.9760000000000003E-2</c:v>
                </c:pt>
                <c:pt idx="2">
                  <c:v>0.15624000000000002</c:v>
                </c:pt>
                <c:pt idx="3">
                  <c:v>8.3520000000000011E-2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Tabelle1!$Y$67:$Y$68</c:f>
              <c:numCache>
                <c:formatCode>0.000</c:formatCode>
                <c:ptCount val="2"/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Tabelle1!$Y$72:$Y$75</c:f>
              <c:numCache>
                <c:formatCode>0.000</c:formatCode>
                <c:ptCount val="4"/>
                <c:pt idx="0">
                  <c:v>4.0444444444444443E-2</c:v>
                </c:pt>
                <c:pt idx="1">
                  <c:v>7.6159999999999992E-2</c:v>
                </c:pt>
                <c:pt idx="2">
                  <c:v>2.557340625E-2</c:v>
                </c:pt>
                <c:pt idx="3">
                  <c:v>0.10015104166666666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Tabelle1!$Y$79:$Y$83</c:f>
              <c:numCache>
                <c:formatCode>0.000</c:formatCode>
                <c:ptCount val="5"/>
                <c:pt idx="0">
                  <c:v>0.17905583849999998</c:v>
                </c:pt>
                <c:pt idx="1">
                  <c:v>0.132588764</c:v>
                </c:pt>
                <c:pt idx="2">
                  <c:v>0.109464168</c:v>
                </c:pt>
                <c:pt idx="3">
                  <c:v>0.25413446243999999</c:v>
                </c:pt>
                <c:pt idx="4">
                  <c:v>0.22302563454166668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Tabelle1!$Y$87:$Y$93</c:f>
              <c:numCache>
                <c:formatCode>0.000</c:formatCode>
                <c:ptCount val="7"/>
                <c:pt idx="0">
                  <c:v>8.4571428571428561E-2</c:v>
                </c:pt>
                <c:pt idx="2">
                  <c:v>2.8001999999999999E-2</c:v>
                </c:pt>
                <c:pt idx="4">
                  <c:v>0.13858000000000001</c:v>
                </c:pt>
                <c:pt idx="6">
                  <c:v>0.49121598260869564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Tabelle1!$Y$97</c:f>
              <c:numCache>
                <c:formatCode>0.000</c:formatCode>
                <c:ptCount val="1"/>
                <c:pt idx="0">
                  <c:v>0.60341875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Tabelle1!$Y$101:$Y$146</c:f>
              <c:numCache>
                <c:formatCode>0.000</c:formatCode>
                <c:ptCount val="46"/>
                <c:pt idx="0">
                  <c:v>6.9672999999999999E-2</c:v>
                </c:pt>
                <c:pt idx="1">
                  <c:v>6.6005999999999995E-2</c:v>
                </c:pt>
                <c:pt idx="2">
                  <c:v>6.1447027027027021E-2</c:v>
                </c:pt>
                <c:pt idx="3">
                  <c:v>7.2669767441860461E-2</c:v>
                </c:pt>
                <c:pt idx="4">
                  <c:v>6.6528000000000004E-2</c:v>
                </c:pt>
                <c:pt idx="5">
                  <c:v>5.7836065573770495E-2</c:v>
                </c:pt>
                <c:pt idx="6">
                  <c:v>5.2529577464788729E-2</c:v>
                </c:pt>
                <c:pt idx="7">
                  <c:v>5.4449999999999998E-2</c:v>
                </c:pt>
                <c:pt idx="8">
                  <c:v>5.1407205882352945E-2</c:v>
                </c:pt>
                <c:pt idx="9">
                  <c:v>4.6554749999999999E-2</c:v>
                </c:pt>
                <c:pt idx="10">
                  <c:v>4.2968152173913046E-2</c:v>
                </c:pt>
                <c:pt idx="11">
                  <c:v>5.1000000000000004E-2</c:v>
                </c:pt>
                <c:pt idx="12">
                  <c:v>4.9333333333333326E-2</c:v>
                </c:pt>
                <c:pt idx="13">
                  <c:v>4.4999999999999998E-2</c:v>
                </c:pt>
                <c:pt idx="14">
                  <c:v>4.3000000000000003E-2</c:v>
                </c:pt>
                <c:pt idx="15">
                  <c:v>4.4468093023255814E-2</c:v>
                </c:pt>
                <c:pt idx="16">
                  <c:v>4.2964000000000002E-2</c:v>
                </c:pt>
                <c:pt idx="18">
                  <c:v>0.18182999999999999</c:v>
                </c:pt>
                <c:pt idx="19">
                  <c:v>0.19443199999999999</c:v>
                </c:pt>
                <c:pt idx="20">
                  <c:v>0.17810625000000002</c:v>
                </c:pt>
                <c:pt idx="21">
                  <c:v>0.17146500000000001</c:v>
                </c:pt>
                <c:pt idx="22">
                  <c:v>0.16053333333333333</c:v>
                </c:pt>
                <c:pt idx="23">
                  <c:v>0.14448</c:v>
                </c:pt>
                <c:pt idx="24">
                  <c:v>0.13846</c:v>
                </c:pt>
                <c:pt idx="25">
                  <c:v>0.15597285714285714</c:v>
                </c:pt>
                <c:pt idx="26">
                  <c:v>0.14053000000000002</c:v>
                </c:pt>
                <c:pt idx="27">
                  <c:v>0.15571399999999999</c:v>
                </c:pt>
                <c:pt idx="28">
                  <c:v>0.14513546153846152</c:v>
                </c:pt>
                <c:pt idx="30">
                  <c:v>5.0943396226415097E-2</c:v>
                </c:pt>
                <c:pt idx="31">
                  <c:v>5.1169354838709678E-2</c:v>
                </c:pt>
                <c:pt idx="32">
                  <c:v>4.9178571428571426E-2</c:v>
                </c:pt>
                <c:pt idx="33">
                  <c:v>4.6139240506329116E-2</c:v>
                </c:pt>
                <c:pt idx="34">
                  <c:v>5.7093749999999999E-2</c:v>
                </c:pt>
                <c:pt idx="35">
                  <c:v>5.1481651376146791E-2</c:v>
                </c:pt>
                <c:pt idx="36">
                  <c:v>4.8172851562500001E-2</c:v>
                </c:pt>
                <c:pt idx="37">
                  <c:v>4.5312499999999999E-2</c:v>
                </c:pt>
                <c:pt idx="38">
                  <c:v>7.1483076923076927E-2</c:v>
                </c:pt>
                <c:pt idx="39">
                  <c:v>6.6190270270270274E-2</c:v>
                </c:pt>
                <c:pt idx="40">
                  <c:v>6.3760479041916174E-2</c:v>
                </c:pt>
                <c:pt idx="41">
                  <c:v>6.0486918918918921E-2</c:v>
                </c:pt>
                <c:pt idx="42">
                  <c:v>7.2845814977973572E-2</c:v>
                </c:pt>
                <c:pt idx="43">
                  <c:v>6.6796183206106877E-2</c:v>
                </c:pt>
                <c:pt idx="44">
                  <c:v>6.5863728813559327E-2</c:v>
                </c:pt>
                <c:pt idx="45">
                  <c:v>6.1244444444444442E-2</c:v>
                </c:pt>
              </c:numCache>
            </c:numRef>
          </c:yVal>
        </c:ser>
        <c:axId val="68967040"/>
        <c:axId val="68985600"/>
      </c:scatterChart>
      <c:valAx>
        <c:axId val="6896704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8985600"/>
        <c:crosses val="autoZero"/>
        <c:crossBetween val="midCat"/>
      </c:valAx>
      <c:valAx>
        <c:axId val="6898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Raumbedarf [m³ h/t]</a:t>
                </a:r>
              </a:p>
            </c:rich>
          </c:tx>
        </c:title>
        <c:numFmt formatCode="0.000" sourceLinked="1"/>
        <c:majorTickMark val="none"/>
        <c:tickLblPos val="nextTo"/>
        <c:crossAx val="689670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4"/>
        <c:delete val="1"/>
      </c:legendEntry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Tabelle1!$W$6:$W$24</c:f>
              <c:numCache>
                <c:formatCode>0.000</c:formatCode>
                <c:ptCount val="19"/>
                <c:pt idx="0">
                  <c:v>7.6725000000000005E-3</c:v>
                </c:pt>
                <c:pt idx="1">
                  <c:v>1.7566666666666668</c:v>
                </c:pt>
                <c:pt idx="2">
                  <c:v>1.054</c:v>
                </c:pt>
                <c:pt idx="3">
                  <c:v>0.75285714285714289</c:v>
                </c:pt>
                <c:pt idx="4">
                  <c:v>0.16068000000000002</c:v>
                </c:pt>
                <c:pt idx="5">
                  <c:v>0.10712000000000001</c:v>
                </c:pt>
                <c:pt idx="6">
                  <c:v>8.9266666666666675E-2</c:v>
                </c:pt>
                <c:pt idx="7">
                  <c:v>8.6716666666666678E-2</c:v>
                </c:pt>
                <c:pt idx="8">
                  <c:v>7.4328571428571438E-2</c:v>
                </c:pt>
                <c:pt idx="9">
                  <c:v>6.6733333333333339E-2</c:v>
                </c:pt>
                <c:pt idx="10">
                  <c:v>5.4600000000000003E-2</c:v>
                </c:pt>
                <c:pt idx="11">
                  <c:v>4.8048E-2</c:v>
                </c:pt>
                <c:pt idx="12">
                  <c:v>5.5E-2</c:v>
                </c:pt>
                <c:pt idx="13">
                  <c:v>4.4000000000000004E-2</c:v>
                </c:pt>
                <c:pt idx="14">
                  <c:v>7.628571428571429E-2</c:v>
                </c:pt>
                <c:pt idx="15">
                  <c:v>6.2093023255813951E-2</c:v>
                </c:pt>
                <c:pt idx="16">
                  <c:v>5.3399999999999996E-2</c:v>
                </c:pt>
                <c:pt idx="17">
                  <c:v>4.8545454545454544E-2</c:v>
                </c:pt>
                <c:pt idx="18">
                  <c:v>3.8142857142857145E-2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Tabelle1!$W$28:$W$48</c:f>
              <c:numCache>
                <c:formatCode>0.000</c:formatCode>
                <c:ptCount val="21"/>
                <c:pt idx="0">
                  <c:v>4.6657142857142855E-2</c:v>
                </c:pt>
                <c:pt idx="1">
                  <c:v>6.9999999999999993E-2</c:v>
                </c:pt>
                <c:pt idx="2">
                  <c:v>5.9062499999999997E-2</c:v>
                </c:pt>
                <c:pt idx="3">
                  <c:v>4.2592592592592592E-2</c:v>
                </c:pt>
                <c:pt idx="4">
                  <c:v>4.4903225806451612E-2</c:v>
                </c:pt>
                <c:pt idx="5">
                  <c:v>3.8249999999999999E-2</c:v>
                </c:pt>
                <c:pt idx="6">
                  <c:v>2.64E-2</c:v>
                </c:pt>
                <c:pt idx="7">
                  <c:v>1.4291666666666666E-2</c:v>
                </c:pt>
                <c:pt idx="9">
                  <c:v>2.3770833333333335E-2</c:v>
                </c:pt>
                <c:pt idx="10">
                  <c:v>4.5999999999999999E-2</c:v>
                </c:pt>
                <c:pt idx="11">
                  <c:v>2.4199999999999999E-2</c:v>
                </c:pt>
                <c:pt idx="12">
                  <c:v>2.3522222222222226E-2</c:v>
                </c:pt>
                <c:pt idx="13">
                  <c:v>2.3587500000000001E-2</c:v>
                </c:pt>
                <c:pt idx="14">
                  <c:v>1.7357142857142859E-2</c:v>
                </c:pt>
                <c:pt idx="15">
                  <c:v>1.9170000000000003E-2</c:v>
                </c:pt>
                <c:pt idx="17">
                  <c:v>3.5749999999999997E-2</c:v>
                </c:pt>
                <c:pt idx="18">
                  <c:v>2.6099999999999998E-2</c:v>
                </c:pt>
                <c:pt idx="19">
                  <c:v>1.8020000000000001E-2</c:v>
                </c:pt>
                <c:pt idx="20">
                  <c:v>1.5599999999999999E-2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Tabelle1!$W$52:$W$56</c:f>
              <c:numCache>
                <c:formatCode>0.000</c:formatCode>
                <c:ptCount val="5"/>
                <c:pt idx="0">
                  <c:v>5.5555555555555552E-2</c:v>
                </c:pt>
                <c:pt idx="1">
                  <c:v>7.2000000000000008E-2</c:v>
                </c:pt>
                <c:pt idx="3">
                  <c:v>3.3599999999999998E-2</c:v>
                </c:pt>
                <c:pt idx="4">
                  <c:v>2.0622222222222222E-2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Tabelle1!$W$60:$W$63</c:f>
              <c:numCache>
                <c:formatCode>0.000</c:formatCode>
                <c:ptCount val="4"/>
                <c:pt idx="0">
                  <c:v>3.2000000000000001E-2</c:v>
                </c:pt>
                <c:pt idx="2">
                  <c:v>3.3599999999999998E-2</c:v>
                </c:pt>
                <c:pt idx="3">
                  <c:v>2.0622222222222222E-2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Tabelle1!$W$67:$W$68</c:f>
              <c:numCache>
                <c:formatCode>0.000</c:formatCode>
                <c:ptCount val="2"/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Tabelle1!$W$72:$W$75</c:f>
              <c:numCache>
                <c:formatCode>0.000</c:formatCode>
                <c:ptCount val="4"/>
                <c:pt idx="0">
                  <c:v>2.4074074074074074E-2</c:v>
                </c:pt>
                <c:pt idx="1">
                  <c:v>4.5333333333333337E-2</c:v>
                </c:pt>
                <c:pt idx="2">
                  <c:v>1.0438124999999999E-2</c:v>
                </c:pt>
                <c:pt idx="3">
                  <c:v>2.8614583333333332E-2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Tabelle1!$W$79:$W$83</c:f>
              <c:numCache>
                <c:formatCode>0.000</c:formatCode>
                <c:ptCount val="5"/>
                <c:pt idx="0">
                  <c:v>4.2939049999999999E-2</c:v>
                </c:pt>
                <c:pt idx="1">
                  <c:v>3.1795866666666665E-2</c:v>
                </c:pt>
                <c:pt idx="2">
                  <c:v>2.6250399999999997E-2</c:v>
                </c:pt>
                <c:pt idx="3">
                  <c:v>8.3734584000000001E-2</c:v>
                </c:pt>
                <c:pt idx="4">
                  <c:v>7.3484558333333339E-2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Tabelle1!$W$87:$W$93</c:f>
              <c:numCache>
                <c:formatCode>0.000</c:formatCode>
                <c:ptCount val="7"/>
                <c:pt idx="0">
                  <c:v>2.114285714285714E-2</c:v>
                </c:pt>
                <c:pt idx="2">
                  <c:v>1.12008E-2</c:v>
                </c:pt>
                <c:pt idx="4">
                  <c:v>5.3300000000000007E-2</c:v>
                </c:pt>
                <c:pt idx="6">
                  <c:v>7.0374782608695646E-2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Tabelle1!$W$97</c:f>
              <c:numCache>
                <c:formatCode>0.000</c:formatCode>
                <c:ptCount val="1"/>
                <c:pt idx="0">
                  <c:v>0.21942499999999998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Tabelle1!$W$101:$W$146</c:f>
              <c:numCache>
                <c:formatCode>0.000</c:formatCode>
                <c:ptCount val="46"/>
                <c:pt idx="0">
                  <c:v>3.6670000000000001E-2</c:v>
                </c:pt>
                <c:pt idx="1">
                  <c:v>3.474E-2</c:v>
                </c:pt>
                <c:pt idx="2">
                  <c:v>3.2340540540540537E-2</c:v>
                </c:pt>
                <c:pt idx="3">
                  <c:v>3.0279069767441859E-2</c:v>
                </c:pt>
                <c:pt idx="4">
                  <c:v>2.7719999999999998E-2</c:v>
                </c:pt>
                <c:pt idx="5">
                  <c:v>2.4098360655737703E-2</c:v>
                </c:pt>
                <c:pt idx="6">
                  <c:v>2.1887323943661972E-2</c:v>
                </c:pt>
                <c:pt idx="7">
                  <c:v>1.9799999999999998E-2</c:v>
                </c:pt>
                <c:pt idx="8">
                  <c:v>1.8693529411764706E-2</c:v>
                </c:pt>
                <c:pt idx="9">
                  <c:v>1.6929E-2</c:v>
                </c:pt>
                <c:pt idx="10">
                  <c:v>1.5624782608695651E-2</c:v>
                </c:pt>
                <c:pt idx="11">
                  <c:v>1.6999999999999998E-2</c:v>
                </c:pt>
                <c:pt idx="12">
                  <c:v>1.6444444444444446E-2</c:v>
                </c:pt>
                <c:pt idx="13">
                  <c:v>1.4999999999999999E-2</c:v>
                </c:pt>
                <c:pt idx="14">
                  <c:v>1.4333333333333333E-2</c:v>
                </c:pt>
                <c:pt idx="15">
                  <c:v>1.2889302325581395E-2</c:v>
                </c:pt>
                <c:pt idx="16">
                  <c:v>1.2453333333333334E-2</c:v>
                </c:pt>
                <c:pt idx="18">
                  <c:v>6.2700000000000006E-2</c:v>
                </c:pt>
                <c:pt idx="19">
                  <c:v>6.0759999999999995E-2</c:v>
                </c:pt>
                <c:pt idx="20">
                  <c:v>5.1624999999999997E-2</c:v>
                </c:pt>
                <c:pt idx="21">
                  <c:v>4.9700000000000001E-2</c:v>
                </c:pt>
                <c:pt idx="22">
                  <c:v>3.822222222222222E-2</c:v>
                </c:pt>
                <c:pt idx="23">
                  <c:v>3.44E-2</c:v>
                </c:pt>
                <c:pt idx="24">
                  <c:v>3.2966666666666672E-2</c:v>
                </c:pt>
                <c:pt idx="25">
                  <c:v>3.3907142857142858E-2</c:v>
                </c:pt>
                <c:pt idx="26">
                  <c:v>3.0550000000000001E-2</c:v>
                </c:pt>
                <c:pt idx="27">
                  <c:v>2.9944999999999999E-2</c:v>
                </c:pt>
                <c:pt idx="28">
                  <c:v>2.5687692307692307E-2</c:v>
                </c:pt>
                <c:pt idx="30">
                  <c:v>1.6981132075471698E-2</c:v>
                </c:pt>
                <c:pt idx="31">
                  <c:v>1.7056451612903225E-2</c:v>
                </c:pt>
                <c:pt idx="32">
                  <c:v>1.6392857142857143E-2</c:v>
                </c:pt>
                <c:pt idx="33">
                  <c:v>1.5379746835443039E-2</c:v>
                </c:pt>
                <c:pt idx="34">
                  <c:v>1.575E-2</c:v>
                </c:pt>
                <c:pt idx="35">
                  <c:v>1.4201834862385321E-2</c:v>
                </c:pt>
                <c:pt idx="36">
                  <c:v>1.3289062500000001E-2</c:v>
                </c:pt>
                <c:pt idx="37">
                  <c:v>1.2500000000000001E-2</c:v>
                </c:pt>
                <c:pt idx="38">
                  <c:v>1.6246153846153848E-2</c:v>
                </c:pt>
                <c:pt idx="39">
                  <c:v>1.5043243243243243E-2</c:v>
                </c:pt>
                <c:pt idx="40">
                  <c:v>1.4491017964071855E-2</c:v>
                </c:pt>
                <c:pt idx="41">
                  <c:v>1.3747027027027027E-2</c:v>
                </c:pt>
                <c:pt idx="42">
                  <c:v>1.4008810572687226E-2</c:v>
                </c:pt>
                <c:pt idx="43">
                  <c:v>1.2845419847328244E-2</c:v>
                </c:pt>
                <c:pt idx="44">
                  <c:v>1.2666101694915255E-2</c:v>
                </c:pt>
                <c:pt idx="45">
                  <c:v>1.1777777777777778E-2</c:v>
                </c:pt>
              </c:numCache>
            </c:numRef>
          </c:yVal>
        </c:ser>
        <c:axId val="69103616"/>
        <c:axId val="69105536"/>
      </c:scatterChart>
      <c:valAx>
        <c:axId val="6910361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9105536"/>
        <c:crosses val="autoZero"/>
        <c:crossBetween val="midCat"/>
      </c:valAx>
      <c:valAx>
        <c:axId val="69105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Flächenbedarf [m² h/t]</a:t>
                </a:r>
              </a:p>
            </c:rich>
          </c:tx>
        </c:title>
        <c:numFmt formatCode="0.000" sourceLinked="1"/>
        <c:majorTickMark val="none"/>
        <c:tickLblPos val="nextTo"/>
        <c:crossAx val="6910361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1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Tabelle1!$T$6:$T$24</c:f>
              <c:numCache>
                <c:formatCode>0.00</c:formatCode>
                <c:ptCount val="19"/>
                <c:pt idx="0">
                  <c:v>41.893590280687057</c:v>
                </c:pt>
                <c:pt idx="1">
                  <c:v>1.1701454775458571</c:v>
                </c:pt>
                <c:pt idx="2">
                  <c:v>1.4231499051233398</c:v>
                </c:pt>
                <c:pt idx="3">
                  <c:v>1.739405439595193</c:v>
                </c:pt>
                <c:pt idx="4">
                  <c:v>6.4381550822796214</c:v>
                </c:pt>
                <c:pt idx="5">
                  <c:v>7.7257860987355453</c:v>
                </c:pt>
                <c:pt idx="6">
                  <c:v>9.4426274540101129</c:v>
                </c:pt>
                <c:pt idx="7">
                  <c:v>7.4617584877502789</c:v>
                </c:pt>
                <c:pt idx="8">
                  <c:v>9.0445557427276118</c:v>
                </c:pt>
                <c:pt idx="9">
                  <c:v>8.7631666579035006</c:v>
                </c:pt>
                <c:pt idx="10">
                  <c:v>10.953958322379375</c:v>
                </c:pt>
                <c:pt idx="11">
                  <c:v>15.554620817778712</c:v>
                </c:pt>
                <c:pt idx="12">
                  <c:v>13.282172373081465</c:v>
                </c:pt>
                <c:pt idx="13">
                  <c:v>14.757969303423849</c:v>
                </c:pt>
                <c:pt idx="14">
                  <c:v>8.3895131086142314</c:v>
                </c:pt>
                <c:pt idx="15">
                  <c:v>10.636704119850187</c:v>
                </c:pt>
                <c:pt idx="16">
                  <c:v>13.48314606741573</c:v>
                </c:pt>
                <c:pt idx="17">
                  <c:v>14.9812734082397</c:v>
                </c:pt>
                <c:pt idx="18">
                  <c:v>26.217228464419474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Tabelle1!$T$28:$T$48</c:f>
              <c:numCache>
                <c:formatCode>0.00</c:formatCode>
                <c:ptCount val="21"/>
                <c:pt idx="0">
                  <c:v>40.287491539626771</c:v>
                </c:pt>
                <c:pt idx="1">
                  <c:v>22.321428571428573</c:v>
                </c:pt>
                <c:pt idx="2">
                  <c:v>15.520282186948853</c:v>
                </c:pt>
                <c:pt idx="3">
                  <c:v>15.900621118012422</c:v>
                </c:pt>
                <c:pt idx="4">
                  <c:v>15.53277415346381</c:v>
                </c:pt>
                <c:pt idx="5">
                  <c:v>12.378688849277085</c:v>
                </c:pt>
                <c:pt idx="6">
                  <c:v>34.435261707988978</c:v>
                </c:pt>
                <c:pt idx="7">
                  <c:v>2.4989587671803415</c:v>
                </c:pt>
                <c:pt idx="9">
                  <c:v>26.710070531279996</c:v>
                </c:pt>
                <c:pt idx="10">
                  <c:v>9.8814229249011856</c:v>
                </c:pt>
                <c:pt idx="11">
                  <c:v>27.548209366391184</c:v>
                </c:pt>
                <c:pt idx="12">
                  <c:v>17.320107069752797</c:v>
                </c:pt>
                <c:pt idx="13">
                  <c:v>14.426190896779131</c:v>
                </c:pt>
                <c:pt idx="14">
                  <c:v>12.158623269734381</c:v>
                </c:pt>
                <c:pt idx="15">
                  <c:v>9.5963622405291282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Tabelle1!$T$52:$T$56</c:f>
              <c:numCache>
                <c:formatCode>0.00</c:formatCode>
                <c:ptCount val="5"/>
                <c:pt idx="0">
                  <c:v>21.739130434782609</c:v>
                </c:pt>
                <c:pt idx="1">
                  <c:v>8.2671957671957674</c:v>
                </c:pt>
                <c:pt idx="3">
                  <c:v>11.200716845878135</c:v>
                </c:pt>
                <c:pt idx="4">
                  <c:v>20.820029799914856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Tabelle1!$T$60:$T$63</c:f>
              <c:numCache>
                <c:formatCode>0.00</c:formatCode>
                <c:ptCount val="4"/>
                <c:pt idx="0">
                  <c:v>0</c:v>
                </c:pt>
                <c:pt idx="2">
                  <c:v>11.200716845878135</c:v>
                </c:pt>
                <c:pt idx="3">
                  <c:v>17.959770114942529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Tabelle1!$T$67:$T$68</c:f>
              <c:numCache>
                <c:formatCode>0.00</c:formatCode>
                <c:ptCount val="2"/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Tabelle1!$T$72:$T$75</c:f>
              <c:numCache>
                <c:formatCode>0.00</c:formatCode>
                <c:ptCount val="4"/>
                <c:pt idx="0">
                  <c:v>36.630036630036628</c:v>
                </c:pt>
                <c:pt idx="1">
                  <c:v>19.452225334578277</c:v>
                </c:pt>
                <c:pt idx="2">
                  <c:v>29.327340780033946</c:v>
                </c:pt>
                <c:pt idx="3">
                  <c:v>6.2405741328202202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Tabelle1!$T$79:$T$83</c:f>
              <c:numCache>
                <c:formatCode>0.00</c:formatCode>
                <c:ptCount val="5"/>
                <c:pt idx="0">
                  <c:v>8.7961387531074564</c:v>
                </c:pt>
                <c:pt idx="1">
                  <c:v>10.056156291896148</c:v>
                </c:pt>
                <c:pt idx="2">
                  <c:v>11.419261872067578</c:v>
                </c:pt>
                <c:pt idx="3">
                  <c:v>6.2958796876191192</c:v>
                </c:pt>
                <c:pt idx="4">
                  <c:v>7.4729825120407511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Tabelle1!$T$87:$T$93</c:f>
              <c:numCache>
                <c:formatCode>0.00</c:formatCode>
                <c:ptCount val="7"/>
                <c:pt idx="0">
                  <c:v>19.305019305019307</c:v>
                </c:pt>
                <c:pt idx="2">
                  <c:v>17.855867438040139</c:v>
                </c:pt>
                <c:pt idx="4">
                  <c:v>6.5600440834962406</c:v>
                </c:pt>
                <c:pt idx="6">
                  <c:v>3.9830172640962433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Tabelle1!$T$97</c:f>
              <c:numCache>
                <c:formatCode>0.00</c:formatCode>
                <c:ptCount val="1"/>
                <c:pt idx="0">
                  <c:v>3.1072948926429618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Tabelle1!$T$101:$T$146</c:f>
              <c:numCache>
                <c:formatCode>0.00</c:formatCode>
                <c:ptCount val="46"/>
                <c:pt idx="0">
                  <c:v>13.327564889863055</c:v>
                </c:pt>
                <c:pt idx="1">
                  <c:v>15.150137866254584</c:v>
                </c:pt>
                <c:pt idx="2">
                  <c:v>17.593708489844033</c:v>
                </c:pt>
                <c:pt idx="3">
                  <c:v>14.400921658986176</c:v>
                </c:pt>
                <c:pt idx="4">
                  <c:v>16.534391534391535</c:v>
                </c:pt>
                <c:pt idx="5">
                  <c:v>18.424036281179141</c:v>
                </c:pt>
                <c:pt idx="6">
                  <c:v>20.109395109395113</c:v>
                </c:pt>
                <c:pt idx="7">
                  <c:v>19.589837771655954</c:v>
                </c:pt>
                <c:pt idx="8">
                  <c:v>20.596792049638271</c:v>
                </c:pt>
                <c:pt idx="9">
                  <c:v>22.554089539735472</c:v>
                </c:pt>
                <c:pt idx="10">
                  <c:v>24.284922857424736</c:v>
                </c:pt>
                <c:pt idx="11">
                  <c:v>21.241830065359476</c:v>
                </c:pt>
                <c:pt idx="12">
                  <c:v>21.021021021021021</c:v>
                </c:pt>
                <c:pt idx="13">
                  <c:v>22.916666666666668</c:v>
                </c:pt>
                <c:pt idx="14">
                  <c:v>24.547803617571059</c:v>
                </c:pt>
                <c:pt idx="15">
                  <c:v>23.011011815108613</c:v>
                </c:pt>
                <c:pt idx="16">
                  <c:v>24.245104428513795</c:v>
                </c:pt>
                <c:pt idx="18">
                  <c:v>6.8745531540449871</c:v>
                </c:pt>
                <c:pt idx="19">
                  <c:v>6.5832784726793943</c:v>
                </c:pt>
                <c:pt idx="20">
                  <c:v>7.2990139312910136</c:v>
                </c:pt>
                <c:pt idx="21">
                  <c:v>7.9316478581634744</c:v>
                </c:pt>
                <c:pt idx="22">
                  <c:v>8.3056478405315612</c:v>
                </c:pt>
                <c:pt idx="23">
                  <c:v>9.4382361824222283</c:v>
                </c:pt>
                <c:pt idx="24">
                  <c:v>10.231595165872214</c:v>
                </c:pt>
                <c:pt idx="25">
                  <c:v>9.1591027742922293</c:v>
                </c:pt>
                <c:pt idx="26">
                  <c:v>10.673877463886715</c:v>
                </c:pt>
                <c:pt idx="27">
                  <c:v>9.6330451982480696</c:v>
                </c:pt>
                <c:pt idx="28">
                  <c:v>10.600176704945673</c:v>
                </c:pt>
                <c:pt idx="30">
                  <c:v>12.962962962962964</c:v>
                </c:pt>
                <c:pt idx="31">
                  <c:v>13.396375098502759</c:v>
                </c:pt>
                <c:pt idx="32">
                  <c:v>13.798111837327523</c:v>
                </c:pt>
                <c:pt idx="33">
                  <c:v>15.089163237311384</c:v>
                </c:pt>
                <c:pt idx="34">
                  <c:v>11.898812498512649</c:v>
                </c:pt>
                <c:pt idx="35">
                  <c:v>12.919896640826874</c:v>
                </c:pt>
                <c:pt idx="36">
                  <c:v>13.784994627906505</c:v>
                </c:pt>
                <c:pt idx="37">
                  <c:v>14.942528735632186</c:v>
                </c:pt>
                <c:pt idx="38">
                  <c:v>9.1468663911845738</c:v>
                </c:pt>
                <c:pt idx="39">
                  <c:v>10.208081533988828</c:v>
                </c:pt>
                <c:pt idx="40">
                  <c:v>10.80015026296018</c:v>
                </c:pt>
                <c:pt idx="41">
                  <c:v>11.170608253024108</c:v>
                </c:pt>
                <c:pt idx="42">
                  <c:v>9.0711175616836002</c:v>
                </c:pt>
                <c:pt idx="43">
                  <c:v>9.9996571546118425</c:v>
                </c:pt>
                <c:pt idx="44">
                  <c:v>10.293466736662241</c:v>
                </c:pt>
                <c:pt idx="45">
                  <c:v>11.032440277723296</c:v>
                </c:pt>
              </c:numCache>
            </c:numRef>
          </c:yVal>
        </c:ser>
        <c:axId val="69357952"/>
        <c:axId val="69359872"/>
      </c:scatterChart>
      <c:valAx>
        <c:axId val="6935795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9359872"/>
        <c:crosses val="autoZero"/>
        <c:crossBetween val="midCat"/>
      </c:valAx>
      <c:valAx>
        <c:axId val="6935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[kW/m³]</a:t>
                </a:r>
              </a:p>
            </c:rich>
          </c:tx>
        </c:title>
        <c:numFmt formatCode="0.00" sourceLinked="1"/>
        <c:majorTickMark val="none"/>
        <c:tickLblPos val="nextTo"/>
        <c:crossAx val="693579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14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Tabelle1!$S$6:$S$24</c:f>
              <c:numCache>
                <c:formatCode>0.00</c:formatCode>
                <c:ptCount val="19"/>
                <c:pt idx="0">
                  <c:v>117.30205278592375</c:v>
                </c:pt>
                <c:pt idx="1">
                  <c:v>1.4041745730550284</c:v>
                </c:pt>
                <c:pt idx="2">
                  <c:v>1.7077798861480076</c:v>
                </c:pt>
                <c:pt idx="3">
                  <c:v>2.0872865275142316</c:v>
                </c:pt>
                <c:pt idx="4">
                  <c:v>9.3353248693054525</c:v>
                </c:pt>
                <c:pt idx="5">
                  <c:v>11.202389843166543</c:v>
                </c:pt>
                <c:pt idx="6">
                  <c:v>13.691809808314662</c:v>
                </c:pt>
                <c:pt idx="7">
                  <c:v>12.684989429175475</c:v>
                </c:pt>
                <c:pt idx="8">
                  <c:v>15.375744762636939</c:v>
                </c:pt>
                <c:pt idx="9">
                  <c:v>16.650016650016649</c:v>
                </c:pt>
                <c:pt idx="10">
                  <c:v>20.812520812520813</c:v>
                </c:pt>
                <c:pt idx="11">
                  <c:v>29.553779553779552</c:v>
                </c:pt>
                <c:pt idx="12">
                  <c:v>29.220779220779221</c:v>
                </c:pt>
                <c:pt idx="13">
                  <c:v>32.467532467532465</c:v>
                </c:pt>
                <c:pt idx="14">
                  <c:v>20.973782771535578</c:v>
                </c:pt>
                <c:pt idx="15">
                  <c:v>26.59176029962547</c:v>
                </c:pt>
                <c:pt idx="16">
                  <c:v>33.707865168539321</c:v>
                </c:pt>
                <c:pt idx="17">
                  <c:v>37.453183520599254</c:v>
                </c:pt>
                <c:pt idx="18">
                  <c:v>65.543071161048687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Tabelle1!$S$28:$S$48</c:f>
              <c:numCache>
                <c:formatCode>0.00</c:formatCode>
                <c:ptCount val="21"/>
                <c:pt idx="0">
                  <c:v>45.927740355174528</c:v>
                </c:pt>
                <c:pt idx="1">
                  <c:v>26.785714285714285</c:v>
                </c:pt>
                <c:pt idx="2">
                  <c:v>23.280423280423278</c:v>
                </c:pt>
                <c:pt idx="3">
                  <c:v>27.826086956521738</c:v>
                </c:pt>
                <c:pt idx="4">
                  <c:v>28.735632183908045</c:v>
                </c:pt>
                <c:pt idx="5">
                  <c:v>27.233115468409586</c:v>
                </c:pt>
                <c:pt idx="6">
                  <c:v>56.81818181818182</c:v>
                </c:pt>
                <c:pt idx="7">
                  <c:v>69.970845481049565</c:v>
                </c:pt>
                <c:pt idx="9">
                  <c:v>56.091148115687993</c:v>
                </c:pt>
                <c:pt idx="10">
                  <c:v>21.739130434782609</c:v>
                </c:pt>
                <c:pt idx="11">
                  <c:v>82.644628099173559</c:v>
                </c:pt>
                <c:pt idx="12">
                  <c:v>51.960321209258389</c:v>
                </c:pt>
                <c:pt idx="13">
                  <c:v>51.934287228404877</c:v>
                </c:pt>
                <c:pt idx="14">
                  <c:v>53.497942386831276</c:v>
                </c:pt>
                <c:pt idx="15">
                  <c:v>50.860719874804381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Tabelle1!$S$52:$S$56</c:f>
              <c:numCache>
                <c:formatCode>0.00</c:formatCode>
                <c:ptCount val="5"/>
                <c:pt idx="0">
                  <c:v>50</c:v>
                </c:pt>
                <c:pt idx="1">
                  <c:v>23.148148148148145</c:v>
                </c:pt>
                <c:pt idx="3">
                  <c:v>52.083333333333336</c:v>
                </c:pt>
                <c:pt idx="4">
                  <c:v>84.321120689655174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Tabelle1!$S$60:$S$63</c:f>
              <c:numCache>
                <c:formatCode>0.00</c:formatCode>
                <c:ptCount val="4"/>
                <c:pt idx="0">
                  <c:v>0</c:v>
                </c:pt>
                <c:pt idx="2">
                  <c:v>52.083333333333336</c:v>
                </c:pt>
                <c:pt idx="3">
                  <c:v>72.737068965517238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Tabelle1!$S$67:$S$68</c:f>
              <c:numCache>
                <c:formatCode>0.00</c:formatCode>
                <c:ptCount val="2"/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Tabelle1!$S$72:$S$75</c:f>
              <c:numCache>
                <c:formatCode>0.00</c:formatCode>
                <c:ptCount val="4"/>
                <c:pt idx="0">
                  <c:v>61.538461538461533</c:v>
                </c:pt>
                <c:pt idx="1">
                  <c:v>32.679738562091508</c:v>
                </c:pt>
                <c:pt idx="2">
                  <c:v>71.851984911083164</c:v>
                </c:pt>
                <c:pt idx="3">
                  <c:v>21.842009464870767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Tabelle1!$S$79:$S$83</c:f>
              <c:numCache>
                <c:formatCode>0.00</c:formatCode>
                <c:ptCount val="5"/>
                <c:pt idx="0">
                  <c:v>36.679898600458095</c:v>
                </c:pt>
                <c:pt idx="1">
                  <c:v>41.934171737206931</c:v>
                </c:pt>
                <c:pt idx="2">
                  <c:v>47.618322006521808</c:v>
                </c:pt>
                <c:pt idx="3">
                  <c:v>19.10799485192403</c:v>
                </c:pt>
                <c:pt idx="4">
                  <c:v>22.680501924043678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Tabelle1!$S$87:$S$93</c:f>
              <c:numCache>
                <c:formatCode>0.00</c:formatCode>
                <c:ptCount val="7"/>
                <c:pt idx="0">
                  <c:v>77.220077220077229</c:v>
                </c:pt>
                <c:pt idx="2">
                  <c:v>44.639668595100346</c:v>
                </c:pt>
                <c:pt idx="4">
                  <c:v>17.056114617090227</c:v>
                </c:pt>
                <c:pt idx="6">
                  <c:v>27.801460503391777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Tabelle1!$S$97</c:f>
              <c:numCache>
                <c:formatCode>0.00</c:formatCode>
                <c:ptCount val="1"/>
                <c:pt idx="0">
                  <c:v>8.5450609547681449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Tabelle1!$S$101:$S$146</c:f>
              <c:numCache>
                <c:formatCode>0.00</c:formatCode>
                <c:ptCount val="46"/>
                <c:pt idx="0">
                  <c:v>25.322373290739804</c:v>
                </c:pt>
                <c:pt idx="1">
                  <c:v>28.785261945883708</c:v>
                </c:pt>
                <c:pt idx="2">
                  <c:v>33.428046130703663</c:v>
                </c:pt>
                <c:pt idx="3">
                  <c:v>34.562211981566819</c:v>
                </c:pt>
                <c:pt idx="4">
                  <c:v>39.682539682539684</c:v>
                </c:pt>
                <c:pt idx="5">
                  <c:v>44.217687074829932</c:v>
                </c:pt>
                <c:pt idx="6">
                  <c:v>48.262548262548265</c:v>
                </c:pt>
                <c:pt idx="7">
                  <c:v>53.872053872053876</c:v>
                </c:pt>
                <c:pt idx="8">
                  <c:v>56.641178136505239</c:v>
                </c:pt>
                <c:pt idx="9">
                  <c:v>62.023746234272551</c:v>
                </c:pt>
                <c:pt idx="10">
                  <c:v>66.78353785791802</c:v>
                </c:pt>
                <c:pt idx="11">
                  <c:v>63.725490196078432</c:v>
                </c:pt>
                <c:pt idx="12">
                  <c:v>63.063063063063062</c:v>
                </c:pt>
                <c:pt idx="13">
                  <c:v>68.75</c:v>
                </c:pt>
                <c:pt idx="14">
                  <c:v>73.643410852713174</c:v>
                </c:pt>
                <c:pt idx="15">
                  <c:v>79.387990762124716</c:v>
                </c:pt>
                <c:pt idx="16">
                  <c:v>83.645610278372587</c:v>
                </c:pt>
                <c:pt idx="18">
                  <c:v>19.936204146730461</c:v>
                </c:pt>
                <c:pt idx="19">
                  <c:v>21.066491112574059</c:v>
                </c:pt>
                <c:pt idx="20">
                  <c:v>25.181598062953995</c:v>
                </c:pt>
                <c:pt idx="21">
                  <c:v>27.364185110663986</c:v>
                </c:pt>
                <c:pt idx="22">
                  <c:v>34.883720930232556</c:v>
                </c:pt>
                <c:pt idx="23">
                  <c:v>39.640591966173361</c:v>
                </c:pt>
                <c:pt idx="24">
                  <c:v>42.972699696663291</c:v>
                </c:pt>
                <c:pt idx="25">
                  <c:v>42.131872761744255</c:v>
                </c:pt>
                <c:pt idx="26">
                  <c:v>49.099836333878883</c:v>
                </c:pt>
                <c:pt idx="27">
                  <c:v>50.091835030889968</c:v>
                </c:pt>
                <c:pt idx="28">
                  <c:v>59.890998382943039</c:v>
                </c:pt>
                <c:pt idx="30">
                  <c:v>38.888888888888893</c:v>
                </c:pt>
                <c:pt idx="31">
                  <c:v>40.189125295508276</c:v>
                </c:pt>
                <c:pt idx="32">
                  <c:v>41.394335511982575</c:v>
                </c:pt>
                <c:pt idx="33">
                  <c:v>45.267489711934154</c:v>
                </c:pt>
                <c:pt idx="34">
                  <c:v>43.133195307108352</c:v>
                </c:pt>
                <c:pt idx="35">
                  <c:v>46.834625322997418</c:v>
                </c:pt>
                <c:pt idx="36">
                  <c:v>49.970605526161087</c:v>
                </c:pt>
                <c:pt idx="37">
                  <c:v>54.166666666666664</c:v>
                </c:pt>
                <c:pt idx="38">
                  <c:v>40.246212121212125</c:v>
                </c:pt>
                <c:pt idx="39">
                  <c:v>44.915558749550847</c:v>
                </c:pt>
                <c:pt idx="40">
                  <c:v>47.52066115702479</c:v>
                </c:pt>
                <c:pt idx="41">
                  <c:v>49.150676313306072</c:v>
                </c:pt>
                <c:pt idx="42">
                  <c:v>47.169811320754718</c:v>
                </c:pt>
                <c:pt idx="43">
                  <c:v>51.998217203981582</c:v>
                </c:pt>
                <c:pt idx="44">
                  <c:v>53.526027030643647</c:v>
                </c:pt>
                <c:pt idx="45">
                  <c:v>57.368689444161141</c:v>
                </c:pt>
              </c:numCache>
            </c:numRef>
          </c:yVal>
        </c:ser>
        <c:axId val="69539328"/>
        <c:axId val="69541248"/>
      </c:scatterChart>
      <c:valAx>
        <c:axId val="6953932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9541248"/>
        <c:crosses val="autoZero"/>
        <c:crossBetween val="midCat"/>
      </c:valAx>
      <c:valAx>
        <c:axId val="6954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[kW/m²</a:t>
                </a:r>
              </a:p>
            </c:rich>
          </c:tx>
        </c:title>
        <c:numFmt formatCode="0.00" sourceLinked="1"/>
        <c:majorTickMark val="none"/>
        <c:tickLblPos val="nextTo"/>
        <c:crossAx val="6953932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1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Tabelle1!$D$6:$D$24</c:f>
              <c:numCache>
                <c:formatCode>General</c:formatCode>
                <c:ptCount val="19"/>
                <c:pt idx="0">
                  <c:v>2000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350</c:v>
                </c:pt>
                <c:pt idx="14">
                  <c:v>350</c:v>
                </c:pt>
                <c:pt idx="15">
                  <c:v>430</c:v>
                </c:pt>
                <c:pt idx="16">
                  <c:v>500</c:v>
                </c:pt>
                <c:pt idx="17">
                  <c:v>550</c:v>
                </c:pt>
                <c:pt idx="18">
                  <c:v>700</c:v>
                </c:pt>
              </c:numCache>
            </c:numRef>
          </c:xVal>
          <c:yVal>
            <c:numRef>
              <c:f>Tabelle1!$R$6:$R$24</c:f>
              <c:numCache>
                <c:formatCode>0.00</c:formatCode>
                <c:ptCount val="19"/>
                <c:pt idx="0">
                  <c:v>35.15625</c:v>
                </c:pt>
                <c:pt idx="1">
                  <c:v>10.571428571428571</c:v>
                </c:pt>
                <c:pt idx="2">
                  <c:v>12.857142857142858</c:v>
                </c:pt>
                <c:pt idx="3">
                  <c:v>15.714285714285714</c:v>
                </c:pt>
                <c:pt idx="4">
                  <c:v>11.538461538461538</c:v>
                </c:pt>
                <c:pt idx="5">
                  <c:v>13.846153846153847</c:v>
                </c:pt>
                <c:pt idx="6">
                  <c:v>16.923076923076923</c:v>
                </c:pt>
                <c:pt idx="7">
                  <c:v>15.529411764705882</c:v>
                </c:pt>
                <c:pt idx="8">
                  <c:v>18.823529411764707</c:v>
                </c:pt>
                <c:pt idx="9">
                  <c:v>16.666666666666668</c:v>
                </c:pt>
                <c:pt idx="10">
                  <c:v>20.833333333333332</c:v>
                </c:pt>
                <c:pt idx="11">
                  <c:v>29.583333333333332</c:v>
                </c:pt>
                <c:pt idx="12">
                  <c:v>24.324324324324323</c:v>
                </c:pt>
                <c:pt idx="13">
                  <c:v>27.027027027027028</c:v>
                </c:pt>
                <c:pt idx="14">
                  <c:v>14.736842105263158</c:v>
                </c:pt>
                <c:pt idx="15">
                  <c:v>18.684210526315791</c:v>
                </c:pt>
                <c:pt idx="16">
                  <c:v>23.684210526315791</c:v>
                </c:pt>
                <c:pt idx="17">
                  <c:v>26.315789473684209</c:v>
                </c:pt>
                <c:pt idx="18">
                  <c:v>40.697674418604649</c:v>
                </c:pt>
              </c:numCache>
            </c:numRef>
          </c:yVal>
        </c:ser>
        <c:ser>
          <c:idx val="2"/>
          <c:order val="1"/>
          <c:tx>
            <c:strRef>
              <c:f>Tabelle1!$A$26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Tabelle1!$D$28:$D$48</c:f>
              <c:numCache>
                <c:formatCode>General</c:formatCode>
                <c:ptCount val="21"/>
                <c:pt idx="0">
                  <c:v>35</c:v>
                </c:pt>
                <c:pt idx="1">
                  <c:v>40</c:v>
                </c:pt>
                <c:pt idx="2">
                  <c:v>80</c:v>
                </c:pt>
                <c:pt idx="3">
                  <c:v>135</c:v>
                </c:pt>
                <c:pt idx="4">
                  <c:v>155</c:v>
                </c:pt>
                <c:pt idx="5">
                  <c:v>240</c:v>
                </c:pt>
                <c:pt idx="6">
                  <c:v>600</c:v>
                </c:pt>
                <c:pt idx="7">
                  <c:v>1200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  <c:pt idx="12">
                  <c:v>450</c:v>
                </c:pt>
                <c:pt idx="13">
                  <c:v>800</c:v>
                </c:pt>
                <c:pt idx="14">
                  <c:v>1400</c:v>
                </c:pt>
                <c:pt idx="15">
                  <c:v>2000</c:v>
                </c:pt>
                <c:pt idx="17">
                  <c:v>300</c:v>
                </c:pt>
                <c:pt idx="18">
                  <c:v>700</c:v>
                </c:pt>
                <c:pt idx="19">
                  <c:v>1500</c:v>
                </c:pt>
                <c:pt idx="20">
                  <c:v>2500</c:v>
                </c:pt>
              </c:numCache>
            </c:numRef>
          </c:xVal>
          <c:yVal>
            <c:numRef>
              <c:f>Tabelle1!$R$28:$R$48</c:f>
              <c:numCache>
                <c:formatCode>0.00</c:formatCode>
                <c:ptCount val="21"/>
                <c:pt idx="0">
                  <c:v>18.292682926829269</c:v>
                </c:pt>
                <c:pt idx="1">
                  <c:v>17.857142857142858</c:v>
                </c:pt>
                <c:pt idx="2">
                  <c:v>16.176470588235293</c:v>
                </c:pt>
                <c:pt idx="3">
                  <c:v>17.777777777777779</c:v>
                </c:pt>
                <c:pt idx="4">
                  <c:v>15.873015873015873</c:v>
                </c:pt>
                <c:pt idx="5">
                  <c:v>11.737089201877934</c:v>
                </c:pt>
                <c:pt idx="6">
                  <c:v>21.686746987951807</c:v>
                </c:pt>
                <c:pt idx="7">
                  <c:v>22.346368715083798</c:v>
                </c:pt>
                <c:pt idx="9">
                  <c:v>10.32258064516129</c:v>
                </c:pt>
                <c:pt idx="10">
                  <c:v>6.557377049180328</c:v>
                </c:pt>
                <c:pt idx="11">
                  <c:v>16</c:v>
                </c:pt>
                <c:pt idx="12">
                  <c:v>12.471655328798185</c:v>
                </c:pt>
                <c:pt idx="13">
                  <c:v>12.280701754385966</c:v>
                </c:pt>
                <c:pt idx="14">
                  <c:v>10.441767068273093</c:v>
                </c:pt>
                <c:pt idx="15">
                  <c:v>9.5121951219512191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ser>
          <c:idx val="0"/>
          <c:order val="2"/>
          <c:tx>
            <c:strRef>
              <c:f>Tabelle1!$A$50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Tabelle1!$D$52:$D$56</c:f>
              <c:numCache>
                <c:formatCode>General</c:formatCode>
                <c:ptCount val="5"/>
                <c:pt idx="0">
                  <c:v>90</c:v>
                </c:pt>
                <c:pt idx="1">
                  <c:v>300</c:v>
                </c:pt>
                <c:pt idx="3">
                  <c:v>800</c:v>
                </c:pt>
                <c:pt idx="4">
                  <c:v>1800</c:v>
                </c:pt>
              </c:numCache>
            </c:numRef>
          </c:xVal>
          <c:yVal>
            <c:numRef>
              <c:f>Tabelle1!$R$52:$R$56</c:f>
              <c:numCache>
                <c:formatCode>0.00</c:formatCode>
                <c:ptCount val="5"/>
                <c:pt idx="0">
                  <c:v>22.727272727272727</c:v>
                </c:pt>
                <c:pt idx="1">
                  <c:v>6.25</c:v>
                </c:pt>
                <c:pt idx="3">
                  <c:v>10.76923076923077</c:v>
                </c:pt>
                <c:pt idx="4">
                  <c:v>15.704967385850475</c:v>
                </c:pt>
              </c:numCache>
            </c:numRef>
          </c:y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Tabelle1!$D$60:$D$63</c:f>
              <c:numCache>
                <c:formatCode>General</c:formatCode>
                <c:ptCount val="4"/>
                <c:pt idx="0">
                  <c:v>300</c:v>
                </c:pt>
                <c:pt idx="2">
                  <c:v>800</c:v>
                </c:pt>
                <c:pt idx="3">
                  <c:v>1800</c:v>
                </c:pt>
              </c:numCache>
            </c:numRef>
          </c:xVal>
          <c:yVal>
            <c:numRef>
              <c:f>Tabelle1!$R$60:$R$63</c:f>
              <c:numCache>
                <c:formatCode>0.00</c:formatCode>
                <c:ptCount val="4"/>
                <c:pt idx="0">
                  <c:v>0</c:v>
                </c:pt>
                <c:pt idx="2">
                  <c:v>10.76923076923077</c:v>
                </c:pt>
                <c:pt idx="3">
                  <c:v>13.547415955845459</c:v>
                </c:pt>
              </c:numCache>
            </c:numRef>
          </c:yVal>
        </c:ser>
        <c:ser>
          <c:idx val="4"/>
          <c:order val="4"/>
          <c:tx>
            <c:strRef>
              <c:f>Tabelle1!$A$65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Tabelle1!$D$67:$D$68</c:f>
              <c:numCache>
                <c:formatCode>General</c:formatCode>
                <c:ptCount val="2"/>
                <c:pt idx="0">
                  <c:v>35</c:v>
                </c:pt>
                <c:pt idx="1">
                  <c:v>60</c:v>
                </c:pt>
              </c:numCache>
            </c:numRef>
          </c:xVal>
          <c:yVal>
            <c:numRef>
              <c:f>Tabelle1!$R$67:$R$68</c:f>
              <c:numCache>
                <c:formatCode>0.00</c:formatCode>
                <c:ptCount val="2"/>
                <c:pt idx="0">
                  <c:v>18.382352941176471</c:v>
                </c:pt>
              </c:numCache>
            </c:numRef>
          </c:yVal>
        </c:ser>
        <c:ser>
          <c:idx val="5"/>
          <c:order val="5"/>
          <c:tx>
            <c:strRef>
              <c:f>Tabelle1!$A$70</c:f>
              <c:strCache>
                <c:ptCount val="1"/>
                <c:pt idx="0">
                  <c:v>Maschinenfabrik Liezen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Tabelle1!$D$72:$D$75</c:f>
              <c:numCache>
                <c:formatCode>General</c:formatCode>
                <c:ptCount val="4"/>
                <c:pt idx="0">
                  <c:v>135</c:v>
                </c:pt>
                <c:pt idx="1">
                  <c:v>270</c:v>
                </c:pt>
                <c:pt idx="2">
                  <c:v>800</c:v>
                </c:pt>
                <c:pt idx="3">
                  <c:v>960</c:v>
                </c:pt>
              </c:numCache>
            </c:numRef>
          </c:xVal>
          <c:yVal>
            <c:numRef>
              <c:f>Tabelle1!$R$72:$R$75</c:f>
              <c:numCache>
                <c:formatCode>0.00</c:formatCode>
                <c:ptCount val="4"/>
                <c:pt idx="0">
                  <c:v>28.985507246376809</c:v>
                </c:pt>
                <c:pt idx="1">
                  <c:v>33.898305084745758</c:v>
                </c:pt>
                <c:pt idx="2">
                  <c:v>39.473684210526315</c:v>
                </c:pt>
                <c:pt idx="3">
                  <c:v>10.526315789473685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Tabelle1!$D$79:$D$83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</c:numCache>
            </c:numRef>
          </c:xVal>
          <c:yVal>
            <c:numRef>
              <c:f>Tabelle1!$R$79:$R$83</c:f>
              <c:numCache>
                <c:formatCode>0.00</c:formatCode>
                <c:ptCount val="5"/>
                <c:pt idx="0">
                  <c:v>7.2839948665179035</c:v>
                </c:pt>
                <c:pt idx="1">
                  <c:v>7.7807387811472699</c:v>
                </c:pt>
                <c:pt idx="2">
                  <c:v>9.4064528266390735</c:v>
                </c:pt>
                <c:pt idx="3">
                  <c:v>11.826971408296622</c:v>
                </c:pt>
                <c:pt idx="4">
                  <c:v>14.631862343439074</c:v>
                </c:pt>
              </c:numCache>
            </c:numRef>
          </c:yVal>
        </c:ser>
        <c:ser>
          <c:idx val="7"/>
          <c:order val="7"/>
          <c:tx>
            <c:strRef>
              <c:f>Tabelle1!$A$85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Tabelle1!$D$87:$D$93</c:f>
              <c:numCache>
                <c:formatCode>General</c:formatCode>
                <c:ptCount val="7"/>
                <c:pt idx="0">
                  <c:v>490</c:v>
                </c:pt>
                <c:pt idx="2">
                  <c:v>2500</c:v>
                </c:pt>
                <c:pt idx="4">
                  <c:v>220</c:v>
                </c:pt>
                <c:pt idx="6">
                  <c:v>1150</c:v>
                </c:pt>
              </c:numCache>
            </c:numRef>
          </c:xVal>
          <c:yVal>
            <c:numRef>
              <c:f>Tabelle1!$R$87:$R$93</c:f>
              <c:numCache>
                <c:formatCode>0.00</c:formatCode>
                <c:ptCount val="7"/>
                <c:pt idx="0">
                  <c:v>105.26315789473685</c:v>
                </c:pt>
                <c:pt idx="2">
                  <c:v>32.89473684210526</c:v>
                </c:pt>
                <c:pt idx="4">
                  <c:v>9.433962264150944</c:v>
                </c:pt>
                <c:pt idx="6">
                  <c:v>10.843373493975903</c:v>
                </c:pt>
              </c:numCache>
            </c:numRef>
          </c:yVal>
        </c:ser>
        <c:ser>
          <c:idx val="8"/>
          <c:order val="8"/>
          <c:tx>
            <c:strRef>
              <c:f>Tabelle1!$A$95</c:f>
              <c:strCache>
                <c:ptCount val="1"/>
                <c:pt idx="0">
                  <c:v>Siebtechnik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Tabelle1!$D$97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Tabelle1!$R$97</c:f>
              <c:numCache>
                <c:formatCode>0.00</c:formatCode>
                <c:ptCount val="1"/>
                <c:pt idx="0">
                  <c:v>13.043478260869565</c:v>
                </c:pt>
              </c:numCache>
            </c:numRef>
          </c:yVal>
        </c:ser>
        <c:ser>
          <c:idx val="9"/>
          <c:order val="9"/>
          <c:tx>
            <c:strRef>
              <c:f>Tabelle1!$A$99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Tabelle1!$D$101:$D$146</c:f>
              <c:numCache>
                <c:formatCode>General</c:formatCode>
                <c:ptCount val="46"/>
                <c:pt idx="0">
                  <c:v>280</c:v>
                </c:pt>
                <c:pt idx="1">
                  <c:v>320</c:v>
                </c:pt>
                <c:pt idx="2">
                  <c:v>370</c:v>
                </c:pt>
                <c:pt idx="3">
                  <c:v>430</c:v>
                </c:pt>
                <c:pt idx="4">
                  <c:v>500</c:v>
                </c:pt>
                <c:pt idx="5">
                  <c:v>610</c:v>
                </c:pt>
                <c:pt idx="6">
                  <c:v>710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1150</c:v>
                </c:pt>
                <c:pt idx="11">
                  <c:v>1200</c:v>
                </c:pt>
                <c:pt idx="12">
                  <c:v>1350</c:v>
                </c:pt>
                <c:pt idx="13">
                  <c:v>1600</c:v>
                </c:pt>
                <c:pt idx="14">
                  <c:v>1800</c:v>
                </c:pt>
                <c:pt idx="15">
                  <c:v>2150</c:v>
                </c:pt>
                <c:pt idx="16">
                  <c:v>2400</c:v>
                </c:pt>
                <c:pt idx="18">
                  <c:v>80</c:v>
                </c:pt>
                <c:pt idx="19">
                  <c:v>125</c:v>
                </c:pt>
                <c:pt idx="20">
                  <c:v>200</c:v>
                </c:pt>
                <c:pt idx="21">
                  <c:v>250</c:v>
                </c:pt>
                <c:pt idx="22">
                  <c:v>450</c:v>
                </c:pt>
                <c:pt idx="23">
                  <c:v>550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1000</c:v>
                </c:pt>
                <c:pt idx="28">
                  <c:v>1300</c:v>
                </c:pt>
                <c:pt idx="30">
                  <c:v>530</c:v>
                </c:pt>
                <c:pt idx="31">
                  <c:v>620</c:v>
                </c:pt>
                <c:pt idx="32">
                  <c:v>700</c:v>
                </c:pt>
                <c:pt idx="33">
                  <c:v>790</c:v>
                </c:pt>
                <c:pt idx="34">
                  <c:v>920</c:v>
                </c:pt>
                <c:pt idx="35">
                  <c:v>1090</c:v>
                </c:pt>
                <c:pt idx="36">
                  <c:v>1280</c:v>
                </c:pt>
                <c:pt idx="37">
                  <c:v>1440</c:v>
                </c:pt>
                <c:pt idx="38">
                  <c:v>1300</c:v>
                </c:pt>
                <c:pt idx="39">
                  <c:v>1480</c:v>
                </c:pt>
                <c:pt idx="40">
                  <c:v>1670</c:v>
                </c:pt>
                <c:pt idx="41">
                  <c:v>1850</c:v>
                </c:pt>
                <c:pt idx="42">
                  <c:v>2270</c:v>
                </c:pt>
                <c:pt idx="43">
                  <c:v>2620</c:v>
                </c:pt>
                <c:pt idx="44">
                  <c:v>2950</c:v>
                </c:pt>
                <c:pt idx="45">
                  <c:v>3330</c:v>
                </c:pt>
              </c:numCache>
            </c:numRef>
          </c:xVal>
          <c:yVal>
            <c:numRef>
              <c:f>Tabelle1!$R$101:$R$146</c:f>
              <c:numCache>
                <c:formatCode>0.00</c:formatCode>
                <c:ptCount val="46"/>
                <c:pt idx="0">
                  <c:v>8.6666666666666661</c:v>
                </c:pt>
                <c:pt idx="1">
                  <c:v>9.6969696969696972</c:v>
                </c:pt>
                <c:pt idx="2">
                  <c:v>11.428571428571429</c:v>
                </c:pt>
                <c:pt idx="3">
                  <c:v>9.183673469387756</c:v>
                </c:pt>
                <c:pt idx="4">
                  <c:v>10.377358490566039</c:v>
                </c:pt>
                <c:pt idx="5">
                  <c:v>11.607142857142858</c:v>
                </c:pt>
                <c:pt idx="6">
                  <c:v>12.5</c:v>
                </c:pt>
                <c:pt idx="7">
                  <c:v>10.810810810810811</c:v>
                </c:pt>
                <c:pt idx="8">
                  <c:v>10.975609756097562</c:v>
                </c:pt>
                <c:pt idx="9">
                  <c:v>11.666666666666666</c:v>
                </c:pt>
                <c:pt idx="10">
                  <c:v>12.244897959183673</c:v>
                </c:pt>
                <c:pt idx="11">
                  <c:v>12.380952380952381</c:v>
                </c:pt>
                <c:pt idx="12">
                  <c:v>11.965811965811966</c:v>
                </c:pt>
                <c:pt idx="13">
                  <c:v>12.790697674418604</c:v>
                </c:pt>
                <c:pt idx="14">
                  <c:v>13.380281690140846</c:v>
                </c:pt>
                <c:pt idx="15">
                  <c:v>10.945273631840797</c:v>
                </c:pt>
                <c:pt idx="16">
                  <c:v>11.363636363636363</c:v>
                </c:pt>
                <c:pt idx="18">
                  <c:v>6.25</c:v>
                </c:pt>
                <c:pt idx="19">
                  <c:v>6.4</c:v>
                </c:pt>
                <c:pt idx="20">
                  <c:v>6.666666666666667</c:v>
                </c:pt>
                <c:pt idx="21">
                  <c:v>7.3913043478260869</c:v>
                </c:pt>
                <c:pt idx="22">
                  <c:v>7.7922077922077921</c:v>
                </c:pt>
                <c:pt idx="23">
                  <c:v>8.8235294117647065</c:v>
                </c:pt>
                <c:pt idx="24">
                  <c:v>9.4444444444444446</c:v>
                </c:pt>
                <c:pt idx="25">
                  <c:v>8.3333333333333339</c:v>
                </c:pt>
                <c:pt idx="26">
                  <c:v>9.1603053435114496</c:v>
                </c:pt>
                <c:pt idx="27">
                  <c:v>8.2872928176795586</c:v>
                </c:pt>
                <c:pt idx="28">
                  <c:v>9.0090090090090094</c:v>
                </c:pt>
                <c:pt idx="30">
                  <c:v>10.294117647058824</c:v>
                </c:pt>
                <c:pt idx="31">
                  <c:v>11.486486486486486</c:v>
                </c:pt>
                <c:pt idx="32">
                  <c:v>11.875</c:v>
                </c:pt>
                <c:pt idx="33">
                  <c:v>12.790697674418604</c:v>
                </c:pt>
                <c:pt idx="34">
                  <c:v>10.416666666666666</c:v>
                </c:pt>
                <c:pt idx="35">
                  <c:v>11.153846153846153</c:v>
                </c:pt>
                <c:pt idx="36">
                  <c:v>11.971830985915492</c:v>
                </c:pt>
                <c:pt idx="37">
                  <c:v>12.828947368421053</c:v>
                </c:pt>
                <c:pt idx="38">
                  <c:v>8.5</c:v>
                </c:pt>
                <c:pt idx="39">
                  <c:v>9.3457943925233646</c:v>
                </c:pt>
                <c:pt idx="40">
                  <c:v>9.8290598290598297</c:v>
                </c:pt>
                <c:pt idx="41">
                  <c:v>10.080645161290322</c:v>
                </c:pt>
                <c:pt idx="42">
                  <c:v>8.8235294117647065</c:v>
                </c:pt>
                <c:pt idx="43">
                  <c:v>9.615384615384615</c:v>
                </c:pt>
                <c:pt idx="44">
                  <c:v>9.8039215686274517</c:v>
                </c:pt>
                <c:pt idx="45">
                  <c:v>10.416666666666666</c:v>
                </c:pt>
              </c:numCache>
            </c:numRef>
          </c:yVal>
        </c:ser>
        <c:axId val="71706880"/>
        <c:axId val="71713152"/>
      </c:scatterChart>
      <c:valAx>
        <c:axId val="7170688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713152"/>
        <c:crosses val="autoZero"/>
        <c:crossBetween val="midCat"/>
      </c:valAx>
      <c:valAx>
        <c:axId val="71713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[kW/t]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170688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14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71"/>
  <sheetViews>
    <sheetView tabSelected="1" topLeftCell="B1" workbookViewId="0">
      <pane ySplit="3" topLeftCell="A4" activePane="bottomLeft" state="frozen"/>
      <selection pane="bottomLeft" activeCell="B7" sqref="A7:XFD7"/>
    </sheetView>
  </sheetViews>
  <sheetFormatPr baseColWidth="10" defaultRowHeight="12.75"/>
  <cols>
    <col min="1" max="1" width="30.42578125" style="1" bestFit="1" customWidth="1"/>
    <col min="2" max="2" width="35.5703125" style="2" bestFit="1" customWidth="1"/>
    <col min="3" max="3" width="13.42578125" bestFit="1" customWidth="1"/>
    <col min="5" max="6" width="11.42578125" style="5"/>
    <col min="8" max="8" width="11.42578125" style="5"/>
    <col min="9" max="9" width="16.28515625" bestFit="1" customWidth="1"/>
    <col min="12" max="12" width="9.85546875" style="5" customWidth="1"/>
    <col min="19" max="19" width="12.42578125" bestFit="1" customWidth="1"/>
  </cols>
  <sheetData>
    <row r="1" spans="1:33">
      <c r="A1" s="1" t="s">
        <v>0</v>
      </c>
      <c r="B1" s="2" t="s">
        <v>1</v>
      </c>
      <c r="C1" s="33" t="s">
        <v>2</v>
      </c>
      <c r="D1" s="33"/>
      <c r="E1" s="33"/>
      <c r="F1" s="33"/>
      <c r="G1" s="3" t="s">
        <v>3</v>
      </c>
      <c r="H1" s="4" t="s">
        <v>4</v>
      </c>
      <c r="I1" s="3" t="s">
        <v>5</v>
      </c>
      <c r="J1" s="33" t="s">
        <v>6</v>
      </c>
      <c r="K1" s="33"/>
      <c r="L1" s="4" t="s">
        <v>51</v>
      </c>
      <c r="M1" s="33" t="s">
        <v>7</v>
      </c>
      <c r="N1" s="33"/>
      <c r="O1" s="33"/>
      <c r="P1" t="s">
        <v>8</v>
      </c>
      <c r="R1" s="33" t="s">
        <v>9</v>
      </c>
      <c r="S1" s="33"/>
      <c r="T1" s="33"/>
      <c r="V1" t="s">
        <v>10</v>
      </c>
      <c r="X1" t="s">
        <v>11</v>
      </c>
      <c r="Z1" t="s">
        <v>12</v>
      </c>
      <c r="AB1" s="33" t="s">
        <v>13</v>
      </c>
      <c r="AC1" s="33"/>
      <c r="AD1" s="33"/>
      <c r="AE1" s="33"/>
      <c r="AF1" s="33"/>
      <c r="AG1" s="33"/>
    </row>
    <row r="2" spans="1:33">
      <c r="C2" t="s">
        <v>14</v>
      </c>
      <c r="D2" t="s">
        <v>15</v>
      </c>
      <c r="E2" s="5" t="s">
        <v>16</v>
      </c>
      <c r="F2" s="5" t="s">
        <v>17</v>
      </c>
      <c r="J2" t="s">
        <v>14</v>
      </c>
      <c r="K2" t="s">
        <v>15</v>
      </c>
      <c r="M2" t="s">
        <v>18</v>
      </c>
      <c r="N2" t="s">
        <v>19</v>
      </c>
      <c r="O2" t="s">
        <v>20</v>
      </c>
      <c r="P2" t="s">
        <v>21</v>
      </c>
      <c r="AB2" s="33" t="s">
        <v>22</v>
      </c>
      <c r="AC2" s="33"/>
      <c r="AD2" s="33" t="s">
        <v>23</v>
      </c>
      <c r="AE2" s="33"/>
      <c r="AF2" s="33" t="s">
        <v>24</v>
      </c>
      <c r="AG2" s="33"/>
    </row>
    <row r="3" spans="1:33" s="3" customFormat="1">
      <c r="B3" s="6"/>
      <c r="C3" s="3" t="s">
        <v>25</v>
      </c>
      <c r="D3" s="3" t="s">
        <v>25</v>
      </c>
      <c r="E3" s="4" t="s">
        <v>26</v>
      </c>
      <c r="F3" s="4" t="s">
        <v>26</v>
      </c>
      <c r="G3" s="3" t="s">
        <v>27</v>
      </c>
      <c r="H3" s="4" t="s">
        <v>28</v>
      </c>
      <c r="I3" s="7" t="s">
        <v>28</v>
      </c>
      <c r="J3" s="33" t="s">
        <v>29</v>
      </c>
      <c r="K3" s="33"/>
      <c r="L3" s="4" t="s">
        <v>30</v>
      </c>
      <c r="M3" s="3" t="s">
        <v>28</v>
      </c>
      <c r="N3" s="3" t="s">
        <v>28</v>
      </c>
      <c r="O3" s="3" t="s">
        <v>28</v>
      </c>
      <c r="P3" s="3" t="s">
        <v>31</v>
      </c>
      <c r="R3" s="3" t="s">
        <v>32</v>
      </c>
      <c r="S3" s="3" t="s">
        <v>33</v>
      </c>
      <c r="T3" s="3" t="s">
        <v>34</v>
      </c>
      <c r="V3" s="3" t="s">
        <v>35</v>
      </c>
      <c r="W3" s="3" t="s">
        <v>36</v>
      </c>
      <c r="X3" s="3" t="s">
        <v>37</v>
      </c>
      <c r="Y3" s="3" t="s">
        <v>38</v>
      </c>
      <c r="Z3" s="3" t="s">
        <v>39</v>
      </c>
      <c r="AA3" s="3" t="s">
        <v>40</v>
      </c>
      <c r="AB3" s="3" t="s">
        <v>41</v>
      </c>
      <c r="AC3" s="3" t="s">
        <v>42</v>
      </c>
      <c r="AD3" s="3" t="s">
        <v>43</v>
      </c>
      <c r="AE3" s="3" t="s">
        <v>44</v>
      </c>
      <c r="AF3" s="3" t="s">
        <v>45</v>
      </c>
      <c r="AG3" s="3" t="s">
        <v>46</v>
      </c>
    </row>
    <row r="4" spans="1:33">
      <c r="A4" s="8" t="s">
        <v>52</v>
      </c>
      <c r="G4" s="12"/>
      <c r="M4" s="5"/>
      <c r="N4" s="5"/>
      <c r="O4" s="5"/>
      <c r="P4" s="9"/>
      <c r="R4" s="9"/>
      <c r="S4" s="9"/>
      <c r="T4" s="9"/>
      <c r="V4" s="10"/>
      <c r="W4" s="10"/>
      <c r="X4" s="10"/>
      <c r="Y4" s="10"/>
      <c r="Z4" s="10"/>
      <c r="AA4" s="10"/>
      <c r="AB4" s="9"/>
      <c r="AC4" s="9"/>
      <c r="AD4" s="9"/>
      <c r="AE4" s="9"/>
      <c r="AF4" s="9"/>
      <c r="AG4" s="9"/>
    </row>
    <row r="5" spans="1:33">
      <c r="A5" s="1" t="s">
        <v>53</v>
      </c>
      <c r="G5" s="12"/>
      <c r="K5" s="12"/>
      <c r="M5" s="5"/>
      <c r="N5" s="5"/>
      <c r="O5" s="5"/>
      <c r="P5" s="9"/>
      <c r="R5" s="9"/>
      <c r="S5" s="9"/>
      <c r="T5" s="9"/>
      <c r="V5" s="10"/>
      <c r="W5" s="10"/>
      <c r="X5" s="10"/>
      <c r="Y5" s="10"/>
      <c r="Z5" s="10"/>
      <c r="AA5" s="10"/>
      <c r="AB5" s="9"/>
      <c r="AC5" s="9"/>
      <c r="AD5" s="9"/>
      <c r="AE5" s="9"/>
      <c r="AF5" s="9"/>
      <c r="AG5" s="9"/>
    </row>
    <row r="6" spans="1:33">
      <c r="B6" s="2" t="s">
        <v>54</v>
      </c>
      <c r="D6">
        <v>2000</v>
      </c>
      <c r="F6" s="5">
        <f t="shared" ref="E6:F56" si="0">D6/1.6</f>
        <v>1250</v>
      </c>
      <c r="G6" s="12" t="s">
        <v>73</v>
      </c>
      <c r="H6" s="5">
        <v>3000</v>
      </c>
      <c r="I6">
        <v>2000</v>
      </c>
      <c r="J6">
        <v>45</v>
      </c>
      <c r="K6" s="12">
        <v>1800</v>
      </c>
      <c r="L6" s="5">
        <v>51.2</v>
      </c>
      <c r="M6" s="5">
        <v>2800</v>
      </c>
      <c r="N6" s="5">
        <v>4650</v>
      </c>
      <c r="O6" s="5">
        <v>3300</v>
      </c>
      <c r="P6" s="9">
        <f t="shared" ref="P6:P63" si="1">K6/D6</f>
        <v>0.9</v>
      </c>
      <c r="R6" s="9">
        <f t="shared" ref="R6:R63" si="2">K6/L6</f>
        <v>35.15625</v>
      </c>
      <c r="S6" s="9">
        <f t="shared" ref="S6:S63" si="3">K6/(N6*O6)*1000000</f>
        <v>117.30205278592375</v>
      </c>
      <c r="T6" s="9">
        <f t="shared" ref="T6:T63" si="4">K6/(M6*N6*O6)*1000000000</f>
        <v>41.893590280687057</v>
      </c>
      <c r="V6" s="10">
        <f t="shared" ref="V6:V63" si="5">(N6*O6)/1000000/F6</f>
        <v>1.2276E-2</v>
      </c>
      <c r="W6" s="10">
        <f t="shared" ref="W6:W63" si="6">(N6*O6)/1000000/D6</f>
        <v>7.6725000000000005E-3</v>
      </c>
      <c r="X6" s="10">
        <f t="shared" ref="X6:X63" si="7">(M6*N6*O6)/1000000000/F6</f>
        <v>3.4372800000000002E-2</v>
      </c>
      <c r="Y6" s="10">
        <f t="shared" ref="Y6:Y63" si="8">(M6*N6*O6)/1000000000/D6</f>
        <v>2.1483000000000002E-2</v>
      </c>
      <c r="Z6" s="10">
        <f t="shared" ref="Z6:Z63" si="9">L6/F6</f>
        <v>4.0960000000000003E-2</v>
      </c>
      <c r="AA6" s="10">
        <f t="shared" ref="AA6:AA63" si="10">L6/D6</f>
        <v>2.5600000000000001E-2</v>
      </c>
      <c r="AB6" s="9">
        <f t="shared" ref="AB6:AB63" si="11">F6/L6</f>
        <v>24.4140625</v>
      </c>
      <c r="AC6" s="9">
        <f t="shared" ref="AC6:AC63" si="12">D6/L6</f>
        <v>39.0625</v>
      </c>
      <c r="AD6" s="9">
        <f t="shared" ref="AD6:AD63" si="13">F6/(N6*O6)*1000000</f>
        <v>81.459758879113721</v>
      </c>
      <c r="AE6" s="9">
        <f t="shared" ref="AE6:AE63" si="14">D6/(N6*O6)*1000000</f>
        <v>130.33561420658194</v>
      </c>
      <c r="AF6" s="9">
        <f t="shared" ref="AF6:AF63" si="15">F6/(N6*O6*M6)*1000000000</f>
        <v>29.092771028254898</v>
      </c>
      <c r="AG6" s="9">
        <f t="shared" ref="AG6:AG63" si="16">D6/(N6*O6*M6)*1000000000</f>
        <v>46.548433645207837</v>
      </c>
    </row>
    <row r="7" spans="1:33">
      <c r="A7" s="8"/>
      <c r="B7" s="2" t="s">
        <v>55</v>
      </c>
      <c r="D7">
        <v>15</v>
      </c>
      <c r="F7" s="5">
        <f t="shared" si="0"/>
        <v>9.375</v>
      </c>
      <c r="G7" s="12" t="s">
        <v>74</v>
      </c>
      <c r="H7" s="5">
        <v>400</v>
      </c>
      <c r="I7">
        <v>800</v>
      </c>
      <c r="K7" s="12">
        <v>37</v>
      </c>
      <c r="L7" s="5">
        <v>3.5</v>
      </c>
      <c r="M7" s="5">
        <v>1200</v>
      </c>
      <c r="N7" s="5">
        <v>7750</v>
      </c>
      <c r="O7" s="5">
        <v>3400</v>
      </c>
      <c r="P7" s="9">
        <f t="shared" si="1"/>
        <v>2.4666666666666668</v>
      </c>
      <c r="R7" s="9">
        <f t="shared" si="2"/>
        <v>10.571428571428571</v>
      </c>
      <c r="S7" s="9">
        <f t="shared" si="3"/>
        <v>1.4041745730550284</v>
      </c>
      <c r="T7" s="9">
        <f t="shared" si="4"/>
        <v>1.1701454775458571</v>
      </c>
      <c r="V7" s="10">
        <f t="shared" si="5"/>
        <v>2.8106666666666666</v>
      </c>
      <c r="W7" s="10">
        <f t="shared" si="6"/>
        <v>1.7566666666666668</v>
      </c>
      <c r="X7" s="10">
        <f t="shared" si="7"/>
        <v>3.3728000000000002</v>
      </c>
      <c r="Y7" s="10">
        <f t="shared" si="8"/>
        <v>2.1080000000000001</v>
      </c>
      <c r="Z7" s="10">
        <f t="shared" si="9"/>
        <v>0.37333333333333335</v>
      </c>
      <c r="AA7" s="10">
        <f t="shared" si="10"/>
        <v>0.23333333333333334</v>
      </c>
      <c r="AB7" s="9">
        <f t="shared" si="11"/>
        <v>2.6785714285714284</v>
      </c>
      <c r="AC7" s="9">
        <f t="shared" si="12"/>
        <v>4.2857142857142856</v>
      </c>
      <c r="AD7" s="9">
        <f t="shared" si="13"/>
        <v>0.3557874762808349</v>
      </c>
      <c r="AE7" s="9">
        <f t="shared" si="14"/>
        <v>0.56925996204933593</v>
      </c>
      <c r="AF7" s="9">
        <f t="shared" si="15"/>
        <v>0.29648956356736245</v>
      </c>
      <c r="AG7" s="9">
        <f t="shared" si="16"/>
        <v>0.47438330170777993</v>
      </c>
    </row>
    <row r="8" spans="1:33" s="15" customFormat="1">
      <c r="A8" s="13"/>
      <c r="B8" s="14" t="s">
        <v>56</v>
      </c>
      <c r="D8" s="15">
        <v>25</v>
      </c>
      <c r="E8" s="5"/>
      <c r="F8" s="5">
        <f t="shared" si="0"/>
        <v>15.625</v>
      </c>
      <c r="G8" s="16" t="s">
        <v>75</v>
      </c>
      <c r="H8" s="17">
        <v>600</v>
      </c>
      <c r="I8" s="15">
        <v>800</v>
      </c>
      <c r="K8" s="16">
        <v>45</v>
      </c>
      <c r="L8" s="17">
        <v>3.5</v>
      </c>
      <c r="M8" s="17">
        <v>1200</v>
      </c>
      <c r="N8" s="17">
        <v>7750</v>
      </c>
      <c r="O8" s="17">
        <v>3400</v>
      </c>
      <c r="P8" s="9">
        <f t="shared" si="1"/>
        <v>1.8</v>
      </c>
      <c r="Q8"/>
      <c r="R8" s="9">
        <f t="shared" si="2"/>
        <v>12.857142857142858</v>
      </c>
      <c r="S8" s="9">
        <f t="shared" si="3"/>
        <v>1.7077798861480076</v>
      </c>
      <c r="T8" s="9">
        <f t="shared" si="4"/>
        <v>1.4231499051233398</v>
      </c>
      <c r="U8"/>
      <c r="V8" s="10">
        <f t="shared" si="5"/>
        <v>1.6864000000000001</v>
      </c>
      <c r="W8" s="10">
        <f t="shared" si="6"/>
        <v>1.054</v>
      </c>
      <c r="X8" s="10">
        <f t="shared" si="7"/>
        <v>2.0236800000000001</v>
      </c>
      <c r="Y8" s="10">
        <f t="shared" si="8"/>
        <v>1.2648000000000001</v>
      </c>
      <c r="Z8" s="10">
        <f t="shared" si="9"/>
        <v>0.224</v>
      </c>
      <c r="AA8" s="10">
        <f t="shared" si="10"/>
        <v>0.14000000000000001</v>
      </c>
      <c r="AB8" s="9">
        <f t="shared" si="11"/>
        <v>4.4642857142857144</v>
      </c>
      <c r="AC8" s="9">
        <f t="shared" si="12"/>
        <v>7.1428571428571432</v>
      </c>
      <c r="AD8" s="9">
        <f t="shared" si="13"/>
        <v>0.59297912713472489</v>
      </c>
      <c r="AE8" s="9">
        <f t="shared" si="14"/>
        <v>0.94876660341555974</v>
      </c>
      <c r="AF8" s="9">
        <f t="shared" si="15"/>
        <v>0.49414927261227076</v>
      </c>
      <c r="AG8" s="9">
        <f t="shared" si="16"/>
        <v>0.79063883617963315</v>
      </c>
    </row>
    <row r="9" spans="1:33">
      <c r="B9" s="14" t="s">
        <v>57</v>
      </c>
      <c r="C9" s="15"/>
      <c r="D9" s="15">
        <v>35</v>
      </c>
      <c r="F9" s="5">
        <f t="shared" si="0"/>
        <v>21.875</v>
      </c>
      <c r="G9" s="12" t="s">
        <v>76</v>
      </c>
      <c r="H9" s="17">
        <v>800</v>
      </c>
      <c r="I9" s="15">
        <v>800</v>
      </c>
      <c r="J9" s="15"/>
      <c r="K9" s="16">
        <v>55</v>
      </c>
      <c r="L9" s="17">
        <v>3.5</v>
      </c>
      <c r="M9" s="17">
        <v>1200</v>
      </c>
      <c r="N9" s="17">
        <v>7750</v>
      </c>
      <c r="O9" s="17">
        <v>3400</v>
      </c>
      <c r="P9" s="9">
        <f t="shared" si="1"/>
        <v>1.5714285714285714</v>
      </c>
      <c r="R9" s="9">
        <f t="shared" si="2"/>
        <v>15.714285714285714</v>
      </c>
      <c r="S9" s="9">
        <f t="shared" si="3"/>
        <v>2.0872865275142316</v>
      </c>
      <c r="T9" s="9">
        <f t="shared" si="4"/>
        <v>1.739405439595193</v>
      </c>
      <c r="V9" s="10">
        <f t="shared" si="5"/>
        <v>1.2045714285714286</v>
      </c>
      <c r="W9" s="10">
        <f t="shared" si="6"/>
        <v>0.75285714285714289</v>
      </c>
      <c r="X9" s="10">
        <f t="shared" si="7"/>
        <v>1.4454857142857143</v>
      </c>
      <c r="Y9" s="10">
        <f t="shared" si="8"/>
        <v>0.90342857142857147</v>
      </c>
      <c r="Z9" s="10">
        <f t="shared" si="9"/>
        <v>0.16</v>
      </c>
      <c r="AA9" s="10">
        <f t="shared" si="10"/>
        <v>0.1</v>
      </c>
      <c r="AB9" s="9">
        <f t="shared" si="11"/>
        <v>6.25</v>
      </c>
      <c r="AC9" s="9">
        <f t="shared" si="12"/>
        <v>10</v>
      </c>
      <c r="AD9" s="9">
        <f t="shared" si="13"/>
        <v>0.83017077798861483</v>
      </c>
      <c r="AE9" s="9">
        <f t="shared" si="14"/>
        <v>1.3282732447817835</v>
      </c>
      <c r="AF9" s="9">
        <f t="shared" si="15"/>
        <v>0.69180898165717908</v>
      </c>
      <c r="AG9" s="9">
        <f t="shared" si="16"/>
        <v>1.1068943706514864</v>
      </c>
    </row>
    <row r="10" spans="1:33">
      <c r="B10" s="14" t="s">
        <v>58</v>
      </c>
      <c r="C10" s="15"/>
      <c r="D10" s="15">
        <v>50</v>
      </c>
      <c r="F10" s="5">
        <f t="shared" si="0"/>
        <v>31.25</v>
      </c>
      <c r="G10" s="12" t="s">
        <v>77</v>
      </c>
      <c r="H10" s="17">
        <v>600</v>
      </c>
      <c r="I10" s="15">
        <v>1000</v>
      </c>
      <c r="J10" s="15"/>
      <c r="K10" s="16">
        <v>75</v>
      </c>
      <c r="L10" s="17">
        <v>6.5</v>
      </c>
      <c r="M10" s="17">
        <v>1450</v>
      </c>
      <c r="N10" s="17">
        <v>2060</v>
      </c>
      <c r="O10" s="17">
        <v>3900</v>
      </c>
      <c r="P10" s="9">
        <f t="shared" si="1"/>
        <v>1.5</v>
      </c>
      <c r="R10" s="9">
        <f t="shared" si="2"/>
        <v>11.538461538461538</v>
      </c>
      <c r="S10" s="9">
        <f t="shared" si="3"/>
        <v>9.3353248693054525</v>
      </c>
      <c r="T10" s="9">
        <f t="shared" si="4"/>
        <v>6.4381550822796214</v>
      </c>
      <c r="V10" s="10">
        <f t="shared" si="5"/>
        <v>0.25708800000000004</v>
      </c>
      <c r="W10" s="10">
        <f t="shared" si="6"/>
        <v>0.16068000000000002</v>
      </c>
      <c r="X10" s="10">
        <f t="shared" si="7"/>
        <v>0.37277759999999999</v>
      </c>
      <c r="Y10" s="10">
        <f t="shared" si="8"/>
        <v>0.232986</v>
      </c>
      <c r="Z10" s="10">
        <f t="shared" si="9"/>
        <v>0.20799999999999999</v>
      </c>
      <c r="AA10" s="10">
        <f t="shared" si="10"/>
        <v>0.13</v>
      </c>
      <c r="AB10" s="9">
        <f t="shared" si="11"/>
        <v>4.8076923076923075</v>
      </c>
      <c r="AC10" s="9">
        <f t="shared" si="12"/>
        <v>7.6923076923076925</v>
      </c>
      <c r="AD10" s="9">
        <f t="shared" si="13"/>
        <v>3.8897186955439382</v>
      </c>
      <c r="AE10" s="9">
        <f t="shared" si="14"/>
        <v>6.2235499128703013</v>
      </c>
      <c r="AF10" s="9">
        <f t="shared" si="15"/>
        <v>2.6825646176165092</v>
      </c>
      <c r="AG10" s="9">
        <f t="shared" si="16"/>
        <v>4.2921033881864146</v>
      </c>
    </row>
    <row r="11" spans="1:33">
      <c r="B11" s="14" t="s">
        <v>59</v>
      </c>
      <c r="C11" s="15"/>
      <c r="D11" s="15">
        <v>75</v>
      </c>
      <c r="F11" s="5">
        <f t="shared" si="0"/>
        <v>46.875</v>
      </c>
      <c r="G11" s="12" t="s">
        <v>78</v>
      </c>
      <c r="H11" s="17">
        <v>800</v>
      </c>
      <c r="I11" s="15">
        <v>1000</v>
      </c>
      <c r="J11" s="15"/>
      <c r="K11" s="16">
        <v>90</v>
      </c>
      <c r="L11" s="17">
        <v>6.5</v>
      </c>
      <c r="M11" s="17">
        <v>1450</v>
      </c>
      <c r="N11" s="17">
        <v>2060</v>
      </c>
      <c r="O11" s="17">
        <v>3900</v>
      </c>
      <c r="P11" s="9">
        <f t="shared" si="1"/>
        <v>1.2</v>
      </c>
      <c r="R11" s="9">
        <f t="shared" si="2"/>
        <v>13.846153846153847</v>
      </c>
      <c r="S11" s="9">
        <f t="shared" si="3"/>
        <v>11.202389843166543</v>
      </c>
      <c r="T11" s="9">
        <f t="shared" si="4"/>
        <v>7.7257860987355453</v>
      </c>
      <c r="V11" s="10">
        <f t="shared" si="5"/>
        <v>0.17139200000000002</v>
      </c>
      <c r="W11" s="10">
        <f t="shared" si="6"/>
        <v>0.10712000000000001</v>
      </c>
      <c r="X11" s="10">
        <f t="shared" si="7"/>
        <v>0.2485184</v>
      </c>
      <c r="Y11" s="10">
        <f t="shared" si="8"/>
        <v>0.15532399999999999</v>
      </c>
      <c r="Z11" s="10">
        <f t="shared" si="9"/>
        <v>0.13866666666666666</v>
      </c>
      <c r="AA11" s="10">
        <f t="shared" si="10"/>
        <v>8.666666666666667E-2</v>
      </c>
      <c r="AB11" s="9">
        <f t="shared" si="11"/>
        <v>7.2115384615384617</v>
      </c>
      <c r="AC11" s="9">
        <f t="shared" si="12"/>
        <v>11.538461538461538</v>
      </c>
      <c r="AD11" s="9">
        <f t="shared" si="13"/>
        <v>5.8345780433159078</v>
      </c>
      <c r="AE11" s="9">
        <f t="shared" si="14"/>
        <v>9.3353248693054525</v>
      </c>
      <c r="AF11" s="9">
        <f t="shared" si="15"/>
        <v>4.0238469264247634</v>
      </c>
      <c r="AG11" s="9">
        <f t="shared" si="16"/>
        <v>6.4381550822796214</v>
      </c>
    </row>
    <row r="12" spans="1:33">
      <c r="A12" s="8"/>
      <c r="B12" s="14" t="s">
        <v>60</v>
      </c>
      <c r="C12" s="15"/>
      <c r="D12" s="15">
        <v>90</v>
      </c>
      <c r="F12" s="5">
        <f t="shared" si="0"/>
        <v>56.25</v>
      </c>
      <c r="G12" s="12" t="s">
        <v>79</v>
      </c>
      <c r="H12" s="17">
        <v>1200</v>
      </c>
      <c r="I12" s="15">
        <v>1000</v>
      </c>
      <c r="J12" s="15"/>
      <c r="K12" s="16">
        <v>110</v>
      </c>
      <c r="L12" s="17">
        <v>6.5</v>
      </c>
      <c r="M12" s="17">
        <v>1450</v>
      </c>
      <c r="N12" s="17">
        <v>2060</v>
      </c>
      <c r="O12" s="17">
        <v>3900</v>
      </c>
      <c r="P12" s="9">
        <f t="shared" si="1"/>
        <v>1.2222222222222223</v>
      </c>
      <c r="R12" s="9">
        <f t="shared" si="2"/>
        <v>16.923076923076923</v>
      </c>
      <c r="S12" s="9">
        <f t="shared" si="3"/>
        <v>13.691809808314662</v>
      </c>
      <c r="T12" s="9">
        <f t="shared" si="4"/>
        <v>9.4426274540101129</v>
      </c>
      <c r="V12" s="10">
        <f t="shared" si="5"/>
        <v>0.14282666666666669</v>
      </c>
      <c r="W12" s="10">
        <f t="shared" si="6"/>
        <v>8.9266666666666675E-2</v>
      </c>
      <c r="X12" s="10">
        <f t="shared" si="7"/>
        <v>0.20709866666666668</v>
      </c>
      <c r="Y12" s="10">
        <f t="shared" si="8"/>
        <v>0.12943666666666667</v>
      </c>
      <c r="Z12" s="10">
        <f t="shared" si="9"/>
        <v>0.11555555555555555</v>
      </c>
      <c r="AA12" s="10">
        <f t="shared" si="10"/>
        <v>7.2222222222222215E-2</v>
      </c>
      <c r="AB12" s="9">
        <f t="shared" si="11"/>
        <v>8.6538461538461533</v>
      </c>
      <c r="AC12" s="9">
        <f t="shared" si="12"/>
        <v>13.846153846153847</v>
      </c>
      <c r="AD12" s="9">
        <f t="shared" si="13"/>
        <v>7.0014936519790885</v>
      </c>
      <c r="AE12" s="9">
        <f t="shared" si="14"/>
        <v>11.202389843166543</v>
      </c>
      <c r="AF12" s="9">
        <f t="shared" si="15"/>
        <v>4.8286163117097169</v>
      </c>
      <c r="AG12" s="9">
        <f t="shared" si="16"/>
        <v>7.7257860987355453</v>
      </c>
    </row>
    <row r="13" spans="1:33">
      <c r="B13" s="14" t="s">
        <v>61</v>
      </c>
      <c r="C13" s="15"/>
      <c r="D13" s="15">
        <v>120</v>
      </c>
      <c r="F13" s="5">
        <f t="shared" si="0"/>
        <v>75</v>
      </c>
      <c r="G13" s="12" t="s">
        <v>80</v>
      </c>
      <c r="H13" s="17">
        <v>1200</v>
      </c>
      <c r="I13" s="15">
        <v>1200</v>
      </c>
      <c r="J13" s="15"/>
      <c r="K13" s="16">
        <v>132</v>
      </c>
      <c r="L13" s="17">
        <v>8.5</v>
      </c>
      <c r="M13" s="17">
        <v>1700</v>
      </c>
      <c r="N13" s="17">
        <v>2420</v>
      </c>
      <c r="O13" s="17">
        <v>4300</v>
      </c>
      <c r="P13" s="9">
        <f t="shared" si="1"/>
        <v>1.1000000000000001</v>
      </c>
      <c r="R13" s="9">
        <f t="shared" si="2"/>
        <v>15.529411764705882</v>
      </c>
      <c r="S13" s="9">
        <f t="shared" si="3"/>
        <v>12.684989429175475</v>
      </c>
      <c r="T13" s="9">
        <f t="shared" si="4"/>
        <v>7.4617584877502789</v>
      </c>
      <c r="V13" s="10">
        <f t="shared" si="5"/>
        <v>0.13874666666666668</v>
      </c>
      <c r="W13" s="10">
        <f t="shared" si="6"/>
        <v>8.6716666666666678E-2</v>
      </c>
      <c r="X13" s="10">
        <f t="shared" si="7"/>
        <v>0.23586933333333335</v>
      </c>
      <c r="Y13" s="10">
        <f t="shared" si="8"/>
        <v>0.14741833333333335</v>
      </c>
      <c r="Z13" s="10">
        <f t="shared" si="9"/>
        <v>0.11333333333333333</v>
      </c>
      <c r="AA13" s="10">
        <f t="shared" si="10"/>
        <v>7.0833333333333331E-2</v>
      </c>
      <c r="AB13" s="9">
        <f t="shared" si="11"/>
        <v>8.8235294117647065</v>
      </c>
      <c r="AC13" s="9">
        <f t="shared" si="12"/>
        <v>14.117647058823529</v>
      </c>
      <c r="AD13" s="9">
        <f t="shared" si="13"/>
        <v>7.2073803574860662</v>
      </c>
      <c r="AE13" s="9">
        <f t="shared" si="14"/>
        <v>11.531808571977706</v>
      </c>
      <c r="AF13" s="9">
        <f t="shared" si="15"/>
        <v>4.2396355044035676</v>
      </c>
      <c r="AG13" s="9">
        <f t="shared" si="16"/>
        <v>6.7834168070457093</v>
      </c>
    </row>
    <row r="14" spans="1:33">
      <c r="B14" s="14" t="s">
        <v>62</v>
      </c>
      <c r="C14" s="15"/>
      <c r="D14" s="15">
        <v>140</v>
      </c>
      <c r="F14" s="5">
        <f t="shared" si="0"/>
        <v>87.5</v>
      </c>
      <c r="G14" s="12" t="s">
        <v>81</v>
      </c>
      <c r="H14" s="17">
        <v>1400</v>
      </c>
      <c r="I14" s="15">
        <v>1200</v>
      </c>
      <c r="J14" s="15"/>
      <c r="K14" s="16">
        <v>160</v>
      </c>
      <c r="L14" s="17">
        <v>8.5</v>
      </c>
      <c r="M14" s="17">
        <v>1700</v>
      </c>
      <c r="N14" s="17">
        <v>2420</v>
      </c>
      <c r="O14" s="17">
        <v>4300</v>
      </c>
      <c r="P14" s="9">
        <f t="shared" si="1"/>
        <v>1.1428571428571428</v>
      </c>
      <c r="R14" s="9">
        <f t="shared" si="2"/>
        <v>18.823529411764707</v>
      </c>
      <c r="S14" s="9">
        <f t="shared" si="3"/>
        <v>15.375744762636939</v>
      </c>
      <c r="T14" s="9">
        <f t="shared" si="4"/>
        <v>9.0445557427276118</v>
      </c>
      <c r="V14" s="10">
        <f t="shared" si="5"/>
        <v>0.11892571428571429</v>
      </c>
      <c r="W14" s="10">
        <f t="shared" si="6"/>
        <v>7.4328571428571438E-2</v>
      </c>
      <c r="X14" s="10">
        <f t="shared" si="7"/>
        <v>0.20217371428571429</v>
      </c>
      <c r="Y14" s="10">
        <f t="shared" si="8"/>
        <v>0.12635857142857143</v>
      </c>
      <c r="Z14" s="10">
        <f t="shared" si="9"/>
        <v>9.7142857142857142E-2</v>
      </c>
      <c r="AA14" s="10">
        <f t="shared" si="10"/>
        <v>6.0714285714285714E-2</v>
      </c>
      <c r="AB14" s="9">
        <f t="shared" si="11"/>
        <v>10.294117647058824</v>
      </c>
      <c r="AC14" s="9">
        <f t="shared" si="12"/>
        <v>16.470588235294116</v>
      </c>
      <c r="AD14" s="9">
        <f t="shared" si="13"/>
        <v>8.4086104170670772</v>
      </c>
      <c r="AE14" s="9">
        <f t="shared" si="14"/>
        <v>13.453776667307322</v>
      </c>
      <c r="AF14" s="9">
        <f t="shared" si="15"/>
        <v>4.9462414218041628</v>
      </c>
      <c r="AG14" s="9">
        <f t="shared" si="16"/>
        <v>7.9139862748866605</v>
      </c>
    </row>
    <row r="15" spans="1:33" s="15" customFormat="1">
      <c r="A15" s="13"/>
      <c r="B15" s="14" t="s">
        <v>63</v>
      </c>
      <c r="D15" s="15">
        <v>180</v>
      </c>
      <c r="E15" s="5"/>
      <c r="F15" s="5">
        <f t="shared" si="0"/>
        <v>112.5</v>
      </c>
      <c r="G15" s="16" t="s">
        <v>82</v>
      </c>
      <c r="H15" s="17">
        <v>1400</v>
      </c>
      <c r="I15" s="15">
        <v>1400</v>
      </c>
      <c r="K15" s="16">
        <v>200</v>
      </c>
      <c r="L15" s="17">
        <v>12</v>
      </c>
      <c r="M15" s="17">
        <v>1900</v>
      </c>
      <c r="N15" s="17">
        <v>2730</v>
      </c>
      <c r="O15" s="17">
        <v>4400</v>
      </c>
      <c r="P15" s="9">
        <f t="shared" si="1"/>
        <v>1.1111111111111112</v>
      </c>
      <c r="Q15"/>
      <c r="R15" s="9">
        <f t="shared" si="2"/>
        <v>16.666666666666668</v>
      </c>
      <c r="S15" s="9">
        <f t="shared" si="3"/>
        <v>16.650016650016649</v>
      </c>
      <c r="T15" s="9">
        <f t="shared" si="4"/>
        <v>8.7631666579035006</v>
      </c>
      <c r="U15"/>
      <c r="V15" s="10">
        <f t="shared" si="5"/>
        <v>0.10677333333333333</v>
      </c>
      <c r="W15" s="10">
        <f t="shared" si="6"/>
        <v>6.6733333333333339E-2</v>
      </c>
      <c r="X15" s="10">
        <f t="shared" si="7"/>
        <v>0.20286933333333335</v>
      </c>
      <c r="Y15" s="10">
        <f t="shared" si="8"/>
        <v>0.12679333333333334</v>
      </c>
      <c r="Z15" s="10">
        <f t="shared" si="9"/>
        <v>0.10666666666666667</v>
      </c>
      <c r="AA15" s="10">
        <f t="shared" si="10"/>
        <v>6.6666666666666666E-2</v>
      </c>
      <c r="AB15" s="9">
        <f t="shared" si="11"/>
        <v>9.375</v>
      </c>
      <c r="AC15" s="9">
        <f t="shared" si="12"/>
        <v>15</v>
      </c>
      <c r="AD15" s="9">
        <f t="shared" si="13"/>
        <v>9.3656343656343655</v>
      </c>
      <c r="AE15" s="9">
        <f t="shared" si="14"/>
        <v>14.985014985014985</v>
      </c>
      <c r="AF15" s="9">
        <f t="shared" si="15"/>
        <v>4.929281245070718</v>
      </c>
      <c r="AG15" s="9">
        <f t="shared" si="16"/>
        <v>7.8868499921131505</v>
      </c>
    </row>
    <row r="16" spans="1:33">
      <c r="A16" s="8"/>
      <c r="B16" s="14" t="s">
        <v>64</v>
      </c>
      <c r="D16" s="15">
        <v>220</v>
      </c>
      <c r="F16" s="5">
        <f t="shared" si="0"/>
        <v>137.5</v>
      </c>
      <c r="G16" s="12" t="s">
        <v>83</v>
      </c>
      <c r="H16" s="17">
        <v>1600</v>
      </c>
      <c r="I16" s="15">
        <v>1400</v>
      </c>
      <c r="J16" s="15"/>
      <c r="K16" s="16">
        <v>250</v>
      </c>
      <c r="L16" s="17">
        <v>12</v>
      </c>
      <c r="M16" s="17">
        <v>1900</v>
      </c>
      <c r="N16" s="17">
        <v>2730</v>
      </c>
      <c r="O16" s="17">
        <v>4400</v>
      </c>
      <c r="P16" s="9">
        <f t="shared" si="1"/>
        <v>1.1363636363636365</v>
      </c>
      <c r="R16" s="9">
        <f t="shared" si="2"/>
        <v>20.833333333333332</v>
      </c>
      <c r="S16" s="9">
        <f t="shared" si="3"/>
        <v>20.812520812520813</v>
      </c>
      <c r="T16" s="9">
        <f t="shared" si="4"/>
        <v>10.953958322379375</v>
      </c>
      <c r="V16" s="10">
        <f t="shared" si="5"/>
        <v>8.7360000000000007E-2</v>
      </c>
      <c r="W16" s="10">
        <f t="shared" si="6"/>
        <v>5.4600000000000003E-2</v>
      </c>
      <c r="X16" s="10">
        <f t="shared" si="7"/>
        <v>0.16598399999999999</v>
      </c>
      <c r="Y16" s="10">
        <f t="shared" si="8"/>
        <v>0.10374</v>
      </c>
      <c r="Z16" s="10">
        <f t="shared" si="9"/>
        <v>8.727272727272728E-2</v>
      </c>
      <c r="AA16" s="10">
        <f t="shared" si="10"/>
        <v>5.4545454545454543E-2</v>
      </c>
      <c r="AB16" s="9">
        <f t="shared" si="11"/>
        <v>11.458333333333334</v>
      </c>
      <c r="AC16" s="9">
        <f t="shared" si="12"/>
        <v>18.333333333333332</v>
      </c>
      <c r="AD16" s="9">
        <f t="shared" si="13"/>
        <v>11.446886446886447</v>
      </c>
      <c r="AE16" s="9">
        <f t="shared" si="14"/>
        <v>18.315018315018314</v>
      </c>
      <c r="AF16" s="9">
        <f t="shared" si="15"/>
        <v>6.024677077308656</v>
      </c>
      <c r="AG16" s="9">
        <f t="shared" si="16"/>
        <v>9.6394833236938506</v>
      </c>
    </row>
    <row r="17" spans="1:33">
      <c r="B17" s="14" t="s">
        <v>65</v>
      </c>
      <c r="D17" s="15">
        <v>250</v>
      </c>
      <c r="F17" s="5">
        <f t="shared" si="0"/>
        <v>156.25</v>
      </c>
      <c r="G17" s="12" t="s">
        <v>84</v>
      </c>
      <c r="H17" s="17">
        <v>1800</v>
      </c>
      <c r="I17" s="15">
        <v>1400</v>
      </c>
      <c r="J17" s="15"/>
      <c r="K17" s="16">
        <v>355</v>
      </c>
      <c r="L17" s="17">
        <v>12</v>
      </c>
      <c r="M17" s="17">
        <v>1900</v>
      </c>
      <c r="N17" s="17">
        <v>2730</v>
      </c>
      <c r="O17" s="17">
        <v>4400</v>
      </c>
      <c r="P17" s="9">
        <f t="shared" si="1"/>
        <v>1.42</v>
      </c>
      <c r="R17" s="9">
        <f t="shared" si="2"/>
        <v>29.583333333333332</v>
      </c>
      <c r="S17" s="9">
        <f t="shared" si="3"/>
        <v>29.553779553779552</v>
      </c>
      <c r="T17" s="9">
        <f t="shared" si="4"/>
        <v>15.554620817778712</v>
      </c>
      <c r="V17" s="10">
        <f t="shared" si="5"/>
        <v>7.6876800000000009E-2</v>
      </c>
      <c r="W17" s="10">
        <f t="shared" si="6"/>
        <v>4.8048E-2</v>
      </c>
      <c r="X17" s="10">
        <f t="shared" si="7"/>
        <v>0.14606592000000002</v>
      </c>
      <c r="Y17" s="10">
        <f t="shared" si="8"/>
        <v>9.1291200000000003E-2</v>
      </c>
      <c r="Z17" s="10">
        <f t="shared" si="9"/>
        <v>7.6799999999999993E-2</v>
      </c>
      <c r="AA17" s="10">
        <f t="shared" si="10"/>
        <v>4.8000000000000001E-2</v>
      </c>
      <c r="AB17" s="9">
        <f t="shared" si="11"/>
        <v>13.020833333333334</v>
      </c>
      <c r="AC17" s="9">
        <f t="shared" si="12"/>
        <v>20.833333333333332</v>
      </c>
      <c r="AD17" s="9">
        <f t="shared" si="13"/>
        <v>13.007825507825508</v>
      </c>
      <c r="AE17" s="9">
        <f t="shared" si="14"/>
        <v>20.812520812520813</v>
      </c>
      <c r="AF17" s="9">
        <f t="shared" si="15"/>
        <v>6.8462239514871097</v>
      </c>
      <c r="AG17" s="9">
        <f t="shared" si="16"/>
        <v>10.953958322379375</v>
      </c>
    </row>
    <row r="18" spans="1:33">
      <c r="A18" s="8"/>
      <c r="B18" s="14" t="s">
        <v>66</v>
      </c>
      <c r="D18" s="15">
        <v>280</v>
      </c>
      <c r="F18" s="5">
        <f t="shared" si="0"/>
        <v>175</v>
      </c>
      <c r="G18" s="12" t="s">
        <v>85</v>
      </c>
      <c r="H18" s="17">
        <v>1800</v>
      </c>
      <c r="I18" s="15">
        <v>1600</v>
      </c>
      <c r="J18" s="15"/>
      <c r="K18" s="16">
        <v>450</v>
      </c>
      <c r="L18" s="17">
        <v>18.5</v>
      </c>
      <c r="M18" s="17">
        <v>2200</v>
      </c>
      <c r="N18" s="17">
        <v>3080</v>
      </c>
      <c r="O18" s="17">
        <v>5000</v>
      </c>
      <c r="P18" s="9">
        <f t="shared" si="1"/>
        <v>1.6071428571428572</v>
      </c>
      <c r="R18" s="9">
        <f t="shared" si="2"/>
        <v>24.324324324324323</v>
      </c>
      <c r="S18" s="9">
        <f t="shared" si="3"/>
        <v>29.220779220779221</v>
      </c>
      <c r="T18" s="9">
        <f t="shared" si="4"/>
        <v>13.282172373081465</v>
      </c>
      <c r="V18" s="10">
        <f t="shared" si="5"/>
        <v>8.8000000000000009E-2</v>
      </c>
      <c r="W18" s="10">
        <f t="shared" si="6"/>
        <v>5.5E-2</v>
      </c>
      <c r="X18" s="10">
        <f t="shared" si="7"/>
        <v>0.19360000000000002</v>
      </c>
      <c r="Y18" s="10">
        <f t="shared" si="8"/>
        <v>0.12100000000000001</v>
      </c>
      <c r="Z18" s="10">
        <f t="shared" si="9"/>
        <v>0.10571428571428572</v>
      </c>
      <c r="AA18" s="10">
        <f t="shared" si="10"/>
        <v>6.6071428571428573E-2</v>
      </c>
      <c r="AB18" s="9">
        <f t="shared" si="11"/>
        <v>9.4594594594594597</v>
      </c>
      <c r="AC18" s="9">
        <f t="shared" si="12"/>
        <v>15.135135135135135</v>
      </c>
      <c r="AD18" s="9">
        <f t="shared" si="13"/>
        <v>11.363636363636363</v>
      </c>
      <c r="AE18" s="9">
        <f t="shared" si="14"/>
        <v>18.181818181818183</v>
      </c>
      <c r="AF18" s="9">
        <f t="shared" si="15"/>
        <v>5.1652892561983474</v>
      </c>
      <c r="AG18" s="9">
        <f t="shared" si="16"/>
        <v>8.2644628099173545</v>
      </c>
    </row>
    <row r="19" spans="1:33">
      <c r="B19" s="2" t="s">
        <v>67</v>
      </c>
      <c r="D19" s="15">
        <v>350</v>
      </c>
      <c r="F19" s="5">
        <f t="shared" si="0"/>
        <v>218.75</v>
      </c>
      <c r="G19" s="12" t="s">
        <v>86</v>
      </c>
      <c r="H19" s="17">
        <v>2200</v>
      </c>
      <c r="I19" s="15">
        <v>1600</v>
      </c>
      <c r="J19" s="15"/>
      <c r="K19" s="16">
        <v>500</v>
      </c>
      <c r="L19" s="17">
        <v>18.5</v>
      </c>
      <c r="M19" s="17">
        <v>2200</v>
      </c>
      <c r="N19" s="17">
        <v>3080</v>
      </c>
      <c r="O19" s="17">
        <v>5000</v>
      </c>
      <c r="P19" s="9">
        <f t="shared" si="1"/>
        <v>1.4285714285714286</v>
      </c>
      <c r="R19" s="9">
        <f t="shared" si="2"/>
        <v>27.027027027027028</v>
      </c>
      <c r="S19" s="9">
        <f t="shared" si="3"/>
        <v>32.467532467532465</v>
      </c>
      <c r="T19" s="9">
        <f t="shared" si="4"/>
        <v>14.757969303423849</v>
      </c>
      <c r="V19" s="10">
        <f t="shared" si="5"/>
        <v>7.0400000000000004E-2</v>
      </c>
      <c r="W19" s="10">
        <f t="shared" si="6"/>
        <v>4.4000000000000004E-2</v>
      </c>
      <c r="X19" s="10">
        <f t="shared" si="7"/>
        <v>0.15488000000000002</v>
      </c>
      <c r="Y19" s="10">
        <f t="shared" si="8"/>
        <v>9.6800000000000011E-2</v>
      </c>
      <c r="Z19" s="10">
        <f t="shared" si="9"/>
        <v>8.4571428571428575E-2</v>
      </c>
      <c r="AA19" s="10">
        <f t="shared" si="10"/>
        <v>5.2857142857142859E-2</v>
      </c>
      <c r="AB19" s="9">
        <f t="shared" si="11"/>
        <v>11.824324324324325</v>
      </c>
      <c r="AC19" s="9">
        <f t="shared" si="12"/>
        <v>18.918918918918919</v>
      </c>
      <c r="AD19" s="9">
        <f t="shared" si="13"/>
        <v>14.204545454545455</v>
      </c>
      <c r="AE19" s="9">
        <f t="shared" si="14"/>
        <v>22.727272727272727</v>
      </c>
      <c r="AF19" s="9">
        <f t="shared" si="15"/>
        <v>6.4566115702479339</v>
      </c>
      <c r="AG19" s="9">
        <f t="shared" si="16"/>
        <v>10.330578512396695</v>
      </c>
    </row>
    <row r="20" spans="1:33">
      <c r="B20" s="14" t="s">
        <v>68</v>
      </c>
      <c r="D20" s="15">
        <v>350</v>
      </c>
      <c r="F20" s="5">
        <f t="shared" si="0"/>
        <v>218.75</v>
      </c>
      <c r="G20" s="12" t="s">
        <v>87</v>
      </c>
      <c r="H20" s="17">
        <v>1800</v>
      </c>
      <c r="I20" s="15">
        <v>1800</v>
      </c>
      <c r="J20" s="15"/>
      <c r="K20" s="16">
        <v>560</v>
      </c>
      <c r="L20" s="17">
        <v>38</v>
      </c>
      <c r="M20" s="17">
        <v>2500</v>
      </c>
      <c r="N20" s="17">
        <v>4450</v>
      </c>
      <c r="O20" s="17">
        <v>6000</v>
      </c>
      <c r="P20" s="9">
        <f t="shared" si="1"/>
        <v>1.6</v>
      </c>
      <c r="R20" s="9">
        <f t="shared" si="2"/>
        <v>14.736842105263158</v>
      </c>
      <c r="S20" s="9">
        <f t="shared" si="3"/>
        <v>20.973782771535578</v>
      </c>
      <c r="T20" s="9">
        <f t="shared" si="4"/>
        <v>8.3895131086142314</v>
      </c>
      <c r="V20" s="10">
        <f t="shared" si="5"/>
        <v>0.12205714285714285</v>
      </c>
      <c r="W20" s="10">
        <f t="shared" si="6"/>
        <v>7.628571428571429E-2</v>
      </c>
      <c r="X20" s="10">
        <f t="shared" si="7"/>
        <v>0.30514285714285716</v>
      </c>
      <c r="Y20" s="10">
        <f t="shared" si="8"/>
        <v>0.19071428571428573</v>
      </c>
      <c r="Z20" s="10">
        <f t="shared" si="9"/>
        <v>0.17371428571428571</v>
      </c>
      <c r="AA20" s="10">
        <f t="shared" si="10"/>
        <v>0.10857142857142857</v>
      </c>
      <c r="AB20" s="9">
        <f t="shared" si="11"/>
        <v>5.7565789473684212</v>
      </c>
      <c r="AC20" s="9">
        <f t="shared" si="12"/>
        <v>9.2105263157894743</v>
      </c>
      <c r="AD20" s="9">
        <f t="shared" si="13"/>
        <v>8.1928838951310858</v>
      </c>
      <c r="AE20" s="9">
        <f t="shared" si="14"/>
        <v>13.108614232209737</v>
      </c>
      <c r="AF20" s="9">
        <f t="shared" si="15"/>
        <v>3.2771535580524342</v>
      </c>
      <c r="AG20" s="9">
        <f t="shared" si="16"/>
        <v>5.2434456928838946</v>
      </c>
    </row>
    <row r="21" spans="1:33">
      <c r="B21" s="14" t="s">
        <v>69</v>
      </c>
      <c r="D21" s="15">
        <v>430</v>
      </c>
      <c r="F21" s="5">
        <f t="shared" si="0"/>
        <v>268.75</v>
      </c>
      <c r="G21" s="12" t="s">
        <v>88</v>
      </c>
      <c r="H21" s="17">
        <v>2200</v>
      </c>
      <c r="I21" s="15">
        <v>1800</v>
      </c>
      <c r="J21" s="15"/>
      <c r="K21" s="16">
        <v>710</v>
      </c>
      <c r="L21" s="17">
        <v>38</v>
      </c>
      <c r="M21" s="17">
        <v>2500</v>
      </c>
      <c r="N21" s="17">
        <v>4450</v>
      </c>
      <c r="O21" s="17">
        <v>6000</v>
      </c>
      <c r="P21" s="9">
        <f t="shared" si="1"/>
        <v>1.6511627906976745</v>
      </c>
      <c r="R21" s="9">
        <f t="shared" si="2"/>
        <v>18.684210526315791</v>
      </c>
      <c r="S21" s="9">
        <f t="shared" si="3"/>
        <v>26.59176029962547</v>
      </c>
      <c r="T21" s="9">
        <f t="shared" si="4"/>
        <v>10.636704119850187</v>
      </c>
      <c r="V21" s="10">
        <f t="shared" si="5"/>
        <v>9.9348837209302321E-2</v>
      </c>
      <c r="W21" s="10">
        <f t="shared" si="6"/>
        <v>6.2093023255813951E-2</v>
      </c>
      <c r="X21" s="10">
        <f t="shared" si="7"/>
        <v>0.2483720930232558</v>
      </c>
      <c r="Y21" s="10">
        <f t="shared" si="8"/>
        <v>0.15523255813953488</v>
      </c>
      <c r="Z21" s="10">
        <f t="shared" si="9"/>
        <v>0.14139534883720931</v>
      </c>
      <c r="AA21" s="10">
        <f t="shared" si="10"/>
        <v>8.8372093023255813E-2</v>
      </c>
      <c r="AB21" s="9">
        <f t="shared" si="11"/>
        <v>7.0723684210526319</v>
      </c>
      <c r="AC21" s="9">
        <f t="shared" si="12"/>
        <v>11.315789473684211</v>
      </c>
      <c r="AD21" s="9">
        <f t="shared" si="13"/>
        <v>10.065543071161049</v>
      </c>
      <c r="AE21" s="9">
        <f t="shared" si="14"/>
        <v>16.104868913857679</v>
      </c>
      <c r="AF21" s="9">
        <f t="shared" si="15"/>
        <v>4.0262172284644198</v>
      </c>
      <c r="AG21" s="9">
        <f t="shared" si="16"/>
        <v>6.4419475655430709</v>
      </c>
    </row>
    <row r="22" spans="1:33">
      <c r="B22" s="14" t="s">
        <v>70</v>
      </c>
      <c r="D22" s="15">
        <v>500</v>
      </c>
      <c r="F22" s="5">
        <f t="shared" si="0"/>
        <v>312.5</v>
      </c>
      <c r="G22" s="12" t="s">
        <v>89</v>
      </c>
      <c r="H22" s="17">
        <v>2500</v>
      </c>
      <c r="I22" s="15">
        <v>1800</v>
      </c>
      <c r="J22" s="15"/>
      <c r="K22" s="16">
        <v>900</v>
      </c>
      <c r="L22" s="17">
        <v>38</v>
      </c>
      <c r="M22" s="17">
        <v>2500</v>
      </c>
      <c r="N22" s="17">
        <v>4450</v>
      </c>
      <c r="O22" s="17">
        <v>6000</v>
      </c>
      <c r="P22" s="9">
        <f t="shared" si="1"/>
        <v>1.8</v>
      </c>
      <c r="R22" s="9">
        <f t="shared" si="2"/>
        <v>23.684210526315791</v>
      </c>
      <c r="S22" s="9">
        <f t="shared" si="3"/>
        <v>33.707865168539321</v>
      </c>
      <c r="T22" s="9">
        <f t="shared" si="4"/>
        <v>13.48314606741573</v>
      </c>
      <c r="V22" s="10">
        <f t="shared" si="5"/>
        <v>8.5440000000000002E-2</v>
      </c>
      <c r="W22" s="10">
        <f t="shared" si="6"/>
        <v>5.3399999999999996E-2</v>
      </c>
      <c r="X22" s="10">
        <f t="shared" si="7"/>
        <v>0.21360000000000001</v>
      </c>
      <c r="Y22" s="10">
        <f t="shared" si="8"/>
        <v>0.13350000000000001</v>
      </c>
      <c r="Z22" s="10">
        <f t="shared" si="9"/>
        <v>0.1216</v>
      </c>
      <c r="AA22" s="10">
        <f t="shared" si="10"/>
        <v>7.5999999999999998E-2</v>
      </c>
      <c r="AB22" s="9">
        <f t="shared" si="11"/>
        <v>8.223684210526315</v>
      </c>
      <c r="AC22" s="9">
        <f t="shared" si="12"/>
        <v>13.157894736842104</v>
      </c>
      <c r="AD22" s="9">
        <f t="shared" si="13"/>
        <v>11.704119850187267</v>
      </c>
      <c r="AE22" s="9">
        <f t="shared" si="14"/>
        <v>18.726591760299627</v>
      </c>
      <c r="AF22" s="9">
        <f t="shared" si="15"/>
        <v>4.6816479400749067</v>
      </c>
      <c r="AG22" s="9">
        <f t="shared" si="16"/>
        <v>7.4906367041198498</v>
      </c>
    </row>
    <row r="23" spans="1:33">
      <c r="A23" s="8"/>
      <c r="B23" s="14" t="s">
        <v>71</v>
      </c>
      <c r="D23" s="15">
        <v>550</v>
      </c>
      <c r="F23" s="5">
        <f t="shared" si="0"/>
        <v>343.75</v>
      </c>
      <c r="G23" s="12" t="s">
        <v>90</v>
      </c>
      <c r="H23" s="17">
        <v>2800</v>
      </c>
      <c r="I23" s="15">
        <v>1800</v>
      </c>
      <c r="J23" s="15"/>
      <c r="K23" s="16">
        <v>1000</v>
      </c>
      <c r="L23" s="17">
        <v>38</v>
      </c>
      <c r="M23" s="17">
        <v>2500</v>
      </c>
      <c r="N23" s="17">
        <v>4450</v>
      </c>
      <c r="O23" s="17">
        <v>6000</v>
      </c>
      <c r="P23" s="9">
        <f t="shared" si="1"/>
        <v>1.8181818181818181</v>
      </c>
      <c r="R23" s="9">
        <f t="shared" si="2"/>
        <v>26.315789473684209</v>
      </c>
      <c r="S23" s="9">
        <f t="shared" si="3"/>
        <v>37.453183520599254</v>
      </c>
      <c r="T23" s="9">
        <f t="shared" si="4"/>
        <v>14.9812734082397</v>
      </c>
      <c r="V23" s="10">
        <f t="shared" si="5"/>
        <v>7.7672727272727268E-2</v>
      </c>
      <c r="W23" s="10">
        <f t="shared" si="6"/>
        <v>4.8545454545454544E-2</v>
      </c>
      <c r="X23" s="10">
        <f t="shared" si="7"/>
        <v>0.19418181818181818</v>
      </c>
      <c r="Y23" s="10">
        <f t="shared" si="8"/>
        <v>0.12136363636363637</v>
      </c>
      <c r="Z23" s="10">
        <f t="shared" si="9"/>
        <v>0.11054545454545454</v>
      </c>
      <c r="AA23" s="10">
        <f t="shared" si="10"/>
        <v>6.9090909090909092E-2</v>
      </c>
      <c r="AB23" s="9">
        <f t="shared" si="11"/>
        <v>9.0460526315789469</v>
      </c>
      <c r="AC23" s="9">
        <f t="shared" si="12"/>
        <v>14.473684210526315</v>
      </c>
      <c r="AD23" s="9">
        <f t="shared" si="13"/>
        <v>12.874531835205993</v>
      </c>
      <c r="AE23" s="9">
        <f t="shared" si="14"/>
        <v>20.599250936329586</v>
      </c>
      <c r="AF23" s="9">
        <f t="shared" si="15"/>
        <v>5.1498127340823965</v>
      </c>
      <c r="AG23" s="9">
        <f t="shared" si="16"/>
        <v>8.2397003745318358</v>
      </c>
    </row>
    <row r="24" spans="1:33">
      <c r="B24" s="14" t="s">
        <v>72</v>
      </c>
      <c r="D24" s="15">
        <v>700</v>
      </c>
      <c r="F24" s="5">
        <f t="shared" si="0"/>
        <v>437.5</v>
      </c>
      <c r="G24" s="12" t="s">
        <v>91</v>
      </c>
      <c r="H24" s="17">
        <v>3600</v>
      </c>
      <c r="I24" s="15">
        <v>1800</v>
      </c>
      <c r="K24" s="16">
        <v>1750</v>
      </c>
      <c r="L24" s="17">
        <v>43</v>
      </c>
      <c r="M24" s="17">
        <v>2500</v>
      </c>
      <c r="N24" s="17">
        <v>4450</v>
      </c>
      <c r="O24" s="17">
        <v>6000</v>
      </c>
      <c r="P24" s="9">
        <f t="shared" si="1"/>
        <v>2.5</v>
      </c>
      <c r="R24" s="9">
        <f t="shared" si="2"/>
        <v>40.697674418604649</v>
      </c>
      <c r="S24" s="9">
        <f t="shared" si="3"/>
        <v>65.543071161048687</v>
      </c>
      <c r="T24" s="9">
        <f t="shared" si="4"/>
        <v>26.217228464419474</v>
      </c>
      <c r="V24" s="10">
        <f t="shared" si="5"/>
        <v>6.1028571428571425E-2</v>
      </c>
      <c r="W24" s="10">
        <f t="shared" si="6"/>
        <v>3.8142857142857145E-2</v>
      </c>
      <c r="X24" s="10">
        <f t="shared" si="7"/>
        <v>0.15257142857142858</v>
      </c>
      <c r="Y24" s="10">
        <f t="shared" si="8"/>
        <v>9.5357142857142863E-2</v>
      </c>
      <c r="Z24" s="10">
        <f t="shared" si="9"/>
        <v>9.8285714285714282E-2</v>
      </c>
      <c r="AA24" s="10">
        <f t="shared" si="10"/>
        <v>6.142857142857143E-2</v>
      </c>
      <c r="AB24" s="9">
        <f t="shared" si="11"/>
        <v>10.174418604651162</v>
      </c>
      <c r="AC24" s="9">
        <f t="shared" si="12"/>
        <v>16.279069767441861</v>
      </c>
      <c r="AD24" s="9">
        <f t="shared" si="13"/>
        <v>16.385767790262172</v>
      </c>
      <c r="AE24" s="9">
        <f t="shared" si="14"/>
        <v>26.217228464419474</v>
      </c>
      <c r="AF24" s="9">
        <f t="shared" si="15"/>
        <v>6.5543071161048685</v>
      </c>
      <c r="AG24" s="9">
        <f t="shared" si="16"/>
        <v>10.486891385767789</v>
      </c>
    </row>
    <row r="25" spans="1:33">
      <c r="B25" s="14"/>
      <c r="D25" s="15"/>
      <c r="G25" s="12"/>
      <c r="H25" s="18"/>
      <c r="I25" s="19"/>
      <c r="J25" s="19"/>
      <c r="K25" s="16"/>
      <c r="L25" s="17"/>
      <c r="M25" s="16"/>
      <c r="N25" s="16"/>
      <c r="O25" s="16"/>
      <c r="P25" s="9"/>
      <c r="R25" s="9"/>
      <c r="S25" s="9"/>
      <c r="T25" s="9"/>
      <c r="V25" s="10"/>
      <c r="W25" s="10"/>
      <c r="X25" s="10"/>
      <c r="Y25" s="10"/>
      <c r="Z25" s="10"/>
      <c r="AA25" s="10"/>
      <c r="AB25" s="9"/>
      <c r="AC25" s="9"/>
      <c r="AD25" s="9"/>
      <c r="AE25" s="9"/>
      <c r="AF25" s="9"/>
      <c r="AG25" s="9"/>
    </row>
    <row r="26" spans="1:33">
      <c r="A26" s="8" t="s">
        <v>92</v>
      </c>
      <c r="D26" s="15"/>
      <c r="H26" s="20"/>
      <c r="I26" s="19"/>
      <c r="J26" s="19"/>
      <c r="K26" s="16"/>
      <c r="L26" s="17"/>
      <c r="M26" s="16"/>
      <c r="N26" s="16"/>
      <c r="O26" s="16"/>
      <c r="P26" s="9"/>
      <c r="R26" s="9"/>
      <c r="S26" s="9"/>
      <c r="T26" s="9"/>
      <c r="V26" s="10"/>
      <c r="W26" s="10"/>
      <c r="X26" s="10"/>
      <c r="Y26" s="10"/>
      <c r="Z26" s="10"/>
      <c r="AA26" s="10"/>
      <c r="AB26" s="9"/>
      <c r="AC26" s="9"/>
      <c r="AD26" s="9"/>
      <c r="AE26" s="9"/>
      <c r="AF26" s="9"/>
      <c r="AG26" s="9"/>
    </row>
    <row r="27" spans="1:33">
      <c r="A27" s="1" t="s">
        <v>53</v>
      </c>
      <c r="D27" s="15"/>
      <c r="G27" s="12"/>
      <c r="H27" s="18"/>
      <c r="I27" s="19"/>
      <c r="J27" s="19"/>
      <c r="K27" s="16"/>
      <c r="L27" s="17"/>
      <c r="M27" s="16"/>
      <c r="N27" s="16"/>
      <c r="O27" s="16"/>
      <c r="P27" s="9"/>
      <c r="R27" s="9"/>
      <c r="S27" s="9"/>
      <c r="T27" s="9"/>
      <c r="V27" s="10"/>
      <c r="W27" s="10"/>
      <c r="X27" s="10"/>
      <c r="Y27" s="10"/>
      <c r="Z27" s="10"/>
      <c r="AA27" s="10"/>
      <c r="AB27" s="9"/>
      <c r="AC27" s="9"/>
      <c r="AD27" s="9"/>
      <c r="AE27" s="9"/>
      <c r="AF27" s="9"/>
      <c r="AG27" s="9"/>
    </row>
    <row r="28" spans="1:33">
      <c r="B28" s="14" t="s">
        <v>93</v>
      </c>
      <c r="D28" s="15">
        <v>35</v>
      </c>
      <c r="F28" s="5">
        <f t="shared" si="0"/>
        <v>21.875</v>
      </c>
      <c r="G28" s="12" t="s">
        <v>114</v>
      </c>
      <c r="H28" s="18">
        <v>1000</v>
      </c>
      <c r="I28" s="19">
        <v>600</v>
      </c>
      <c r="J28" s="19">
        <v>30</v>
      </c>
      <c r="K28" s="16">
        <v>75</v>
      </c>
      <c r="L28" s="17">
        <v>4.0999999999999996</v>
      </c>
      <c r="M28" s="16">
        <v>1140</v>
      </c>
      <c r="N28" s="16">
        <v>1420</v>
      </c>
      <c r="O28" s="16">
        <v>1150</v>
      </c>
      <c r="P28" s="9">
        <f t="shared" si="1"/>
        <v>2.1428571428571428</v>
      </c>
      <c r="R28" s="9">
        <f t="shared" si="2"/>
        <v>18.292682926829269</v>
      </c>
      <c r="S28" s="9">
        <f t="shared" si="3"/>
        <v>45.927740355174528</v>
      </c>
      <c r="T28" s="9">
        <f t="shared" si="4"/>
        <v>40.287491539626771</v>
      </c>
      <c r="V28" s="10">
        <f t="shared" si="5"/>
        <v>7.4651428571428577E-2</v>
      </c>
      <c r="W28" s="10">
        <f t="shared" si="6"/>
        <v>4.6657142857142855E-2</v>
      </c>
      <c r="X28" s="10">
        <f t="shared" si="7"/>
        <v>8.5102628571428571E-2</v>
      </c>
      <c r="Y28" s="10">
        <f t="shared" si="8"/>
        <v>5.3189142857142858E-2</v>
      </c>
      <c r="Z28" s="10">
        <f t="shared" si="9"/>
        <v>0.18742857142857142</v>
      </c>
      <c r="AA28" s="10">
        <f t="shared" si="10"/>
        <v>0.11714285714285713</v>
      </c>
      <c r="AB28" s="9">
        <f t="shared" si="11"/>
        <v>5.3353658536585371</v>
      </c>
      <c r="AC28" s="9">
        <f t="shared" si="12"/>
        <v>8.536585365853659</v>
      </c>
      <c r="AD28" s="9">
        <f t="shared" si="13"/>
        <v>13.395590936925903</v>
      </c>
      <c r="AE28" s="9">
        <f t="shared" si="14"/>
        <v>21.432945499081445</v>
      </c>
      <c r="AF28" s="9">
        <f t="shared" si="15"/>
        <v>11.750518365724476</v>
      </c>
      <c r="AG28" s="9">
        <f t="shared" si="16"/>
        <v>18.800829385159162</v>
      </c>
    </row>
    <row r="29" spans="1:33">
      <c r="B29" s="2" t="s">
        <v>94</v>
      </c>
      <c r="D29" s="15">
        <v>40</v>
      </c>
      <c r="F29" s="5">
        <f t="shared" si="0"/>
        <v>25</v>
      </c>
      <c r="G29" s="12" t="s">
        <v>79</v>
      </c>
      <c r="H29" s="18">
        <v>1200</v>
      </c>
      <c r="I29" s="19">
        <v>800</v>
      </c>
      <c r="J29" s="19">
        <v>30</v>
      </c>
      <c r="K29" s="16">
        <v>75</v>
      </c>
      <c r="L29" s="17">
        <v>4.2</v>
      </c>
      <c r="M29" s="16">
        <v>1200</v>
      </c>
      <c r="N29" s="16">
        <v>1750</v>
      </c>
      <c r="O29" s="16">
        <v>1600</v>
      </c>
      <c r="P29" s="9">
        <f t="shared" si="1"/>
        <v>1.875</v>
      </c>
      <c r="R29" s="9">
        <f t="shared" si="2"/>
        <v>17.857142857142858</v>
      </c>
      <c r="S29" s="9">
        <f t="shared" si="3"/>
        <v>26.785714285714285</v>
      </c>
      <c r="T29" s="9">
        <f t="shared" si="4"/>
        <v>22.321428571428573</v>
      </c>
      <c r="V29" s="10">
        <f t="shared" si="5"/>
        <v>0.11199999999999999</v>
      </c>
      <c r="W29" s="10">
        <f t="shared" si="6"/>
        <v>6.9999999999999993E-2</v>
      </c>
      <c r="X29" s="10">
        <f t="shared" si="7"/>
        <v>0.13439999999999999</v>
      </c>
      <c r="Y29" s="10">
        <f t="shared" si="8"/>
        <v>8.3999999999999991E-2</v>
      </c>
      <c r="Z29" s="10">
        <f t="shared" si="9"/>
        <v>0.16800000000000001</v>
      </c>
      <c r="AA29" s="10">
        <f t="shared" si="10"/>
        <v>0.10500000000000001</v>
      </c>
      <c r="AB29" s="9">
        <f t="shared" si="11"/>
        <v>5.9523809523809526</v>
      </c>
      <c r="AC29" s="9">
        <f t="shared" si="12"/>
        <v>9.5238095238095237</v>
      </c>
      <c r="AD29" s="9">
        <f t="shared" si="13"/>
        <v>8.9285714285714288</v>
      </c>
      <c r="AE29" s="9">
        <f t="shared" si="14"/>
        <v>14.285714285714285</v>
      </c>
      <c r="AF29" s="9">
        <f t="shared" si="15"/>
        <v>7.4404761904761898</v>
      </c>
      <c r="AG29" s="9">
        <f t="shared" si="16"/>
        <v>11.904761904761905</v>
      </c>
    </row>
    <row r="30" spans="1:33">
      <c r="A30" s="13"/>
      <c r="B30" s="2" t="s">
        <v>95</v>
      </c>
      <c r="D30" s="15">
        <v>80</v>
      </c>
      <c r="F30" s="5">
        <f t="shared" si="0"/>
        <v>50</v>
      </c>
      <c r="G30" s="12" t="s">
        <v>80</v>
      </c>
      <c r="H30" s="18">
        <v>1400</v>
      </c>
      <c r="I30" s="19">
        <v>1000</v>
      </c>
      <c r="J30">
        <v>45</v>
      </c>
      <c r="K30" s="16">
        <v>110</v>
      </c>
      <c r="L30" s="17">
        <v>6.8</v>
      </c>
      <c r="M30" s="16">
        <v>1500</v>
      </c>
      <c r="N30" s="16">
        <v>2250</v>
      </c>
      <c r="O30" s="16">
        <v>2100</v>
      </c>
      <c r="P30" s="9">
        <f t="shared" si="1"/>
        <v>1.375</v>
      </c>
      <c r="R30" s="9">
        <f t="shared" si="2"/>
        <v>16.176470588235293</v>
      </c>
      <c r="S30" s="9">
        <f t="shared" si="3"/>
        <v>23.280423280423278</v>
      </c>
      <c r="T30" s="9">
        <f t="shared" si="4"/>
        <v>15.520282186948853</v>
      </c>
      <c r="V30" s="10">
        <f t="shared" si="5"/>
        <v>9.4499999999999987E-2</v>
      </c>
      <c r="W30" s="10">
        <f t="shared" si="6"/>
        <v>5.9062499999999997E-2</v>
      </c>
      <c r="X30" s="10">
        <f t="shared" si="7"/>
        <v>0.14175000000000001</v>
      </c>
      <c r="Y30" s="10">
        <f t="shared" si="8"/>
        <v>8.8593749999999999E-2</v>
      </c>
      <c r="Z30" s="10">
        <f t="shared" si="9"/>
        <v>0.13600000000000001</v>
      </c>
      <c r="AA30" s="10">
        <f t="shared" si="10"/>
        <v>8.4999999999999992E-2</v>
      </c>
      <c r="AB30" s="9">
        <f t="shared" si="11"/>
        <v>7.3529411764705888</v>
      </c>
      <c r="AC30" s="9">
        <f t="shared" si="12"/>
        <v>11.764705882352942</v>
      </c>
      <c r="AD30" s="9">
        <f t="shared" si="13"/>
        <v>10.582010582010582</v>
      </c>
      <c r="AE30" s="9">
        <f t="shared" si="14"/>
        <v>16.93121693121693</v>
      </c>
      <c r="AF30" s="9">
        <f t="shared" si="15"/>
        <v>7.0546737213403885</v>
      </c>
      <c r="AG30" s="9">
        <f t="shared" si="16"/>
        <v>11.287477954144622</v>
      </c>
    </row>
    <row r="31" spans="1:33">
      <c r="A31" s="21"/>
      <c r="B31" s="2" t="s">
        <v>96</v>
      </c>
      <c r="D31" s="15">
        <v>135</v>
      </c>
      <c r="F31" s="5">
        <f t="shared" si="0"/>
        <v>84.375</v>
      </c>
      <c r="G31" s="12" t="s">
        <v>115</v>
      </c>
      <c r="H31" s="18">
        <v>1800</v>
      </c>
      <c r="I31" s="19">
        <v>1200</v>
      </c>
      <c r="J31" s="19">
        <v>90</v>
      </c>
      <c r="K31" s="16">
        <v>160</v>
      </c>
      <c r="L31" s="17">
        <v>9</v>
      </c>
      <c r="M31" s="16">
        <v>1750</v>
      </c>
      <c r="N31" s="16">
        <v>2500</v>
      </c>
      <c r="O31" s="16">
        <v>2300</v>
      </c>
      <c r="P31" s="9">
        <f t="shared" si="1"/>
        <v>1.1851851851851851</v>
      </c>
      <c r="R31" s="9">
        <f t="shared" si="2"/>
        <v>17.777777777777779</v>
      </c>
      <c r="S31" s="9">
        <f t="shared" si="3"/>
        <v>27.826086956521738</v>
      </c>
      <c r="T31" s="9">
        <f t="shared" si="4"/>
        <v>15.900621118012422</v>
      </c>
      <c r="V31" s="10">
        <f t="shared" si="5"/>
        <v>6.8148148148148152E-2</v>
      </c>
      <c r="W31" s="10">
        <f t="shared" si="6"/>
        <v>4.2592592592592592E-2</v>
      </c>
      <c r="X31" s="10">
        <f t="shared" si="7"/>
        <v>0.11925925925925926</v>
      </c>
      <c r="Y31" s="10">
        <f t="shared" si="8"/>
        <v>7.4537037037037041E-2</v>
      </c>
      <c r="Z31" s="10">
        <f t="shared" si="9"/>
        <v>0.10666666666666667</v>
      </c>
      <c r="AA31" s="10">
        <f t="shared" si="10"/>
        <v>6.6666666666666666E-2</v>
      </c>
      <c r="AB31" s="9">
        <f t="shared" si="11"/>
        <v>9.375</v>
      </c>
      <c r="AC31" s="9">
        <f t="shared" si="12"/>
        <v>15</v>
      </c>
      <c r="AD31" s="9">
        <f t="shared" si="13"/>
        <v>14.673913043478262</v>
      </c>
      <c r="AE31" s="9">
        <f t="shared" si="14"/>
        <v>23.478260869565219</v>
      </c>
      <c r="AF31" s="9">
        <f t="shared" si="15"/>
        <v>8.3850931677018625</v>
      </c>
      <c r="AG31" s="9">
        <f t="shared" si="16"/>
        <v>13.416149068322982</v>
      </c>
    </row>
    <row r="32" spans="1:33">
      <c r="B32" s="2" t="s">
        <v>97</v>
      </c>
      <c r="D32" s="15">
        <v>155</v>
      </c>
      <c r="F32" s="5">
        <f t="shared" si="0"/>
        <v>96.875</v>
      </c>
      <c r="G32" s="12" t="s">
        <v>116</v>
      </c>
      <c r="H32" s="18">
        <v>2200</v>
      </c>
      <c r="I32" s="19">
        <v>1400</v>
      </c>
      <c r="J32" s="19">
        <v>110</v>
      </c>
      <c r="K32" s="16">
        <v>200</v>
      </c>
      <c r="L32" s="17">
        <v>12.6</v>
      </c>
      <c r="M32" s="16">
        <v>1850</v>
      </c>
      <c r="N32" s="16">
        <v>2900</v>
      </c>
      <c r="O32" s="16">
        <v>2400</v>
      </c>
      <c r="P32" s="9">
        <f t="shared" si="1"/>
        <v>1.2903225806451613</v>
      </c>
      <c r="R32" s="9">
        <f t="shared" si="2"/>
        <v>15.873015873015873</v>
      </c>
      <c r="S32" s="9">
        <f t="shared" si="3"/>
        <v>28.735632183908045</v>
      </c>
      <c r="T32" s="9">
        <f t="shared" si="4"/>
        <v>15.53277415346381</v>
      </c>
      <c r="V32" s="10">
        <f t="shared" si="5"/>
        <v>7.1845161290322576E-2</v>
      </c>
      <c r="W32" s="10">
        <f t="shared" si="6"/>
        <v>4.4903225806451612E-2</v>
      </c>
      <c r="X32" s="10">
        <f t="shared" si="7"/>
        <v>0.13291354838709676</v>
      </c>
      <c r="Y32" s="10">
        <f t="shared" si="8"/>
        <v>8.3070967741935481E-2</v>
      </c>
      <c r="Z32" s="10">
        <f t="shared" si="9"/>
        <v>0.13006451612903225</v>
      </c>
      <c r="AA32" s="10">
        <f t="shared" si="10"/>
        <v>8.1290322580645155E-2</v>
      </c>
      <c r="AB32" s="9">
        <f t="shared" si="11"/>
        <v>7.6884920634920633</v>
      </c>
      <c r="AC32" s="9">
        <f t="shared" si="12"/>
        <v>12.301587301587302</v>
      </c>
      <c r="AD32" s="9">
        <f t="shared" si="13"/>
        <v>13.91882183908046</v>
      </c>
      <c r="AE32" s="9">
        <f t="shared" si="14"/>
        <v>22.270114942528735</v>
      </c>
      <c r="AF32" s="9">
        <f t="shared" si="15"/>
        <v>7.5236874805840328</v>
      </c>
      <c r="AG32" s="9">
        <f t="shared" si="16"/>
        <v>12.037899968934452</v>
      </c>
    </row>
    <row r="33" spans="1:33">
      <c r="A33" s="21"/>
      <c r="B33" s="14" t="s">
        <v>98</v>
      </c>
      <c r="C33" s="15"/>
      <c r="D33" s="15">
        <v>240</v>
      </c>
      <c r="F33" s="5">
        <f t="shared" si="0"/>
        <v>150</v>
      </c>
      <c r="G33" s="12" t="s">
        <v>117</v>
      </c>
      <c r="H33" s="22">
        <v>3000</v>
      </c>
      <c r="I33" s="19">
        <v>1600</v>
      </c>
      <c r="J33" s="19">
        <v>160</v>
      </c>
      <c r="K33" s="16">
        <v>250</v>
      </c>
      <c r="L33" s="17">
        <v>21.3</v>
      </c>
      <c r="M33" s="16">
        <v>2200</v>
      </c>
      <c r="N33" s="16">
        <v>3400</v>
      </c>
      <c r="O33" s="16">
        <v>2700</v>
      </c>
      <c r="P33" s="9">
        <f t="shared" si="1"/>
        <v>1.0416666666666667</v>
      </c>
      <c r="R33" s="9">
        <f t="shared" si="2"/>
        <v>11.737089201877934</v>
      </c>
      <c r="S33" s="9">
        <f t="shared" si="3"/>
        <v>27.233115468409586</v>
      </c>
      <c r="T33" s="9">
        <f t="shared" si="4"/>
        <v>12.378688849277085</v>
      </c>
      <c r="V33" s="10">
        <f t="shared" si="5"/>
        <v>6.1199999999999997E-2</v>
      </c>
      <c r="W33" s="10">
        <f t="shared" si="6"/>
        <v>3.8249999999999999E-2</v>
      </c>
      <c r="X33" s="10">
        <f t="shared" si="7"/>
        <v>0.13464000000000001</v>
      </c>
      <c r="Y33" s="10">
        <f t="shared" si="8"/>
        <v>8.4150000000000003E-2</v>
      </c>
      <c r="Z33" s="10">
        <f t="shared" si="9"/>
        <v>0.14200000000000002</v>
      </c>
      <c r="AA33" s="10">
        <f t="shared" si="10"/>
        <v>8.8750000000000009E-2</v>
      </c>
      <c r="AB33" s="9">
        <f t="shared" si="11"/>
        <v>7.0422535211267601</v>
      </c>
      <c r="AC33" s="9">
        <f t="shared" si="12"/>
        <v>11.267605633802816</v>
      </c>
      <c r="AD33" s="9">
        <f t="shared" si="13"/>
        <v>16.339869281045754</v>
      </c>
      <c r="AE33" s="9">
        <f t="shared" si="14"/>
        <v>26.143790849673202</v>
      </c>
      <c r="AF33" s="9">
        <f t="shared" si="15"/>
        <v>7.4272133095662509</v>
      </c>
      <c r="AG33" s="9">
        <f t="shared" si="16"/>
        <v>11.883541295306001</v>
      </c>
    </row>
    <row r="34" spans="1:33">
      <c r="A34" s="11"/>
      <c r="B34" s="2" t="s">
        <v>99</v>
      </c>
      <c r="D34" s="15">
        <v>600</v>
      </c>
      <c r="F34" s="5">
        <f t="shared" si="0"/>
        <v>375</v>
      </c>
      <c r="G34" s="12" t="s">
        <v>118</v>
      </c>
      <c r="H34" s="22">
        <v>3000</v>
      </c>
      <c r="I34" s="19">
        <v>1800</v>
      </c>
      <c r="J34" s="19">
        <v>300</v>
      </c>
      <c r="K34" s="16">
        <v>900</v>
      </c>
      <c r="L34" s="17">
        <v>41.5</v>
      </c>
      <c r="M34" s="16">
        <v>1650</v>
      </c>
      <c r="N34" s="16">
        <v>4800</v>
      </c>
      <c r="O34" s="16">
        <v>3300</v>
      </c>
      <c r="P34" s="9">
        <f t="shared" si="1"/>
        <v>1.5</v>
      </c>
      <c r="R34" s="9">
        <f t="shared" si="2"/>
        <v>21.686746987951807</v>
      </c>
      <c r="S34" s="9">
        <f t="shared" si="3"/>
        <v>56.81818181818182</v>
      </c>
      <c r="T34" s="9">
        <f t="shared" si="4"/>
        <v>34.435261707988978</v>
      </c>
      <c r="V34" s="10">
        <f t="shared" si="5"/>
        <v>4.224E-2</v>
      </c>
      <c r="W34" s="10">
        <f t="shared" si="6"/>
        <v>2.64E-2</v>
      </c>
      <c r="X34" s="10">
        <f t="shared" si="7"/>
        <v>6.9695999999999994E-2</v>
      </c>
      <c r="Y34" s="10">
        <f t="shared" si="8"/>
        <v>4.3560000000000001E-2</v>
      </c>
      <c r="Z34" s="10">
        <f t="shared" si="9"/>
        <v>0.11066666666666666</v>
      </c>
      <c r="AA34" s="10">
        <f t="shared" si="10"/>
        <v>6.9166666666666668E-2</v>
      </c>
      <c r="AB34" s="9">
        <f t="shared" si="11"/>
        <v>9.0361445783132535</v>
      </c>
      <c r="AC34" s="9">
        <f t="shared" si="12"/>
        <v>14.457831325301205</v>
      </c>
      <c r="AD34" s="9">
        <f t="shared" si="13"/>
        <v>23.674242424242426</v>
      </c>
      <c r="AE34" s="9">
        <f t="shared" si="14"/>
        <v>37.878787878787875</v>
      </c>
      <c r="AF34" s="9">
        <f t="shared" si="15"/>
        <v>14.348025711662077</v>
      </c>
      <c r="AG34" s="9">
        <f t="shared" si="16"/>
        <v>22.956841138659321</v>
      </c>
    </row>
    <row r="35" spans="1:33">
      <c r="A35" s="8"/>
      <c r="B35" s="2" t="s">
        <v>100</v>
      </c>
      <c r="D35" s="15">
        <v>1200</v>
      </c>
      <c r="F35" s="5">
        <f t="shared" si="0"/>
        <v>750</v>
      </c>
      <c r="G35" s="12" t="s">
        <v>119</v>
      </c>
      <c r="H35" s="22">
        <v>2800</v>
      </c>
      <c r="I35" s="19">
        <v>2000</v>
      </c>
      <c r="J35" s="19">
        <v>400</v>
      </c>
      <c r="K35" s="16">
        <v>1200</v>
      </c>
      <c r="L35" s="17">
        <v>53.7</v>
      </c>
      <c r="M35" s="16">
        <v>28000</v>
      </c>
      <c r="N35" s="16">
        <v>4900</v>
      </c>
      <c r="O35" s="16">
        <v>3500</v>
      </c>
      <c r="P35" s="9">
        <f t="shared" si="1"/>
        <v>1</v>
      </c>
      <c r="R35" s="9">
        <f t="shared" si="2"/>
        <v>22.346368715083798</v>
      </c>
      <c r="S35" s="9">
        <f t="shared" si="3"/>
        <v>69.970845481049565</v>
      </c>
      <c r="T35" s="9">
        <f t="shared" si="4"/>
        <v>2.4989587671803415</v>
      </c>
      <c r="V35" s="10">
        <f t="shared" si="5"/>
        <v>2.2866666666666664E-2</v>
      </c>
      <c r="W35" s="10">
        <f t="shared" si="6"/>
        <v>1.4291666666666666E-2</v>
      </c>
      <c r="X35" s="10">
        <f t="shared" si="7"/>
        <v>0.64026666666666665</v>
      </c>
      <c r="Y35" s="10">
        <f t="shared" si="8"/>
        <v>0.40016666666666667</v>
      </c>
      <c r="Z35" s="10">
        <f t="shared" si="9"/>
        <v>7.1599999999999997E-2</v>
      </c>
      <c r="AA35" s="10">
        <f t="shared" si="10"/>
        <v>4.4750000000000005E-2</v>
      </c>
      <c r="AB35" s="9">
        <f t="shared" si="11"/>
        <v>13.966480446927374</v>
      </c>
      <c r="AC35" s="9">
        <f t="shared" si="12"/>
        <v>22.346368715083798</v>
      </c>
      <c r="AD35" s="9">
        <f t="shared" si="13"/>
        <v>43.731778425655975</v>
      </c>
      <c r="AE35" s="9">
        <f t="shared" si="14"/>
        <v>69.970845481049565</v>
      </c>
      <c r="AF35" s="9">
        <f t="shared" si="15"/>
        <v>1.5618492294877133</v>
      </c>
      <c r="AG35" s="9">
        <f t="shared" si="16"/>
        <v>2.4989587671803415</v>
      </c>
    </row>
    <row r="36" spans="1:33">
      <c r="A36" s="32" t="s">
        <v>101</v>
      </c>
      <c r="B36" s="23"/>
      <c r="G36" s="24"/>
      <c r="H36" s="20"/>
      <c r="P36" s="9"/>
      <c r="R36" s="9"/>
      <c r="S36" s="9"/>
      <c r="T36" s="9"/>
      <c r="V36" s="10"/>
      <c r="W36" s="10"/>
      <c r="X36" s="10"/>
      <c r="Y36" s="10"/>
      <c r="Z36" s="10"/>
      <c r="AA36" s="10"/>
      <c r="AB36" s="9"/>
      <c r="AC36" s="9"/>
      <c r="AD36" s="9"/>
      <c r="AE36" s="9"/>
      <c r="AF36" s="9"/>
      <c r="AG36" s="9"/>
    </row>
    <row r="37" spans="1:33">
      <c r="B37" s="2" t="s">
        <v>102</v>
      </c>
      <c r="D37">
        <v>120</v>
      </c>
      <c r="F37" s="5">
        <f t="shared" si="0"/>
        <v>75</v>
      </c>
      <c r="G37" s="12" t="s">
        <v>120</v>
      </c>
      <c r="H37" s="18">
        <v>1400</v>
      </c>
      <c r="I37" s="19">
        <v>1000</v>
      </c>
      <c r="J37" s="19">
        <v>75</v>
      </c>
      <c r="K37" s="16">
        <v>160</v>
      </c>
      <c r="L37" s="17">
        <v>15.5</v>
      </c>
      <c r="M37" s="16">
        <v>2100</v>
      </c>
      <c r="N37" s="16">
        <v>1630</v>
      </c>
      <c r="O37" s="16">
        <v>1750</v>
      </c>
      <c r="P37" s="9">
        <f t="shared" si="1"/>
        <v>1.3333333333333333</v>
      </c>
      <c r="R37" s="9">
        <f t="shared" si="2"/>
        <v>10.32258064516129</v>
      </c>
      <c r="S37" s="9">
        <f t="shared" si="3"/>
        <v>56.091148115687993</v>
      </c>
      <c r="T37" s="9">
        <f t="shared" si="4"/>
        <v>26.710070531279996</v>
      </c>
      <c r="V37" s="10">
        <f t="shared" si="5"/>
        <v>3.8033333333333336E-2</v>
      </c>
      <c r="W37" s="10">
        <f t="shared" si="6"/>
        <v>2.3770833333333335E-2</v>
      </c>
      <c r="X37" s="10">
        <f t="shared" si="7"/>
        <v>7.9869999999999997E-2</v>
      </c>
      <c r="Y37" s="10">
        <f t="shared" si="8"/>
        <v>4.9918749999999998E-2</v>
      </c>
      <c r="Z37" s="10">
        <f t="shared" si="9"/>
        <v>0.20666666666666667</v>
      </c>
      <c r="AA37" s="10">
        <f t="shared" si="10"/>
        <v>0.12916666666666668</v>
      </c>
      <c r="AB37" s="9">
        <f t="shared" si="11"/>
        <v>4.838709677419355</v>
      </c>
      <c r="AC37" s="9">
        <f t="shared" si="12"/>
        <v>7.741935483870968</v>
      </c>
      <c r="AD37" s="9">
        <f t="shared" si="13"/>
        <v>26.292725679228745</v>
      </c>
      <c r="AE37" s="9">
        <f t="shared" si="14"/>
        <v>42.068361086765997</v>
      </c>
      <c r="AF37" s="9">
        <f t="shared" si="15"/>
        <v>12.520345561537498</v>
      </c>
      <c r="AG37" s="9">
        <f t="shared" si="16"/>
        <v>20.032552898459997</v>
      </c>
    </row>
    <row r="38" spans="1:33">
      <c r="A38" s="11"/>
      <c r="B38" s="2" t="s">
        <v>103</v>
      </c>
      <c r="D38">
        <v>160</v>
      </c>
      <c r="F38" s="5">
        <f t="shared" si="0"/>
        <v>100</v>
      </c>
      <c r="G38" s="12" t="s">
        <v>121</v>
      </c>
      <c r="H38" s="18">
        <v>1600</v>
      </c>
      <c r="I38" s="19">
        <v>1200</v>
      </c>
      <c r="J38" s="19">
        <v>132</v>
      </c>
      <c r="K38" s="16">
        <v>160</v>
      </c>
      <c r="L38" s="17">
        <v>24.4</v>
      </c>
      <c r="M38" s="16">
        <v>2200</v>
      </c>
      <c r="N38" s="16">
        <v>3200</v>
      </c>
      <c r="O38" s="16">
        <v>2300</v>
      </c>
      <c r="P38" s="9">
        <f t="shared" si="1"/>
        <v>1</v>
      </c>
      <c r="R38" s="9">
        <f t="shared" si="2"/>
        <v>6.557377049180328</v>
      </c>
      <c r="S38" s="9">
        <f t="shared" si="3"/>
        <v>21.739130434782609</v>
      </c>
      <c r="T38" s="9">
        <f t="shared" si="4"/>
        <v>9.8814229249011856</v>
      </c>
      <c r="V38" s="10">
        <f t="shared" si="5"/>
        <v>7.3599999999999999E-2</v>
      </c>
      <c r="W38" s="10">
        <f t="shared" si="6"/>
        <v>4.5999999999999999E-2</v>
      </c>
      <c r="X38" s="10">
        <f t="shared" si="7"/>
        <v>0.16192000000000001</v>
      </c>
      <c r="Y38" s="10">
        <f t="shared" si="8"/>
        <v>0.1012</v>
      </c>
      <c r="Z38" s="10">
        <f t="shared" si="9"/>
        <v>0.24399999999999999</v>
      </c>
      <c r="AA38" s="10">
        <f t="shared" si="10"/>
        <v>0.1525</v>
      </c>
      <c r="AB38" s="9">
        <f t="shared" si="11"/>
        <v>4.0983606557377055</v>
      </c>
      <c r="AC38" s="9">
        <f t="shared" si="12"/>
        <v>6.557377049180328</v>
      </c>
      <c r="AD38" s="9">
        <f t="shared" si="13"/>
        <v>13.586956521739131</v>
      </c>
      <c r="AE38" s="9">
        <f t="shared" si="14"/>
        <v>21.739130434782609</v>
      </c>
      <c r="AF38" s="9">
        <f t="shared" si="15"/>
        <v>6.1758893280632412</v>
      </c>
      <c r="AG38" s="9">
        <f t="shared" si="16"/>
        <v>9.8814229249011856</v>
      </c>
    </row>
    <row r="39" spans="1:33">
      <c r="B39" s="2" t="s">
        <v>104</v>
      </c>
      <c r="D39">
        <v>200</v>
      </c>
      <c r="F39" s="5">
        <f t="shared" si="0"/>
        <v>125</v>
      </c>
      <c r="G39" s="12" t="s">
        <v>122</v>
      </c>
      <c r="H39" s="18">
        <v>1800</v>
      </c>
      <c r="I39" s="19">
        <v>1300</v>
      </c>
      <c r="J39" s="19">
        <v>132</v>
      </c>
      <c r="K39" s="16">
        <v>400</v>
      </c>
      <c r="L39" s="17">
        <v>25</v>
      </c>
      <c r="M39" s="16">
        <v>3000</v>
      </c>
      <c r="N39" s="16">
        <v>2200</v>
      </c>
      <c r="O39" s="16">
        <v>2200</v>
      </c>
      <c r="P39" s="9">
        <f t="shared" si="1"/>
        <v>2</v>
      </c>
      <c r="R39" s="9">
        <f t="shared" si="2"/>
        <v>16</v>
      </c>
      <c r="S39" s="9">
        <f t="shared" si="3"/>
        <v>82.644628099173559</v>
      </c>
      <c r="T39" s="9">
        <f t="shared" si="4"/>
        <v>27.548209366391184</v>
      </c>
      <c r="V39" s="10">
        <f t="shared" si="5"/>
        <v>3.8719999999999997E-2</v>
      </c>
      <c r="W39" s="10">
        <f t="shared" si="6"/>
        <v>2.4199999999999999E-2</v>
      </c>
      <c r="X39" s="10">
        <f t="shared" si="7"/>
        <v>0.11616</v>
      </c>
      <c r="Y39" s="10">
        <f t="shared" si="8"/>
        <v>7.2599999999999998E-2</v>
      </c>
      <c r="Z39" s="10">
        <f t="shared" si="9"/>
        <v>0.2</v>
      </c>
      <c r="AA39" s="10">
        <f t="shared" si="10"/>
        <v>0.125</v>
      </c>
      <c r="AB39" s="9">
        <f t="shared" si="11"/>
        <v>5</v>
      </c>
      <c r="AC39" s="9">
        <f t="shared" si="12"/>
        <v>8</v>
      </c>
      <c r="AD39" s="9">
        <f t="shared" si="13"/>
        <v>25.826446280991735</v>
      </c>
      <c r="AE39" s="9">
        <f t="shared" si="14"/>
        <v>41.32231404958678</v>
      </c>
      <c r="AF39" s="9">
        <f t="shared" si="15"/>
        <v>8.6088154269972446</v>
      </c>
      <c r="AG39" s="9">
        <f t="shared" si="16"/>
        <v>13.774104683195592</v>
      </c>
    </row>
    <row r="40" spans="1:33">
      <c r="B40" s="2" t="s">
        <v>105</v>
      </c>
      <c r="D40">
        <v>450</v>
      </c>
      <c r="F40" s="5">
        <f t="shared" si="0"/>
        <v>281.25</v>
      </c>
      <c r="G40" s="12" t="s">
        <v>123</v>
      </c>
      <c r="H40" s="18">
        <v>2000</v>
      </c>
      <c r="I40" s="19">
        <v>1600</v>
      </c>
      <c r="J40" s="19">
        <v>380</v>
      </c>
      <c r="K40" s="16">
        <v>550</v>
      </c>
      <c r="L40" s="17">
        <v>44.1</v>
      </c>
      <c r="M40" s="16">
        <v>3000</v>
      </c>
      <c r="N40" s="16">
        <v>3650</v>
      </c>
      <c r="O40" s="16">
        <v>2900</v>
      </c>
      <c r="P40" s="9">
        <f t="shared" si="1"/>
        <v>1.2222222222222223</v>
      </c>
      <c r="R40" s="9">
        <f t="shared" si="2"/>
        <v>12.471655328798185</v>
      </c>
      <c r="S40" s="9">
        <f t="shared" si="3"/>
        <v>51.960321209258389</v>
      </c>
      <c r="T40" s="9">
        <f t="shared" si="4"/>
        <v>17.320107069752797</v>
      </c>
      <c r="V40" s="10">
        <f t="shared" si="5"/>
        <v>3.7635555555555561E-2</v>
      </c>
      <c r="W40" s="10">
        <f t="shared" si="6"/>
        <v>2.3522222222222226E-2</v>
      </c>
      <c r="X40" s="10">
        <f t="shared" si="7"/>
        <v>0.11290666666666667</v>
      </c>
      <c r="Y40" s="10">
        <f t="shared" si="8"/>
        <v>7.0566666666666666E-2</v>
      </c>
      <c r="Z40" s="10">
        <f t="shared" si="9"/>
        <v>0.15679999999999999</v>
      </c>
      <c r="AA40" s="10">
        <f t="shared" si="10"/>
        <v>9.8000000000000004E-2</v>
      </c>
      <c r="AB40" s="9">
        <f t="shared" si="11"/>
        <v>6.3775510204081627</v>
      </c>
      <c r="AC40" s="9">
        <f t="shared" si="12"/>
        <v>10.204081632653061</v>
      </c>
      <c r="AD40" s="9">
        <f t="shared" si="13"/>
        <v>26.570618800188946</v>
      </c>
      <c r="AE40" s="9">
        <f t="shared" si="14"/>
        <v>42.512990080302309</v>
      </c>
      <c r="AF40" s="9">
        <f t="shared" si="15"/>
        <v>8.8568729333963159</v>
      </c>
      <c r="AG40" s="9">
        <f t="shared" si="16"/>
        <v>14.170996693434105</v>
      </c>
    </row>
    <row r="41" spans="1:33">
      <c r="B41" s="2" t="s">
        <v>106</v>
      </c>
      <c r="D41">
        <v>800</v>
      </c>
      <c r="F41" s="5">
        <f t="shared" si="0"/>
        <v>500</v>
      </c>
      <c r="G41" s="12" t="s">
        <v>124</v>
      </c>
      <c r="H41" s="18">
        <v>3000</v>
      </c>
      <c r="I41" s="19">
        <v>2000</v>
      </c>
      <c r="J41" s="19">
        <v>740</v>
      </c>
      <c r="K41" s="16">
        <v>980</v>
      </c>
      <c r="L41" s="17">
        <v>79.8</v>
      </c>
      <c r="M41" s="16">
        <v>3600</v>
      </c>
      <c r="N41" s="16">
        <v>5100</v>
      </c>
      <c r="O41" s="16">
        <v>3700</v>
      </c>
      <c r="P41" s="9">
        <f t="shared" si="1"/>
        <v>1.2250000000000001</v>
      </c>
      <c r="R41" s="9">
        <f t="shared" si="2"/>
        <v>12.280701754385966</v>
      </c>
      <c r="S41" s="9">
        <f t="shared" si="3"/>
        <v>51.934287228404877</v>
      </c>
      <c r="T41" s="9">
        <f t="shared" si="4"/>
        <v>14.426190896779131</v>
      </c>
      <c r="V41" s="10">
        <f t="shared" si="5"/>
        <v>3.7740000000000003E-2</v>
      </c>
      <c r="W41" s="10">
        <f t="shared" si="6"/>
        <v>2.3587500000000001E-2</v>
      </c>
      <c r="X41" s="10">
        <f t="shared" si="7"/>
        <v>0.13586400000000001</v>
      </c>
      <c r="Y41" s="10">
        <f t="shared" si="8"/>
        <v>8.4915000000000004E-2</v>
      </c>
      <c r="Z41" s="10">
        <f t="shared" si="9"/>
        <v>0.15959999999999999</v>
      </c>
      <c r="AA41" s="10">
        <f t="shared" si="10"/>
        <v>9.9749999999999991E-2</v>
      </c>
      <c r="AB41" s="9">
        <f t="shared" si="11"/>
        <v>6.2656641604010028</v>
      </c>
      <c r="AC41" s="9">
        <f t="shared" si="12"/>
        <v>10.025062656641605</v>
      </c>
      <c r="AD41" s="9">
        <f t="shared" si="13"/>
        <v>26.497085320614733</v>
      </c>
      <c r="AE41" s="9">
        <f t="shared" si="14"/>
        <v>42.395336512983569</v>
      </c>
      <c r="AF41" s="9">
        <f t="shared" si="15"/>
        <v>7.3603014779485365</v>
      </c>
      <c r="AG41" s="9">
        <f t="shared" si="16"/>
        <v>11.776482364717658</v>
      </c>
    </row>
    <row r="42" spans="1:33">
      <c r="B42" s="2" t="s">
        <v>107</v>
      </c>
      <c r="D42">
        <v>1400</v>
      </c>
      <c r="F42" s="5">
        <f t="shared" si="0"/>
        <v>875</v>
      </c>
      <c r="G42" s="12" t="s">
        <v>125</v>
      </c>
      <c r="H42" s="18">
        <v>2800</v>
      </c>
      <c r="I42" s="19">
        <v>2500</v>
      </c>
      <c r="J42" s="19">
        <v>860</v>
      </c>
      <c r="K42" s="16">
        <v>1300</v>
      </c>
      <c r="L42" s="17">
        <v>124.5</v>
      </c>
      <c r="M42" s="16">
        <v>4400</v>
      </c>
      <c r="N42" s="16">
        <v>5400</v>
      </c>
      <c r="O42" s="16">
        <v>4500</v>
      </c>
      <c r="P42" s="9">
        <f t="shared" si="1"/>
        <v>0.9285714285714286</v>
      </c>
      <c r="R42" s="9">
        <f t="shared" si="2"/>
        <v>10.441767068273093</v>
      </c>
      <c r="S42" s="9">
        <f t="shared" si="3"/>
        <v>53.497942386831276</v>
      </c>
      <c r="T42" s="9">
        <f t="shared" si="4"/>
        <v>12.158623269734381</v>
      </c>
      <c r="V42" s="10">
        <f t="shared" si="5"/>
        <v>2.7771428571428572E-2</v>
      </c>
      <c r="W42" s="10">
        <f t="shared" si="6"/>
        <v>1.7357142857142859E-2</v>
      </c>
      <c r="X42" s="10">
        <f t="shared" si="7"/>
        <v>0.12219428571428571</v>
      </c>
      <c r="Y42" s="10">
        <f t="shared" si="8"/>
        <v>7.6371428571428576E-2</v>
      </c>
      <c r="Z42" s="10">
        <f t="shared" si="9"/>
        <v>0.14228571428571429</v>
      </c>
      <c r="AA42" s="10">
        <f t="shared" si="10"/>
        <v>8.8928571428571426E-2</v>
      </c>
      <c r="AB42" s="9">
        <f t="shared" si="11"/>
        <v>7.0281124497991971</v>
      </c>
      <c r="AC42" s="9">
        <f t="shared" si="12"/>
        <v>11.244979919678714</v>
      </c>
      <c r="AD42" s="9">
        <f t="shared" si="13"/>
        <v>36.008230452674901</v>
      </c>
      <c r="AE42" s="9">
        <f t="shared" si="14"/>
        <v>57.613168724279831</v>
      </c>
      <c r="AF42" s="9">
        <f t="shared" si="15"/>
        <v>8.1836887392442943</v>
      </c>
      <c r="AG42" s="9">
        <f t="shared" si="16"/>
        <v>13.093901982790872</v>
      </c>
    </row>
    <row r="43" spans="1:33">
      <c r="A43" s="8"/>
      <c r="B43" s="2" t="s">
        <v>108</v>
      </c>
      <c r="D43">
        <v>2000</v>
      </c>
      <c r="F43" s="5">
        <f t="shared" si="0"/>
        <v>1250</v>
      </c>
      <c r="G43" s="12" t="s">
        <v>126</v>
      </c>
      <c r="H43" s="18">
        <v>3000</v>
      </c>
      <c r="I43" s="19">
        <v>3000</v>
      </c>
      <c r="J43" s="19">
        <v>1580</v>
      </c>
      <c r="K43" s="16">
        <v>1950</v>
      </c>
      <c r="L43" s="17">
        <v>205</v>
      </c>
      <c r="M43" s="16">
        <v>5300</v>
      </c>
      <c r="N43" s="16">
        <v>7100</v>
      </c>
      <c r="O43" s="16">
        <v>5400</v>
      </c>
      <c r="P43" s="9">
        <f t="shared" si="1"/>
        <v>0.97499999999999998</v>
      </c>
      <c r="R43" s="9">
        <f t="shared" si="2"/>
        <v>9.5121951219512191</v>
      </c>
      <c r="S43" s="9">
        <f t="shared" si="3"/>
        <v>50.860719874804381</v>
      </c>
      <c r="T43" s="9">
        <f t="shared" si="4"/>
        <v>9.5963622405291282</v>
      </c>
      <c r="V43" s="10">
        <f t="shared" si="5"/>
        <v>3.0672000000000001E-2</v>
      </c>
      <c r="W43" s="10">
        <f t="shared" si="6"/>
        <v>1.9170000000000003E-2</v>
      </c>
      <c r="X43" s="10">
        <f t="shared" si="7"/>
        <v>0.1625616</v>
      </c>
      <c r="Y43" s="10">
        <f t="shared" si="8"/>
        <v>0.101601</v>
      </c>
      <c r="Z43" s="10">
        <f t="shared" si="9"/>
        <v>0.16400000000000001</v>
      </c>
      <c r="AA43" s="10">
        <f t="shared" si="10"/>
        <v>0.10249999999999999</v>
      </c>
      <c r="AB43" s="9">
        <f t="shared" si="11"/>
        <v>6.0975609756097562</v>
      </c>
      <c r="AC43" s="9">
        <f t="shared" si="12"/>
        <v>9.7560975609756095</v>
      </c>
      <c r="AD43" s="9">
        <f t="shared" si="13"/>
        <v>32.603025560772039</v>
      </c>
      <c r="AE43" s="9">
        <f t="shared" si="14"/>
        <v>52.164840897235266</v>
      </c>
      <c r="AF43" s="9">
        <f t="shared" si="15"/>
        <v>6.1515142567494419</v>
      </c>
      <c r="AG43" s="9">
        <f t="shared" si="16"/>
        <v>9.842422810799107</v>
      </c>
    </row>
    <row r="44" spans="1:33">
      <c r="A44" s="32" t="s">
        <v>109</v>
      </c>
      <c r="G44" s="12"/>
      <c r="K44" s="12"/>
      <c r="M44" s="5"/>
      <c r="N44" s="5"/>
      <c r="O44" s="5"/>
      <c r="P44" s="9"/>
      <c r="R44" s="9"/>
      <c r="S44" s="9"/>
      <c r="T44" s="9"/>
      <c r="V44" s="10"/>
      <c r="W44" s="10"/>
      <c r="X44" s="10"/>
      <c r="Y44" s="10"/>
      <c r="Z44" s="10"/>
      <c r="AA44" s="10"/>
      <c r="AB44" s="9"/>
      <c r="AC44" s="9"/>
      <c r="AD44" s="9"/>
      <c r="AE44" s="9"/>
      <c r="AF44" s="9"/>
      <c r="AG44" s="9"/>
    </row>
    <row r="45" spans="1:33">
      <c r="A45" s="25"/>
      <c r="B45" s="14" t="s">
        <v>110</v>
      </c>
      <c r="C45" s="15"/>
      <c r="D45" s="15">
        <v>300</v>
      </c>
      <c r="E45" s="17"/>
      <c r="F45" s="5">
        <f t="shared" si="0"/>
        <v>187.5</v>
      </c>
      <c r="G45" s="16" t="s">
        <v>127</v>
      </c>
      <c r="H45" s="17">
        <v>1600</v>
      </c>
      <c r="I45" s="19">
        <v>1200</v>
      </c>
      <c r="J45" s="15"/>
      <c r="K45" s="16"/>
      <c r="L45" s="17">
        <v>32.799999999999997</v>
      </c>
      <c r="M45" s="16">
        <v>1900</v>
      </c>
      <c r="N45" s="16">
        <v>3250</v>
      </c>
      <c r="O45" s="16">
        <v>3300</v>
      </c>
      <c r="P45" s="9"/>
      <c r="R45" s="9">
        <f t="shared" si="2"/>
        <v>0</v>
      </c>
      <c r="S45" s="9">
        <f t="shared" si="3"/>
        <v>0</v>
      </c>
      <c r="T45" s="9">
        <f t="shared" si="4"/>
        <v>0</v>
      </c>
      <c r="V45" s="10">
        <f t="shared" si="5"/>
        <v>5.7200000000000001E-2</v>
      </c>
      <c r="W45" s="10">
        <f t="shared" si="6"/>
        <v>3.5749999999999997E-2</v>
      </c>
      <c r="X45" s="10">
        <f t="shared" si="7"/>
        <v>0.10868000000000001</v>
      </c>
      <c r="Y45" s="10">
        <f t="shared" si="8"/>
        <v>6.7924999999999999E-2</v>
      </c>
      <c r="Z45" s="10">
        <f t="shared" si="9"/>
        <v>0.17493333333333333</v>
      </c>
      <c r="AA45" s="10">
        <f t="shared" si="10"/>
        <v>0.10933333333333332</v>
      </c>
      <c r="AB45" s="9">
        <f t="shared" si="11"/>
        <v>5.7164634146341466</v>
      </c>
      <c r="AC45" s="9">
        <f t="shared" si="12"/>
        <v>9.1463414634146343</v>
      </c>
      <c r="AD45" s="9">
        <f t="shared" si="13"/>
        <v>17.482517482517483</v>
      </c>
      <c r="AE45" s="9">
        <f t="shared" si="14"/>
        <v>27.972027972027973</v>
      </c>
      <c r="AF45" s="9">
        <f t="shared" si="15"/>
        <v>9.2013249907986747</v>
      </c>
      <c r="AG45" s="9">
        <f t="shared" si="16"/>
        <v>14.72211998527788</v>
      </c>
    </row>
    <row r="46" spans="1:33">
      <c r="B46" s="14" t="s">
        <v>111</v>
      </c>
      <c r="D46" s="15">
        <v>700</v>
      </c>
      <c r="F46" s="5">
        <f t="shared" si="0"/>
        <v>437.5</v>
      </c>
      <c r="G46" s="12" t="s">
        <v>128</v>
      </c>
      <c r="H46" s="22">
        <v>2200</v>
      </c>
      <c r="I46" s="19">
        <v>1600</v>
      </c>
      <c r="J46" s="15"/>
      <c r="K46" s="19"/>
      <c r="L46" s="22">
        <v>63.8</v>
      </c>
      <c r="M46" s="19">
        <v>2650</v>
      </c>
      <c r="N46" s="19">
        <v>4200</v>
      </c>
      <c r="O46" s="19">
        <v>4350</v>
      </c>
      <c r="P46" s="9"/>
      <c r="R46" s="9">
        <f t="shared" si="2"/>
        <v>0</v>
      </c>
      <c r="S46" s="9">
        <f t="shared" si="3"/>
        <v>0</v>
      </c>
      <c r="T46" s="9">
        <f t="shared" si="4"/>
        <v>0</v>
      </c>
      <c r="V46" s="10">
        <f t="shared" si="5"/>
        <v>4.1759999999999999E-2</v>
      </c>
      <c r="W46" s="10">
        <f t="shared" si="6"/>
        <v>2.6099999999999998E-2</v>
      </c>
      <c r="X46" s="10">
        <f t="shared" si="7"/>
        <v>0.110664</v>
      </c>
      <c r="Y46" s="10">
        <f t="shared" si="8"/>
        <v>6.9165000000000004E-2</v>
      </c>
      <c r="Z46" s="10">
        <f t="shared" si="9"/>
        <v>0.14582857142857142</v>
      </c>
      <c r="AA46" s="10">
        <f t="shared" si="10"/>
        <v>9.1142857142857137E-2</v>
      </c>
      <c r="AB46" s="9">
        <f t="shared" si="11"/>
        <v>6.8573667711598745</v>
      </c>
      <c r="AC46" s="9">
        <f t="shared" si="12"/>
        <v>10.9717868338558</v>
      </c>
      <c r="AD46" s="9">
        <f t="shared" si="13"/>
        <v>23.946360153256705</v>
      </c>
      <c r="AE46" s="9">
        <f t="shared" si="14"/>
        <v>38.314176245210724</v>
      </c>
      <c r="AF46" s="9">
        <f t="shared" si="15"/>
        <v>9.0363623219836615</v>
      </c>
      <c r="AG46" s="9">
        <f t="shared" si="16"/>
        <v>14.458179715173859</v>
      </c>
    </row>
    <row r="47" spans="1:33">
      <c r="B47" s="14" t="s">
        <v>112</v>
      </c>
      <c r="D47" s="15">
        <v>1500</v>
      </c>
      <c r="F47" s="5">
        <f t="shared" si="0"/>
        <v>937.5</v>
      </c>
      <c r="G47" s="12" t="s">
        <v>129</v>
      </c>
      <c r="H47" s="22">
        <v>2500</v>
      </c>
      <c r="I47" s="19">
        <v>2000</v>
      </c>
      <c r="J47" s="15"/>
      <c r="K47" s="19"/>
      <c r="L47" s="22">
        <v>131.9</v>
      </c>
      <c r="M47" s="19">
        <v>3300</v>
      </c>
      <c r="N47" s="19">
        <v>5100</v>
      </c>
      <c r="O47" s="19">
        <v>5300</v>
      </c>
      <c r="P47" s="9"/>
      <c r="R47" s="9">
        <f t="shared" si="2"/>
        <v>0</v>
      </c>
      <c r="S47" s="9">
        <f t="shared" si="3"/>
        <v>0</v>
      </c>
      <c r="T47" s="9">
        <f t="shared" si="4"/>
        <v>0</v>
      </c>
      <c r="V47" s="10">
        <f t="shared" si="5"/>
        <v>2.8832E-2</v>
      </c>
      <c r="W47" s="10">
        <f t="shared" si="6"/>
        <v>1.8020000000000001E-2</v>
      </c>
      <c r="X47" s="10">
        <f t="shared" si="7"/>
        <v>9.5145599999999997E-2</v>
      </c>
      <c r="Y47" s="10">
        <f t="shared" si="8"/>
        <v>5.9465999999999998E-2</v>
      </c>
      <c r="Z47" s="10">
        <f t="shared" si="9"/>
        <v>0.14069333333333334</v>
      </c>
      <c r="AA47" s="10">
        <f t="shared" si="10"/>
        <v>8.7933333333333336E-2</v>
      </c>
      <c r="AB47" s="9">
        <f t="shared" si="11"/>
        <v>7.1076573161485967</v>
      </c>
      <c r="AC47" s="9">
        <f t="shared" si="12"/>
        <v>11.372251705837755</v>
      </c>
      <c r="AD47" s="9">
        <f t="shared" si="13"/>
        <v>34.683684794672587</v>
      </c>
      <c r="AE47" s="9">
        <f t="shared" si="14"/>
        <v>55.493895671476139</v>
      </c>
      <c r="AF47" s="9">
        <f t="shared" si="15"/>
        <v>10.510207513537148</v>
      </c>
      <c r="AG47" s="9">
        <f t="shared" si="16"/>
        <v>16.816332021659438</v>
      </c>
    </row>
    <row r="48" spans="1:33">
      <c r="B48" s="14" t="s">
        <v>113</v>
      </c>
      <c r="D48" s="15">
        <v>2500</v>
      </c>
      <c r="F48" s="5">
        <f t="shared" si="0"/>
        <v>1562.5</v>
      </c>
      <c r="G48" s="12" t="s">
        <v>130</v>
      </c>
      <c r="H48" s="22">
        <v>3000</v>
      </c>
      <c r="I48" s="19">
        <v>2500</v>
      </c>
      <c r="J48" s="15"/>
      <c r="K48" s="19"/>
      <c r="L48" s="22">
        <v>239.5</v>
      </c>
      <c r="M48" s="19">
        <v>3950</v>
      </c>
      <c r="N48" s="19">
        <v>6000</v>
      </c>
      <c r="O48" s="19">
        <v>6500</v>
      </c>
      <c r="P48" s="9"/>
      <c r="R48" s="9">
        <f t="shared" si="2"/>
        <v>0</v>
      </c>
      <c r="S48" s="9">
        <f t="shared" si="3"/>
        <v>0</v>
      </c>
      <c r="T48" s="9">
        <f t="shared" si="4"/>
        <v>0</v>
      </c>
      <c r="V48" s="10">
        <f t="shared" si="5"/>
        <v>2.496E-2</v>
      </c>
      <c r="W48" s="10">
        <f t="shared" si="6"/>
        <v>1.5599999999999999E-2</v>
      </c>
      <c r="X48" s="10">
        <f t="shared" si="7"/>
        <v>9.8592000000000013E-2</v>
      </c>
      <c r="Y48" s="10">
        <f t="shared" si="8"/>
        <v>6.1620000000000001E-2</v>
      </c>
      <c r="Z48" s="10">
        <f t="shared" si="9"/>
        <v>0.15328</v>
      </c>
      <c r="AA48" s="10">
        <f t="shared" si="10"/>
        <v>9.5799999999999996E-2</v>
      </c>
      <c r="AB48" s="9">
        <f t="shared" si="11"/>
        <v>6.5240083507306892</v>
      </c>
      <c r="AC48" s="9">
        <f t="shared" si="12"/>
        <v>10.438413361169102</v>
      </c>
      <c r="AD48" s="9">
        <f t="shared" si="13"/>
        <v>40.064102564102562</v>
      </c>
      <c r="AE48" s="9">
        <f t="shared" si="14"/>
        <v>64.102564102564102</v>
      </c>
      <c r="AF48" s="9">
        <f t="shared" si="15"/>
        <v>10.142810775722168</v>
      </c>
      <c r="AG48" s="9">
        <f t="shared" si="16"/>
        <v>16.22849724115547</v>
      </c>
    </row>
    <row r="49" spans="1:33">
      <c r="B49" s="14"/>
      <c r="D49" s="15"/>
      <c r="G49" s="12"/>
      <c r="H49" s="20"/>
      <c r="I49" s="15"/>
      <c r="J49" s="15"/>
      <c r="K49" s="19"/>
      <c r="L49" s="22"/>
      <c r="M49" s="22"/>
      <c r="N49" s="22"/>
      <c r="O49" s="22"/>
      <c r="P49" s="9"/>
      <c r="R49" s="9"/>
      <c r="S49" s="9"/>
      <c r="T49" s="9"/>
      <c r="V49" s="10"/>
      <c r="W49" s="10"/>
      <c r="X49" s="10"/>
      <c r="Y49" s="10"/>
      <c r="Z49" s="10"/>
      <c r="AA49" s="10"/>
      <c r="AB49" s="9"/>
      <c r="AC49" s="9"/>
      <c r="AD49" s="9"/>
      <c r="AE49" s="9"/>
      <c r="AF49" s="9"/>
      <c r="AG49" s="9"/>
    </row>
    <row r="50" spans="1:33">
      <c r="A50" s="8" t="s">
        <v>47</v>
      </c>
      <c r="B50" s="14"/>
      <c r="D50" s="15"/>
      <c r="G50" s="12"/>
      <c r="H50" s="20"/>
      <c r="I50" s="15"/>
      <c r="J50" s="15"/>
      <c r="K50" s="19"/>
      <c r="L50" s="22"/>
      <c r="M50" s="22"/>
      <c r="N50" s="22"/>
      <c r="O50" s="22"/>
      <c r="P50" s="9"/>
      <c r="R50" s="9"/>
      <c r="S50" s="9"/>
      <c r="T50" s="9"/>
      <c r="V50" s="10"/>
      <c r="W50" s="10"/>
      <c r="X50" s="10"/>
      <c r="Y50" s="10"/>
      <c r="Z50" s="10"/>
      <c r="AA50" s="10"/>
      <c r="AB50" s="9"/>
      <c r="AC50" s="9"/>
      <c r="AD50" s="9"/>
      <c r="AE50" s="9"/>
      <c r="AF50" s="9"/>
      <c r="AG50" s="9"/>
    </row>
    <row r="51" spans="1:33">
      <c r="A51" s="1" t="s">
        <v>53</v>
      </c>
      <c r="B51" s="14"/>
      <c r="D51" s="15"/>
      <c r="G51" s="12"/>
      <c r="H51" s="20"/>
      <c r="I51" s="15"/>
      <c r="J51" s="15"/>
      <c r="K51" s="19"/>
      <c r="L51" s="22"/>
      <c r="M51" s="22"/>
      <c r="N51" s="22"/>
      <c r="O51" s="22"/>
      <c r="P51" s="9"/>
      <c r="R51" s="9"/>
      <c r="S51" s="9"/>
      <c r="T51" s="9"/>
      <c r="V51" s="10"/>
      <c r="W51" s="10"/>
      <c r="X51" s="10"/>
      <c r="Y51" s="10"/>
      <c r="Z51" s="10"/>
      <c r="AA51" s="10"/>
      <c r="AB51" s="9"/>
      <c r="AC51" s="9"/>
      <c r="AD51" s="9"/>
      <c r="AE51" s="9"/>
      <c r="AF51" s="9"/>
      <c r="AG51" s="9"/>
    </row>
    <row r="52" spans="1:33">
      <c r="A52" s="13"/>
      <c r="B52" s="14" t="s">
        <v>131</v>
      </c>
      <c r="C52" s="15">
        <v>3</v>
      </c>
      <c r="D52" s="15">
        <v>90</v>
      </c>
      <c r="E52" s="5">
        <f t="shared" si="0"/>
        <v>1.875</v>
      </c>
      <c r="F52" s="5">
        <f t="shared" si="0"/>
        <v>56.25</v>
      </c>
      <c r="G52" s="16"/>
      <c r="H52" s="17">
        <v>2500</v>
      </c>
      <c r="I52" s="15">
        <v>1300</v>
      </c>
      <c r="J52" s="15">
        <v>7.5</v>
      </c>
      <c r="K52" s="19">
        <v>250</v>
      </c>
      <c r="L52" s="22">
        <v>11</v>
      </c>
      <c r="M52" s="22">
        <v>2300</v>
      </c>
      <c r="N52" s="22">
        <v>2500</v>
      </c>
      <c r="O52" s="22">
        <v>2000</v>
      </c>
      <c r="P52" s="9">
        <f t="shared" si="1"/>
        <v>2.7777777777777777</v>
      </c>
      <c r="R52" s="9">
        <f t="shared" si="2"/>
        <v>22.727272727272727</v>
      </c>
      <c r="S52" s="9">
        <f t="shared" si="3"/>
        <v>50</v>
      </c>
      <c r="T52" s="9">
        <f t="shared" si="4"/>
        <v>21.739130434782609</v>
      </c>
      <c r="V52" s="10">
        <f t="shared" si="5"/>
        <v>8.8888888888888892E-2</v>
      </c>
      <c r="W52" s="10">
        <f t="shared" si="6"/>
        <v>5.5555555555555552E-2</v>
      </c>
      <c r="X52" s="10">
        <f t="shared" si="7"/>
        <v>0.20444444444444446</v>
      </c>
      <c r="Y52" s="10">
        <f t="shared" si="8"/>
        <v>0.12777777777777777</v>
      </c>
      <c r="Z52" s="10">
        <f t="shared" si="9"/>
        <v>0.19555555555555557</v>
      </c>
      <c r="AA52" s="10">
        <f t="shared" si="10"/>
        <v>0.12222222222222222</v>
      </c>
      <c r="AB52" s="9">
        <f t="shared" si="11"/>
        <v>5.1136363636363633</v>
      </c>
      <c r="AC52" s="9">
        <f t="shared" si="12"/>
        <v>8.1818181818181817</v>
      </c>
      <c r="AD52" s="9">
        <f t="shared" si="13"/>
        <v>11.25</v>
      </c>
      <c r="AE52" s="9">
        <f t="shared" si="14"/>
        <v>18</v>
      </c>
      <c r="AF52" s="9">
        <f t="shared" si="15"/>
        <v>4.8913043478260869</v>
      </c>
      <c r="AG52" s="9">
        <f t="shared" si="16"/>
        <v>7.8260869565217392</v>
      </c>
    </row>
    <row r="53" spans="1:33">
      <c r="B53" s="14" t="s">
        <v>132</v>
      </c>
      <c r="C53">
        <v>5</v>
      </c>
      <c r="D53">
        <v>300</v>
      </c>
      <c r="E53" s="5">
        <f t="shared" si="0"/>
        <v>3.125</v>
      </c>
      <c r="F53" s="5">
        <f t="shared" si="0"/>
        <v>187.5</v>
      </c>
      <c r="G53" s="12"/>
      <c r="H53" s="20">
        <v>2500</v>
      </c>
      <c r="I53" s="22">
        <v>2000</v>
      </c>
      <c r="J53" s="15">
        <v>7.5</v>
      </c>
      <c r="K53" s="15">
        <v>500</v>
      </c>
      <c r="L53" s="17">
        <v>80</v>
      </c>
      <c r="M53" s="17">
        <v>2800</v>
      </c>
      <c r="N53" s="17">
        <v>4000</v>
      </c>
      <c r="O53" s="17">
        <v>5400</v>
      </c>
      <c r="P53" s="9">
        <f t="shared" si="1"/>
        <v>1.6666666666666667</v>
      </c>
      <c r="R53" s="9">
        <f t="shared" si="2"/>
        <v>6.25</v>
      </c>
      <c r="S53" s="9">
        <f t="shared" si="3"/>
        <v>23.148148148148145</v>
      </c>
      <c r="T53" s="9">
        <f t="shared" si="4"/>
        <v>8.2671957671957674</v>
      </c>
      <c r="V53" s="10">
        <f t="shared" si="5"/>
        <v>0.11520000000000001</v>
      </c>
      <c r="W53" s="10">
        <f t="shared" si="6"/>
        <v>7.2000000000000008E-2</v>
      </c>
      <c r="X53" s="10">
        <f t="shared" si="7"/>
        <v>0.32255999999999996</v>
      </c>
      <c r="Y53" s="10">
        <f t="shared" si="8"/>
        <v>0.2016</v>
      </c>
      <c r="Z53" s="10">
        <f t="shared" si="9"/>
        <v>0.42666666666666669</v>
      </c>
      <c r="AA53" s="10">
        <f t="shared" si="10"/>
        <v>0.26666666666666666</v>
      </c>
      <c r="AB53" s="9">
        <f t="shared" si="11"/>
        <v>2.34375</v>
      </c>
      <c r="AC53" s="9">
        <f t="shared" si="12"/>
        <v>3.75</v>
      </c>
      <c r="AD53" s="9">
        <f t="shared" si="13"/>
        <v>8.6805555555555554</v>
      </c>
      <c r="AE53" s="9">
        <f t="shared" si="14"/>
        <v>13.888888888888889</v>
      </c>
      <c r="AF53" s="9">
        <f t="shared" si="15"/>
        <v>3.1001984126984126</v>
      </c>
      <c r="AG53" s="9">
        <f t="shared" si="16"/>
        <v>4.9603174603174605</v>
      </c>
    </row>
    <row r="54" spans="1:33">
      <c r="A54" s="1" t="s">
        <v>101</v>
      </c>
      <c r="B54" s="14"/>
      <c r="G54" s="12"/>
      <c r="H54" s="20"/>
      <c r="I54" s="22"/>
      <c r="J54" s="15"/>
      <c r="K54" s="15"/>
      <c r="L54" s="17"/>
      <c r="M54" s="17"/>
      <c r="N54" s="17"/>
      <c r="O54" s="17"/>
      <c r="P54" s="9"/>
      <c r="R54" s="9"/>
      <c r="S54" s="9"/>
      <c r="T54" s="9"/>
      <c r="V54" s="10"/>
      <c r="W54" s="10"/>
      <c r="X54" s="10"/>
      <c r="Y54" s="10"/>
      <c r="Z54" s="10"/>
      <c r="AA54" s="10"/>
      <c r="AB54" s="9"/>
      <c r="AC54" s="9"/>
      <c r="AD54" s="9"/>
      <c r="AE54" s="9"/>
      <c r="AF54" s="9"/>
      <c r="AG54" s="9"/>
    </row>
    <row r="55" spans="1:33">
      <c r="B55" s="14" t="s">
        <v>133</v>
      </c>
      <c r="C55">
        <v>160</v>
      </c>
      <c r="D55">
        <v>800</v>
      </c>
      <c r="E55" s="5">
        <f t="shared" si="0"/>
        <v>100</v>
      </c>
      <c r="F55" s="5">
        <f t="shared" si="0"/>
        <v>500</v>
      </c>
      <c r="G55" s="12" t="s">
        <v>135</v>
      </c>
      <c r="H55" s="20"/>
      <c r="I55" s="22"/>
      <c r="J55" s="15">
        <v>260</v>
      </c>
      <c r="K55" s="15">
        <v>1400</v>
      </c>
      <c r="L55" s="17">
        <v>130</v>
      </c>
      <c r="M55" s="17">
        <v>4650</v>
      </c>
      <c r="N55" s="17">
        <v>4200</v>
      </c>
      <c r="O55" s="17">
        <v>6400</v>
      </c>
      <c r="P55" s="9">
        <f t="shared" si="1"/>
        <v>1.75</v>
      </c>
      <c r="R55" s="9">
        <f t="shared" si="2"/>
        <v>10.76923076923077</v>
      </c>
      <c r="S55" s="9">
        <f t="shared" si="3"/>
        <v>52.083333333333336</v>
      </c>
      <c r="T55" s="9">
        <f t="shared" si="4"/>
        <v>11.200716845878135</v>
      </c>
      <c r="V55" s="10">
        <f t="shared" si="5"/>
        <v>5.3759999999999995E-2</v>
      </c>
      <c r="W55" s="10">
        <f t="shared" si="6"/>
        <v>3.3599999999999998E-2</v>
      </c>
      <c r="X55" s="10">
        <f t="shared" si="7"/>
        <v>0.24998400000000001</v>
      </c>
      <c r="Y55" s="10">
        <f t="shared" si="8"/>
        <v>0.15624000000000002</v>
      </c>
      <c r="Z55" s="10">
        <f t="shared" si="9"/>
        <v>0.26</v>
      </c>
      <c r="AA55" s="10">
        <f t="shared" si="10"/>
        <v>0.16250000000000001</v>
      </c>
      <c r="AB55" s="9">
        <f t="shared" si="11"/>
        <v>3.8461538461538463</v>
      </c>
      <c r="AC55" s="9">
        <f t="shared" si="12"/>
        <v>6.1538461538461542</v>
      </c>
      <c r="AD55" s="9">
        <f t="shared" si="13"/>
        <v>18.601190476190478</v>
      </c>
      <c r="AE55" s="9">
        <f t="shared" si="14"/>
        <v>29.761904761904763</v>
      </c>
      <c r="AF55" s="9">
        <f t="shared" si="15"/>
        <v>4.0002560163850482</v>
      </c>
      <c r="AG55" s="9">
        <f t="shared" si="16"/>
        <v>6.4004096262160779</v>
      </c>
    </row>
    <row r="56" spans="1:33">
      <c r="B56" s="14" t="s">
        <v>134</v>
      </c>
      <c r="C56">
        <v>260</v>
      </c>
      <c r="D56">
        <v>1800</v>
      </c>
      <c r="E56" s="5">
        <f t="shared" si="0"/>
        <v>162.5</v>
      </c>
      <c r="F56" s="5">
        <f t="shared" si="0"/>
        <v>1125</v>
      </c>
      <c r="G56" s="12" t="s">
        <v>136</v>
      </c>
      <c r="H56" s="18">
        <v>3080</v>
      </c>
      <c r="I56" s="22">
        <v>2240</v>
      </c>
      <c r="J56" s="15">
        <v>400</v>
      </c>
      <c r="K56" s="15">
        <v>3130</v>
      </c>
      <c r="L56" s="17">
        <v>199.3</v>
      </c>
      <c r="M56" s="17">
        <v>4050</v>
      </c>
      <c r="N56" s="17">
        <v>5800</v>
      </c>
      <c r="O56" s="17">
        <v>6400</v>
      </c>
      <c r="P56" s="9">
        <f t="shared" si="1"/>
        <v>1.7388888888888889</v>
      </c>
      <c r="R56" s="9">
        <f t="shared" si="2"/>
        <v>15.704967385850475</v>
      </c>
      <c r="S56" s="9">
        <f t="shared" si="3"/>
        <v>84.321120689655174</v>
      </c>
      <c r="T56" s="9">
        <f t="shared" si="4"/>
        <v>20.820029799914856</v>
      </c>
      <c r="V56" s="10">
        <f t="shared" si="5"/>
        <v>3.2995555555555556E-2</v>
      </c>
      <c r="W56" s="10">
        <f t="shared" si="6"/>
        <v>2.0622222222222222E-2</v>
      </c>
      <c r="X56" s="10">
        <f t="shared" si="7"/>
        <v>0.133632</v>
      </c>
      <c r="Y56" s="10">
        <f t="shared" si="8"/>
        <v>8.3520000000000011E-2</v>
      </c>
      <c r="Z56" s="10">
        <f t="shared" si="9"/>
        <v>0.17715555555555557</v>
      </c>
      <c r="AA56" s="10">
        <f t="shared" si="10"/>
        <v>0.11072222222222222</v>
      </c>
      <c r="AB56" s="9">
        <f t="shared" si="11"/>
        <v>5.6447566482689409</v>
      </c>
      <c r="AC56" s="9">
        <f t="shared" si="12"/>
        <v>9.0316106372303064</v>
      </c>
      <c r="AD56" s="9">
        <f t="shared" si="13"/>
        <v>30.307112068965516</v>
      </c>
      <c r="AE56" s="9">
        <f t="shared" si="14"/>
        <v>48.491379310344826</v>
      </c>
      <c r="AF56" s="9">
        <f t="shared" si="15"/>
        <v>7.4832375478927196</v>
      </c>
      <c r="AG56" s="9">
        <f t="shared" si="16"/>
        <v>11.973180076628353</v>
      </c>
    </row>
    <row r="57" spans="1:33">
      <c r="B57" s="14"/>
      <c r="G57" s="12"/>
      <c r="H57" s="18"/>
      <c r="I57" s="22"/>
      <c r="J57" s="15"/>
      <c r="K57" s="15"/>
      <c r="L57" s="17"/>
      <c r="M57" s="17"/>
      <c r="N57" s="17"/>
      <c r="O57" s="17"/>
      <c r="P57" s="9"/>
      <c r="R57" s="9"/>
      <c r="S57" s="9"/>
      <c r="T57" s="9"/>
      <c r="V57" s="10"/>
      <c r="W57" s="10"/>
      <c r="X57" s="10"/>
      <c r="Y57" s="10"/>
      <c r="Z57" s="10"/>
      <c r="AA57" s="10"/>
      <c r="AB57" s="9"/>
      <c r="AC57" s="9"/>
      <c r="AD57" s="9"/>
      <c r="AE57" s="9"/>
      <c r="AF57" s="9"/>
      <c r="AG57" s="9"/>
    </row>
    <row r="58" spans="1:33">
      <c r="A58" s="8" t="s">
        <v>137</v>
      </c>
      <c r="B58" s="14"/>
      <c r="G58" s="12"/>
      <c r="H58" s="18"/>
      <c r="I58" s="22"/>
      <c r="K58" s="15"/>
      <c r="L58" s="17"/>
      <c r="M58" s="17"/>
      <c r="N58" s="17"/>
      <c r="O58" s="17"/>
      <c r="P58" s="9"/>
      <c r="R58" s="9"/>
      <c r="S58" s="9"/>
      <c r="T58" s="9"/>
      <c r="V58" s="10"/>
      <c r="W58" s="10"/>
      <c r="X58" s="10"/>
      <c r="Y58" s="10"/>
      <c r="Z58" s="10"/>
      <c r="AA58" s="10"/>
      <c r="AB58" s="9"/>
      <c r="AC58" s="9"/>
      <c r="AD58" s="9"/>
      <c r="AE58" s="9"/>
      <c r="AF58" s="9"/>
      <c r="AG58" s="9"/>
    </row>
    <row r="59" spans="1:33">
      <c r="A59" s="1" t="s">
        <v>53</v>
      </c>
      <c r="B59" s="14"/>
      <c r="G59" s="12"/>
      <c r="H59" s="18"/>
      <c r="I59" s="22"/>
      <c r="K59" s="15"/>
      <c r="L59" s="17"/>
      <c r="M59" s="17"/>
      <c r="N59" s="17"/>
      <c r="O59" s="17"/>
      <c r="P59" s="9"/>
      <c r="R59" s="9"/>
      <c r="S59" s="9"/>
      <c r="T59" s="9"/>
      <c r="V59" s="10"/>
      <c r="W59" s="10"/>
      <c r="X59" s="10"/>
      <c r="Y59" s="10"/>
      <c r="Z59" s="10"/>
      <c r="AA59" s="10"/>
      <c r="AB59" s="9"/>
      <c r="AC59" s="9"/>
      <c r="AD59" s="9"/>
      <c r="AE59" s="9"/>
      <c r="AF59" s="9"/>
      <c r="AG59" s="9"/>
    </row>
    <row r="60" spans="1:33">
      <c r="B60" s="14" t="s">
        <v>138</v>
      </c>
      <c r="C60">
        <v>5</v>
      </c>
      <c r="D60">
        <v>300</v>
      </c>
      <c r="E60" s="5">
        <f t="shared" ref="E60:F63" si="17">C60/1.6</f>
        <v>3.125</v>
      </c>
      <c r="F60" s="5">
        <f t="shared" si="17"/>
        <v>187.5</v>
      </c>
      <c r="G60" s="12" t="s">
        <v>139</v>
      </c>
      <c r="H60" s="18">
        <v>2000</v>
      </c>
      <c r="I60" s="22">
        <v>1600</v>
      </c>
      <c r="K60" s="15"/>
      <c r="L60" s="27">
        <v>23.5</v>
      </c>
      <c r="M60" s="17">
        <v>2180</v>
      </c>
      <c r="N60" s="17">
        <v>3200</v>
      </c>
      <c r="O60" s="17">
        <v>3000</v>
      </c>
      <c r="P60" s="9"/>
      <c r="R60" s="9">
        <f t="shared" si="2"/>
        <v>0</v>
      </c>
      <c r="S60" s="9">
        <f t="shared" si="3"/>
        <v>0</v>
      </c>
      <c r="T60" s="9">
        <f t="shared" si="4"/>
        <v>0</v>
      </c>
      <c r="V60" s="10">
        <f t="shared" si="5"/>
        <v>5.1199999999999996E-2</v>
      </c>
      <c r="W60" s="10">
        <f t="shared" si="6"/>
        <v>3.2000000000000001E-2</v>
      </c>
      <c r="X60" s="10">
        <f t="shared" si="7"/>
        <v>0.11161600000000001</v>
      </c>
      <c r="Y60" s="10">
        <f t="shared" si="8"/>
        <v>6.9760000000000003E-2</v>
      </c>
      <c r="Z60" s="10">
        <f t="shared" si="9"/>
        <v>0.12533333333333332</v>
      </c>
      <c r="AA60" s="10">
        <f t="shared" si="10"/>
        <v>7.8333333333333338E-2</v>
      </c>
      <c r="AB60" s="9">
        <f t="shared" si="11"/>
        <v>7.9787234042553195</v>
      </c>
      <c r="AC60" s="9">
        <f t="shared" si="12"/>
        <v>12.76595744680851</v>
      </c>
      <c r="AD60" s="9">
        <f t="shared" si="13"/>
        <v>19.53125</v>
      </c>
      <c r="AE60" s="9">
        <f t="shared" si="14"/>
        <v>31.25</v>
      </c>
      <c r="AF60" s="9">
        <f t="shared" si="15"/>
        <v>8.9592889908256872</v>
      </c>
      <c r="AG60" s="9">
        <f t="shared" si="16"/>
        <v>14.334862385321101</v>
      </c>
    </row>
    <row r="61" spans="1:33" s="5" customFormat="1">
      <c r="A61" s="26" t="s">
        <v>101</v>
      </c>
      <c r="B61" s="26"/>
      <c r="C61"/>
      <c r="D61"/>
      <c r="G61" s="12"/>
      <c r="H61" s="18"/>
      <c r="I61" s="22"/>
      <c r="M61" s="17"/>
      <c r="N61" s="27"/>
      <c r="O61" s="27"/>
      <c r="P61" s="9"/>
      <c r="Q61"/>
      <c r="R61" s="9"/>
      <c r="S61" s="9"/>
      <c r="T61" s="9"/>
      <c r="U61"/>
      <c r="V61" s="10"/>
      <c r="W61" s="10"/>
      <c r="X61" s="10"/>
      <c r="Y61" s="10"/>
      <c r="Z61" s="10"/>
      <c r="AA61" s="10"/>
      <c r="AB61" s="9"/>
      <c r="AC61" s="9"/>
      <c r="AD61" s="9"/>
      <c r="AE61" s="9"/>
      <c r="AF61" s="9"/>
      <c r="AG61" s="9"/>
    </row>
    <row r="62" spans="1:33">
      <c r="B62" s="2" t="s">
        <v>133</v>
      </c>
      <c r="C62">
        <v>160</v>
      </c>
      <c r="D62">
        <v>800</v>
      </c>
      <c r="E62" s="5">
        <f t="shared" si="17"/>
        <v>100</v>
      </c>
      <c r="F62" s="5">
        <f t="shared" si="17"/>
        <v>500</v>
      </c>
      <c r="G62" s="9" t="s">
        <v>140</v>
      </c>
      <c r="H62" s="18"/>
      <c r="I62" s="22"/>
      <c r="J62" s="5">
        <v>260</v>
      </c>
      <c r="K62" s="27">
        <v>1400</v>
      </c>
      <c r="L62" s="27">
        <v>130</v>
      </c>
      <c r="M62" s="17">
        <v>4650</v>
      </c>
      <c r="N62" s="28">
        <v>4200</v>
      </c>
      <c r="O62" s="28">
        <v>6400</v>
      </c>
      <c r="P62" s="9">
        <f t="shared" si="1"/>
        <v>1.75</v>
      </c>
      <c r="R62" s="9">
        <f t="shared" si="2"/>
        <v>10.76923076923077</v>
      </c>
      <c r="S62" s="9">
        <f t="shared" si="3"/>
        <v>52.083333333333336</v>
      </c>
      <c r="T62" s="9">
        <f t="shared" si="4"/>
        <v>11.200716845878135</v>
      </c>
      <c r="V62" s="10">
        <f t="shared" si="5"/>
        <v>5.3759999999999995E-2</v>
      </c>
      <c r="W62" s="10">
        <f t="shared" si="6"/>
        <v>3.3599999999999998E-2</v>
      </c>
      <c r="X62" s="10">
        <f t="shared" si="7"/>
        <v>0.24998400000000001</v>
      </c>
      <c r="Y62" s="10">
        <f t="shared" si="8"/>
        <v>0.15624000000000002</v>
      </c>
      <c r="Z62" s="10">
        <f t="shared" si="9"/>
        <v>0.26</v>
      </c>
      <c r="AA62" s="10">
        <f t="shared" si="10"/>
        <v>0.16250000000000001</v>
      </c>
      <c r="AB62" s="9">
        <f t="shared" si="11"/>
        <v>3.8461538461538463</v>
      </c>
      <c r="AC62" s="9">
        <f t="shared" si="12"/>
        <v>6.1538461538461542</v>
      </c>
      <c r="AD62" s="9">
        <f t="shared" si="13"/>
        <v>18.601190476190478</v>
      </c>
      <c r="AE62" s="9">
        <f t="shared" si="14"/>
        <v>29.761904761904763</v>
      </c>
      <c r="AF62" s="9">
        <f t="shared" si="15"/>
        <v>4.0002560163850482</v>
      </c>
      <c r="AG62" s="9">
        <f t="shared" si="16"/>
        <v>6.4004096262160779</v>
      </c>
    </row>
    <row r="63" spans="1:33">
      <c r="A63" s="8"/>
      <c r="B63" s="2" t="s">
        <v>134</v>
      </c>
      <c r="C63">
        <v>260</v>
      </c>
      <c r="D63">
        <v>1800</v>
      </c>
      <c r="E63" s="5">
        <f t="shared" si="17"/>
        <v>162.5</v>
      </c>
      <c r="F63" s="5">
        <f t="shared" si="17"/>
        <v>1125</v>
      </c>
      <c r="G63" s="9" t="s">
        <v>141</v>
      </c>
      <c r="H63" s="20">
        <v>3080</v>
      </c>
      <c r="I63">
        <v>2240</v>
      </c>
      <c r="J63">
        <v>400</v>
      </c>
      <c r="K63">
        <v>2700</v>
      </c>
      <c r="L63" s="17">
        <v>199.3</v>
      </c>
      <c r="M63" s="17">
        <v>4050</v>
      </c>
      <c r="N63" s="17">
        <v>5800</v>
      </c>
      <c r="O63" s="17">
        <v>6400</v>
      </c>
      <c r="P63" s="9">
        <f t="shared" si="1"/>
        <v>1.5</v>
      </c>
      <c r="R63" s="9">
        <f t="shared" si="2"/>
        <v>13.547415955845459</v>
      </c>
      <c r="S63" s="9">
        <f t="shared" si="3"/>
        <v>72.737068965517238</v>
      </c>
      <c r="T63" s="9">
        <f t="shared" si="4"/>
        <v>17.959770114942529</v>
      </c>
      <c r="V63" s="10">
        <f t="shared" si="5"/>
        <v>3.2995555555555556E-2</v>
      </c>
      <c r="W63" s="10">
        <f t="shared" si="6"/>
        <v>2.0622222222222222E-2</v>
      </c>
      <c r="X63" s="10">
        <f t="shared" si="7"/>
        <v>0.133632</v>
      </c>
      <c r="Y63" s="10">
        <f t="shared" si="8"/>
        <v>8.3520000000000011E-2</v>
      </c>
      <c r="Z63" s="10">
        <f t="shared" si="9"/>
        <v>0.17715555555555557</v>
      </c>
      <c r="AA63" s="10">
        <f t="shared" si="10"/>
        <v>0.11072222222222222</v>
      </c>
      <c r="AB63" s="9">
        <f t="shared" si="11"/>
        <v>5.6447566482689409</v>
      </c>
      <c r="AC63" s="9">
        <f t="shared" si="12"/>
        <v>9.0316106372303064</v>
      </c>
      <c r="AD63" s="9">
        <f t="shared" si="13"/>
        <v>30.307112068965516</v>
      </c>
      <c r="AE63" s="9">
        <f t="shared" si="14"/>
        <v>48.491379310344826</v>
      </c>
      <c r="AF63" s="9">
        <f t="shared" si="15"/>
        <v>7.4832375478927196</v>
      </c>
      <c r="AG63" s="9">
        <f t="shared" si="16"/>
        <v>11.973180076628353</v>
      </c>
    </row>
    <row r="64" spans="1:33">
      <c r="A64" s="8"/>
      <c r="B64" s="23"/>
      <c r="G64" s="29"/>
      <c r="H64" s="20"/>
      <c r="L64" s="17"/>
      <c r="M64" s="15"/>
      <c r="N64" s="15"/>
      <c r="O64" s="15"/>
      <c r="P64" s="9"/>
      <c r="R64" s="9"/>
      <c r="S64" s="9"/>
      <c r="T64" s="9"/>
      <c r="V64" s="10"/>
      <c r="W64" s="10"/>
      <c r="X64" s="10"/>
      <c r="Y64" s="10"/>
      <c r="Z64" s="10"/>
      <c r="AA64" s="10"/>
      <c r="AB64" s="9"/>
      <c r="AC64" s="9"/>
      <c r="AD64" s="9"/>
      <c r="AE64" s="9"/>
      <c r="AF64" s="9"/>
      <c r="AG64" s="9"/>
    </row>
    <row r="65" spans="1:33">
      <c r="A65" s="8" t="s">
        <v>48</v>
      </c>
      <c r="G65" s="9"/>
      <c r="H65" s="20"/>
      <c r="L65" s="17"/>
      <c r="M65" s="17"/>
      <c r="N65" s="17"/>
      <c r="O65" s="17"/>
      <c r="P65" s="9"/>
      <c r="R65" s="9"/>
      <c r="S65" s="9"/>
      <c r="T65" s="9"/>
      <c r="V65" s="10"/>
      <c r="W65" s="10"/>
      <c r="X65" s="10"/>
      <c r="Y65" s="10"/>
      <c r="Z65" s="10"/>
      <c r="AA65" s="10"/>
      <c r="AB65" s="9"/>
      <c r="AC65" s="9"/>
      <c r="AD65" s="9"/>
      <c r="AE65" s="9"/>
      <c r="AF65" s="9"/>
      <c r="AG65" s="9"/>
    </row>
    <row r="66" spans="1:33">
      <c r="A66" s="1" t="s">
        <v>142</v>
      </c>
      <c r="N66" s="17"/>
      <c r="O66" s="17"/>
      <c r="P66" s="9"/>
      <c r="R66" s="9"/>
      <c r="S66" s="9"/>
      <c r="T66" s="9"/>
      <c r="V66" s="10"/>
      <c r="W66" s="10"/>
      <c r="X66" s="10"/>
      <c r="Y66" s="10"/>
      <c r="Z66" s="10"/>
      <c r="AA66" s="10"/>
      <c r="AB66" s="9"/>
      <c r="AC66" s="9"/>
      <c r="AD66" s="9"/>
      <c r="AE66" s="9"/>
      <c r="AF66" s="9"/>
      <c r="AG66" s="9"/>
    </row>
    <row r="67" spans="1:33">
      <c r="B67" s="2" t="s">
        <v>143</v>
      </c>
      <c r="C67">
        <v>3</v>
      </c>
      <c r="D67">
        <v>35</v>
      </c>
      <c r="E67" s="5">
        <f>C67/1.6</f>
        <v>1.875</v>
      </c>
      <c r="F67" s="5">
        <f>D67/1.6</f>
        <v>21.875</v>
      </c>
      <c r="G67" s="9"/>
      <c r="H67" s="20">
        <v>1000</v>
      </c>
      <c r="I67">
        <v>2000</v>
      </c>
      <c r="J67">
        <v>11</v>
      </c>
      <c r="K67">
        <v>250</v>
      </c>
      <c r="L67" s="17">
        <v>13.6</v>
      </c>
      <c r="M67" s="17">
        <v>2350</v>
      </c>
      <c r="N67" s="15"/>
      <c r="O67" s="15"/>
      <c r="P67" s="9">
        <f t="shared" ref="P67:P129" si="18">K67/D67</f>
        <v>7.1428571428571432</v>
      </c>
      <c r="R67" s="9">
        <f t="shared" ref="R67:R129" si="19">K67/L67</f>
        <v>18.382352941176471</v>
      </c>
      <c r="S67" s="9"/>
      <c r="T67" s="9"/>
      <c r="V67" s="10"/>
      <c r="W67" s="10"/>
      <c r="X67" s="10"/>
      <c r="Y67" s="10"/>
      <c r="Z67" s="10">
        <f t="shared" ref="Z67:Z129" si="20">L67/F67</f>
        <v>0.62171428571428566</v>
      </c>
      <c r="AA67" s="10">
        <f t="shared" ref="AA67:AA129" si="21">L67/D67</f>
        <v>0.38857142857142857</v>
      </c>
      <c r="AB67" s="9">
        <f t="shared" ref="AB67:AB129" si="22">F67/L67</f>
        <v>1.6084558823529411</v>
      </c>
      <c r="AC67" s="9">
        <f t="shared" ref="AC67:AC129" si="23">D67/L67</f>
        <v>2.5735294117647061</v>
      </c>
      <c r="AD67" s="9"/>
      <c r="AE67" s="9"/>
      <c r="AF67" s="9"/>
      <c r="AG67" s="9"/>
    </row>
    <row r="68" spans="1:33">
      <c r="B68" s="2" t="s">
        <v>144</v>
      </c>
      <c r="C68">
        <v>5</v>
      </c>
      <c r="D68">
        <v>60</v>
      </c>
      <c r="E68" s="5">
        <f>C68/1.6</f>
        <v>3.125</v>
      </c>
      <c r="F68" s="5">
        <f>D68/1.6</f>
        <v>37.5</v>
      </c>
      <c r="G68" s="9"/>
      <c r="H68" s="20">
        <v>1000</v>
      </c>
      <c r="I68">
        <v>2000</v>
      </c>
      <c r="J68">
        <v>11</v>
      </c>
      <c r="K68">
        <v>250</v>
      </c>
      <c r="L68" s="17"/>
      <c r="M68" s="17">
        <v>2350</v>
      </c>
      <c r="N68" s="17"/>
      <c r="O68" s="17"/>
      <c r="P68" s="9">
        <f t="shared" si="18"/>
        <v>4.166666666666667</v>
      </c>
      <c r="R68" s="9"/>
      <c r="S68" s="9"/>
      <c r="T68" s="9"/>
      <c r="V68" s="10"/>
      <c r="W68" s="10"/>
      <c r="X68" s="10"/>
      <c r="Y68" s="10"/>
      <c r="Z68" s="10"/>
      <c r="AA68" s="10"/>
      <c r="AB68" s="9"/>
      <c r="AC68" s="9"/>
      <c r="AD68" s="9"/>
      <c r="AE68" s="9"/>
      <c r="AF68" s="9"/>
      <c r="AG68" s="9"/>
    </row>
    <row r="69" spans="1:33">
      <c r="G69" s="9"/>
      <c r="H69" s="20"/>
      <c r="L69" s="17"/>
      <c r="M69" s="17"/>
      <c r="N69" s="17"/>
      <c r="O69" s="17"/>
      <c r="P69" s="9"/>
      <c r="R69" s="9"/>
      <c r="S69" s="9"/>
      <c r="T69" s="9"/>
      <c r="V69" s="10"/>
      <c r="W69" s="10"/>
      <c r="X69" s="10"/>
      <c r="Y69" s="10"/>
      <c r="Z69" s="10"/>
      <c r="AA69" s="10"/>
      <c r="AB69" s="9"/>
      <c r="AC69" s="9"/>
      <c r="AD69" s="9"/>
      <c r="AE69" s="9"/>
      <c r="AF69" s="9"/>
      <c r="AG69" s="9"/>
    </row>
    <row r="70" spans="1:33">
      <c r="A70" s="8" t="s">
        <v>145</v>
      </c>
      <c r="G70" s="9"/>
      <c r="H70" s="20"/>
      <c r="L70" s="17"/>
      <c r="M70" s="17"/>
      <c r="N70" s="17"/>
      <c r="O70" s="17"/>
      <c r="P70" s="9"/>
      <c r="R70" s="9"/>
      <c r="S70" s="9"/>
      <c r="T70" s="9"/>
      <c r="V70" s="10"/>
      <c r="W70" s="10"/>
      <c r="X70" s="10"/>
      <c r="Y70" s="10"/>
      <c r="Z70" s="10"/>
      <c r="AA70" s="10"/>
      <c r="AB70" s="9"/>
      <c r="AC70" s="9"/>
      <c r="AD70" s="9"/>
      <c r="AE70" s="9"/>
      <c r="AF70" s="9"/>
      <c r="AG70" s="9"/>
    </row>
    <row r="71" spans="1:33">
      <c r="A71" s="1" t="s">
        <v>146</v>
      </c>
      <c r="G71" s="9"/>
      <c r="L71" s="17"/>
      <c r="M71" s="17"/>
      <c r="N71" s="17"/>
      <c r="O71" s="17"/>
      <c r="P71" s="9"/>
      <c r="R71" s="9"/>
      <c r="S71" s="9"/>
      <c r="T71" s="9"/>
      <c r="V71" s="10"/>
      <c r="W71" s="10"/>
      <c r="X71" s="10"/>
      <c r="Y71" s="10"/>
      <c r="Z71" s="10"/>
      <c r="AA71" s="10"/>
      <c r="AB71" s="9"/>
      <c r="AC71" s="9"/>
      <c r="AD71" s="9"/>
      <c r="AE71" s="9"/>
      <c r="AF71" s="9"/>
      <c r="AG71" s="9"/>
    </row>
    <row r="72" spans="1:33">
      <c r="A72" s="8"/>
      <c r="B72" s="2" t="s">
        <v>147</v>
      </c>
      <c r="C72">
        <v>0.5</v>
      </c>
      <c r="D72">
        <v>135</v>
      </c>
      <c r="E72" s="5">
        <f t="shared" ref="E72:E73" si="24">C72/1.6</f>
        <v>0.3125</v>
      </c>
      <c r="F72" s="5">
        <f t="shared" ref="F72:F73" si="25">D72/1.6</f>
        <v>84.375</v>
      </c>
      <c r="G72" s="9"/>
      <c r="H72" s="5">
        <v>1000</v>
      </c>
      <c r="I72">
        <v>1250</v>
      </c>
      <c r="J72">
        <v>7.5</v>
      </c>
      <c r="K72">
        <v>200</v>
      </c>
      <c r="L72" s="17">
        <v>6.9</v>
      </c>
      <c r="M72" s="17">
        <v>1680</v>
      </c>
      <c r="N72" s="17">
        <v>2500</v>
      </c>
      <c r="O72" s="17">
        <v>1300</v>
      </c>
      <c r="P72" s="9">
        <f t="shared" si="18"/>
        <v>1.4814814814814814</v>
      </c>
      <c r="R72" s="9">
        <f t="shared" si="19"/>
        <v>28.985507246376809</v>
      </c>
      <c r="S72" s="9">
        <f t="shared" ref="S72:S129" si="26">K72/(N72*O72)*1000000</f>
        <v>61.538461538461533</v>
      </c>
      <c r="T72" s="9">
        <f t="shared" ref="T72:T129" si="27">K72/(M72*N72*O72)*1000000000</f>
        <v>36.630036630036628</v>
      </c>
      <c r="V72" s="10">
        <f t="shared" ref="V72:V129" si="28">(N72*O72)/1000000/F72</f>
        <v>3.8518518518518521E-2</v>
      </c>
      <c r="W72" s="10">
        <f t="shared" ref="W72:W129" si="29">(N72*O72)/1000000/D72</f>
        <v>2.4074074074074074E-2</v>
      </c>
      <c r="X72" s="10">
        <f t="shared" ref="X72:X129" si="30">(M72*N72*O72)/1000000000/F72</f>
        <v>6.4711111111111108E-2</v>
      </c>
      <c r="Y72" s="10">
        <f t="shared" ref="Y72:Y129" si="31">(M72*N72*O72)/1000000000/D72</f>
        <v>4.0444444444444443E-2</v>
      </c>
      <c r="Z72" s="10">
        <f t="shared" si="20"/>
        <v>8.1777777777777783E-2</v>
      </c>
      <c r="AA72" s="10">
        <f t="shared" si="21"/>
        <v>5.1111111111111114E-2</v>
      </c>
      <c r="AB72" s="9">
        <f t="shared" si="22"/>
        <v>12.228260869565217</v>
      </c>
      <c r="AC72" s="9">
        <f t="shared" si="23"/>
        <v>19.565217391304348</v>
      </c>
      <c r="AD72" s="9">
        <f t="shared" ref="AD72:AD129" si="32">F72/(N72*O72)*1000000</f>
        <v>25.96153846153846</v>
      </c>
      <c r="AE72" s="9">
        <f t="shared" ref="AE72:AE129" si="33">D72/(N72*O72)*1000000</f>
        <v>41.53846153846154</v>
      </c>
      <c r="AF72" s="9">
        <f t="shared" ref="AF72:AF129" si="34">F72/(N72*O72*M72)*1000000000</f>
        <v>15.453296703296704</v>
      </c>
      <c r="AG72" s="9">
        <f t="shared" ref="AG72:AG129" si="35">D72/(N72*O72*M72)*1000000000</f>
        <v>24.725274725274726</v>
      </c>
    </row>
    <row r="73" spans="1:33">
      <c r="A73" s="11"/>
      <c r="B73" s="2" t="s">
        <v>148</v>
      </c>
      <c r="C73">
        <v>1</v>
      </c>
      <c r="D73">
        <v>270</v>
      </c>
      <c r="E73" s="5">
        <f t="shared" si="24"/>
        <v>0.625</v>
      </c>
      <c r="F73" s="5">
        <f t="shared" si="25"/>
        <v>168.75</v>
      </c>
      <c r="G73" s="9"/>
      <c r="H73" s="5">
        <v>1000</v>
      </c>
      <c r="I73">
        <v>1250</v>
      </c>
      <c r="J73">
        <v>15</v>
      </c>
      <c r="K73">
        <v>400</v>
      </c>
      <c r="L73" s="17">
        <v>11.8</v>
      </c>
      <c r="M73" s="17">
        <v>1680</v>
      </c>
      <c r="N73" s="17">
        <v>3400</v>
      </c>
      <c r="O73" s="17">
        <v>3600</v>
      </c>
      <c r="P73" s="9">
        <f t="shared" si="18"/>
        <v>1.4814814814814814</v>
      </c>
      <c r="R73" s="9">
        <f t="shared" si="19"/>
        <v>33.898305084745758</v>
      </c>
      <c r="S73" s="9">
        <f t="shared" si="26"/>
        <v>32.679738562091508</v>
      </c>
      <c r="T73" s="9">
        <f t="shared" si="27"/>
        <v>19.452225334578277</v>
      </c>
      <c r="V73" s="10">
        <f t="shared" si="28"/>
        <v>7.2533333333333339E-2</v>
      </c>
      <c r="W73" s="10">
        <f t="shared" si="29"/>
        <v>4.5333333333333337E-2</v>
      </c>
      <c r="X73" s="10">
        <f t="shared" si="30"/>
        <v>0.12185599999999999</v>
      </c>
      <c r="Y73" s="10">
        <f t="shared" si="31"/>
        <v>7.6159999999999992E-2</v>
      </c>
      <c r="Z73" s="10">
        <f t="shared" si="20"/>
        <v>6.9925925925925933E-2</v>
      </c>
      <c r="AA73" s="10">
        <f t="shared" si="21"/>
        <v>4.3703703703703703E-2</v>
      </c>
      <c r="AB73" s="9">
        <f t="shared" si="22"/>
        <v>14.300847457627118</v>
      </c>
      <c r="AC73" s="9">
        <f t="shared" si="23"/>
        <v>22.881355932203387</v>
      </c>
      <c r="AD73" s="9">
        <f t="shared" si="32"/>
        <v>13.786764705882353</v>
      </c>
      <c r="AE73" s="9">
        <f t="shared" si="33"/>
        <v>22.058823529411764</v>
      </c>
      <c r="AF73" s="9">
        <f t="shared" si="34"/>
        <v>8.2064075630252109</v>
      </c>
      <c r="AG73" s="9">
        <f t="shared" si="35"/>
        <v>13.130252100840336</v>
      </c>
    </row>
    <row r="74" spans="1:33">
      <c r="B74" s="2" t="s">
        <v>149</v>
      </c>
      <c r="D74">
        <f>F74*1.6</f>
        <v>800</v>
      </c>
      <c r="F74" s="5">
        <v>500</v>
      </c>
      <c r="G74" s="9"/>
      <c r="H74" s="20">
        <v>1200</v>
      </c>
      <c r="I74">
        <v>1300</v>
      </c>
      <c r="K74">
        <v>600</v>
      </c>
      <c r="L74" s="17">
        <v>15.2</v>
      </c>
      <c r="M74" s="17">
        <v>2450</v>
      </c>
      <c r="N74" s="17">
        <v>2850</v>
      </c>
      <c r="O74" s="17">
        <v>2930</v>
      </c>
      <c r="P74" s="9">
        <f t="shared" si="18"/>
        <v>0.75</v>
      </c>
      <c r="R74" s="9">
        <f t="shared" si="19"/>
        <v>39.473684210526315</v>
      </c>
      <c r="S74" s="9">
        <f t="shared" si="26"/>
        <v>71.851984911083164</v>
      </c>
      <c r="T74" s="9">
        <f t="shared" si="27"/>
        <v>29.327340780033946</v>
      </c>
      <c r="V74" s="10">
        <f t="shared" si="28"/>
        <v>1.6701000000000001E-2</v>
      </c>
      <c r="W74" s="10">
        <f t="shared" si="29"/>
        <v>1.0438124999999999E-2</v>
      </c>
      <c r="X74" s="10">
        <f t="shared" si="30"/>
        <v>4.0917450000000001E-2</v>
      </c>
      <c r="Y74" s="10">
        <f t="shared" si="31"/>
        <v>2.557340625E-2</v>
      </c>
      <c r="Z74" s="10">
        <f t="shared" si="20"/>
        <v>3.04E-2</v>
      </c>
      <c r="AA74" s="10">
        <f t="shared" si="21"/>
        <v>1.9E-2</v>
      </c>
      <c r="AB74" s="9">
        <f t="shared" si="22"/>
        <v>32.894736842105267</v>
      </c>
      <c r="AC74" s="9">
        <f t="shared" si="23"/>
        <v>52.631578947368425</v>
      </c>
      <c r="AD74" s="9">
        <f t="shared" si="32"/>
        <v>59.876654092569304</v>
      </c>
      <c r="AE74" s="9">
        <f t="shared" si="33"/>
        <v>95.8026465481109</v>
      </c>
      <c r="AF74" s="9">
        <f t="shared" si="34"/>
        <v>24.439450650028292</v>
      </c>
      <c r="AG74" s="9">
        <f t="shared" si="35"/>
        <v>39.103121040045259</v>
      </c>
    </row>
    <row r="75" spans="1:33">
      <c r="B75" s="2" t="s">
        <v>150</v>
      </c>
      <c r="D75">
        <f>F75*1.6</f>
        <v>960</v>
      </c>
      <c r="F75" s="5">
        <v>600</v>
      </c>
      <c r="G75" s="9"/>
      <c r="H75" s="18">
        <v>1600</v>
      </c>
      <c r="I75">
        <v>2200</v>
      </c>
      <c r="K75">
        <v>600</v>
      </c>
      <c r="L75" s="17">
        <v>57</v>
      </c>
      <c r="M75" s="17">
        <v>3500</v>
      </c>
      <c r="N75" s="17">
        <v>4100</v>
      </c>
      <c r="O75" s="17">
        <v>6700</v>
      </c>
      <c r="P75" s="9">
        <f t="shared" si="18"/>
        <v>0.625</v>
      </c>
      <c r="R75" s="9">
        <f t="shared" si="19"/>
        <v>10.526315789473685</v>
      </c>
      <c r="S75" s="9">
        <f t="shared" si="26"/>
        <v>21.842009464870767</v>
      </c>
      <c r="T75" s="9">
        <f t="shared" si="27"/>
        <v>6.2405741328202202</v>
      </c>
      <c r="V75" s="10">
        <f t="shared" si="28"/>
        <v>4.5783333333333329E-2</v>
      </c>
      <c r="W75" s="10">
        <f t="shared" si="29"/>
        <v>2.8614583333333332E-2</v>
      </c>
      <c r="X75" s="10">
        <f t="shared" si="30"/>
        <v>0.16024166666666667</v>
      </c>
      <c r="Y75" s="10">
        <f t="shared" si="31"/>
        <v>0.10015104166666666</v>
      </c>
      <c r="Z75" s="10">
        <f t="shared" si="20"/>
        <v>9.5000000000000001E-2</v>
      </c>
      <c r="AA75" s="10">
        <f t="shared" si="21"/>
        <v>5.9374999999999997E-2</v>
      </c>
      <c r="AB75" s="9">
        <f t="shared" si="22"/>
        <v>10.526315789473685</v>
      </c>
      <c r="AC75" s="9">
        <f t="shared" si="23"/>
        <v>16.842105263157894</v>
      </c>
      <c r="AD75" s="9">
        <f t="shared" si="32"/>
        <v>21.842009464870767</v>
      </c>
      <c r="AE75" s="9">
        <f t="shared" si="33"/>
        <v>34.94721514379323</v>
      </c>
      <c r="AF75" s="9">
        <f t="shared" si="34"/>
        <v>6.2405741328202202</v>
      </c>
      <c r="AG75" s="9">
        <f t="shared" si="35"/>
        <v>9.9849186125123506</v>
      </c>
    </row>
    <row r="76" spans="1:33">
      <c r="P76" s="9"/>
      <c r="R76" s="9"/>
      <c r="S76" s="9"/>
      <c r="T76" s="9"/>
      <c r="V76" s="10"/>
      <c r="W76" s="10"/>
      <c r="X76" s="10"/>
      <c r="Y76" s="10"/>
      <c r="Z76" s="10"/>
      <c r="AA76" s="10"/>
      <c r="AB76" s="9"/>
      <c r="AC76" s="9"/>
      <c r="AD76" s="9"/>
      <c r="AE76" s="9"/>
      <c r="AF76" s="9"/>
      <c r="AG76" s="9"/>
    </row>
    <row r="77" spans="1:33">
      <c r="A77" s="8" t="s">
        <v>49</v>
      </c>
      <c r="G77" s="9"/>
      <c r="H77" s="18"/>
      <c r="M77" s="5"/>
      <c r="N77" s="5"/>
      <c r="O77" s="5"/>
      <c r="P77" s="9"/>
      <c r="R77" s="9"/>
      <c r="S77" s="9"/>
      <c r="T77" s="9"/>
      <c r="V77" s="10"/>
      <c r="W77" s="10"/>
      <c r="X77" s="10"/>
      <c r="Y77" s="10"/>
      <c r="Z77" s="10"/>
      <c r="AA77" s="10"/>
      <c r="AB77" s="9"/>
      <c r="AC77" s="9"/>
      <c r="AD77" s="9"/>
      <c r="AE77" s="9"/>
      <c r="AF77" s="9"/>
      <c r="AG77" s="9"/>
    </row>
    <row r="78" spans="1:33">
      <c r="A78" s="1" t="s">
        <v>101</v>
      </c>
      <c r="P78" s="9"/>
      <c r="R78" s="9"/>
      <c r="S78" s="9"/>
      <c r="T78" s="9"/>
      <c r="V78" s="10"/>
      <c r="W78" s="10"/>
      <c r="X78" s="10"/>
      <c r="Y78" s="10"/>
      <c r="Z78" s="10"/>
      <c r="AA78" s="10"/>
      <c r="AB78" s="9"/>
      <c r="AC78" s="9"/>
      <c r="AD78" s="9"/>
      <c r="AE78" s="9"/>
      <c r="AF78" s="9"/>
      <c r="AG78" s="9"/>
    </row>
    <row r="79" spans="1:33">
      <c r="B79" s="2" t="s">
        <v>151</v>
      </c>
      <c r="D79">
        <v>400</v>
      </c>
      <c r="F79" s="5">
        <f>D79/1.6</f>
        <v>250</v>
      </c>
      <c r="G79" t="s">
        <v>156</v>
      </c>
      <c r="H79" s="20">
        <v>1600</v>
      </c>
      <c r="I79">
        <v>2500</v>
      </c>
      <c r="K79">
        <v>630</v>
      </c>
      <c r="L79" s="5">
        <v>86.491</v>
      </c>
      <c r="M79" s="5">
        <v>4170</v>
      </c>
      <c r="N79" s="5">
        <v>4109</v>
      </c>
      <c r="O79" s="5">
        <v>4180</v>
      </c>
      <c r="P79" s="9">
        <f t="shared" si="18"/>
        <v>1.575</v>
      </c>
      <c r="R79" s="9">
        <f t="shared" si="19"/>
        <v>7.2839948665179035</v>
      </c>
      <c r="S79" s="9">
        <f t="shared" si="26"/>
        <v>36.679898600458095</v>
      </c>
      <c r="T79" s="9">
        <f t="shared" si="27"/>
        <v>8.7961387531074564</v>
      </c>
      <c r="V79" s="10">
        <f t="shared" si="28"/>
        <v>6.8702479999999996E-2</v>
      </c>
      <c r="W79" s="10">
        <f t="shared" si="29"/>
        <v>4.2939049999999999E-2</v>
      </c>
      <c r="X79" s="10">
        <f t="shared" si="30"/>
        <v>0.2864893416</v>
      </c>
      <c r="Y79" s="10">
        <f t="shared" si="31"/>
        <v>0.17905583849999998</v>
      </c>
      <c r="Z79" s="10">
        <f t="shared" si="20"/>
        <v>0.34596399999999999</v>
      </c>
      <c r="AA79" s="10">
        <f t="shared" si="21"/>
        <v>0.21622749999999999</v>
      </c>
      <c r="AB79" s="9">
        <f t="shared" si="22"/>
        <v>2.8904741533801204</v>
      </c>
      <c r="AC79" s="9">
        <f t="shared" si="23"/>
        <v>4.6247586454081926</v>
      </c>
      <c r="AD79" s="9">
        <f t="shared" si="32"/>
        <v>14.555515317642099</v>
      </c>
      <c r="AE79" s="9">
        <f t="shared" si="33"/>
        <v>23.288824508227361</v>
      </c>
      <c r="AF79" s="9">
        <f t="shared" si="34"/>
        <v>3.4905312512331172</v>
      </c>
      <c r="AG79" s="9">
        <f t="shared" si="35"/>
        <v>5.5848500019729883</v>
      </c>
    </row>
    <row r="80" spans="1:33">
      <c r="B80" s="2" t="s">
        <v>152</v>
      </c>
      <c r="D80">
        <v>600</v>
      </c>
      <c r="F80" s="5">
        <f t="shared" ref="E80:F93" si="36">D80/1.6</f>
        <v>375</v>
      </c>
      <c r="G80" t="s">
        <v>157</v>
      </c>
      <c r="H80" s="5">
        <v>2200</v>
      </c>
      <c r="I80">
        <v>2500</v>
      </c>
      <c r="K80">
        <v>800</v>
      </c>
      <c r="L80" s="5">
        <v>102.818</v>
      </c>
      <c r="M80" s="5">
        <v>4170</v>
      </c>
      <c r="N80" s="5">
        <v>4564</v>
      </c>
      <c r="O80" s="5">
        <v>4180</v>
      </c>
      <c r="P80" s="9">
        <f t="shared" si="18"/>
        <v>1.3333333333333333</v>
      </c>
      <c r="R80" s="9">
        <f t="shared" si="19"/>
        <v>7.7807387811472699</v>
      </c>
      <c r="S80" s="9">
        <f t="shared" si="26"/>
        <v>41.934171737206931</v>
      </c>
      <c r="T80" s="9">
        <f t="shared" si="27"/>
        <v>10.056156291896148</v>
      </c>
      <c r="V80" s="10">
        <f t="shared" si="28"/>
        <v>5.0873386666666666E-2</v>
      </c>
      <c r="W80" s="10">
        <f t="shared" si="29"/>
        <v>3.1795866666666665E-2</v>
      </c>
      <c r="X80" s="10">
        <f t="shared" si="30"/>
        <v>0.21214202240000002</v>
      </c>
      <c r="Y80" s="10">
        <f t="shared" si="31"/>
        <v>0.132588764</v>
      </c>
      <c r="Z80" s="10">
        <f t="shared" si="20"/>
        <v>0.27418133333333333</v>
      </c>
      <c r="AA80" s="10">
        <f t="shared" si="21"/>
        <v>0.17136333333333334</v>
      </c>
      <c r="AB80" s="9">
        <f t="shared" si="22"/>
        <v>3.647221303662783</v>
      </c>
      <c r="AC80" s="9">
        <f t="shared" si="23"/>
        <v>5.8355540858604522</v>
      </c>
      <c r="AD80" s="9">
        <f t="shared" si="32"/>
        <v>19.656643001815748</v>
      </c>
      <c r="AE80" s="9">
        <f t="shared" si="33"/>
        <v>31.450628802905197</v>
      </c>
      <c r="AF80" s="9">
        <f t="shared" si="34"/>
        <v>4.7138232618263185</v>
      </c>
      <c r="AG80" s="9">
        <f t="shared" si="35"/>
        <v>7.5421172189221108</v>
      </c>
    </row>
    <row r="81" spans="1:33">
      <c r="A81" s="8"/>
      <c r="B81" s="2" t="s">
        <v>153</v>
      </c>
      <c r="D81">
        <v>800</v>
      </c>
      <c r="F81" s="5">
        <f t="shared" si="36"/>
        <v>500</v>
      </c>
      <c r="G81" t="s">
        <v>158</v>
      </c>
      <c r="H81" s="5">
        <v>2600</v>
      </c>
      <c r="I81">
        <v>2500</v>
      </c>
      <c r="K81">
        <v>1000</v>
      </c>
      <c r="L81" s="5">
        <v>106.31</v>
      </c>
      <c r="M81" s="5">
        <v>4170</v>
      </c>
      <c r="N81" s="5">
        <v>5024</v>
      </c>
      <c r="O81" s="5">
        <v>4180</v>
      </c>
      <c r="P81" s="9">
        <f t="shared" si="18"/>
        <v>1.25</v>
      </c>
      <c r="R81" s="9">
        <f t="shared" si="19"/>
        <v>9.4064528266390735</v>
      </c>
      <c r="S81" s="9">
        <f t="shared" si="26"/>
        <v>47.618322006521808</v>
      </c>
      <c r="T81" s="9">
        <f t="shared" si="27"/>
        <v>11.419261872067578</v>
      </c>
      <c r="V81" s="10">
        <f t="shared" si="28"/>
        <v>4.2000639999999999E-2</v>
      </c>
      <c r="W81" s="10">
        <f t="shared" si="29"/>
        <v>2.6250399999999997E-2</v>
      </c>
      <c r="X81" s="10">
        <f t="shared" si="30"/>
        <v>0.17514266879999998</v>
      </c>
      <c r="Y81" s="10">
        <f t="shared" si="31"/>
        <v>0.109464168</v>
      </c>
      <c r="Z81" s="10">
        <f t="shared" si="20"/>
        <v>0.21262</v>
      </c>
      <c r="AA81" s="10">
        <f t="shared" si="21"/>
        <v>0.13288749999999999</v>
      </c>
      <c r="AB81" s="9">
        <f t="shared" si="22"/>
        <v>4.7032264133195367</v>
      </c>
      <c r="AC81" s="9">
        <f t="shared" si="23"/>
        <v>7.5251622613112596</v>
      </c>
      <c r="AD81" s="9">
        <f t="shared" si="32"/>
        <v>23.809161003260904</v>
      </c>
      <c r="AE81" s="9">
        <f t="shared" si="33"/>
        <v>38.094657605217442</v>
      </c>
      <c r="AF81" s="9">
        <f t="shared" si="34"/>
        <v>5.7096309360337889</v>
      </c>
      <c r="AG81" s="9">
        <f t="shared" si="35"/>
        <v>9.135409497654063</v>
      </c>
    </row>
    <row r="82" spans="1:33">
      <c r="B82" s="2" t="s">
        <v>154</v>
      </c>
      <c r="D82">
        <v>1000</v>
      </c>
      <c r="F82" s="5">
        <f t="shared" si="36"/>
        <v>625</v>
      </c>
      <c r="G82" t="s">
        <v>159</v>
      </c>
      <c r="H82" s="5">
        <v>2200</v>
      </c>
      <c r="I82">
        <v>2000</v>
      </c>
      <c r="K82">
        <v>1600</v>
      </c>
      <c r="L82" s="5">
        <v>135.28399999999999</v>
      </c>
      <c r="M82" s="5">
        <v>3035</v>
      </c>
      <c r="N82" s="5">
        <v>9336</v>
      </c>
      <c r="O82" s="5">
        <v>8969</v>
      </c>
      <c r="P82" s="9">
        <f t="shared" si="18"/>
        <v>1.6</v>
      </c>
      <c r="R82" s="9">
        <f t="shared" si="19"/>
        <v>11.826971408296622</v>
      </c>
      <c r="S82" s="9">
        <f t="shared" si="26"/>
        <v>19.10799485192403</v>
      </c>
      <c r="T82" s="9">
        <f t="shared" si="27"/>
        <v>6.2958796876191192</v>
      </c>
      <c r="V82" s="10">
        <f t="shared" si="28"/>
        <v>0.13397533440000001</v>
      </c>
      <c r="W82" s="10">
        <f t="shared" si="29"/>
        <v>8.3734584000000001E-2</v>
      </c>
      <c r="X82" s="10">
        <f t="shared" si="30"/>
        <v>0.406615139904</v>
      </c>
      <c r="Y82" s="10">
        <f t="shared" si="31"/>
        <v>0.25413446243999999</v>
      </c>
      <c r="Z82" s="10">
        <f t="shared" si="20"/>
        <v>0.21645439999999999</v>
      </c>
      <c r="AA82" s="10">
        <f t="shared" si="21"/>
        <v>0.13528399999999999</v>
      </c>
      <c r="AB82" s="9">
        <f t="shared" si="22"/>
        <v>4.619910706365868</v>
      </c>
      <c r="AC82" s="9">
        <f t="shared" si="23"/>
        <v>7.3918571301853886</v>
      </c>
      <c r="AD82" s="9">
        <f t="shared" si="32"/>
        <v>7.464060489032823</v>
      </c>
      <c r="AE82" s="9">
        <f t="shared" si="33"/>
        <v>11.942496782452515</v>
      </c>
      <c r="AF82" s="9">
        <f t="shared" si="34"/>
        <v>2.4593280029762186</v>
      </c>
      <c r="AG82" s="9">
        <f t="shared" si="35"/>
        <v>3.9349248047619501</v>
      </c>
    </row>
    <row r="83" spans="1:33">
      <c r="B83" s="2" t="s">
        <v>155</v>
      </c>
      <c r="D83">
        <v>1200</v>
      </c>
      <c r="F83" s="5">
        <f t="shared" si="36"/>
        <v>750</v>
      </c>
      <c r="G83" t="s">
        <v>160</v>
      </c>
      <c r="H83" s="5">
        <v>2600</v>
      </c>
      <c r="I83">
        <v>2000</v>
      </c>
      <c r="K83">
        <v>2000</v>
      </c>
      <c r="L83" s="5">
        <v>136.68799999999999</v>
      </c>
      <c r="M83" s="5">
        <v>3035</v>
      </c>
      <c r="N83" s="5">
        <v>9395</v>
      </c>
      <c r="O83" s="5">
        <v>9386</v>
      </c>
      <c r="P83" s="9">
        <f t="shared" si="18"/>
        <v>1.6666666666666667</v>
      </c>
      <c r="R83" s="9">
        <f t="shared" si="19"/>
        <v>14.631862343439074</v>
      </c>
      <c r="S83" s="9">
        <f t="shared" si="26"/>
        <v>22.680501924043678</v>
      </c>
      <c r="T83" s="9">
        <f t="shared" si="27"/>
        <v>7.4729825120407511</v>
      </c>
      <c r="V83" s="10">
        <f t="shared" si="28"/>
        <v>0.11757529333333334</v>
      </c>
      <c r="W83" s="10">
        <f t="shared" si="29"/>
        <v>7.3484558333333339E-2</v>
      </c>
      <c r="X83" s="10">
        <f t="shared" si="30"/>
        <v>0.35684101526666667</v>
      </c>
      <c r="Y83" s="10">
        <f t="shared" si="31"/>
        <v>0.22302563454166668</v>
      </c>
      <c r="Z83" s="10">
        <f t="shared" si="20"/>
        <v>0.18225066666666664</v>
      </c>
      <c r="AA83" s="10">
        <f t="shared" si="21"/>
        <v>0.11390666666666666</v>
      </c>
      <c r="AB83" s="9">
        <f t="shared" si="22"/>
        <v>5.4869483787896529</v>
      </c>
      <c r="AC83" s="9">
        <f t="shared" si="23"/>
        <v>8.7791174060634454</v>
      </c>
      <c r="AD83" s="9">
        <f t="shared" si="32"/>
        <v>8.5051882215163808</v>
      </c>
      <c r="AE83" s="9">
        <f t="shared" si="33"/>
        <v>13.608301154426208</v>
      </c>
      <c r="AF83" s="9">
        <f t="shared" si="34"/>
        <v>2.8023684420152817</v>
      </c>
      <c r="AG83" s="9">
        <f t="shared" si="35"/>
        <v>4.4837895072244507</v>
      </c>
    </row>
    <row r="84" spans="1:33">
      <c r="A84" s="11"/>
      <c r="M84" s="5"/>
      <c r="N84" s="5"/>
      <c r="O84" s="5"/>
      <c r="P84" s="9"/>
      <c r="R84" s="9"/>
      <c r="S84" s="9"/>
      <c r="T84" s="9"/>
      <c r="V84" s="10"/>
      <c r="W84" s="10"/>
      <c r="X84" s="10"/>
      <c r="Y84" s="10"/>
      <c r="Z84" s="10"/>
      <c r="AA84" s="10"/>
      <c r="AB84" s="9"/>
      <c r="AC84" s="9"/>
      <c r="AD84" s="9"/>
      <c r="AE84" s="9"/>
      <c r="AF84" s="9"/>
      <c r="AG84" s="9"/>
    </row>
    <row r="85" spans="1:33">
      <c r="A85" s="8" t="s">
        <v>50</v>
      </c>
      <c r="H85" s="20"/>
      <c r="M85" s="5"/>
      <c r="N85" s="5"/>
      <c r="O85" s="5"/>
      <c r="P85" s="9"/>
      <c r="R85" s="9"/>
      <c r="S85" s="9"/>
      <c r="T85" s="9"/>
      <c r="V85" s="10"/>
      <c r="W85" s="10"/>
      <c r="X85" s="10"/>
      <c r="Y85" s="10"/>
      <c r="Z85" s="10"/>
      <c r="AA85" s="10"/>
      <c r="AB85" s="9"/>
      <c r="AC85" s="9"/>
      <c r="AD85" s="9"/>
      <c r="AE85" s="9"/>
      <c r="AF85" s="9"/>
      <c r="AG85" s="9"/>
    </row>
    <row r="86" spans="1:33">
      <c r="A86" s="1" t="s">
        <v>161</v>
      </c>
      <c r="H86" s="18"/>
      <c r="M86" s="5"/>
      <c r="N86" s="5"/>
      <c r="O86" s="5"/>
      <c r="P86" s="9"/>
      <c r="R86" s="9"/>
      <c r="S86" s="9"/>
      <c r="T86" s="9"/>
      <c r="V86" s="10"/>
      <c r="W86" s="10"/>
      <c r="X86" s="10"/>
      <c r="Y86" s="10"/>
      <c r="Z86" s="10"/>
      <c r="AA86" s="10"/>
      <c r="AB86" s="9"/>
      <c r="AC86" s="9"/>
      <c r="AD86" s="9"/>
      <c r="AE86" s="9"/>
      <c r="AF86" s="9"/>
      <c r="AG86" s="9"/>
    </row>
    <row r="87" spans="1:33">
      <c r="A87" s="8"/>
      <c r="B87" s="2" t="s">
        <v>162</v>
      </c>
      <c r="C87">
        <v>26</v>
      </c>
      <c r="D87">
        <v>490</v>
      </c>
      <c r="E87" s="5">
        <f t="shared" si="36"/>
        <v>16.25</v>
      </c>
      <c r="F87" s="5">
        <f t="shared" si="36"/>
        <v>306.25</v>
      </c>
      <c r="G87" t="s">
        <v>168</v>
      </c>
      <c r="J87">
        <v>75</v>
      </c>
      <c r="K87">
        <v>800</v>
      </c>
      <c r="L87" s="5">
        <v>7.6</v>
      </c>
      <c r="M87" s="5">
        <v>4000</v>
      </c>
      <c r="N87" s="5">
        <v>4000</v>
      </c>
      <c r="O87" s="5">
        <v>2590</v>
      </c>
      <c r="P87" s="9">
        <f t="shared" si="18"/>
        <v>1.6326530612244898</v>
      </c>
      <c r="R87" s="9">
        <f t="shared" si="19"/>
        <v>105.26315789473685</v>
      </c>
      <c r="S87" s="9">
        <f t="shared" si="26"/>
        <v>77.220077220077229</v>
      </c>
      <c r="T87" s="9">
        <f t="shared" si="27"/>
        <v>19.305019305019307</v>
      </c>
      <c r="V87" s="10">
        <f t="shared" si="28"/>
        <v>3.382857142857143E-2</v>
      </c>
      <c r="W87" s="10">
        <f t="shared" si="29"/>
        <v>2.114285714285714E-2</v>
      </c>
      <c r="X87" s="10">
        <f t="shared" si="30"/>
        <v>0.13531428571428572</v>
      </c>
      <c r="Y87" s="10">
        <f t="shared" si="31"/>
        <v>8.4571428571428561E-2</v>
      </c>
      <c r="Z87" s="10">
        <f t="shared" si="20"/>
        <v>2.4816326530612245E-2</v>
      </c>
      <c r="AA87" s="10">
        <f t="shared" si="21"/>
        <v>1.5510204081632652E-2</v>
      </c>
      <c r="AB87" s="9">
        <f t="shared" si="22"/>
        <v>40.296052631578952</v>
      </c>
      <c r="AC87" s="9">
        <f t="shared" si="23"/>
        <v>64.473684210526315</v>
      </c>
      <c r="AD87" s="9">
        <f t="shared" si="32"/>
        <v>29.560810810810811</v>
      </c>
      <c r="AE87" s="9">
        <f t="shared" si="33"/>
        <v>47.297297297297298</v>
      </c>
      <c r="AF87" s="9">
        <f t="shared" si="34"/>
        <v>7.3902027027027026</v>
      </c>
      <c r="AG87" s="9">
        <f t="shared" si="35"/>
        <v>11.824324324324325</v>
      </c>
    </row>
    <row r="88" spans="1:33">
      <c r="A88" s="1" t="s">
        <v>163</v>
      </c>
      <c r="P88" s="9"/>
      <c r="R88" s="9"/>
      <c r="S88" s="9"/>
      <c r="T88" s="9"/>
      <c r="V88" s="10"/>
      <c r="W88" s="10"/>
      <c r="X88" s="10"/>
      <c r="Y88" s="10"/>
      <c r="Z88" s="10"/>
      <c r="AA88" s="10"/>
      <c r="AB88" s="9"/>
      <c r="AC88" s="9"/>
      <c r="AD88" s="9"/>
      <c r="AE88" s="9"/>
      <c r="AF88" s="9"/>
      <c r="AG88" s="9"/>
    </row>
    <row r="89" spans="1:33">
      <c r="B89" s="2" t="s">
        <v>164</v>
      </c>
      <c r="C89">
        <v>90</v>
      </c>
      <c r="D89">
        <v>2500</v>
      </c>
      <c r="E89" s="5">
        <f t="shared" si="36"/>
        <v>56.25</v>
      </c>
      <c r="F89" s="5">
        <f t="shared" si="36"/>
        <v>1562.5</v>
      </c>
      <c r="H89" s="20">
        <v>2200</v>
      </c>
      <c r="I89">
        <v>1600</v>
      </c>
      <c r="J89">
        <v>55</v>
      </c>
      <c r="K89">
        <v>1250</v>
      </c>
      <c r="L89" s="5">
        <v>38</v>
      </c>
      <c r="M89" s="5">
        <v>2500</v>
      </c>
      <c r="N89" s="5">
        <v>3900</v>
      </c>
      <c r="O89" s="5">
        <v>7180</v>
      </c>
      <c r="P89" s="9">
        <f t="shared" si="18"/>
        <v>0.5</v>
      </c>
      <c r="R89" s="9">
        <f t="shared" si="19"/>
        <v>32.89473684210526</v>
      </c>
      <c r="S89" s="9">
        <f t="shared" si="26"/>
        <v>44.639668595100346</v>
      </c>
      <c r="T89" s="9">
        <f t="shared" si="27"/>
        <v>17.855867438040139</v>
      </c>
      <c r="V89" s="10">
        <f t="shared" si="28"/>
        <v>1.7921279999999998E-2</v>
      </c>
      <c r="W89" s="10">
        <f t="shared" si="29"/>
        <v>1.12008E-2</v>
      </c>
      <c r="X89" s="10">
        <f t="shared" si="30"/>
        <v>4.4803199999999994E-2</v>
      </c>
      <c r="Y89" s="10">
        <f t="shared" si="31"/>
        <v>2.8001999999999999E-2</v>
      </c>
      <c r="Z89" s="10">
        <f t="shared" si="20"/>
        <v>2.4320000000000001E-2</v>
      </c>
      <c r="AA89" s="10">
        <f t="shared" si="21"/>
        <v>1.52E-2</v>
      </c>
      <c r="AB89" s="9">
        <f t="shared" si="22"/>
        <v>41.118421052631582</v>
      </c>
      <c r="AC89" s="9">
        <f t="shared" si="23"/>
        <v>65.78947368421052</v>
      </c>
      <c r="AD89" s="9">
        <f t="shared" si="32"/>
        <v>55.79958574387544</v>
      </c>
      <c r="AE89" s="9">
        <f t="shared" si="33"/>
        <v>89.279337190200692</v>
      </c>
      <c r="AF89" s="9">
        <f t="shared" si="34"/>
        <v>22.319834297550173</v>
      </c>
      <c r="AG89" s="9">
        <f t="shared" si="35"/>
        <v>35.711734876080278</v>
      </c>
    </row>
    <row r="90" spans="1:33">
      <c r="A90" s="1" t="s">
        <v>101</v>
      </c>
      <c r="H90" s="20"/>
      <c r="M90" s="5"/>
      <c r="N90" s="5"/>
      <c r="O90" s="5"/>
      <c r="P90" s="9"/>
      <c r="R90" s="9"/>
      <c r="S90" s="9"/>
      <c r="T90" s="9"/>
      <c r="V90" s="10"/>
      <c r="W90" s="10"/>
      <c r="X90" s="10"/>
      <c r="Y90" s="10"/>
      <c r="Z90" s="10"/>
      <c r="AA90" s="10"/>
      <c r="AB90" s="9"/>
      <c r="AC90" s="9"/>
      <c r="AD90" s="9"/>
      <c r="AE90" s="9"/>
      <c r="AF90" s="9"/>
      <c r="AG90" s="9"/>
    </row>
    <row r="91" spans="1:33">
      <c r="B91" s="2" t="s">
        <v>165</v>
      </c>
      <c r="C91">
        <v>30</v>
      </c>
      <c r="D91">
        <v>220</v>
      </c>
      <c r="E91" s="5">
        <f t="shared" si="36"/>
        <v>18.75</v>
      </c>
      <c r="F91" s="5">
        <f t="shared" si="36"/>
        <v>137.5</v>
      </c>
      <c r="G91" t="s">
        <v>169</v>
      </c>
      <c r="H91" s="20"/>
      <c r="J91">
        <v>55</v>
      </c>
      <c r="K91">
        <v>200</v>
      </c>
      <c r="L91" s="5">
        <v>21.2</v>
      </c>
      <c r="M91" s="5">
        <v>2600</v>
      </c>
      <c r="N91" s="5">
        <v>2860</v>
      </c>
      <c r="O91" s="5">
        <v>4100</v>
      </c>
      <c r="P91" s="9">
        <f t="shared" si="18"/>
        <v>0.90909090909090906</v>
      </c>
      <c r="R91" s="9">
        <f t="shared" si="19"/>
        <v>9.433962264150944</v>
      </c>
      <c r="S91" s="9">
        <f t="shared" si="26"/>
        <v>17.056114617090227</v>
      </c>
      <c r="T91" s="9">
        <f t="shared" si="27"/>
        <v>6.5600440834962406</v>
      </c>
      <c r="V91" s="10">
        <f t="shared" si="28"/>
        <v>8.5280000000000009E-2</v>
      </c>
      <c r="W91" s="10">
        <f t="shared" si="29"/>
        <v>5.3300000000000007E-2</v>
      </c>
      <c r="X91" s="10">
        <f t="shared" si="30"/>
        <v>0.22172800000000001</v>
      </c>
      <c r="Y91" s="10">
        <f t="shared" si="31"/>
        <v>0.13858000000000001</v>
      </c>
      <c r="Z91" s="10">
        <f t="shared" si="20"/>
        <v>0.15418181818181817</v>
      </c>
      <c r="AA91" s="10">
        <f t="shared" si="21"/>
        <v>9.636363636363636E-2</v>
      </c>
      <c r="AB91" s="9">
        <f t="shared" si="22"/>
        <v>6.4858490566037741</v>
      </c>
      <c r="AC91" s="9">
        <f t="shared" si="23"/>
        <v>10.377358490566039</v>
      </c>
      <c r="AD91" s="9">
        <f t="shared" si="32"/>
        <v>11.726078799249532</v>
      </c>
      <c r="AE91" s="9">
        <f t="shared" si="33"/>
        <v>18.761726078799249</v>
      </c>
      <c r="AF91" s="9">
        <f t="shared" si="34"/>
        <v>4.5100303074036665</v>
      </c>
      <c r="AG91" s="9">
        <f t="shared" si="35"/>
        <v>7.2160484918458652</v>
      </c>
    </row>
    <row r="92" spans="1:33">
      <c r="A92" s="1" t="s">
        <v>166</v>
      </c>
      <c r="H92" s="20"/>
      <c r="M92" s="5"/>
      <c r="N92" s="5"/>
      <c r="O92" s="5"/>
      <c r="P92" s="9"/>
      <c r="R92" s="9"/>
      <c r="S92" s="9"/>
      <c r="T92" s="9"/>
      <c r="V92" s="10"/>
      <c r="W92" s="10"/>
      <c r="X92" s="10"/>
      <c r="Y92" s="10"/>
      <c r="Z92" s="10"/>
      <c r="AA92" s="10"/>
      <c r="AB92" s="9"/>
      <c r="AC92" s="9"/>
      <c r="AD92" s="9"/>
      <c r="AE92" s="9"/>
      <c r="AF92" s="9"/>
      <c r="AG92" s="9"/>
    </row>
    <row r="93" spans="1:33">
      <c r="B93" s="2" t="s">
        <v>167</v>
      </c>
      <c r="C93">
        <v>20</v>
      </c>
      <c r="D93">
        <v>1150</v>
      </c>
      <c r="E93" s="5">
        <f t="shared" si="36"/>
        <v>12.5</v>
      </c>
      <c r="F93" s="5">
        <f t="shared" si="36"/>
        <v>718.75</v>
      </c>
      <c r="G93" t="s">
        <v>170</v>
      </c>
      <c r="H93" s="18">
        <v>3200</v>
      </c>
      <c r="I93">
        <v>3200</v>
      </c>
      <c r="J93">
        <v>30</v>
      </c>
      <c r="K93">
        <v>2250</v>
      </c>
      <c r="L93" s="5">
        <v>207.5</v>
      </c>
      <c r="M93" s="5">
        <v>6980</v>
      </c>
      <c r="N93" s="5">
        <v>10180</v>
      </c>
      <c r="O93" s="5">
        <v>7950</v>
      </c>
      <c r="P93" s="9">
        <f t="shared" si="18"/>
        <v>1.9565217391304348</v>
      </c>
      <c r="R93" s="9">
        <f t="shared" si="19"/>
        <v>10.843373493975903</v>
      </c>
      <c r="S93" s="9">
        <f t="shared" si="26"/>
        <v>27.801460503391777</v>
      </c>
      <c r="T93" s="9">
        <f t="shared" si="27"/>
        <v>3.9830172640962433</v>
      </c>
      <c r="V93" s="10">
        <f t="shared" si="28"/>
        <v>0.11259965217391305</v>
      </c>
      <c r="W93" s="10">
        <f t="shared" si="29"/>
        <v>7.0374782608695646E-2</v>
      </c>
      <c r="X93" s="10">
        <f t="shared" si="30"/>
        <v>0.78594557217391303</v>
      </c>
      <c r="Y93" s="10">
        <f t="shared" si="31"/>
        <v>0.49121598260869564</v>
      </c>
      <c r="Z93" s="10">
        <f t="shared" si="20"/>
        <v>0.28869565217391302</v>
      </c>
      <c r="AA93" s="10">
        <f t="shared" si="21"/>
        <v>0.18043478260869567</v>
      </c>
      <c r="AB93" s="9">
        <f t="shared" si="22"/>
        <v>3.463855421686747</v>
      </c>
      <c r="AC93" s="9">
        <f t="shared" si="23"/>
        <v>5.5421686746987948</v>
      </c>
      <c r="AD93" s="9">
        <f t="shared" si="32"/>
        <v>8.8810221052501515</v>
      </c>
      <c r="AE93" s="9">
        <f t="shared" si="33"/>
        <v>14.209635368400242</v>
      </c>
      <c r="AF93" s="9">
        <f t="shared" si="34"/>
        <v>1.2723527371418555</v>
      </c>
      <c r="AG93" s="9">
        <f t="shared" si="35"/>
        <v>2.0357643794269689</v>
      </c>
    </row>
    <row r="94" spans="1:33">
      <c r="H94" s="18"/>
      <c r="M94" s="5"/>
      <c r="N94" s="5"/>
      <c r="O94" s="5"/>
      <c r="P94" s="9"/>
      <c r="R94" s="9"/>
      <c r="S94" s="9"/>
      <c r="T94" s="9"/>
      <c r="V94" s="10"/>
      <c r="W94" s="10"/>
      <c r="X94" s="10"/>
      <c r="Y94" s="10"/>
      <c r="Z94" s="10"/>
      <c r="AA94" s="10"/>
      <c r="AB94" s="9"/>
      <c r="AC94" s="9"/>
      <c r="AD94" s="9"/>
      <c r="AE94" s="9"/>
      <c r="AF94" s="9"/>
      <c r="AG94" s="9"/>
    </row>
    <row r="95" spans="1:33">
      <c r="A95" s="8" t="s">
        <v>171</v>
      </c>
      <c r="H95" s="20"/>
      <c r="P95" s="9"/>
      <c r="R95" s="9"/>
      <c r="S95" s="9"/>
      <c r="T95" s="9"/>
      <c r="V95" s="10"/>
      <c r="W95" s="10"/>
      <c r="X95" s="10"/>
      <c r="Y95" s="10"/>
      <c r="Z95" s="10"/>
      <c r="AA95" s="10"/>
      <c r="AB95" s="9"/>
      <c r="AC95" s="9"/>
      <c r="AD95" s="9"/>
      <c r="AE95" s="9"/>
      <c r="AF95" s="9"/>
      <c r="AG95" s="9"/>
    </row>
    <row r="96" spans="1:33">
      <c r="A96" s="1" t="s">
        <v>101</v>
      </c>
      <c r="H96" s="18"/>
      <c r="M96" s="5"/>
      <c r="N96" s="5"/>
      <c r="O96" s="5"/>
      <c r="P96" s="9"/>
      <c r="R96" s="9"/>
      <c r="S96" s="9"/>
      <c r="T96" s="9"/>
      <c r="V96" s="10"/>
      <c r="W96" s="10"/>
      <c r="X96" s="10"/>
      <c r="Y96" s="10"/>
      <c r="Z96" s="10"/>
      <c r="AA96" s="10"/>
      <c r="AB96" s="9"/>
      <c r="AC96" s="9"/>
      <c r="AD96" s="9"/>
      <c r="AE96" s="9"/>
      <c r="AF96" s="9"/>
      <c r="AG96" s="9"/>
    </row>
    <row r="97" spans="1:33">
      <c r="B97" s="2" t="s">
        <v>172</v>
      </c>
      <c r="C97">
        <v>3</v>
      </c>
      <c r="D97">
        <v>40</v>
      </c>
      <c r="E97" s="5">
        <f t="shared" ref="E97:F111" si="37">C97/1.6</f>
        <v>1.875</v>
      </c>
      <c r="F97" s="5">
        <f t="shared" si="37"/>
        <v>25</v>
      </c>
      <c r="H97" s="5">
        <v>1360</v>
      </c>
      <c r="I97">
        <v>1000</v>
      </c>
      <c r="J97">
        <v>11</v>
      </c>
      <c r="K97">
        <v>75</v>
      </c>
      <c r="L97" s="5">
        <v>5.75</v>
      </c>
      <c r="M97" s="5">
        <v>2750</v>
      </c>
      <c r="N97" s="5">
        <v>2620</v>
      </c>
      <c r="O97" s="5">
        <v>3350</v>
      </c>
      <c r="P97" s="9">
        <f t="shared" si="18"/>
        <v>1.875</v>
      </c>
      <c r="R97" s="9">
        <f t="shared" si="19"/>
        <v>13.043478260869565</v>
      </c>
      <c r="S97" s="9">
        <f t="shared" si="26"/>
        <v>8.5450609547681449</v>
      </c>
      <c r="T97" s="9">
        <f t="shared" si="27"/>
        <v>3.1072948926429618</v>
      </c>
      <c r="V97" s="10">
        <f t="shared" si="28"/>
        <v>0.35107999999999995</v>
      </c>
      <c r="W97" s="10">
        <f t="shared" si="29"/>
        <v>0.21942499999999998</v>
      </c>
      <c r="X97" s="10">
        <f t="shared" si="30"/>
        <v>0.96546999999999994</v>
      </c>
      <c r="Y97" s="10">
        <f t="shared" si="31"/>
        <v>0.60341875</v>
      </c>
      <c r="Z97" s="10">
        <f t="shared" si="20"/>
        <v>0.23</v>
      </c>
      <c r="AA97" s="10">
        <f t="shared" si="21"/>
        <v>0.14374999999999999</v>
      </c>
      <c r="AB97" s="9">
        <f t="shared" si="22"/>
        <v>4.3478260869565215</v>
      </c>
      <c r="AC97" s="9">
        <f t="shared" si="23"/>
        <v>6.9565217391304346</v>
      </c>
      <c r="AD97" s="9">
        <f t="shared" si="32"/>
        <v>2.8483536515893815</v>
      </c>
      <c r="AE97" s="9">
        <f t="shared" si="33"/>
        <v>4.5573658425430104</v>
      </c>
      <c r="AF97" s="9">
        <f t="shared" si="34"/>
        <v>1.0357649642143205</v>
      </c>
      <c r="AG97" s="9">
        <f t="shared" si="35"/>
        <v>1.6572239427429127</v>
      </c>
    </row>
    <row r="98" spans="1:33">
      <c r="H98" s="18"/>
      <c r="M98" s="5"/>
      <c r="N98" s="5"/>
      <c r="O98" s="5"/>
      <c r="P98" s="9"/>
      <c r="R98" s="9"/>
      <c r="S98" s="9"/>
      <c r="T98" s="9"/>
      <c r="V98" s="10"/>
      <c r="W98" s="10"/>
      <c r="X98" s="10"/>
      <c r="Y98" s="10"/>
      <c r="Z98" s="10"/>
      <c r="AA98" s="10"/>
      <c r="AB98" s="9"/>
      <c r="AC98" s="9"/>
      <c r="AD98" s="9"/>
      <c r="AE98" s="9"/>
      <c r="AF98" s="9"/>
      <c r="AG98" s="9"/>
    </row>
    <row r="99" spans="1:33">
      <c r="A99" s="8" t="s">
        <v>173</v>
      </c>
      <c r="H99" s="18"/>
      <c r="M99" s="5"/>
      <c r="N99" s="5"/>
      <c r="O99" s="5"/>
      <c r="P99" s="9"/>
      <c r="R99" s="9"/>
      <c r="S99" s="9"/>
      <c r="T99" s="9"/>
      <c r="V99" s="10"/>
      <c r="W99" s="10"/>
      <c r="X99" s="10"/>
      <c r="Y99" s="10"/>
      <c r="Z99" s="10"/>
      <c r="AA99" s="10"/>
      <c r="AB99" s="9"/>
      <c r="AC99" s="9"/>
      <c r="AD99" s="9"/>
      <c r="AE99" s="9"/>
      <c r="AF99" s="9"/>
      <c r="AG99" s="9"/>
    </row>
    <row r="100" spans="1:33">
      <c r="A100" s="1" t="s">
        <v>174</v>
      </c>
      <c r="G100" s="30"/>
      <c r="H100" s="18"/>
      <c r="M100" s="5"/>
      <c r="N100" s="5"/>
      <c r="O100" s="5"/>
      <c r="P100" s="9"/>
      <c r="R100" s="9"/>
      <c r="S100" s="9"/>
      <c r="T100" s="9"/>
      <c r="V100" s="10"/>
      <c r="W100" s="10"/>
      <c r="X100" s="10"/>
      <c r="Y100" s="10"/>
      <c r="Z100" s="10"/>
      <c r="AA100" s="10"/>
      <c r="AB100" s="9"/>
      <c r="AC100" s="9"/>
      <c r="AD100" s="9"/>
      <c r="AE100" s="9"/>
      <c r="AF100" s="9"/>
      <c r="AG100" s="9"/>
    </row>
    <row r="101" spans="1:33">
      <c r="A101" s="8"/>
      <c r="B101" s="2" t="s">
        <v>175</v>
      </c>
      <c r="D101">
        <v>280</v>
      </c>
      <c r="F101" s="5">
        <f t="shared" si="37"/>
        <v>175</v>
      </c>
      <c r="G101" t="s">
        <v>221</v>
      </c>
      <c r="H101" s="18">
        <v>1340</v>
      </c>
      <c r="I101">
        <v>1320</v>
      </c>
      <c r="K101">
        <v>260</v>
      </c>
      <c r="L101" s="5">
        <v>30</v>
      </c>
      <c r="M101" s="5">
        <v>1900</v>
      </c>
      <c r="N101" s="5">
        <v>3860</v>
      </c>
      <c r="O101" s="5">
        <v>2660</v>
      </c>
      <c r="P101" s="9">
        <f t="shared" si="18"/>
        <v>0.9285714285714286</v>
      </c>
      <c r="R101" s="9">
        <f t="shared" si="19"/>
        <v>8.6666666666666661</v>
      </c>
      <c r="S101" s="9">
        <f t="shared" si="26"/>
        <v>25.322373290739804</v>
      </c>
      <c r="T101" s="9">
        <f t="shared" si="27"/>
        <v>13.327564889863055</v>
      </c>
      <c r="V101" s="10">
        <f t="shared" si="28"/>
        <v>5.8672000000000002E-2</v>
      </c>
      <c r="W101" s="10">
        <f t="shared" si="29"/>
        <v>3.6670000000000001E-2</v>
      </c>
      <c r="X101" s="10">
        <f t="shared" si="30"/>
        <v>0.1114768</v>
      </c>
      <c r="Y101" s="10">
        <f t="shared" si="31"/>
        <v>6.9672999999999999E-2</v>
      </c>
      <c r="Z101" s="10">
        <f t="shared" si="20"/>
        <v>0.17142857142857143</v>
      </c>
      <c r="AA101" s="10">
        <f t="shared" si="21"/>
        <v>0.10714285714285714</v>
      </c>
      <c r="AB101" s="9">
        <f t="shared" si="22"/>
        <v>5.833333333333333</v>
      </c>
      <c r="AC101" s="9">
        <f t="shared" si="23"/>
        <v>9.3333333333333339</v>
      </c>
      <c r="AD101" s="9">
        <f t="shared" si="32"/>
        <v>17.043905099536406</v>
      </c>
      <c r="AE101" s="9">
        <f t="shared" si="33"/>
        <v>27.270248159258252</v>
      </c>
      <c r="AF101" s="9">
        <f t="shared" si="34"/>
        <v>8.9704763681770565</v>
      </c>
      <c r="AG101" s="9">
        <f t="shared" si="35"/>
        <v>14.352762189083288</v>
      </c>
    </row>
    <row r="102" spans="1:33">
      <c r="B102" s="2" t="s">
        <v>176</v>
      </c>
      <c r="D102">
        <v>320</v>
      </c>
      <c r="F102" s="5">
        <f t="shared" si="37"/>
        <v>200</v>
      </c>
      <c r="G102" t="s">
        <v>222</v>
      </c>
      <c r="H102" s="20">
        <v>1560</v>
      </c>
      <c r="I102">
        <v>1320</v>
      </c>
      <c r="K102">
        <v>320</v>
      </c>
      <c r="L102" s="5">
        <v>33</v>
      </c>
      <c r="M102" s="5">
        <v>1900</v>
      </c>
      <c r="N102" s="5">
        <v>3860</v>
      </c>
      <c r="O102" s="5">
        <v>2880</v>
      </c>
      <c r="P102" s="9">
        <f t="shared" si="18"/>
        <v>1</v>
      </c>
      <c r="R102" s="9">
        <f t="shared" si="19"/>
        <v>9.6969696969696972</v>
      </c>
      <c r="S102" s="9">
        <f t="shared" si="26"/>
        <v>28.785261945883708</v>
      </c>
      <c r="T102" s="9">
        <f t="shared" si="27"/>
        <v>15.150137866254584</v>
      </c>
      <c r="V102" s="10">
        <f t="shared" si="28"/>
        <v>5.5583999999999995E-2</v>
      </c>
      <c r="W102" s="10">
        <f t="shared" si="29"/>
        <v>3.474E-2</v>
      </c>
      <c r="X102" s="10">
        <f t="shared" si="30"/>
        <v>0.1056096</v>
      </c>
      <c r="Y102" s="10">
        <f t="shared" si="31"/>
        <v>6.6005999999999995E-2</v>
      </c>
      <c r="Z102" s="10">
        <f t="shared" si="20"/>
        <v>0.16500000000000001</v>
      </c>
      <c r="AA102" s="10">
        <f t="shared" si="21"/>
        <v>0.10312499999999999</v>
      </c>
      <c r="AB102" s="9">
        <f t="shared" si="22"/>
        <v>6.0606060606060606</v>
      </c>
      <c r="AC102" s="9">
        <f t="shared" si="23"/>
        <v>9.6969696969696972</v>
      </c>
      <c r="AD102" s="9">
        <f t="shared" si="32"/>
        <v>17.99078871617732</v>
      </c>
      <c r="AE102" s="9">
        <f t="shared" si="33"/>
        <v>28.785261945883708</v>
      </c>
      <c r="AF102" s="9">
        <f t="shared" si="34"/>
        <v>9.4688361664091136</v>
      </c>
      <c r="AG102" s="9">
        <f t="shared" si="35"/>
        <v>15.150137866254584</v>
      </c>
    </row>
    <row r="103" spans="1:33">
      <c r="B103" s="2" t="s">
        <v>177</v>
      </c>
      <c r="D103">
        <v>370</v>
      </c>
      <c r="F103" s="5">
        <f t="shared" si="37"/>
        <v>231.25</v>
      </c>
      <c r="G103" t="s">
        <v>223</v>
      </c>
      <c r="H103" s="18">
        <v>1780</v>
      </c>
      <c r="I103">
        <v>1320</v>
      </c>
      <c r="K103">
        <v>400</v>
      </c>
      <c r="L103" s="5">
        <v>35</v>
      </c>
      <c r="M103" s="5">
        <v>1900</v>
      </c>
      <c r="N103" s="5">
        <v>3860</v>
      </c>
      <c r="O103" s="5">
        <v>3100</v>
      </c>
      <c r="P103" s="9">
        <f t="shared" si="18"/>
        <v>1.0810810810810811</v>
      </c>
      <c r="R103" s="9">
        <f t="shared" si="19"/>
        <v>11.428571428571429</v>
      </c>
      <c r="S103" s="9">
        <f t="shared" si="26"/>
        <v>33.428046130703663</v>
      </c>
      <c r="T103" s="9">
        <f t="shared" si="27"/>
        <v>17.593708489844033</v>
      </c>
      <c r="V103" s="10">
        <f t="shared" si="28"/>
        <v>5.1744864864864862E-2</v>
      </c>
      <c r="W103" s="10">
        <f t="shared" si="29"/>
        <v>3.2340540540540537E-2</v>
      </c>
      <c r="X103" s="10">
        <f t="shared" si="30"/>
        <v>9.8315243243243242E-2</v>
      </c>
      <c r="Y103" s="10">
        <f t="shared" si="31"/>
        <v>6.1447027027027021E-2</v>
      </c>
      <c r="Z103" s="10">
        <f t="shared" si="20"/>
        <v>0.15135135135135136</v>
      </c>
      <c r="AA103" s="10">
        <f t="shared" si="21"/>
        <v>9.45945945945946E-2</v>
      </c>
      <c r="AB103" s="9">
        <f t="shared" si="22"/>
        <v>6.6071428571428568</v>
      </c>
      <c r="AC103" s="9">
        <f t="shared" si="23"/>
        <v>10.571428571428571</v>
      </c>
      <c r="AD103" s="9">
        <f t="shared" si="32"/>
        <v>19.325589169313055</v>
      </c>
      <c r="AE103" s="9">
        <f t="shared" si="33"/>
        <v>30.920942670900889</v>
      </c>
      <c r="AF103" s="9">
        <f t="shared" si="34"/>
        <v>10.171362720691082</v>
      </c>
      <c r="AG103" s="9">
        <f t="shared" si="35"/>
        <v>16.274180353105731</v>
      </c>
    </row>
    <row r="104" spans="1:33">
      <c r="B104" s="2" t="s">
        <v>178</v>
      </c>
      <c r="D104">
        <v>430</v>
      </c>
      <c r="F104" s="5">
        <f t="shared" si="37"/>
        <v>268.75</v>
      </c>
      <c r="G104" t="s">
        <v>224</v>
      </c>
      <c r="H104" s="18">
        <v>1340</v>
      </c>
      <c r="I104">
        <v>1600</v>
      </c>
      <c r="K104">
        <v>450</v>
      </c>
      <c r="L104" s="5">
        <v>49</v>
      </c>
      <c r="M104" s="5">
        <v>2400</v>
      </c>
      <c r="N104" s="5">
        <v>4200</v>
      </c>
      <c r="O104" s="5">
        <v>3100</v>
      </c>
      <c r="P104" s="9">
        <f t="shared" si="18"/>
        <v>1.0465116279069768</v>
      </c>
      <c r="R104" s="9">
        <f t="shared" si="19"/>
        <v>9.183673469387756</v>
      </c>
      <c r="S104" s="9">
        <f t="shared" si="26"/>
        <v>34.562211981566819</v>
      </c>
      <c r="T104" s="9">
        <f t="shared" si="27"/>
        <v>14.400921658986176</v>
      </c>
      <c r="V104" s="10">
        <f t="shared" si="28"/>
        <v>4.8446511627906974E-2</v>
      </c>
      <c r="W104" s="10">
        <f t="shared" si="29"/>
        <v>3.0279069767441859E-2</v>
      </c>
      <c r="X104" s="10">
        <f t="shared" si="30"/>
        <v>0.11627162790697675</v>
      </c>
      <c r="Y104" s="10">
        <f t="shared" si="31"/>
        <v>7.2669767441860461E-2</v>
      </c>
      <c r="Z104" s="10">
        <f t="shared" si="20"/>
        <v>0.18232558139534882</v>
      </c>
      <c r="AA104" s="10">
        <f t="shared" si="21"/>
        <v>0.11395348837209303</v>
      </c>
      <c r="AB104" s="9">
        <f t="shared" si="22"/>
        <v>5.4846938775510203</v>
      </c>
      <c r="AC104" s="9">
        <f t="shared" si="23"/>
        <v>8.7755102040816322</v>
      </c>
      <c r="AD104" s="9">
        <f t="shared" si="32"/>
        <v>20.641321044546849</v>
      </c>
      <c r="AE104" s="9">
        <f t="shared" si="33"/>
        <v>33.026113671274963</v>
      </c>
      <c r="AF104" s="9">
        <f t="shared" si="34"/>
        <v>8.6005504352278539</v>
      </c>
      <c r="AG104" s="9">
        <f t="shared" si="35"/>
        <v>13.760880696364568</v>
      </c>
    </row>
    <row r="105" spans="1:33">
      <c r="B105" s="2" t="s">
        <v>179</v>
      </c>
      <c r="D105">
        <v>500</v>
      </c>
      <c r="F105" s="5">
        <f t="shared" si="37"/>
        <v>312.5</v>
      </c>
      <c r="G105" t="s">
        <v>225</v>
      </c>
      <c r="H105" s="18">
        <v>1540</v>
      </c>
      <c r="I105">
        <v>1600</v>
      </c>
      <c r="K105">
        <v>550</v>
      </c>
      <c r="L105" s="5">
        <v>53</v>
      </c>
      <c r="M105" s="5">
        <v>2400</v>
      </c>
      <c r="N105" s="5">
        <v>4200</v>
      </c>
      <c r="O105" s="5">
        <v>3300</v>
      </c>
      <c r="P105" s="9">
        <f t="shared" si="18"/>
        <v>1.1000000000000001</v>
      </c>
      <c r="R105" s="9">
        <f t="shared" si="19"/>
        <v>10.377358490566039</v>
      </c>
      <c r="S105" s="9">
        <f t="shared" si="26"/>
        <v>39.682539682539684</v>
      </c>
      <c r="T105" s="9">
        <f t="shared" si="27"/>
        <v>16.534391534391535</v>
      </c>
      <c r="V105" s="10">
        <f t="shared" si="28"/>
        <v>4.4351999999999996E-2</v>
      </c>
      <c r="W105" s="10">
        <f t="shared" si="29"/>
        <v>2.7719999999999998E-2</v>
      </c>
      <c r="X105" s="10">
        <f t="shared" si="30"/>
        <v>0.10644480000000001</v>
      </c>
      <c r="Y105" s="10">
        <f t="shared" si="31"/>
        <v>6.6528000000000004E-2</v>
      </c>
      <c r="Z105" s="10">
        <f t="shared" si="20"/>
        <v>0.1696</v>
      </c>
      <c r="AA105" s="10">
        <f t="shared" si="21"/>
        <v>0.106</v>
      </c>
      <c r="AB105" s="9">
        <f t="shared" si="22"/>
        <v>5.8962264150943398</v>
      </c>
      <c r="AC105" s="9">
        <f t="shared" si="23"/>
        <v>9.433962264150944</v>
      </c>
      <c r="AD105" s="9">
        <f t="shared" si="32"/>
        <v>22.546897546897547</v>
      </c>
      <c r="AE105" s="9">
        <f t="shared" si="33"/>
        <v>36.075036075036074</v>
      </c>
      <c r="AF105" s="9">
        <f t="shared" si="34"/>
        <v>9.3945406445406459</v>
      </c>
      <c r="AG105" s="9">
        <f t="shared" si="35"/>
        <v>15.031265031265031</v>
      </c>
    </row>
    <row r="106" spans="1:33">
      <c r="A106" s="8"/>
      <c r="B106" s="2" t="s">
        <v>180</v>
      </c>
      <c r="D106">
        <v>610</v>
      </c>
      <c r="F106" s="5">
        <f t="shared" si="37"/>
        <v>381.25</v>
      </c>
      <c r="G106" t="s">
        <v>226</v>
      </c>
      <c r="H106" s="18">
        <v>1740</v>
      </c>
      <c r="I106">
        <v>1600</v>
      </c>
      <c r="K106">
        <v>650</v>
      </c>
      <c r="L106" s="5">
        <v>56</v>
      </c>
      <c r="M106" s="5">
        <v>2400</v>
      </c>
      <c r="N106" s="5">
        <v>4200</v>
      </c>
      <c r="O106" s="5">
        <v>3500</v>
      </c>
      <c r="P106" s="9">
        <f t="shared" si="18"/>
        <v>1.0655737704918034</v>
      </c>
      <c r="R106" s="9">
        <f t="shared" si="19"/>
        <v>11.607142857142858</v>
      </c>
      <c r="S106" s="9">
        <f t="shared" si="26"/>
        <v>44.217687074829932</v>
      </c>
      <c r="T106" s="9">
        <f t="shared" si="27"/>
        <v>18.424036281179141</v>
      </c>
      <c r="V106" s="10">
        <f t="shared" si="28"/>
        <v>3.8557377049180323E-2</v>
      </c>
      <c r="W106" s="10">
        <f t="shared" si="29"/>
        <v>2.4098360655737703E-2</v>
      </c>
      <c r="X106" s="10">
        <f t="shared" si="30"/>
        <v>9.2537704918032787E-2</v>
      </c>
      <c r="Y106" s="10">
        <f t="shared" si="31"/>
        <v>5.7836065573770495E-2</v>
      </c>
      <c r="Z106" s="10">
        <f t="shared" si="20"/>
        <v>0.14688524590163934</v>
      </c>
      <c r="AA106" s="10">
        <f t="shared" si="21"/>
        <v>9.1803278688524587E-2</v>
      </c>
      <c r="AB106" s="9">
        <f t="shared" si="22"/>
        <v>6.8080357142857144</v>
      </c>
      <c r="AC106" s="9">
        <f t="shared" si="23"/>
        <v>10.892857142857142</v>
      </c>
      <c r="AD106" s="9">
        <f t="shared" si="32"/>
        <v>25.935374149659864</v>
      </c>
      <c r="AE106" s="9">
        <f t="shared" si="33"/>
        <v>41.496598639455783</v>
      </c>
      <c r="AF106" s="9">
        <f t="shared" si="34"/>
        <v>10.80640589569161</v>
      </c>
      <c r="AG106" s="9">
        <f t="shared" si="35"/>
        <v>17.290249433106574</v>
      </c>
    </row>
    <row r="107" spans="1:33">
      <c r="A107" s="11"/>
      <c r="B107" s="2" t="s">
        <v>181</v>
      </c>
      <c r="D107">
        <v>710</v>
      </c>
      <c r="F107" s="5">
        <f t="shared" si="37"/>
        <v>443.75</v>
      </c>
      <c r="G107" t="s">
        <v>227</v>
      </c>
      <c r="H107" s="18">
        <v>1940</v>
      </c>
      <c r="I107">
        <v>1600</v>
      </c>
      <c r="K107">
        <v>750</v>
      </c>
      <c r="L107" s="5">
        <v>60</v>
      </c>
      <c r="M107" s="5">
        <v>2400</v>
      </c>
      <c r="N107" s="5">
        <v>4200</v>
      </c>
      <c r="O107" s="5">
        <v>3700</v>
      </c>
      <c r="P107" s="9">
        <f t="shared" si="18"/>
        <v>1.056338028169014</v>
      </c>
      <c r="R107" s="9">
        <f t="shared" si="19"/>
        <v>12.5</v>
      </c>
      <c r="S107" s="9">
        <f t="shared" si="26"/>
        <v>48.262548262548265</v>
      </c>
      <c r="T107" s="9">
        <f t="shared" si="27"/>
        <v>20.109395109395113</v>
      </c>
      <c r="V107" s="10">
        <f t="shared" si="28"/>
        <v>3.5019718309859151E-2</v>
      </c>
      <c r="W107" s="10">
        <f t="shared" si="29"/>
        <v>2.1887323943661972E-2</v>
      </c>
      <c r="X107" s="10">
        <f t="shared" si="30"/>
        <v>8.4047323943661975E-2</v>
      </c>
      <c r="Y107" s="10">
        <f t="shared" si="31"/>
        <v>5.2529577464788729E-2</v>
      </c>
      <c r="Z107" s="10">
        <f t="shared" si="20"/>
        <v>0.13521126760563379</v>
      </c>
      <c r="AA107" s="10">
        <f t="shared" si="21"/>
        <v>8.4507042253521125E-2</v>
      </c>
      <c r="AB107" s="9">
        <f t="shared" si="22"/>
        <v>7.395833333333333</v>
      </c>
      <c r="AC107" s="9">
        <f t="shared" si="23"/>
        <v>11.833333333333334</v>
      </c>
      <c r="AD107" s="9">
        <f t="shared" si="32"/>
        <v>28.555341055341056</v>
      </c>
      <c r="AE107" s="9">
        <f t="shared" si="33"/>
        <v>45.688545688545688</v>
      </c>
      <c r="AF107" s="9">
        <f t="shared" si="34"/>
        <v>11.898058773058773</v>
      </c>
      <c r="AG107" s="9">
        <f t="shared" si="35"/>
        <v>19.03689403689404</v>
      </c>
    </row>
    <row r="108" spans="1:33">
      <c r="B108" s="2" t="s">
        <v>182</v>
      </c>
      <c r="D108">
        <v>750</v>
      </c>
      <c r="F108" s="5">
        <f t="shared" si="37"/>
        <v>468.75</v>
      </c>
      <c r="G108" t="s">
        <v>228</v>
      </c>
      <c r="H108" s="18">
        <v>1820</v>
      </c>
      <c r="I108">
        <v>1800</v>
      </c>
      <c r="K108">
        <v>800</v>
      </c>
      <c r="L108" s="5">
        <v>74</v>
      </c>
      <c r="M108" s="5">
        <v>2750</v>
      </c>
      <c r="N108" s="5">
        <v>4950</v>
      </c>
      <c r="O108" s="5">
        <v>3000</v>
      </c>
      <c r="P108" s="9">
        <f t="shared" si="18"/>
        <v>1.0666666666666667</v>
      </c>
      <c r="R108" s="9">
        <f t="shared" si="19"/>
        <v>10.810810810810811</v>
      </c>
      <c r="S108" s="9">
        <f t="shared" si="26"/>
        <v>53.872053872053876</v>
      </c>
      <c r="T108" s="9">
        <f t="shared" si="27"/>
        <v>19.589837771655954</v>
      </c>
      <c r="V108" s="10">
        <f t="shared" si="28"/>
        <v>3.168E-2</v>
      </c>
      <c r="W108" s="10">
        <f t="shared" si="29"/>
        <v>1.9799999999999998E-2</v>
      </c>
      <c r="X108" s="10">
        <f t="shared" si="30"/>
        <v>8.7120000000000003E-2</v>
      </c>
      <c r="Y108" s="10">
        <f t="shared" si="31"/>
        <v>5.4449999999999998E-2</v>
      </c>
      <c r="Z108" s="10">
        <f t="shared" si="20"/>
        <v>0.15786666666666666</v>
      </c>
      <c r="AA108" s="10">
        <f t="shared" si="21"/>
        <v>9.8666666666666666E-2</v>
      </c>
      <c r="AB108" s="9">
        <f t="shared" si="22"/>
        <v>6.3344594594594597</v>
      </c>
      <c r="AC108" s="9">
        <f t="shared" si="23"/>
        <v>10.135135135135135</v>
      </c>
      <c r="AD108" s="9">
        <f t="shared" si="32"/>
        <v>31.565656565656564</v>
      </c>
      <c r="AE108" s="9">
        <f t="shared" si="33"/>
        <v>50.505050505050505</v>
      </c>
      <c r="AF108" s="9">
        <f t="shared" si="34"/>
        <v>11.478420569329661</v>
      </c>
      <c r="AG108" s="9">
        <f t="shared" si="35"/>
        <v>18.365472910927455</v>
      </c>
    </row>
    <row r="109" spans="1:33">
      <c r="B109" s="2" t="s">
        <v>183</v>
      </c>
      <c r="D109">
        <v>850</v>
      </c>
      <c r="F109" s="5">
        <f t="shared" si="37"/>
        <v>531.25</v>
      </c>
      <c r="G109" t="s">
        <v>229</v>
      </c>
      <c r="H109" s="18">
        <v>2030</v>
      </c>
      <c r="I109">
        <v>1800</v>
      </c>
      <c r="K109">
        <v>900</v>
      </c>
      <c r="L109" s="5">
        <v>82</v>
      </c>
      <c r="M109" s="5">
        <v>2750</v>
      </c>
      <c r="N109" s="5">
        <v>4950</v>
      </c>
      <c r="O109" s="5">
        <v>3210</v>
      </c>
      <c r="P109" s="9">
        <f t="shared" si="18"/>
        <v>1.0588235294117647</v>
      </c>
      <c r="R109" s="9">
        <f t="shared" si="19"/>
        <v>10.975609756097562</v>
      </c>
      <c r="S109" s="9">
        <f t="shared" si="26"/>
        <v>56.641178136505239</v>
      </c>
      <c r="T109" s="9">
        <f t="shared" si="27"/>
        <v>20.596792049638271</v>
      </c>
      <c r="V109" s="10">
        <f t="shared" si="28"/>
        <v>2.990964705882353E-2</v>
      </c>
      <c r="W109" s="10">
        <f t="shared" si="29"/>
        <v>1.8693529411764706E-2</v>
      </c>
      <c r="X109" s="10">
        <f t="shared" si="30"/>
        <v>8.2251529411764709E-2</v>
      </c>
      <c r="Y109" s="10">
        <f t="shared" si="31"/>
        <v>5.1407205882352945E-2</v>
      </c>
      <c r="Z109" s="10">
        <f t="shared" si="20"/>
        <v>0.15435294117647058</v>
      </c>
      <c r="AA109" s="10">
        <f t="shared" si="21"/>
        <v>9.6470588235294114E-2</v>
      </c>
      <c r="AB109" s="9">
        <f t="shared" si="22"/>
        <v>6.4786585365853657</v>
      </c>
      <c r="AC109" s="9">
        <f t="shared" si="23"/>
        <v>10.365853658536585</v>
      </c>
      <c r="AD109" s="9">
        <f t="shared" si="32"/>
        <v>33.434028761131565</v>
      </c>
      <c r="AE109" s="9">
        <f t="shared" si="33"/>
        <v>53.494446017810503</v>
      </c>
      <c r="AF109" s="9">
        <f t="shared" si="34"/>
        <v>12.157828640411477</v>
      </c>
      <c r="AG109" s="9">
        <f t="shared" si="35"/>
        <v>19.452525824658366</v>
      </c>
    </row>
    <row r="110" spans="1:33">
      <c r="A110" s="8"/>
      <c r="B110" s="2" t="s">
        <v>184</v>
      </c>
      <c r="D110">
        <v>1000</v>
      </c>
      <c r="F110" s="5">
        <f t="shared" si="37"/>
        <v>625</v>
      </c>
      <c r="G110" t="s">
        <v>230</v>
      </c>
      <c r="H110" s="18">
        <v>2240</v>
      </c>
      <c r="I110">
        <v>1800</v>
      </c>
      <c r="K110">
        <v>1050</v>
      </c>
      <c r="L110" s="5">
        <v>90</v>
      </c>
      <c r="M110" s="5">
        <v>2750</v>
      </c>
      <c r="N110" s="5">
        <v>4950</v>
      </c>
      <c r="O110" s="5">
        <v>3420</v>
      </c>
      <c r="P110" s="9">
        <f t="shared" si="18"/>
        <v>1.05</v>
      </c>
      <c r="R110" s="9">
        <f t="shared" si="19"/>
        <v>11.666666666666666</v>
      </c>
      <c r="S110" s="9">
        <f t="shared" si="26"/>
        <v>62.023746234272551</v>
      </c>
      <c r="T110" s="9">
        <f t="shared" si="27"/>
        <v>22.554089539735472</v>
      </c>
      <c r="V110" s="10">
        <f t="shared" si="28"/>
        <v>2.7086399999999997E-2</v>
      </c>
      <c r="W110" s="10">
        <f t="shared" si="29"/>
        <v>1.6929E-2</v>
      </c>
      <c r="X110" s="10">
        <f t="shared" si="30"/>
        <v>7.4487600000000001E-2</v>
      </c>
      <c r="Y110" s="10">
        <f t="shared" si="31"/>
        <v>4.6554749999999999E-2</v>
      </c>
      <c r="Z110" s="10">
        <f t="shared" si="20"/>
        <v>0.14399999999999999</v>
      </c>
      <c r="AA110" s="10">
        <f t="shared" si="21"/>
        <v>0.09</v>
      </c>
      <c r="AB110" s="9">
        <f t="shared" si="22"/>
        <v>6.9444444444444446</v>
      </c>
      <c r="AC110" s="9">
        <f t="shared" si="23"/>
        <v>11.111111111111111</v>
      </c>
      <c r="AD110" s="9">
        <f t="shared" si="32"/>
        <v>36.91889656801937</v>
      </c>
      <c r="AE110" s="9">
        <f t="shared" si="33"/>
        <v>59.070234508831</v>
      </c>
      <c r="AF110" s="9">
        <f t="shared" si="34"/>
        <v>13.425053297461591</v>
      </c>
      <c r="AG110" s="9">
        <f t="shared" si="35"/>
        <v>21.480085275938546</v>
      </c>
    </row>
    <row r="111" spans="1:33">
      <c r="A111" s="11"/>
      <c r="B111" s="2" t="s">
        <v>185</v>
      </c>
      <c r="D111">
        <v>1150</v>
      </c>
      <c r="F111" s="5">
        <f t="shared" si="37"/>
        <v>718.75</v>
      </c>
      <c r="G111" t="s">
        <v>231</v>
      </c>
      <c r="H111" s="18">
        <v>2450</v>
      </c>
      <c r="I111">
        <v>1800</v>
      </c>
      <c r="K111">
        <v>1200</v>
      </c>
      <c r="L111" s="5">
        <v>98</v>
      </c>
      <c r="M111" s="5">
        <v>2750</v>
      </c>
      <c r="N111" s="5">
        <v>4950</v>
      </c>
      <c r="O111" s="5">
        <v>3630</v>
      </c>
      <c r="P111" s="9">
        <f t="shared" si="18"/>
        <v>1.0434782608695652</v>
      </c>
      <c r="R111" s="9">
        <f t="shared" si="19"/>
        <v>12.244897959183673</v>
      </c>
      <c r="S111" s="9">
        <f t="shared" si="26"/>
        <v>66.78353785791802</v>
      </c>
      <c r="T111" s="9">
        <f t="shared" si="27"/>
        <v>24.284922857424736</v>
      </c>
      <c r="V111" s="10">
        <f t="shared" si="28"/>
        <v>2.4999652173913041E-2</v>
      </c>
      <c r="W111" s="10">
        <f t="shared" si="29"/>
        <v>1.5624782608695651E-2</v>
      </c>
      <c r="X111" s="10">
        <f t="shared" si="30"/>
        <v>6.8749043478260871E-2</v>
      </c>
      <c r="Y111" s="10">
        <f t="shared" si="31"/>
        <v>4.2968152173913046E-2</v>
      </c>
      <c r="Z111" s="10">
        <f t="shared" si="20"/>
        <v>0.13634782608695653</v>
      </c>
      <c r="AA111" s="10">
        <f t="shared" si="21"/>
        <v>8.5217391304347828E-2</v>
      </c>
      <c r="AB111" s="9">
        <f t="shared" si="22"/>
        <v>7.3341836734693882</v>
      </c>
      <c r="AC111" s="9">
        <f t="shared" si="23"/>
        <v>11.73469387755102</v>
      </c>
      <c r="AD111" s="9">
        <f t="shared" si="32"/>
        <v>40.000556529482147</v>
      </c>
      <c r="AE111" s="9">
        <f t="shared" si="33"/>
        <v>64.000890447171443</v>
      </c>
      <c r="AF111" s="9">
        <f t="shared" si="34"/>
        <v>14.545656919811691</v>
      </c>
      <c r="AG111" s="9">
        <f t="shared" si="35"/>
        <v>23.273051071698703</v>
      </c>
    </row>
    <row r="112" spans="1:33">
      <c r="A112" s="8"/>
      <c r="B112" s="2" t="s">
        <v>186</v>
      </c>
      <c r="D112">
        <v>1200</v>
      </c>
      <c r="F112" s="5">
        <f t="shared" ref="F112:F146" si="38">D112/1.6</f>
        <v>750</v>
      </c>
      <c r="G112" t="s">
        <v>232</v>
      </c>
      <c r="H112" s="18">
        <v>1920</v>
      </c>
      <c r="I112">
        <v>2000</v>
      </c>
      <c r="K112">
        <v>1300</v>
      </c>
      <c r="L112" s="5">
        <v>105</v>
      </c>
      <c r="M112" s="5">
        <v>3000</v>
      </c>
      <c r="N112" s="5">
        <v>6000</v>
      </c>
      <c r="O112" s="5">
        <v>3400</v>
      </c>
      <c r="P112" s="9">
        <f t="shared" si="18"/>
        <v>1.0833333333333333</v>
      </c>
      <c r="R112" s="9">
        <f t="shared" si="19"/>
        <v>12.380952380952381</v>
      </c>
      <c r="S112" s="9">
        <f t="shared" si="26"/>
        <v>63.725490196078432</v>
      </c>
      <c r="T112" s="9">
        <f t="shared" si="27"/>
        <v>21.241830065359476</v>
      </c>
      <c r="V112" s="10">
        <f t="shared" si="28"/>
        <v>2.7199999999999998E-2</v>
      </c>
      <c r="W112" s="10">
        <f t="shared" si="29"/>
        <v>1.6999999999999998E-2</v>
      </c>
      <c r="X112" s="10">
        <f t="shared" si="30"/>
        <v>8.1600000000000006E-2</v>
      </c>
      <c r="Y112" s="10">
        <f t="shared" si="31"/>
        <v>5.1000000000000004E-2</v>
      </c>
      <c r="Z112" s="10">
        <f t="shared" si="20"/>
        <v>0.14000000000000001</v>
      </c>
      <c r="AA112" s="10">
        <f t="shared" si="21"/>
        <v>8.7499999999999994E-2</v>
      </c>
      <c r="AB112" s="9">
        <f t="shared" si="22"/>
        <v>7.1428571428571432</v>
      </c>
      <c r="AC112" s="9">
        <f t="shared" si="23"/>
        <v>11.428571428571429</v>
      </c>
      <c r="AD112" s="9">
        <f t="shared" si="32"/>
        <v>36.764705882352935</v>
      </c>
      <c r="AE112" s="9">
        <f t="shared" si="33"/>
        <v>58.82352941176471</v>
      </c>
      <c r="AF112" s="9">
        <f t="shared" si="34"/>
        <v>12.254901960784313</v>
      </c>
      <c r="AG112" s="9">
        <f t="shared" si="35"/>
        <v>19.607843137254903</v>
      </c>
    </row>
    <row r="113" spans="1:33">
      <c r="A113" s="8"/>
      <c r="B113" s="2" t="s">
        <v>187</v>
      </c>
      <c r="D113">
        <v>1350</v>
      </c>
      <c r="F113" s="5">
        <f t="shared" si="38"/>
        <v>843.75</v>
      </c>
      <c r="G113" s="5" t="s">
        <v>233</v>
      </c>
      <c r="H113" s="18">
        <v>2020</v>
      </c>
      <c r="I113">
        <v>2000</v>
      </c>
      <c r="K113">
        <v>1400</v>
      </c>
      <c r="L113" s="5">
        <v>117</v>
      </c>
      <c r="M113" s="5">
        <v>3000</v>
      </c>
      <c r="N113" s="5">
        <v>6000</v>
      </c>
      <c r="O113" s="5">
        <v>3700</v>
      </c>
      <c r="P113" s="9">
        <f t="shared" si="18"/>
        <v>1.037037037037037</v>
      </c>
      <c r="R113" s="9">
        <f t="shared" si="19"/>
        <v>11.965811965811966</v>
      </c>
      <c r="S113" s="9">
        <f t="shared" si="26"/>
        <v>63.063063063063062</v>
      </c>
      <c r="T113" s="9">
        <f t="shared" si="27"/>
        <v>21.021021021021021</v>
      </c>
      <c r="V113" s="10">
        <f t="shared" si="28"/>
        <v>2.6311111111111112E-2</v>
      </c>
      <c r="W113" s="10">
        <f t="shared" si="29"/>
        <v>1.6444444444444446E-2</v>
      </c>
      <c r="X113" s="10">
        <f t="shared" si="30"/>
        <v>7.8933333333333328E-2</v>
      </c>
      <c r="Y113" s="10">
        <f t="shared" si="31"/>
        <v>4.9333333333333326E-2</v>
      </c>
      <c r="Z113" s="10">
        <f t="shared" si="20"/>
        <v>0.13866666666666666</v>
      </c>
      <c r="AA113" s="10">
        <f t="shared" si="21"/>
        <v>8.666666666666667E-2</v>
      </c>
      <c r="AB113" s="9">
        <f t="shared" si="22"/>
        <v>7.2115384615384617</v>
      </c>
      <c r="AC113" s="9">
        <f t="shared" si="23"/>
        <v>11.538461538461538</v>
      </c>
      <c r="AD113" s="9">
        <f t="shared" si="32"/>
        <v>38.006756756756758</v>
      </c>
      <c r="AE113" s="9">
        <f t="shared" si="33"/>
        <v>60.810810810810807</v>
      </c>
      <c r="AF113" s="9">
        <f t="shared" si="34"/>
        <v>12.668918918918919</v>
      </c>
      <c r="AG113" s="9">
        <f t="shared" si="35"/>
        <v>20.27027027027027</v>
      </c>
    </row>
    <row r="114" spans="1:33">
      <c r="B114" s="2" t="s">
        <v>188</v>
      </c>
      <c r="D114">
        <v>1600</v>
      </c>
      <c r="F114" s="5">
        <f t="shared" si="38"/>
        <v>1000</v>
      </c>
      <c r="G114" s="9" t="s">
        <v>234</v>
      </c>
      <c r="H114" s="18">
        <v>2520</v>
      </c>
      <c r="I114">
        <v>2000</v>
      </c>
      <c r="K114">
        <v>1650</v>
      </c>
      <c r="L114" s="5">
        <v>129</v>
      </c>
      <c r="M114" s="5">
        <v>3000</v>
      </c>
      <c r="N114" s="5">
        <v>6000</v>
      </c>
      <c r="O114" s="5">
        <v>4000</v>
      </c>
      <c r="P114" s="9">
        <f t="shared" si="18"/>
        <v>1.03125</v>
      </c>
      <c r="R114" s="9">
        <f t="shared" si="19"/>
        <v>12.790697674418604</v>
      </c>
      <c r="S114" s="9">
        <f t="shared" si="26"/>
        <v>68.75</v>
      </c>
      <c r="T114" s="9">
        <f t="shared" si="27"/>
        <v>22.916666666666668</v>
      </c>
      <c r="V114" s="10">
        <f t="shared" si="28"/>
        <v>2.4E-2</v>
      </c>
      <c r="W114" s="10">
        <f t="shared" si="29"/>
        <v>1.4999999999999999E-2</v>
      </c>
      <c r="X114" s="10">
        <f t="shared" si="30"/>
        <v>7.1999999999999995E-2</v>
      </c>
      <c r="Y114" s="10">
        <f t="shared" si="31"/>
        <v>4.4999999999999998E-2</v>
      </c>
      <c r="Z114" s="10">
        <f t="shared" si="20"/>
        <v>0.129</v>
      </c>
      <c r="AA114" s="10">
        <f t="shared" si="21"/>
        <v>8.0625000000000002E-2</v>
      </c>
      <c r="AB114" s="9">
        <f t="shared" si="22"/>
        <v>7.7519379844961236</v>
      </c>
      <c r="AC114" s="9">
        <f t="shared" si="23"/>
        <v>12.403100775193799</v>
      </c>
      <c r="AD114" s="9">
        <f t="shared" si="32"/>
        <v>41.666666666666664</v>
      </c>
      <c r="AE114" s="9">
        <f t="shared" si="33"/>
        <v>66.666666666666671</v>
      </c>
      <c r="AF114" s="9">
        <f t="shared" si="34"/>
        <v>13.888888888888889</v>
      </c>
      <c r="AG114" s="9">
        <f t="shared" si="35"/>
        <v>22.222222222222225</v>
      </c>
    </row>
    <row r="115" spans="1:33">
      <c r="A115" s="8"/>
      <c r="B115" s="2" t="s">
        <v>189</v>
      </c>
      <c r="D115">
        <v>1800</v>
      </c>
      <c r="F115" s="5">
        <f t="shared" si="38"/>
        <v>1125</v>
      </c>
      <c r="G115" s="9" t="s">
        <v>235</v>
      </c>
      <c r="H115" s="18">
        <v>2820</v>
      </c>
      <c r="I115">
        <v>2000</v>
      </c>
      <c r="K115">
        <v>1900</v>
      </c>
      <c r="L115" s="5">
        <v>142</v>
      </c>
      <c r="M115" s="5">
        <v>3000</v>
      </c>
      <c r="N115" s="5">
        <v>6000</v>
      </c>
      <c r="O115" s="5">
        <v>4300</v>
      </c>
      <c r="P115" s="9">
        <f t="shared" si="18"/>
        <v>1.0555555555555556</v>
      </c>
      <c r="R115" s="9">
        <f t="shared" si="19"/>
        <v>13.380281690140846</v>
      </c>
      <c r="S115" s="9">
        <f t="shared" si="26"/>
        <v>73.643410852713174</v>
      </c>
      <c r="T115" s="9">
        <f t="shared" si="27"/>
        <v>24.547803617571059</v>
      </c>
      <c r="V115" s="10">
        <f t="shared" si="28"/>
        <v>2.2933333333333333E-2</v>
      </c>
      <c r="W115" s="10">
        <f t="shared" si="29"/>
        <v>1.4333333333333333E-2</v>
      </c>
      <c r="X115" s="10">
        <f t="shared" si="30"/>
        <v>6.88E-2</v>
      </c>
      <c r="Y115" s="10">
        <f t="shared" si="31"/>
        <v>4.3000000000000003E-2</v>
      </c>
      <c r="Z115" s="10">
        <f t="shared" si="20"/>
        <v>0.12622222222222224</v>
      </c>
      <c r="AA115" s="10">
        <f t="shared" si="21"/>
        <v>7.8888888888888883E-2</v>
      </c>
      <c r="AB115" s="9">
        <f t="shared" si="22"/>
        <v>7.922535211267606</v>
      </c>
      <c r="AC115" s="9">
        <f t="shared" si="23"/>
        <v>12.67605633802817</v>
      </c>
      <c r="AD115" s="9">
        <f t="shared" si="32"/>
        <v>43.604651162790695</v>
      </c>
      <c r="AE115" s="9">
        <f t="shared" si="33"/>
        <v>69.767441860465112</v>
      </c>
      <c r="AF115" s="9">
        <f t="shared" si="34"/>
        <v>14.534883720930232</v>
      </c>
      <c r="AG115" s="9">
        <f t="shared" si="35"/>
        <v>23.255813953488371</v>
      </c>
    </row>
    <row r="116" spans="1:33">
      <c r="A116" s="8"/>
      <c r="B116" s="2" t="s">
        <v>190</v>
      </c>
      <c r="D116">
        <v>2150</v>
      </c>
      <c r="F116" s="5">
        <f t="shared" si="38"/>
        <v>1343.75</v>
      </c>
      <c r="G116" s="9" t="s">
        <v>236</v>
      </c>
      <c r="H116" s="18">
        <v>2840</v>
      </c>
      <c r="I116">
        <v>2400</v>
      </c>
      <c r="K116">
        <v>2200</v>
      </c>
      <c r="L116" s="5">
        <v>201</v>
      </c>
      <c r="M116" s="5">
        <v>3450</v>
      </c>
      <c r="N116" s="5">
        <v>6400</v>
      </c>
      <c r="O116" s="5">
        <v>4330</v>
      </c>
      <c r="P116" s="9">
        <f t="shared" si="18"/>
        <v>1.0232558139534884</v>
      </c>
      <c r="R116" s="9">
        <f t="shared" si="19"/>
        <v>10.945273631840797</v>
      </c>
      <c r="S116" s="9">
        <f t="shared" si="26"/>
        <v>79.387990762124716</v>
      </c>
      <c r="T116" s="9">
        <f t="shared" si="27"/>
        <v>23.011011815108613</v>
      </c>
      <c r="V116" s="10">
        <f t="shared" si="28"/>
        <v>2.0622883720930234E-2</v>
      </c>
      <c r="W116" s="10">
        <f t="shared" si="29"/>
        <v>1.2889302325581395E-2</v>
      </c>
      <c r="X116" s="10">
        <f t="shared" si="30"/>
        <v>7.1148948837209292E-2</v>
      </c>
      <c r="Y116" s="10">
        <f t="shared" si="31"/>
        <v>4.4468093023255814E-2</v>
      </c>
      <c r="Z116" s="10">
        <f t="shared" si="20"/>
        <v>0.14958139534883721</v>
      </c>
      <c r="AA116" s="10">
        <f t="shared" si="21"/>
        <v>9.3488372093023256E-2</v>
      </c>
      <c r="AB116" s="9">
        <f t="shared" si="22"/>
        <v>6.6853233830845769</v>
      </c>
      <c r="AC116" s="9">
        <f t="shared" si="23"/>
        <v>10.696517412935323</v>
      </c>
      <c r="AD116" s="9">
        <f t="shared" si="32"/>
        <v>48.489823903002311</v>
      </c>
      <c r="AE116" s="9">
        <f t="shared" si="33"/>
        <v>77.583718244803705</v>
      </c>
      <c r="AF116" s="9">
        <f t="shared" si="34"/>
        <v>14.05502142116009</v>
      </c>
      <c r="AG116" s="9">
        <f t="shared" si="35"/>
        <v>22.488034273856144</v>
      </c>
    </row>
    <row r="117" spans="1:33">
      <c r="B117" s="2" t="s">
        <v>191</v>
      </c>
      <c r="D117">
        <v>2400</v>
      </c>
      <c r="F117" s="5">
        <f t="shared" si="38"/>
        <v>1500</v>
      </c>
      <c r="G117" s="9" t="s">
        <v>237</v>
      </c>
      <c r="H117" s="18">
        <v>3180</v>
      </c>
      <c r="I117">
        <v>2400</v>
      </c>
      <c r="K117">
        <v>2500</v>
      </c>
      <c r="L117" s="5">
        <v>220</v>
      </c>
      <c r="M117" s="5">
        <v>3450</v>
      </c>
      <c r="N117" s="5">
        <v>6400</v>
      </c>
      <c r="O117" s="5">
        <v>4670</v>
      </c>
      <c r="P117" s="9">
        <f t="shared" si="18"/>
        <v>1.0416666666666667</v>
      </c>
      <c r="R117" s="9">
        <f t="shared" si="19"/>
        <v>11.363636363636363</v>
      </c>
      <c r="S117" s="9">
        <f t="shared" si="26"/>
        <v>83.645610278372587</v>
      </c>
      <c r="T117" s="9">
        <f t="shared" si="27"/>
        <v>24.245104428513795</v>
      </c>
      <c r="V117" s="10">
        <f t="shared" si="28"/>
        <v>1.9925333333333333E-2</v>
      </c>
      <c r="W117" s="10">
        <f t="shared" si="29"/>
        <v>1.2453333333333334E-2</v>
      </c>
      <c r="X117" s="10">
        <f t="shared" si="30"/>
        <v>6.8742400000000009E-2</v>
      </c>
      <c r="Y117" s="10">
        <f t="shared" si="31"/>
        <v>4.2964000000000002E-2</v>
      </c>
      <c r="Z117" s="10">
        <f t="shared" si="20"/>
        <v>0.14666666666666667</v>
      </c>
      <c r="AA117" s="10">
        <f t="shared" si="21"/>
        <v>9.166666666666666E-2</v>
      </c>
      <c r="AB117" s="9">
        <f t="shared" si="22"/>
        <v>6.8181818181818183</v>
      </c>
      <c r="AC117" s="9">
        <f t="shared" si="23"/>
        <v>10.909090909090908</v>
      </c>
      <c r="AD117" s="9">
        <f t="shared" si="32"/>
        <v>50.187366167023555</v>
      </c>
      <c r="AE117" s="9">
        <f t="shared" si="33"/>
        <v>80.299785867237688</v>
      </c>
      <c r="AF117" s="9">
        <f t="shared" si="34"/>
        <v>14.547062657108276</v>
      </c>
      <c r="AG117" s="9">
        <f t="shared" si="35"/>
        <v>23.275300251373242</v>
      </c>
    </row>
    <row r="118" spans="1:33">
      <c r="A118" s="1" t="s">
        <v>192</v>
      </c>
      <c r="G118" s="9"/>
      <c r="H118" s="20"/>
      <c r="M118" s="5"/>
      <c r="N118" s="5"/>
      <c r="O118" s="5"/>
      <c r="P118" s="9"/>
      <c r="R118" s="9"/>
      <c r="S118" s="9"/>
      <c r="T118" s="9"/>
      <c r="V118" s="10"/>
      <c r="W118" s="10"/>
      <c r="X118" s="10"/>
      <c r="Y118" s="10"/>
      <c r="Z118" s="10"/>
      <c r="AA118" s="10"/>
      <c r="AB118" s="9"/>
      <c r="AC118" s="9"/>
      <c r="AD118" s="9"/>
      <c r="AE118" s="9"/>
      <c r="AF118" s="9"/>
      <c r="AG118" s="9"/>
    </row>
    <row r="119" spans="1:33">
      <c r="B119" s="2" t="s">
        <v>193</v>
      </c>
      <c r="D119">
        <v>80</v>
      </c>
      <c r="F119" s="5">
        <f t="shared" si="38"/>
        <v>50</v>
      </c>
      <c r="G119" s="9" t="s">
        <v>238</v>
      </c>
      <c r="H119" s="18">
        <v>870</v>
      </c>
      <c r="I119">
        <v>1580</v>
      </c>
      <c r="K119">
        <v>100</v>
      </c>
      <c r="L119" s="5">
        <v>16</v>
      </c>
      <c r="M119" s="5">
        <v>2900</v>
      </c>
      <c r="N119" s="5">
        <v>2640</v>
      </c>
      <c r="O119" s="5">
        <v>1900</v>
      </c>
      <c r="P119" s="9">
        <f t="shared" si="18"/>
        <v>1.25</v>
      </c>
      <c r="R119" s="9">
        <f t="shared" si="19"/>
        <v>6.25</v>
      </c>
      <c r="S119" s="9">
        <f t="shared" si="26"/>
        <v>19.936204146730461</v>
      </c>
      <c r="T119" s="9">
        <f t="shared" si="27"/>
        <v>6.8745531540449871</v>
      </c>
      <c r="V119" s="10">
        <f t="shared" si="28"/>
        <v>0.10032000000000001</v>
      </c>
      <c r="W119" s="10">
        <f t="shared" si="29"/>
        <v>6.2700000000000006E-2</v>
      </c>
      <c r="X119" s="10">
        <f t="shared" si="30"/>
        <v>0.29092800000000002</v>
      </c>
      <c r="Y119" s="10">
        <f t="shared" si="31"/>
        <v>0.18182999999999999</v>
      </c>
      <c r="Z119" s="10">
        <f t="shared" si="20"/>
        <v>0.32</v>
      </c>
      <c r="AA119" s="10">
        <f t="shared" si="21"/>
        <v>0.2</v>
      </c>
      <c r="AB119" s="9">
        <f t="shared" si="22"/>
        <v>3.125</v>
      </c>
      <c r="AC119" s="9">
        <f t="shared" si="23"/>
        <v>5</v>
      </c>
      <c r="AD119" s="9">
        <f t="shared" si="32"/>
        <v>9.9681020733652304</v>
      </c>
      <c r="AE119" s="9">
        <f t="shared" si="33"/>
        <v>15.948963317384372</v>
      </c>
      <c r="AF119" s="9">
        <f t="shared" si="34"/>
        <v>3.4372765770224936</v>
      </c>
      <c r="AG119" s="9">
        <f t="shared" si="35"/>
        <v>5.4996425232359893</v>
      </c>
    </row>
    <row r="120" spans="1:33">
      <c r="A120" s="13"/>
      <c r="B120" s="14" t="s">
        <v>194</v>
      </c>
      <c r="C120" s="15"/>
      <c r="D120" s="15">
        <v>125</v>
      </c>
      <c r="F120" s="5">
        <f t="shared" si="38"/>
        <v>78.125</v>
      </c>
      <c r="G120" s="31" t="s">
        <v>239</v>
      </c>
      <c r="H120" s="22">
        <v>1200</v>
      </c>
      <c r="I120" s="15">
        <v>1680</v>
      </c>
      <c r="J120" s="15"/>
      <c r="K120">
        <v>160</v>
      </c>
      <c r="L120" s="5">
        <v>25</v>
      </c>
      <c r="M120" s="5">
        <v>3200</v>
      </c>
      <c r="N120" s="5">
        <v>3100</v>
      </c>
      <c r="O120" s="5">
        <v>2450</v>
      </c>
      <c r="P120" s="9">
        <f t="shared" si="18"/>
        <v>1.28</v>
      </c>
      <c r="R120" s="9">
        <f t="shared" si="19"/>
        <v>6.4</v>
      </c>
      <c r="S120" s="9">
        <f t="shared" si="26"/>
        <v>21.066491112574059</v>
      </c>
      <c r="T120" s="9">
        <f t="shared" si="27"/>
        <v>6.5832784726793943</v>
      </c>
      <c r="V120" s="10">
        <f t="shared" si="28"/>
        <v>9.7215999999999997E-2</v>
      </c>
      <c r="W120" s="10">
        <f t="shared" si="29"/>
        <v>6.0759999999999995E-2</v>
      </c>
      <c r="X120" s="10">
        <f t="shared" si="30"/>
        <v>0.31109119999999996</v>
      </c>
      <c r="Y120" s="10">
        <f t="shared" si="31"/>
        <v>0.19443199999999999</v>
      </c>
      <c r="Z120" s="10">
        <f t="shared" si="20"/>
        <v>0.32</v>
      </c>
      <c r="AA120" s="10">
        <f t="shared" si="21"/>
        <v>0.2</v>
      </c>
      <c r="AB120" s="9">
        <f t="shared" si="22"/>
        <v>3.125</v>
      </c>
      <c r="AC120" s="9">
        <f t="shared" si="23"/>
        <v>5</v>
      </c>
      <c r="AD120" s="9">
        <f t="shared" si="32"/>
        <v>10.286372613561554</v>
      </c>
      <c r="AE120" s="9">
        <f t="shared" si="33"/>
        <v>16.458196181698483</v>
      </c>
      <c r="AF120" s="9">
        <f t="shared" si="34"/>
        <v>3.2144914417379855</v>
      </c>
      <c r="AG120" s="9">
        <f t="shared" si="35"/>
        <v>5.1431863067807768</v>
      </c>
    </row>
    <row r="121" spans="1:33">
      <c r="A121" s="25"/>
      <c r="B121" s="14" t="s">
        <v>195</v>
      </c>
      <c r="C121" s="15"/>
      <c r="D121" s="15">
        <v>200</v>
      </c>
      <c r="F121" s="5">
        <f t="shared" si="38"/>
        <v>125</v>
      </c>
      <c r="G121" s="31" t="s">
        <v>240</v>
      </c>
      <c r="H121" s="22">
        <v>1400</v>
      </c>
      <c r="I121" s="15">
        <v>2000</v>
      </c>
      <c r="J121" s="15"/>
      <c r="K121">
        <v>260</v>
      </c>
      <c r="L121" s="5">
        <v>39</v>
      </c>
      <c r="M121" s="5">
        <v>3450</v>
      </c>
      <c r="N121" s="5">
        <v>3500</v>
      </c>
      <c r="O121" s="5">
        <v>2950</v>
      </c>
      <c r="P121" s="9">
        <f t="shared" si="18"/>
        <v>1.3</v>
      </c>
      <c r="R121" s="9">
        <f t="shared" si="19"/>
        <v>6.666666666666667</v>
      </c>
      <c r="S121" s="9">
        <f t="shared" si="26"/>
        <v>25.181598062953995</v>
      </c>
      <c r="T121" s="9">
        <f t="shared" si="27"/>
        <v>7.2990139312910136</v>
      </c>
      <c r="V121" s="10">
        <f t="shared" si="28"/>
        <v>8.2599999999999993E-2</v>
      </c>
      <c r="W121" s="10">
        <f t="shared" si="29"/>
        <v>5.1624999999999997E-2</v>
      </c>
      <c r="X121" s="10">
        <f t="shared" si="30"/>
        <v>0.28497</v>
      </c>
      <c r="Y121" s="10">
        <f t="shared" si="31"/>
        <v>0.17810625000000002</v>
      </c>
      <c r="Z121" s="10">
        <f t="shared" si="20"/>
        <v>0.312</v>
      </c>
      <c r="AA121" s="10">
        <f t="shared" si="21"/>
        <v>0.19500000000000001</v>
      </c>
      <c r="AB121" s="9">
        <f t="shared" si="22"/>
        <v>3.2051282051282053</v>
      </c>
      <c r="AC121" s="9">
        <f t="shared" si="23"/>
        <v>5.1282051282051286</v>
      </c>
      <c r="AD121" s="9">
        <f t="shared" si="32"/>
        <v>12.106537530266344</v>
      </c>
      <c r="AE121" s="9">
        <f t="shared" si="33"/>
        <v>19.370460048426153</v>
      </c>
      <c r="AF121" s="9">
        <f t="shared" si="34"/>
        <v>3.5091413131206797</v>
      </c>
      <c r="AG121" s="9">
        <f t="shared" si="35"/>
        <v>5.6146261009930862</v>
      </c>
    </row>
    <row r="122" spans="1:33">
      <c r="A122" s="13"/>
      <c r="B122" s="14" t="s">
        <v>196</v>
      </c>
      <c r="C122" s="15"/>
      <c r="D122" s="15">
        <v>250</v>
      </c>
      <c r="F122" s="5">
        <f t="shared" si="38"/>
        <v>156.25</v>
      </c>
      <c r="G122" s="31" t="s">
        <v>241</v>
      </c>
      <c r="H122" s="22">
        <v>1700</v>
      </c>
      <c r="I122" s="15">
        <v>2000</v>
      </c>
      <c r="J122" s="15"/>
      <c r="K122">
        <v>340</v>
      </c>
      <c r="L122" s="5">
        <v>46</v>
      </c>
      <c r="M122" s="5">
        <v>3450</v>
      </c>
      <c r="N122" s="5">
        <v>3500</v>
      </c>
      <c r="O122" s="5">
        <v>3550</v>
      </c>
      <c r="P122" s="9">
        <f t="shared" si="18"/>
        <v>1.36</v>
      </c>
      <c r="R122" s="9">
        <f t="shared" si="19"/>
        <v>7.3913043478260869</v>
      </c>
      <c r="S122" s="9">
        <f t="shared" si="26"/>
        <v>27.364185110663986</v>
      </c>
      <c r="T122" s="9">
        <f t="shared" si="27"/>
        <v>7.9316478581634744</v>
      </c>
      <c r="V122" s="10">
        <f t="shared" si="28"/>
        <v>7.9520000000000007E-2</v>
      </c>
      <c r="W122" s="10">
        <f t="shared" si="29"/>
        <v>4.9700000000000001E-2</v>
      </c>
      <c r="X122" s="10">
        <f t="shared" si="30"/>
        <v>0.27434400000000003</v>
      </c>
      <c r="Y122" s="10">
        <f t="shared" si="31"/>
        <v>0.17146500000000001</v>
      </c>
      <c r="Z122" s="10">
        <f t="shared" si="20"/>
        <v>0.2944</v>
      </c>
      <c r="AA122" s="10">
        <f t="shared" si="21"/>
        <v>0.184</v>
      </c>
      <c r="AB122" s="9">
        <f t="shared" si="22"/>
        <v>3.3967391304347827</v>
      </c>
      <c r="AC122" s="9">
        <f t="shared" si="23"/>
        <v>5.4347826086956523</v>
      </c>
      <c r="AD122" s="9">
        <f t="shared" si="32"/>
        <v>12.575452716297786</v>
      </c>
      <c r="AE122" s="9">
        <f t="shared" si="33"/>
        <v>20.120724346076461</v>
      </c>
      <c r="AF122" s="9">
        <f t="shared" si="34"/>
        <v>3.6450587583471843</v>
      </c>
      <c r="AG122" s="9">
        <f t="shared" si="35"/>
        <v>5.832094013355495</v>
      </c>
    </row>
    <row r="123" spans="1:33">
      <c r="A123" s="21"/>
      <c r="B123" s="14" t="s">
        <v>197</v>
      </c>
      <c r="C123" s="15"/>
      <c r="D123" s="15">
        <v>450</v>
      </c>
      <c r="F123" s="5">
        <f t="shared" si="38"/>
        <v>281.25</v>
      </c>
      <c r="G123" s="31" t="s">
        <v>242</v>
      </c>
      <c r="H123" s="22">
        <v>1860</v>
      </c>
      <c r="I123" s="15">
        <v>2500</v>
      </c>
      <c r="J123" s="15"/>
      <c r="K123">
        <v>600</v>
      </c>
      <c r="L123" s="5">
        <v>77</v>
      </c>
      <c r="M123" s="5">
        <v>4200</v>
      </c>
      <c r="N123" s="5">
        <v>4300</v>
      </c>
      <c r="O123" s="5">
        <v>4000</v>
      </c>
      <c r="P123" s="9">
        <f t="shared" si="18"/>
        <v>1.3333333333333333</v>
      </c>
      <c r="R123" s="9">
        <f t="shared" si="19"/>
        <v>7.7922077922077921</v>
      </c>
      <c r="S123" s="9">
        <f t="shared" si="26"/>
        <v>34.883720930232556</v>
      </c>
      <c r="T123" s="9">
        <f t="shared" si="27"/>
        <v>8.3056478405315612</v>
      </c>
      <c r="V123" s="10">
        <f t="shared" si="28"/>
        <v>6.1155555555555553E-2</v>
      </c>
      <c r="W123" s="10">
        <f t="shared" si="29"/>
        <v>3.822222222222222E-2</v>
      </c>
      <c r="X123" s="10">
        <f t="shared" si="30"/>
        <v>0.25685333333333332</v>
      </c>
      <c r="Y123" s="10">
        <f t="shared" si="31"/>
        <v>0.16053333333333333</v>
      </c>
      <c r="Z123" s="10">
        <f t="shared" si="20"/>
        <v>0.27377777777777779</v>
      </c>
      <c r="AA123" s="10">
        <f t="shared" si="21"/>
        <v>0.1711111111111111</v>
      </c>
      <c r="AB123" s="9">
        <f t="shared" si="22"/>
        <v>3.6525974025974026</v>
      </c>
      <c r="AC123" s="9">
        <f t="shared" si="23"/>
        <v>5.8441558441558445</v>
      </c>
      <c r="AD123" s="9">
        <f t="shared" si="32"/>
        <v>16.351744186046513</v>
      </c>
      <c r="AE123" s="9">
        <f t="shared" si="33"/>
        <v>26.162790697674417</v>
      </c>
      <c r="AF123" s="9">
        <f t="shared" si="34"/>
        <v>3.8932724252491693</v>
      </c>
      <c r="AG123" s="9">
        <f t="shared" si="35"/>
        <v>6.2292358803986714</v>
      </c>
    </row>
    <row r="124" spans="1:33">
      <c r="B124" s="2" t="s">
        <v>198</v>
      </c>
      <c r="D124" s="15">
        <v>550</v>
      </c>
      <c r="F124" s="5">
        <f t="shared" si="38"/>
        <v>343.75</v>
      </c>
      <c r="G124" s="9" t="s">
        <v>243</v>
      </c>
      <c r="H124" s="22">
        <v>2180</v>
      </c>
      <c r="I124" s="15">
        <v>2500</v>
      </c>
      <c r="J124" s="15"/>
      <c r="K124">
        <v>750</v>
      </c>
      <c r="L124" s="5">
        <v>85</v>
      </c>
      <c r="M124" s="5">
        <v>4200</v>
      </c>
      <c r="N124" s="5">
        <v>4300</v>
      </c>
      <c r="O124" s="5">
        <v>4400</v>
      </c>
      <c r="P124" s="9">
        <f t="shared" si="18"/>
        <v>1.3636363636363635</v>
      </c>
      <c r="R124" s="9">
        <f t="shared" si="19"/>
        <v>8.8235294117647065</v>
      </c>
      <c r="S124" s="9">
        <f t="shared" si="26"/>
        <v>39.640591966173361</v>
      </c>
      <c r="T124" s="9">
        <f t="shared" si="27"/>
        <v>9.4382361824222283</v>
      </c>
      <c r="V124" s="10">
        <f t="shared" si="28"/>
        <v>5.5040000000000006E-2</v>
      </c>
      <c r="W124" s="10">
        <f t="shared" si="29"/>
        <v>3.44E-2</v>
      </c>
      <c r="X124" s="10">
        <f t="shared" si="30"/>
        <v>0.23116799999999998</v>
      </c>
      <c r="Y124" s="10">
        <f t="shared" si="31"/>
        <v>0.14448</v>
      </c>
      <c r="Z124" s="10">
        <f t="shared" si="20"/>
        <v>0.24727272727272728</v>
      </c>
      <c r="AA124" s="10">
        <f t="shared" si="21"/>
        <v>0.15454545454545454</v>
      </c>
      <c r="AB124" s="9">
        <f t="shared" si="22"/>
        <v>4.0441176470588234</v>
      </c>
      <c r="AC124" s="9">
        <f t="shared" si="23"/>
        <v>6.4705882352941178</v>
      </c>
      <c r="AD124" s="9">
        <f t="shared" si="32"/>
        <v>18.168604651162791</v>
      </c>
      <c r="AE124" s="9">
        <f t="shared" si="33"/>
        <v>29.069767441860467</v>
      </c>
      <c r="AF124" s="9">
        <f t="shared" si="34"/>
        <v>4.3258582502768554</v>
      </c>
      <c r="AG124" s="9">
        <f t="shared" si="35"/>
        <v>6.921373200442968</v>
      </c>
    </row>
    <row r="125" spans="1:33">
      <c r="A125" s="8"/>
      <c r="B125" s="2" t="s">
        <v>199</v>
      </c>
      <c r="D125" s="15">
        <v>600</v>
      </c>
      <c r="F125" s="5">
        <f t="shared" si="38"/>
        <v>375</v>
      </c>
      <c r="G125" s="9" t="s">
        <v>244</v>
      </c>
      <c r="H125" s="22">
        <v>2350</v>
      </c>
      <c r="I125" s="15">
        <v>2500</v>
      </c>
      <c r="J125" s="15"/>
      <c r="K125">
        <v>850</v>
      </c>
      <c r="L125" s="5">
        <v>90</v>
      </c>
      <c r="M125" s="5">
        <v>4200</v>
      </c>
      <c r="N125" s="5">
        <v>4300</v>
      </c>
      <c r="O125" s="5">
        <v>4600</v>
      </c>
      <c r="P125" s="9">
        <f t="shared" si="18"/>
        <v>1.4166666666666667</v>
      </c>
      <c r="R125" s="9">
        <f t="shared" si="19"/>
        <v>9.4444444444444446</v>
      </c>
      <c r="S125" s="9">
        <f t="shared" si="26"/>
        <v>42.972699696663291</v>
      </c>
      <c r="T125" s="9">
        <f t="shared" si="27"/>
        <v>10.231595165872214</v>
      </c>
      <c r="V125" s="10">
        <f t="shared" si="28"/>
        <v>5.2746666666666671E-2</v>
      </c>
      <c r="W125" s="10">
        <f t="shared" si="29"/>
        <v>3.2966666666666672E-2</v>
      </c>
      <c r="X125" s="10">
        <f t="shared" si="30"/>
        <v>0.22153599999999998</v>
      </c>
      <c r="Y125" s="10">
        <f t="shared" si="31"/>
        <v>0.13846</v>
      </c>
      <c r="Z125" s="10">
        <f t="shared" si="20"/>
        <v>0.24</v>
      </c>
      <c r="AA125" s="10">
        <f t="shared" si="21"/>
        <v>0.15</v>
      </c>
      <c r="AB125" s="9">
        <f t="shared" si="22"/>
        <v>4.166666666666667</v>
      </c>
      <c r="AC125" s="9">
        <f t="shared" si="23"/>
        <v>6.666666666666667</v>
      </c>
      <c r="AD125" s="9">
        <f t="shared" si="32"/>
        <v>18.958543983822043</v>
      </c>
      <c r="AE125" s="9">
        <f t="shared" si="33"/>
        <v>30.333670374115268</v>
      </c>
      <c r="AF125" s="9">
        <f t="shared" si="34"/>
        <v>4.5139390437671532</v>
      </c>
      <c r="AG125" s="9">
        <f t="shared" si="35"/>
        <v>7.2223024700274445</v>
      </c>
    </row>
    <row r="126" spans="1:33">
      <c r="B126" s="2" t="s">
        <v>200</v>
      </c>
      <c r="D126" s="15">
        <v>700</v>
      </c>
      <c r="F126" s="5">
        <f t="shared" si="38"/>
        <v>437.5</v>
      </c>
      <c r="G126" s="9" t="s">
        <v>245</v>
      </c>
      <c r="H126" s="22">
        <v>2450</v>
      </c>
      <c r="I126" s="15">
        <v>2750</v>
      </c>
      <c r="J126" s="15"/>
      <c r="K126">
        <v>1000</v>
      </c>
      <c r="L126" s="5">
        <v>120</v>
      </c>
      <c r="M126" s="5">
        <v>4600</v>
      </c>
      <c r="N126" s="5">
        <v>4700</v>
      </c>
      <c r="O126" s="5">
        <v>5050</v>
      </c>
      <c r="P126" s="9">
        <f t="shared" si="18"/>
        <v>1.4285714285714286</v>
      </c>
      <c r="R126" s="9">
        <f t="shared" si="19"/>
        <v>8.3333333333333339</v>
      </c>
      <c r="S126" s="9">
        <f t="shared" si="26"/>
        <v>42.131872761744255</v>
      </c>
      <c r="T126" s="9">
        <f t="shared" si="27"/>
        <v>9.1591027742922293</v>
      </c>
      <c r="V126" s="10">
        <f t="shared" si="28"/>
        <v>5.4251428571428569E-2</v>
      </c>
      <c r="W126" s="10">
        <f t="shared" si="29"/>
        <v>3.3907142857142858E-2</v>
      </c>
      <c r="X126" s="10">
        <f t="shared" si="30"/>
        <v>0.24955657142857143</v>
      </c>
      <c r="Y126" s="10">
        <f t="shared" si="31"/>
        <v>0.15597285714285714</v>
      </c>
      <c r="Z126" s="10">
        <f t="shared" si="20"/>
        <v>0.2742857142857143</v>
      </c>
      <c r="AA126" s="10">
        <f t="shared" si="21"/>
        <v>0.17142857142857143</v>
      </c>
      <c r="AB126" s="9">
        <f t="shared" si="22"/>
        <v>3.6458333333333335</v>
      </c>
      <c r="AC126" s="9">
        <f t="shared" si="23"/>
        <v>5.833333333333333</v>
      </c>
      <c r="AD126" s="9">
        <f t="shared" si="32"/>
        <v>18.432694333263115</v>
      </c>
      <c r="AE126" s="9">
        <f t="shared" si="33"/>
        <v>29.492310933220981</v>
      </c>
      <c r="AF126" s="9">
        <f t="shared" si="34"/>
        <v>4.0071074637528508</v>
      </c>
      <c r="AG126" s="9">
        <f t="shared" si="35"/>
        <v>6.4113719420045614</v>
      </c>
    </row>
    <row r="127" spans="1:33">
      <c r="B127" s="2" t="s">
        <v>201</v>
      </c>
      <c r="D127" s="15">
        <v>800</v>
      </c>
      <c r="F127" s="5">
        <f t="shared" si="38"/>
        <v>500</v>
      </c>
      <c r="G127" s="9" t="s">
        <v>246</v>
      </c>
      <c r="H127" s="22">
        <v>2620</v>
      </c>
      <c r="I127" s="15">
        <v>2750</v>
      </c>
      <c r="J127" s="15"/>
      <c r="K127" s="15">
        <v>1200</v>
      </c>
      <c r="L127" s="17">
        <v>131</v>
      </c>
      <c r="M127" s="17">
        <v>4600</v>
      </c>
      <c r="N127" s="17">
        <v>4700</v>
      </c>
      <c r="O127" s="17">
        <v>5200</v>
      </c>
      <c r="P127" s="9">
        <f t="shared" si="18"/>
        <v>1.5</v>
      </c>
      <c r="R127" s="9">
        <f t="shared" si="19"/>
        <v>9.1603053435114496</v>
      </c>
      <c r="S127" s="9">
        <f t="shared" si="26"/>
        <v>49.099836333878883</v>
      </c>
      <c r="T127" s="9">
        <f t="shared" si="27"/>
        <v>10.673877463886715</v>
      </c>
      <c r="V127" s="10">
        <f t="shared" si="28"/>
        <v>4.888E-2</v>
      </c>
      <c r="W127" s="10">
        <f t="shared" si="29"/>
        <v>3.0550000000000001E-2</v>
      </c>
      <c r="X127" s="10">
        <f t="shared" si="30"/>
        <v>0.22484800000000002</v>
      </c>
      <c r="Y127" s="10">
        <f t="shared" si="31"/>
        <v>0.14053000000000002</v>
      </c>
      <c r="Z127" s="10">
        <f t="shared" si="20"/>
        <v>0.26200000000000001</v>
      </c>
      <c r="AA127" s="10">
        <f t="shared" si="21"/>
        <v>0.16375000000000001</v>
      </c>
      <c r="AB127" s="9">
        <f t="shared" si="22"/>
        <v>3.8167938931297711</v>
      </c>
      <c r="AC127" s="9">
        <f t="shared" si="23"/>
        <v>6.106870229007634</v>
      </c>
      <c r="AD127" s="9">
        <f t="shared" si="32"/>
        <v>20.458265139116204</v>
      </c>
      <c r="AE127" s="9">
        <f t="shared" si="33"/>
        <v>32.733224222585925</v>
      </c>
      <c r="AF127" s="9">
        <f t="shared" si="34"/>
        <v>4.4474489432861306</v>
      </c>
      <c r="AG127" s="9">
        <f t="shared" si="35"/>
        <v>7.1159183092578102</v>
      </c>
    </row>
    <row r="128" spans="1:33">
      <c r="B128" s="2" t="s">
        <v>202</v>
      </c>
      <c r="D128" s="15">
        <v>1000</v>
      </c>
      <c r="F128" s="5">
        <f t="shared" si="38"/>
        <v>625</v>
      </c>
      <c r="G128" s="9" t="s">
        <v>247</v>
      </c>
      <c r="H128" s="22">
        <v>2800</v>
      </c>
      <c r="I128" s="15">
        <v>3000</v>
      </c>
      <c r="J128" s="15"/>
      <c r="K128" s="15">
        <v>1500</v>
      </c>
      <c r="L128" s="17">
        <v>181</v>
      </c>
      <c r="M128" s="17">
        <v>5200</v>
      </c>
      <c r="N128" s="17">
        <v>5300</v>
      </c>
      <c r="O128" s="17">
        <v>5650</v>
      </c>
      <c r="P128" s="9">
        <f t="shared" si="18"/>
        <v>1.5</v>
      </c>
      <c r="R128" s="9">
        <f t="shared" si="19"/>
        <v>8.2872928176795586</v>
      </c>
      <c r="S128" s="9">
        <f t="shared" si="26"/>
        <v>50.091835030889968</v>
      </c>
      <c r="T128" s="9">
        <f t="shared" si="27"/>
        <v>9.6330451982480696</v>
      </c>
      <c r="V128" s="10">
        <f t="shared" si="28"/>
        <v>4.7912000000000003E-2</v>
      </c>
      <c r="W128" s="10">
        <f t="shared" si="29"/>
        <v>2.9944999999999999E-2</v>
      </c>
      <c r="X128" s="10">
        <f t="shared" si="30"/>
        <v>0.24914239999999999</v>
      </c>
      <c r="Y128" s="10">
        <f t="shared" si="31"/>
        <v>0.15571399999999999</v>
      </c>
      <c r="Z128" s="10">
        <f t="shared" si="20"/>
        <v>0.28960000000000002</v>
      </c>
      <c r="AA128" s="10">
        <f t="shared" si="21"/>
        <v>0.18099999999999999</v>
      </c>
      <c r="AB128" s="9">
        <f t="shared" si="22"/>
        <v>3.4530386740331491</v>
      </c>
      <c r="AC128" s="9">
        <f t="shared" si="23"/>
        <v>5.5248618784530388</v>
      </c>
      <c r="AD128" s="9">
        <f t="shared" si="32"/>
        <v>20.871597929537486</v>
      </c>
      <c r="AE128" s="9">
        <f t="shared" si="33"/>
        <v>33.394556687259978</v>
      </c>
      <c r="AF128" s="9">
        <f t="shared" si="34"/>
        <v>4.013768832603362</v>
      </c>
      <c r="AG128" s="9">
        <f t="shared" si="35"/>
        <v>6.4220301321653794</v>
      </c>
    </row>
    <row r="129" spans="1:33">
      <c r="B129" s="2" t="s">
        <v>203</v>
      </c>
      <c r="D129" s="15">
        <v>1300</v>
      </c>
      <c r="F129" s="5">
        <f t="shared" si="38"/>
        <v>812.5</v>
      </c>
      <c r="G129" s="9" t="s">
        <v>248</v>
      </c>
      <c r="H129" s="22">
        <v>2900</v>
      </c>
      <c r="I129" s="15">
        <v>3350</v>
      </c>
      <c r="J129" s="15"/>
      <c r="K129" s="15">
        <v>2000</v>
      </c>
      <c r="L129" s="17">
        <v>222</v>
      </c>
      <c r="M129" s="17">
        <v>5650</v>
      </c>
      <c r="N129" s="17">
        <v>5660</v>
      </c>
      <c r="O129" s="17">
        <v>5900</v>
      </c>
      <c r="P129" s="9">
        <f t="shared" si="18"/>
        <v>1.5384615384615385</v>
      </c>
      <c r="R129" s="9">
        <f t="shared" si="19"/>
        <v>9.0090090090090094</v>
      </c>
      <c r="S129" s="9">
        <f t="shared" si="26"/>
        <v>59.890998382943039</v>
      </c>
      <c r="T129" s="9">
        <f t="shared" si="27"/>
        <v>10.600176704945673</v>
      </c>
      <c r="V129" s="10">
        <f t="shared" si="28"/>
        <v>4.1100307692307693E-2</v>
      </c>
      <c r="W129" s="10">
        <f t="shared" si="29"/>
        <v>2.5687692307692307E-2</v>
      </c>
      <c r="X129" s="10">
        <f t="shared" si="30"/>
        <v>0.23221673846153845</v>
      </c>
      <c r="Y129" s="10">
        <f t="shared" si="31"/>
        <v>0.14513546153846152</v>
      </c>
      <c r="Z129" s="10">
        <f t="shared" si="20"/>
        <v>0.27323076923076922</v>
      </c>
      <c r="AA129" s="10">
        <f t="shared" si="21"/>
        <v>0.17076923076923076</v>
      </c>
      <c r="AB129" s="9">
        <f t="shared" si="22"/>
        <v>3.6599099099099099</v>
      </c>
      <c r="AC129" s="9">
        <f t="shared" si="23"/>
        <v>5.8558558558558556</v>
      </c>
      <c r="AD129" s="9">
        <f t="shared" si="32"/>
        <v>24.330718093070612</v>
      </c>
      <c r="AE129" s="9">
        <f t="shared" si="33"/>
        <v>38.929148948912975</v>
      </c>
      <c r="AF129" s="9">
        <f t="shared" si="34"/>
        <v>4.3063217863841796</v>
      </c>
      <c r="AG129" s="9">
        <f t="shared" si="35"/>
        <v>6.8901148582146865</v>
      </c>
    </row>
    <row r="130" spans="1:33">
      <c r="A130" s="1" t="s">
        <v>204</v>
      </c>
      <c r="G130" s="9"/>
      <c r="H130" s="18"/>
      <c r="I130" s="15"/>
      <c r="J130" s="15"/>
      <c r="K130" s="15"/>
      <c r="L130" s="17"/>
      <c r="M130" s="17"/>
      <c r="N130" s="17"/>
      <c r="O130" s="17"/>
      <c r="P130" s="9"/>
      <c r="R130" s="9"/>
      <c r="S130" s="9"/>
      <c r="T130" s="9"/>
      <c r="V130" s="10"/>
      <c r="W130" s="10"/>
      <c r="X130" s="10"/>
      <c r="Y130" s="10"/>
      <c r="Z130" s="10"/>
      <c r="AA130" s="10"/>
      <c r="AB130" s="9"/>
      <c r="AC130" s="9"/>
      <c r="AD130" s="9"/>
      <c r="AE130" s="9"/>
      <c r="AF130" s="9"/>
      <c r="AG130" s="9"/>
    </row>
    <row r="131" spans="1:33">
      <c r="B131" s="2" t="s">
        <v>205</v>
      </c>
      <c r="C131">
        <v>290</v>
      </c>
      <c r="D131">
        <v>530</v>
      </c>
      <c r="E131" s="5">
        <f t="shared" ref="E131:E146" si="39">C131/1.6</f>
        <v>181.25</v>
      </c>
      <c r="F131" s="5">
        <f t="shared" si="38"/>
        <v>331.25</v>
      </c>
      <c r="G131" s="9" t="s">
        <v>249</v>
      </c>
      <c r="H131" s="18">
        <v>1500</v>
      </c>
      <c r="I131" s="15">
        <v>1650</v>
      </c>
      <c r="K131" s="15">
        <v>350</v>
      </c>
      <c r="L131" s="17">
        <v>34</v>
      </c>
      <c r="M131" s="17">
        <v>3000</v>
      </c>
      <c r="N131" s="17">
        <v>3000</v>
      </c>
      <c r="O131" s="17">
        <v>3000</v>
      </c>
      <c r="P131" s="9">
        <f t="shared" ref="P131:P146" si="40">K131/D131</f>
        <v>0.660377358490566</v>
      </c>
      <c r="R131" s="9">
        <f t="shared" ref="R131:R146" si="41">K131/L131</f>
        <v>10.294117647058824</v>
      </c>
      <c r="S131" s="9">
        <f t="shared" ref="S131:S146" si="42">K131/(N131*O131)*1000000</f>
        <v>38.888888888888893</v>
      </c>
      <c r="T131" s="9">
        <f t="shared" ref="T131:T146" si="43">K131/(M131*N131*O131)*1000000000</f>
        <v>12.962962962962964</v>
      </c>
      <c r="V131" s="10">
        <f t="shared" ref="V131:V146" si="44">(N131*O131)/1000000/F131</f>
        <v>2.7169811320754716E-2</v>
      </c>
      <c r="W131" s="10">
        <f t="shared" ref="W131:W146" si="45">(N131*O131)/1000000/D131</f>
        <v>1.6981132075471698E-2</v>
      </c>
      <c r="X131" s="10">
        <f t="shared" ref="X131:X146" si="46">(M131*N131*O131)/1000000000/F131</f>
        <v>8.1509433962264149E-2</v>
      </c>
      <c r="Y131" s="10">
        <f t="shared" ref="Y131:Y146" si="47">(M131*N131*O131)/1000000000/D131</f>
        <v>5.0943396226415097E-2</v>
      </c>
      <c r="Z131" s="10">
        <f t="shared" ref="Z131:Z146" si="48">L131/F131</f>
        <v>0.10264150943396226</v>
      </c>
      <c r="AA131" s="10">
        <f t="shared" ref="AA131:AA146" si="49">L131/D131</f>
        <v>6.4150943396226415E-2</v>
      </c>
      <c r="AB131" s="9">
        <f t="shared" ref="AB131:AB146" si="50">F131/L131</f>
        <v>9.742647058823529</v>
      </c>
      <c r="AC131" s="9">
        <f t="shared" ref="AC131:AC146" si="51">D131/L131</f>
        <v>15.588235294117647</v>
      </c>
      <c r="AD131" s="9">
        <f t="shared" ref="AD131:AD146" si="52">F131/(N131*O131)*1000000</f>
        <v>36.805555555555557</v>
      </c>
      <c r="AE131" s="9">
        <f t="shared" ref="AE131:AE146" si="53">D131/(N131*O131)*1000000</f>
        <v>58.888888888888886</v>
      </c>
      <c r="AF131" s="9">
        <f t="shared" ref="AF131:AF146" si="54">F131/(N131*O131*M131)*1000000000</f>
        <v>12.268518518518519</v>
      </c>
      <c r="AG131" s="9">
        <f t="shared" ref="AG131:AG146" si="55">D131/(N131*O131*M131)*1000000000</f>
        <v>19.62962962962963</v>
      </c>
    </row>
    <row r="132" spans="1:33">
      <c r="B132" s="2" t="s">
        <v>206</v>
      </c>
      <c r="C132">
        <v>335</v>
      </c>
      <c r="D132">
        <v>620</v>
      </c>
      <c r="E132" s="5">
        <f t="shared" si="39"/>
        <v>209.375</v>
      </c>
      <c r="F132" s="5">
        <f t="shared" si="38"/>
        <v>387.5</v>
      </c>
      <c r="G132" s="9" t="s">
        <v>250</v>
      </c>
      <c r="H132" s="18">
        <v>1700</v>
      </c>
      <c r="I132" s="15">
        <v>1650</v>
      </c>
      <c r="K132" s="15">
        <v>425</v>
      </c>
      <c r="L132" s="17">
        <v>37</v>
      </c>
      <c r="M132" s="17">
        <v>3000</v>
      </c>
      <c r="N132" s="17">
        <v>3000</v>
      </c>
      <c r="O132" s="17">
        <v>3525</v>
      </c>
      <c r="P132" s="9">
        <f t="shared" si="40"/>
        <v>0.68548387096774188</v>
      </c>
      <c r="R132" s="9">
        <f t="shared" si="41"/>
        <v>11.486486486486486</v>
      </c>
      <c r="S132" s="9">
        <f t="shared" si="42"/>
        <v>40.189125295508276</v>
      </c>
      <c r="T132" s="9">
        <f t="shared" si="43"/>
        <v>13.396375098502759</v>
      </c>
      <c r="V132" s="10">
        <f t="shared" si="44"/>
        <v>2.7290322580645159E-2</v>
      </c>
      <c r="W132" s="10">
        <f t="shared" si="45"/>
        <v>1.7056451612903225E-2</v>
      </c>
      <c r="X132" s="10">
        <f t="shared" si="46"/>
        <v>8.1870967741935488E-2</v>
      </c>
      <c r="Y132" s="10">
        <f t="shared" si="47"/>
        <v>5.1169354838709678E-2</v>
      </c>
      <c r="Z132" s="10">
        <f t="shared" si="48"/>
        <v>9.5483870967741941E-2</v>
      </c>
      <c r="AA132" s="10">
        <f t="shared" si="49"/>
        <v>5.9677419354838709E-2</v>
      </c>
      <c r="AB132" s="9">
        <f t="shared" si="50"/>
        <v>10.472972972972974</v>
      </c>
      <c r="AC132" s="9">
        <f t="shared" si="51"/>
        <v>16.756756756756758</v>
      </c>
      <c r="AD132" s="9">
        <f t="shared" si="52"/>
        <v>36.643026004728128</v>
      </c>
      <c r="AE132" s="9">
        <f t="shared" si="53"/>
        <v>58.628841607565015</v>
      </c>
      <c r="AF132" s="9">
        <f t="shared" si="54"/>
        <v>12.214342001576044</v>
      </c>
      <c r="AG132" s="9">
        <f t="shared" si="55"/>
        <v>19.54294720252167</v>
      </c>
    </row>
    <row r="133" spans="1:33">
      <c r="B133" s="2" t="s">
        <v>207</v>
      </c>
      <c r="C133">
        <v>380</v>
      </c>
      <c r="D133">
        <v>700</v>
      </c>
      <c r="E133" s="5">
        <f t="shared" si="39"/>
        <v>237.5</v>
      </c>
      <c r="F133" s="5">
        <f t="shared" si="38"/>
        <v>437.5</v>
      </c>
      <c r="G133" s="9" t="s">
        <v>251</v>
      </c>
      <c r="H133" s="18">
        <v>1900</v>
      </c>
      <c r="I133" s="22">
        <v>1650</v>
      </c>
      <c r="J133" s="18"/>
      <c r="K133" s="22">
        <v>475</v>
      </c>
      <c r="L133" s="22">
        <v>40</v>
      </c>
      <c r="M133" s="22">
        <v>3000</v>
      </c>
      <c r="N133" s="22">
        <v>3000</v>
      </c>
      <c r="O133" s="22">
        <v>3825</v>
      </c>
      <c r="P133" s="9">
        <f t="shared" si="40"/>
        <v>0.6785714285714286</v>
      </c>
      <c r="R133" s="9">
        <f t="shared" si="41"/>
        <v>11.875</v>
      </c>
      <c r="S133" s="9">
        <f t="shared" si="42"/>
        <v>41.394335511982575</v>
      </c>
      <c r="T133" s="9">
        <f t="shared" si="43"/>
        <v>13.798111837327523</v>
      </c>
      <c r="V133" s="10">
        <f t="shared" si="44"/>
        <v>2.6228571428571427E-2</v>
      </c>
      <c r="W133" s="10">
        <f t="shared" si="45"/>
        <v>1.6392857142857143E-2</v>
      </c>
      <c r="X133" s="10">
        <f t="shared" si="46"/>
        <v>7.8685714285714276E-2</v>
      </c>
      <c r="Y133" s="10">
        <f t="shared" si="47"/>
        <v>4.9178571428571426E-2</v>
      </c>
      <c r="Z133" s="10">
        <f t="shared" si="48"/>
        <v>9.1428571428571428E-2</v>
      </c>
      <c r="AA133" s="10">
        <f t="shared" si="49"/>
        <v>5.7142857142857141E-2</v>
      </c>
      <c r="AB133" s="9">
        <f t="shared" si="50"/>
        <v>10.9375</v>
      </c>
      <c r="AC133" s="9">
        <f t="shared" si="51"/>
        <v>17.5</v>
      </c>
      <c r="AD133" s="9">
        <f t="shared" si="52"/>
        <v>38.126361655773415</v>
      </c>
      <c r="AE133" s="9">
        <f t="shared" si="53"/>
        <v>61.002178649237479</v>
      </c>
      <c r="AF133" s="9">
        <f t="shared" si="54"/>
        <v>12.708787218591141</v>
      </c>
      <c r="AG133" s="9">
        <f t="shared" si="55"/>
        <v>20.334059549745824</v>
      </c>
    </row>
    <row r="134" spans="1:33">
      <c r="A134" s="8"/>
      <c r="B134" s="2" t="s">
        <v>208</v>
      </c>
      <c r="C134">
        <v>425</v>
      </c>
      <c r="D134">
        <v>790</v>
      </c>
      <c r="E134" s="5">
        <f t="shared" si="39"/>
        <v>265.625</v>
      </c>
      <c r="F134" s="5">
        <f t="shared" si="38"/>
        <v>493.75</v>
      </c>
      <c r="G134" s="9" t="s">
        <v>252</v>
      </c>
      <c r="H134" s="18">
        <v>2100</v>
      </c>
      <c r="I134" s="22">
        <v>1650</v>
      </c>
      <c r="K134" s="22">
        <v>550</v>
      </c>
      <c r="L134" s="22">
        <v>43</v>
      </c>
      <c r="M134" s="22">
        <v>3000</v>
      </c>
      <c r="N134" s="22">
        <v>3000</v>
      </c>
      <c r="O134" s="22">
        <v>4050</v>
      </c>
      <c r="P134" s="9">
        <f t="shared" si="40"/>
        <v>0.69620253164556967</v>
      </c>
      <c r="R134" s="9">
        <f t="shared" si="41"/>
        <v>12.790697674418604</v>
      </c>
      <c r="S134" s="9">
        <f t="shared" si="42"/>
        <v>45.267489711934154</v>
      </c>
      <c r="T134" s="9">
        <f t="shared" si="43"/>
        <v>15.089163237311384</v>
      </c>
      <c r="V134" s="10">
        <f t="shared" si="44"/>
        <v>2.460759493670886E-2</v>
      </c>
      <c r="W134" s="10">
        <f t="shared" si="45"/>
        <v>1.5379746835443039E-2</v>
      </c>
      <c r="X134" s="10">
        <f t="shared" si="46"/>
        <v>7.3822784810126593E-2</v>
      </c>
      <c r="Y134" s="10">
        <f t="shared" si="47"/>
        <v>4.6139240506329116E-2</v>
      </c>
      <c r="Z134" s="10">
        <f t="shared" si="48"/>
        <v>8.7088607594936709E-2</v>
      </c>
      <c r="AA134" s="10">
        <f t="shared" si="49"/>
        <v>5.4430379746835442E-2</v>
      </c>
      <c r="AB134" s="9">
        <f t="shared" si="50"/>
        <v>11.482558139534884</v>
      </c>
      <c r="AC134" s="9">
        <f t="shared" si="51"/>
        <v>18.372093023255815</v>
      </c>
      <c r="AD134" s="9">
        <f t="shared" si="52"/>
        <v>40.637860082304528</v>
      </c>
      <c r="AE134" s="9">
        <f t="shared" si="53"/>
        <v>65.020576131687235</v>
      </c>
      <c r="AF134" s="9">
        <f t="shared" si="54"/>
        <v>13.545953360768177</v>
      </c>
      <c r="AG134" s="9">
        <f t="shared" si="55"/>
        <v>21.67352537722908</v>
      </c>
    </row>
    <row r="135" spans="1:33">
      <c r="B135" s="2" t="s">
        <v>209</v>
      </c>
      <c r="C135">
        <v>500</v>
      </c>
      <c r="D135">
        <v>920</v>
      </c>
      <c r="E135" s="5">
        <f t="shared" si="39"/>
        <v>312.5</v>
      </c>
      <c r="F135" s="5">
        <f t="shared" si="38"/>
        <v>575</v>
      </c>
      <c r="G135" s="9" t="s">
        <v>253</v>
      </c>
      <c r="H135" s="18">
        <v>1700</v>
      </c>
      <c r="I135" s="22">
        <v>2050</v>
      </c>
      <c r="K135" s="22">
        <v>625</v>
      </c>
      <c r="L135" s="22">
        <v>60</v>
      </c>
      <c r="M135" s="22">
        <v>3625</v>
      </c>
      <c r="N135" s="22">
        <v>3600</v>
      </c>
      <c r="O135" s="22">
        <v>4025</v>
      </c>
      <c r="P135" s="9">
        <f t="shared" si="40"/>
        <v>0.67934782608695654</v>
      </c>
      <c r="R135" s="9">
        <f t="shared" si="41"/>
        <v>10.416666666666666</v>
      </c>
      <c r="S135" s="9">
        <f t="shared" si="42"/>
        <v>43.133195307108352</v>
      </c>
      <c r="T135" s="9">
        <f t="shared" si="43"/>
        <v>11.898812498512649</v>
      </c>
      <c r="V135" s="10">
        <f t="shared" si="44"/>
        <v>2.52E-2</v>
      </c>
      <c r="W135" s="10">
        <f t="shared" si="45"/>
        <v>1.575E-2</v>
      </c>
      <c r="X135" s="10">
        <f t="shared" si="46"/>
        <v>9.1350000000000001E-2</v>
      </c>
      <c r="Y135" s="10">
        <f t="shared" si="47"/>
        <v>5.7093749999999999E-2</v>
      </c>
      <c r="Z135" s="10">
        <f t="shared" si="48"/>
        <v>0.10434782608695652</v>
      </c>
      <c r="AA135" s="10">
        <f t="shared" si="49"/>
        <v>6.5217391304347824E-2</v>
      </c>
      <c r="AB135" s="9">
        <f t="shared" si="50"/>
        <v>9.5833333333333339</v>
      </c>
      <c r="AC135" s="9">
        <f t="shared" si="51"/>
        <v>15.333333333333334</v>
      </c>
      <c r="AD135" s="9">
        <f t="shared" si="52"/>
        <v>39.682539682539684</v>
      </c>
      <c r="AE135" s="9">
        <f t="shared" si="53"/>
        <v>63.492063492063487</v>
      </c>
      <c r="AF135" s="9">
        <f t="shared" si="54"/>
        <v>10.946907498631637</v>
      </c>
      <c r="AG135" s="9">
        <f t="shared" si="55"/>
        <v>17.51505199781062</v>
      </c>
    </row>
    <row r="136" spans="1:33">
      <c r="B136" s="2" t="s">
        <v>210</v>
      </c>
      <c r="C136">
        <v>590</v>
      </c>
      <c r="D136">
        <v>1090</v>
      </c>
      <c r="E136" s="5">
        <f t="shared" si="39"/>
        <v>368.75</v>
      </c>
      <c r="F136" s="5">
        <f t="shared" si="38"/>
        <v>681.25</v>
      </c>
      <c r="G136" s="9" t="s">
        <v>254</v>
      </c>
      <c r="H136" s="18">
        <v>2000</v>
      </c>
      <c r="I136" s="22">
        <v>2050</v>
      </c>
      <c r="K136" s="22">
        <v>725</v>
      </c>
      <c r="L136" s="22">
        <v>65</v>
      </c>
      <c r="M136" s="22">
        <v>3625</v>
      </c>
      <c r="N136" s="22">
        <v>3600</v>
      </c>
      <c r="O136" s="22">
        <v>4300</v>
      </c>
      <c r="P136" s="9">
        <f t="shared" si="40"/>
        <v>0.66513761467889909</v>
      </c>
      <c r="R136" s="9">
        <f t="shared" si="41"/>
        <v>11.153846153846153</v>
      </c>
      <c r="S136" s="9">
        <f t="shared" si="42"/>
        <v>46.834625322997418</v>
      </c>
      <c r="T136" s="9">
        <f t="shared" si="43"/>
        <v>12.919896640826874</v>
      </c>
      <c r="V136" s="10">
        <f t="shared" si="44"/>
        <v>2.2722935779816513E-2</v>
      </c>
      <c r="W136" s="10">
        <f t="shared" si="45"/>
        <v>1.4201834862385321E-2</v>
      </c>
      <c r="X136" s="10">
        <f t="shared" si="46"/>
        <v>8.2370642201834862E-2</v>
      </c>
      <c r="Y136" s="10">
        <f t="shared" si="47"/>
        <v>5.1481651376146791E-2</v>
      </c>
      <c r="Z136" s="10">
        <f t="shared" si="48"/>
        <v>9.5412844036697253E-2</v>
      </c>
      <c r="AA136" s="10">
        <f t="shared" si="49"/>
        <v>5.9633027522935783E-2</v>
      </c>
      <c r="AB136" s="9">
        <f t="shared" si="50"/>
        <v>10.48076923076923</v>
      </c>
      <c r="AC136" s="9">
        <f t="shared" si="51"/>
        <v>16.76923076923077</v>
      </c>
      <c r="AD136" s="9">
        <f t="shared" si="52"/>
        <v>44.008397932816536</v>
      </c>
      <c r="AE136" s="9">
        <f t="shared" si="53"/>
        <v>70.413436692506465</v>
      </c>
      <c r="AF136" s="9">
        <f t="shared" si="54"/>
        <v>12.140247705604562</v>
      </c>
      <c r="AG136" s="9">
        <f t="shared" si="55"/>
        <v>19.424396328967301</v>
      </c>
    </row>
    <row r="137" spans="1:33">
      <c r="B137" s="2" t="s">
        <v>211</v>
      </c>
      <c r="C137">
        <v>690</v>
      </c>
      <c r="D137">
        <v>1280</v>
      </c>
      <c r="E137" s="5">
        <f t="shared" si="39"/>
        <v>431.25</v>
      </c>
      <c r="F137" s="5">
        <f t="shared" si="38"/>
        <v>800</v>
      </c>
      <c r="G137" s="9" t="s">
        <v>255</v>
      </c>
      <c r="H137" s="18">
        <v>2200</v>
      </c>
      <c r="I137" s="22">
        <v>2050</v>
      </c>
      <c r="K137" s="22">
        <v>850</v>
      </c>
      <c r="L137" s="22">
        <v>71</v>
      </c>
      <c r="M137" s="22">
        <v>3625</v>
      </c>
      <c r="N137" s="22">
        <v>3600</v>
      </c>
      <c r="O137" s="22">
        <v>4725</v>
      </c>
      <c r="P137" s="9">
        <f t="shared" si="40"/>
        <v>0.6640625</v>
      </c>
      <c r="R137" s="9">
        <f t="shared" si="41"/>
        <v>11.971830985915492</v>
      </c>
      <c r="S137" s="9">
        <f t="shared" si="42"/>
        <v>49.970605526161087</v>
      </c>
      <c r="T137" s="9">
        <f t="shared" si="43"/>
        <v>13.784994627906505</v>
      </c>
      <c r="V137" s="10">
        <f t="shared" si="44"/>
        <v>2.1262500000000004E-2</v>
      </c>
      <c r="W137" s="10">
        <f t="shared" si="45"/>
        <v>1.3289062500000001E-2</v>
      </c>
      <c r="X137" s="10">
        <f t="shared" si="46"/>
        <v>7.7076562500000001E-2</v>
      </c>
      <c r="Y137" s="10">
        <f t="shared" si="47"/>
        <v>4.8172851562500001E-2</v>
      </c>
      <c r="Z137" s="10">
        <f t="shared" si="48"/>
        <v>8.8749999999999996E-2</v>
      </c>
      <c r="AA137" s="10">
        <f t="shared" si="49"/>
        <v>5.5468749999999997E-2</v>
      </c>
      <c r="AB137" s="9">
        <f t="shared" si="50"/>
        <v>11.267605633802816</v>
      </c>
      <c r="AC137" s="9">
        <f t="shared" si="51"/>
        <v>18.028169014084508</v>
      </c>
      <c r="AD137" s="9">
        <f t="shared" si="52"/>
        <v>47.031158142269256</v>
      </c>
      <c r="AE137" s="9">
        <f t="shared" si="53"/>
        <v>75.249853027630806</v>
      </c>
      <c r="AF137" s="9">
        <f t="shared" si="54"/>
        <v>12.974112590970828</v>
      </c>
      <c r="AG137" s="9">
        <f t="shared" si="55"/>
        <v>20.758580145553328</v>
      </c>
    </row>
    <row r="138" spans="1:33">
      <c r="B138" s="2" t="s">
        <v>212</v>
      </c>
      <c r="C138">
        <v>780</v>
      </c>
      <c r="D138">
        <v>1440</v>
      </c>
      <c r="E138" s="5">
        <f t="shared" si="39"/>
        <v>487.5</v>
      </c>
      <c r="F138" s="5">
        <f t="shared" si="38"/>
        <v>900</v>
      </c>
      <c r="G138" s="9" t="s">
        <v>256</v>
      </c>
      <c r="H138" s="18">
        <v>2500</v>
      </c>
      <c r="I138" s="22">
        <v>2050</v>
      </c>
      <c r="K138" s="22">
        <v>975</v>
      </c>
      <c r="L138" s="22">
        <v>76</v>
      </c>
      <c r="M138" s="22">
        <v>3625</v>
      </c>
      <c r="N138" s="22">
        <v>3600</v>
      </c>
      <c r="O138" s="22">
        <v>5000</v>
      </c>
      <c r="P138" s="9">
        <f t="shared" si="40"/>
        <v>0.67708333333333337</v>
      </c>
      <c r="R138" s="9">
        <f t="shared" si="41"/>
        <v>12.828947368421053</v>
      </c>
      <c r="S138" s="9">
        <f t="shared" si="42"/>
        <v>54.166666666666664</v>
      </c>
      <c r="T138" s="9">
        <f t="shared" si="43"/>
        <v>14.942528735632186</v>
      </c>
      <c r="V138" s="10">
        <f t="shared" si="44"/>
        <v>0.02</v>
      </c>
      <c r="W138" s="10">
        <f t="shared" si="45"/>
        <v>1.2500000000000001E-2</v>
      </c>
      <c r="X138" s="10">
        <f t="shared" si="46"/>
        <v>7.2499999999999995E-2</v>
      </c>
      <c r="Y138" s="10">
        <f t="shared" si="47"/>
        <v>4.5312499999999999E-2</v>
      </c>
      <c r="Z138" s="10">
        <f t="shared" si="48"/>
        <v>8.4444444444444447E-2</v>
      </c>
      <c r="AA138" s="10">
        <f t="shared" si="49"/>
        <v>5.2777777777777778E-2</v>
      </c>
      <c r="AB138" s="9">
        <f t="shared" si="50"/>
        <v>11.842105263157896</v>
      </c>
      <c r="AC138" s="9">
        <f t="shared" si="51"/>
        <v>18.94736842105263</v>
      </c>
      <c r="AD138" s="9">
        <f t="shared" si="52"/>
        <v>50</v>
      </c>
      <c r="AE138" s="9">
        <f t="shared" si="53"/>
        <v>80</v>
      </c>
      <c r="AF138" s="9">
        <f t="shared" si="54"/>
        <v>13.793103448275861</v>
      </c>
      <c r="AG138" s="9">
        <f t="shared" si="55"/>
        <v>22.068965517241381</v>
      </c>
    </row>
    <row r="139" spans="1:33">
      <c r="A139" s="8"/>
      <c r="B139" s="2" t="s">
        <v>213</v>
      </c>
      <c r="C139">
        <v>700</v>
      </c>
      <c r="D139">
        <v>1300</v>
      </c>
      <c r="E139" s="5">
        <f t="shared" si="39"/>
        <v>437.5</v>
      </c>
      <c r="F139" s="5">
        <f t="shared" si="38"/>
        <v>812.5</v>
      </c>
      <c r="G139" s="9" t="s">
        <v>257</v>
      </c>
      <c r="H139" s="18">
        <v>2000</v>
      </c>
      <c r="I139" s="22">
        <v>2500</v>
      </c>
      <c r="K139" s="22">
        <v>850</v>
      </c>
      <c r="L139" s="22">
        <v>100</v>
      </c>
      <c r="M139" s="22">
        <v>4400</v>
      </c>
      <c r="N139" s="22">
        <v>4400</v>
      </c>
      <c r="O139" s="22">
        <v>4800</v>
      </c>
      <c r="P139" s="9">
        <f t="shared" si="40"/>
        <v>0.65384615384615385</v>
      </c>
      <c r="R139" s="9">
        <f t="shared" si="41"/>
        <v>8.5</v>
      </c>
      <c r="S139" s="9">
        <f t="shared" si="42"/>
        <v>40.246212121212125</v>
      </c>
      <c r="T139" s="9">
        <f t="shared" si="43"/>
        <v>9.1468663911845738</v>
      </c>
      <c r="V139" s="10">
        <f t="shared" si="44"/>
        <v>2.5993846153846156E-2</v>
      </c>
      <c r="W139" s="10">
        <f t="shared" si="45"/>
        <v>1.6246153846153848E-2</v>
      </c>
      <c r="X139" s="10">
        <f t="shared" si="46"/>
        <v>0.11437292307692308</v>
      </c>
      <c r="Y139" s="10">
        <f t="shared" si="47"/>
        <v>7.1483076923076927E-2</v>
      </c>
      <c r="Z139" s="10">
        <f t="shared" si="48"/>
        <v>0.12307692307692308</v>
      </c>
      <c r="AA139" s="10">
        <f t="shared" si="49"/>
        <v>7.6923076923076927E-2</v>
      </c>
      <c r="AB139" s="9">
        <f t="shared" si="50"/>
        <v>8.125</v>
      </c>
      <c r="AC139" s="9">
        <f t="shared" si="51"/>
        <v>13</v>
      </c>
      <c r="AD139" s="9">
        <f t="shared" si="52"/>
        <v>38.470643939393938</v>
      </c>
      <c r="AE139" s="9">
        <f t="shared" si="53"/>
        <v>61.553030303030305</v>
      </c>
      <c r="AF139" s="9">
        <f t="shared" si="54"/>
        <v>8.7433281680440764</v>
      </c>
      <c r="AG139" s="9">
        <f t="shared" si="55"/>
        <v>13.989325068870523</v>
      </c>
    </row>
    <row r="140" spans="1:33">
      <c r="B140" s="2" t="s">
        <v>214</v>
      </c>
      <c r="C140">
        <v>800</v>
      </c>
      <c r="D140">
        <v>1480</v>
      </c>
      <c r="E140" s="5">
        <f t="shared" si="39"/>
        <v>500</v>
      </c>
      <c r="F140" s="5">
        <f t="shared" si="38"/>
        <v>925</v>
      </c>
      <c r="G140" s="9" t="s">
        <v>258</v>
      </c>
      <c r="H140" s="18">
        <v>2200</v>
      </c>
      <c r="I140" s="22">
        <v>2500</v>
      </c>
      <c r="K140" s="22">
        <v>1000</v>
      </c>
      <c r="L140" s="22">
        <v>107</v>
      </c>
      <c r="M140" s="22">
        <v>4400</v>
      </c>
      <c r="N140" s="22">
        <v>4400</v>
      </c>
      <c r="O140" s="22">
        <v>5060</v>
      </c>
      <c r="P140" s="9">
        <f t="shared" si="40"/>
        <v>0.67567567567567566</v>
      </c>
      <c r="R140" s="9">
        <f t="shared" si="41"/>
        <v>9.3457943925233646</v>
      </c>
      <c r="S140" s="9">
        <f t="shared" si="42"/>
        <v>44.915558749550847</v>
      </c>
      <c r="T140" s="9">
        <f t="shared" si="43"/>
        <v>10.208081533988828</v>
      </c>
      <c r="V140" s="10">
        <f t="shared" si="44"/>
        <v>2.406918918918919E-2</v>
      </c>
      <c r="W140" s="10">
        <f t="shared" si="45"/>
        <v>1.5043243243243243E-2</v>
      </c>
      <c r="X140" s="10">
        <f t="shared" si="46"/>
        <v>0.10590443243243244</v>
      </c>
      <c r="Y140" s="10">
        <f t="shared" si="47"/>
        <v>6.6190270270270274E-2</v>
      </c>
      <c r="Z140" s="10">
        <f t="shared" si="48"/>
        <v>0.11567567567567567</v>
      </c>
      <c r="AA140" s="10">
        <f t="shared" si="49"/>
        <v>7.2297297297297294E-2</v>
      </c>
      <c r="AB140" s="9">
        <f t="shared" si="50"/>
        <v>8.6448598130841123</v>
      </c>
      <c r="AC140" s="9">
        <f t="shared" si="51"/>
        <v>13.83177570093458</v>
      </c>
      <c r="AD140" s="9">
        <f t="shared" si="52"/>
        <v>41.546891843334535</v>
      </c>
      <c r="AE140" s="9">
        <f t="shared" si="53"/>
        <v>66.475026949335245</v>
      </c>
      <c r="AF140" s="9">
        <f t="shared" si="54"/>
        <v>9.4424754189396651</v>
      </c>
      <c r="AG140" s="9">
        <f t="shared" si="55"/>
        <v>15.107960670303466</v>
      </c>
    </row>
    <row r="141" spans="1:33">
      <c r="B141" s="2" t="s">
        <v>215</v>
      </c>
      <c r="C141">
        <v>900</v>
      </c>
      <c r="D141">
        <v>1670</v>
      </c>
      <c r="E141" s="5">
        <f t="shared" si="39"/>
        <v>562.5</v>
      </c>
      <c r="F141" s="5">
        <f t="shared" si="38"/>
        <v>1043.75</v>
      </c>
      <c r="G141" s="9" t="s">
        <v>259</v>
      </c>
      <c r="H141" s="18">
        <v>2500</v>
      </c>
      <c r="I141" s="22">
        <v>2500</v>
      </c>
      <c r="K141" s="22">
        <v>1150</v>
      </c>
      <c r="L141" s="22">
        <v>117</v>
      </c>
      <c r="M141" s="22">
        <v>4400</v>
      </c>
      <c r="N141" s="22">
        <v>4400</v>
      </c>
      <c r="O141" s="22">
        <v>5500</v>
      </c>
      <c r="P141" s="9">
        <f t="shared" si="40"/>
        <v>0.68862275449101795</v>
      </c>
      <c r="R141" s="9">
        <f t="shared" si="41"/>
        <v>9.8290598290598297</v>
      </c>
      <c r="S141" s="9">
        <f t="shared" si="42"/>
        <v>47.52066115702479</v>
      </c>
      <c r="T141" s="9">
        <f t="shared" si="43"/>
        <v>10.80015026296018</v>
      </c>
      <c r="V141" s="10">
        <f t="shared" si="44"/>
        <v>2.3185628742514969E-2</v>
      </c>
      <c r="W141" s="10">
        <f t="shared" si="45"/>
        <v>1.4491017964071855E-2</v>
      </c>
      <c r="X141" s="10">
        <f t="shared" si="46"/>
        <v>0.10201676646706587</v>
      </c>
      <c r="Y141" s="10">
        <f t="shared" si="47"/>
        <v>6.3760479041916174E-2</v>
      </c>
      <c r="Z141" s="10">
        <f t="shared" si="48"/>
        <v>0.11209580838323353</v>
      </c>
      <c r="AA141" s="10">
        <f t="shared" si="49"/>
        <v>7.0059880239520964E-2</v>
      </c>
      <c r="AB141" s="9">
        <f t="shared" si="50"/>
        <v>8.9209401709401703</v>
      </c>
      <c r="AC141" s="9">
        <f t="shared" si="51"/>
        <v>14.273504273504274</v>
      </c>
      <c r="AD141" s="9">
        <f t="shared" si="52"/>
        <v>43.130165289256198</v>
      </c>
      <c r="AE141" s="9">
        <f t="shared" si="53"/>
        <v>69.008264462809919</v>
      </c>
      <c r="AF141" s="9">
        <f t="shared" si="54"/>
        <v>9.8023102930127735</v>
      </c>
      <c r="AG141" s="9">
        <f t="shared" si="55"/>
        <v>15.683696468820436</v>
      </c>
    </row>
    <row r="142" spans="1:33">
      <c r="B142" s="2" t="s">
        <v>216</v>
      </c>
      <c r="C142">
        <v>1000</v>
      </c>
      <c r="D142">
        <v>1850</v>
      </c>
      <c r="E142" s="5">
        <f t="shared" si="39"/>
        <v>625</v>
      </c>
      <c r="F142" s="5">
        <f t="shared" si="38"/>
        <v>1156.25</v>
      </c>
      <c r="G142" s="9" t="s">
        <v>260</v>
      </c>
      <c r="H142" s="18">
        <v>2800</v>
      </c>
      <c r="I142" s="22">
        <v>2500</v>
      </c>
      <c r="K142" s="22">
        <v>1250</v>
      </c>
      <c r="L142" s="22">
        <v>124</v>
      </c>
      <c r="M142" s="22">
        <v>4400</v>
      </c>
      <c r="N142" s="22">
        <v>4400</v>
      </c>
      <c r="O142" s="22">
        <v>5780</v>
      </c>
      <c r="P142" s="9">
        <f t="shared" si="40"/>
        <v>0.67567567567567566</v>
      </c>
      <c r="R142" s="9">
        <f t="shared" si="41"/>
        <v>10.080645161290322</v>
      </c>
      <c r="S142" s="9">
        <f t="shared" si="42"/>
        <v>49.150676313306072</v>
      </c>
      <c r="T142" s="9">
        <f t="shared" si="43"/>
        <v>11.170608253024108</v>
      </c>
      <c r="V142" s="10">
        <f t="shared" si="44"/>
        <v>2.1995243243243243E-2</v>
      </c>
      <c r="W142" s="10">
        <f t="shared" si="45"/>
        <v>1.3747027027027027E-2</v>
      </c>
      <c r="X142" s="10">
        <f t="shared" si="46"/>
        <v>9.6779070270270273E-2</v>
      </c>
      <c r="Y142" s="10">
        <f t="shared" si="47"/>
        <v>6.0486918918918921E-2</v>
      </c>
      <c r="Z142" s="10">
        <f t="shared" si="48"/>
        <v>0.10724324324324325</v>
      </c>
      <c r="AA142" s="10">
        <f t="shared" si="49"/>
        <v>6.7027027027027022E-2</v>
      </c>
      <c r="AB142" s="9">
        <f t="shared" si="50"/>
        <v>9.324596774193548</v>
      </c>
      <c r="AC142" s="9">
        <f t="shared" si="51"/>
        <v>14.919354838709678</v>
      </c>
      <c r="AD142" s="9">
        <f t="shared" si="52"/>
        <v>45.464375589808114</v>
      </c>
      <c r="AE142" s="9">
        <f t="shared" si="53"/>
        <v>72.743000943692991</v>
      </c>
      <c r="AF142" s="9">
        <f t="shared" si="54"/>
        <v>10.332812634047299</v>
      </c>
      <c r="AG142" s="9">
        <f t="shared" si="55"/>
        <v>16.532500214475679</v>
      </c>
    </row>
    <row r="143" spans="1:33">
      <c r="B143" s="2" t="s">
        <v>217</v>
      </c>
      <c r="C143">
        <v>1230</v>
      </c>
      <c r="D143">
        <v>2270</v>
      </c>
      <c r="E143" s="5">
        <f t="shared" si="39"/>
        <v>768.75</v>
      </c>
      <c r="F143" s="5">
        <f t="shared" si="38"/>
        <v>1418.75</v>
      </c>
      <c r="G143" s="9" t="s">
        <v>261</v>
      </c>
      <c r="H143" s="18">
        <v>2300</v>
      </c>
      <c r="I143" s="22">
        <v>3000</v>
      </c>
      <c r="K143" s="22">
        <v>1500</v>
      </c>
      <c r="L143" s="22">
        <v>170</v>
      </c>
      <c r="M143" s="22">
        <v>5200</v>
      </c>
      <c r="N143" s="22">
        <v>5300</v>
      </c>
      <c r="O143" s="22">
        <v>6000</v>
      </c>
      <c r="P143" s="9">
        <f t="shared" si="40"/>
        <v>0.66079295154185025</v>
      </c>
      <c r="R143" s="9">
        <f t="shared" si="41"/>
        <v>8.8235294117647065</v>
      </c>
      <c r="S143" s="9">
        <f t="shared" si="42"/>
        <v>47.169811320754718</v>
      </c>
      <c r="T143" s="9">
        <f t="shared" si="43"/>
        <v>9.0711175616836002</v>
      </c>
      <c r="V143" s="10">
        <f t="shared" si="44"/>
        <v>2.2414096916299558E-2</v>
      </c>
      <c r="W143" s="10">
        <f t="shared" si="45"/>
        <v>1.4008810572687226E-2</v>
      </c>
      <c r="X143" s="10">
        <f t="shared" si="46"/>
        <v>0.11655330396475772</v>
      </c>
      <c r="Y143" s="10">
        <f t="shared" si="47"/>
        <v>7.2845814977973572E-2</v>
      </c>
      <c r="Z143" s="10">
        <f t="shared" si="48"/>
        <v>0.1198237885462555</v>
      </c>
      <c r="AA143" s="10">
        <f t="shared" si="49"/>
        <v>7.4889867841409691E-2</v>
      </c>
      <c r="AB143" s="9">
        <f t="shared" si="50"/>
        <v>8.3455882352941178</v>
      </c>
      <c r="AC143" s="9">
        <f t="shared" si="51"/>
        <v>13.352941176470589</v>
      </c>
      <c r="AD143" s="9">
        <f t="shared" si="52"/>
        <v>44.614779874213838</v>
      </c>
      <c r="AE143" s="9">
        <f t="shared" si="53"/>
        <v>71.383647798742146</v>
      </c>
      <c r="AF143" s="9">
        <f t="shared" si="54"/>
        <v>8.5797653604257391</v>
      </c>
      <c r="AG143" s="9">
        <f t="shared" si="55"/>
        <v>13.72762457668118</v>
      </c>
    </row>
    <row r="144" spans="1:33">
      <c r="B144" s="2" t="s">
        <v>218</v>
      </c>
      <c r="C144">
        <v>1420</v>
      </c>
      <c r="D144">
        <v>2620</v>
      </c>
      <c r="E144" s="5">
        <f t="shared" si="39"/>
        <v>887.5</v>
      </c>
      <c r="F144" s="5">
        <f t="shared" si="38"/>
        <v>1637.5</v>
      </c>
      <c r="G144" s="9" t="s">
        <v>262</v>
      </c>
      <c r="H144" s="18">
        <v>2700</v>
      </c>
      <c r="I144" s="22">
        <v>3000</v>
      </c>
      <c r="K144" s="22">
        <v>1750</v>
      </c>
      <c r="L144" s="22">
        <v>182</v>
      </c>
      <c r="M144" s="22">
        <v>5200</v>
      </c>
      <c r="N144" s="22">
        <v>5300</v>
      </c>
      <c r="O144" s="22">
        <v>6350</v>
      </c>
      <c r="P144" s="9">
        <f t="shared" si="40"/>
        <v>0.66793893129770987</v>
      </c>
      <c r="R144" s="9">
        <f t="shared" si="41"/>
        <v>9.615384615384615</v>
      </c>
      <c r="S144" s="9">
        <f t="shared" si="42"/>
        <v>51.998217203981582</v>
      </c>
      <c r="T144" s="9">
        <f t="shared" si="43"/>
        <v>9.9996571546118425</v>
      </c>
      <c r="V144" s="10">
        <f t="shared" si="44"/>
        <v>2.0552671755725192E-2</v>
      </c>
      <c r="W144" s="10">
        <f t="shared" si="45"/>
        <v>1.2845419847328244E-2</v>
      </c>
      <c r="X144" s="10">
        <f t="shared" si="46"/>
        <v>0.106873893129771</v>
      </c>
      <c r="Y144" s="10">
        <f t="shared" si="47"/>
        <v>6.6796183206106877E-2</v>
      </c>
      <c r="Z144" s="10">
        <f t="shared" si="48"/>
        <v>0.11114503816793893</v>
      </c>
      <c r="AA144" s="10">
        <f t="shared" si="49"/>
        <v>6.9465648854961828E-2</v>
      </c>
      <c r="AB144" s="9">
        <f t="shared" si="50"/>
        <v>8.9972527472527464</v>
      </c>
      <c r="AC144" s="9">
        <f t="shared" si="51"/>
        <v>14.395604395604396</v>
      </c>
      <c r="AD144" s="9">
        <f t="shared" si="52"/>
        <v>48.655474669439904</v>
      </c>
      <c r="AE144" s="9">
        <f t="shared" si="53"/>
        <v>77.848759471103847</v>
      </c>
      <c r="AF144" s="9">
        <f t="shared" si="54"/>
        <v>9.3568220518153655</v>
      </c>
      <c r="AG144" s="9">
        <f t="shared" si="55"/>
        <v>14.970915282904585</v>
      </c>
    </row>
    <row r="145" spans="1:33">
      <c r="B145" s="2" t="s">
        <v>219</v>
      </c>
      <c r="C145">
        <v>1600</v>
      </c>
      <c r="D145">
        <v>2950</v>
      </c>
      <c r="E145" s="5">
        <f t="shared" si="39"/>
        <v>1000</v>
      </c>
      <c r="F145" s="5">
        <f t="shared" si="38"/>
        <v>1843.75</v>
      </c>
      <c r="G145" s="9" t="s">
        <v>263</v>
      </c>
      <c r="H145" s="18">
        <v>3000</v>
      </c>
      <c r="I145" s="22">
        <v>3000</v>
      </c>
      <c r="K145" s="22">
        <v>2000</v>
      </c>
      <c r="L145" s="22">
        <v>204</v>
      </c>
      <c r="M145" s="22">
        <v>5200</v>
      </c>
      <c r="N145" s="22">
        <v>5300</v>
      </c>
      <c r="O145" s="22">
        <v>7050</v>
      </c>
      <c r="P145" s="9">
        <f t="shared" si="40"/>
        <v>0.67796610169491522</v>
      </c>
      <c r="R145" s="9">
        <f t="shared" si="41"/>
        <v>9.8039215686274517</v>
      </c>
      <c r="S145" s="9">
        <f t="shared" si="42"/>
        <v>53.526027030643647</v>
      </c>
      <c r="T145" s="9">
        <f t="shared" si="43"/>
        <v>10.293466736662241</v>
      </c>
      <c r="V145" s="10">
        <f t="shared" si="44"/>
        <v>2.0265762711864407E-2</v>
      </c>
      <c r="W145" s="10">
        <f t="shared" si="45"/>
        <v>1.2666101694915255E-2</v>
      </c>
      <c r="X145" s="10">
        <f t="shared" si="46"/>
        <v>0.10538196610169491</v>
      </c>
      <c r="Y145" s="10">
        <f t="shared" si="47"/>
        <v>6.5863728813559327E-2</v>
      </c>
      <c r="Z145" s="10">
        <f t="shared" si="48"/>
        <v>0.11064406779661017</v>
      </c>
      <c r="AA145" s="10">
        <f t="shared" si="49"/>
        <v>6.9152542372881362E-2</v>
      </c>
      <c r="AB145" s="9">
        <f t="shared" si="50"/>
        <v>9.0379901960784306</v>
      </c>
      <c r="AC145" s="9">
        <f t="shared" si="51"/>
        <v>14.46078431372549</v>
      </c>
      <c r="AD145" s="9">
        <f t="shared" si="52"/>
        <v>49.344306168874617</v>
      </c>
      <c r="AE145" s="9">
        <f t="shared" si="53"/>
        <v>78.95088987019939</v>
      </c>
      <c r="AF145" s="9">
        <f t="shared" si="54"/>
        <v>9.4892896478605024</v>
      </c>
      <c r="AG145" s="9">
        <f t="shared" si="55"/>
        <v>15.182863436576806</v>
      </c>
    </row>
    <row r="146" spans="1:33">
      <c r="A146" s="8"/>
      <c r="B146" s="2" t="s">
        <v>220</v>
      </c>
      <c r="C146">
        <v>1800</v>
      </c>
      <c r="D146">
        <v>3330</v>
      </c>
      <c r="E146" s="5">
        <f t="shared" si="39"/>
        <v>1125</v>
      </c>
      <c r="F146" s="5">
        <f t="shared" si="38"/>
        <v>2081.25</v>
      </c>
      <c r="G146" s="9" t="s">
        <v>264</v>
      </c>
      <c r="H146" s="18">
        <v>3400</v>
      </c>
      <c r="I146" s="22">
        <v>3000</v>
      </c>
      <c r="K146" s="22">
        <v>2250</v>
      </c>
      <c r="L146" s="22">
        <v>216</v>
      </c>
      <c r="M146" s="22">
        <v>5200</v>
      </c>
      <c r="N146" s="22">
        <v>5300</v>
      </c>
      <c r="O146" s="22">
        <v>7400</v>
      </c>
      <c r="P146" s="9">
        <f t="shared" si="40"/>
        <v>0.67567567567567566</v>
      </c>
      <c r="R146" s="9">
        <f t="shared" si="41"/>
        <v>10.416666666666666</v>
      </c>
      <c r="S146" s="9">
        <f t="shared" si="42"/>
        <v>57.368689444161141</v>
      </c>
      <c r="T146" s="9">
        <f t="shared" si="43"/>
        <v>11.032440277723296</v>
      </c>
      <c r="V146" s="10">
        <f t="shared" si="44"/>
        <v>1.8844444444444445E-2</v>
      </c>
      <c r="W146" s="10">
        <f t="shared" si="45"/>
        <v>1.1777777777777778E-2</v>
      </c>
      <c r="X146" s="10">
        <f t="shared" si="46"/>
        <v>9.7991111111111112E-2</v>
      </c>
      <c r="Y146" s="10">
        <f t="shared" si="47"/>
        <v>6.1244444444444442E-2</v>
      </c>
      <c r="Z146" s="10">
        <f t="shared" si="48"/>
        <v>0.10378378378378378</v>
      </c>
      <c r="AA146" s="10">
        <f t="shared" si="49"/>
        <v>6.4864864864864868E-2</v>
      </c>
      <c r="AB146" s="9">
        <f t="shared" si="50"/>
        <v>9.6354166666666661</v>
      </c>
      <c r="AC146" s="9">
        <f t="shared" si="51"/>
        <v>15.416666666666666</v>
      </c>
      <c r="AD146" s="9">
        <f t="shared" si="52"/>
        <v>53.066037735849058</v>
      </c>
      <c r="AE146" s="9">
        <f t="shared" si="53"/>
        <v>84.905660377358501</v>
      </c>
      <c r="AF146" s="9">
        <f t="shared" si="54"/>
        <v>10.205007256894049</v>
      </c>
      <c r="AG146" s="9">
        <f t="shared" si="55"/>
        <v>16.32801161103048</v>
      </c>
    </row>
    <row r="147" spans="1:33">
      <c r="G147" s="9"/>
      <c r="M147" s="5"/>
      <c r="N147" s="5"/>
      <c r="O147" s="5"/>
      <c r="P147" s="9"/>
      <c r="R147" s="9"/>
      <c r="S147" s="9"/>
      <c r="T147" s="9"/>
      <c r="V147" s="10"/>
      <c r="W147" s="10"/>
      <c r="X147" s="10"/>
      <c r="Y147" s="10"/>
      <c r="Z147" s="10"/>
      <c r="AA147" s="10"/>
      <c r="AB147" s="9"/>
      <c r="AC147" s="9"/>
      <c r="AD147" s="9"/>
      <c r="AE147" s="9"/>
      <c r="AF147" s="9"/>
      <c r="AG147" s="9"/>
    </row>
    <row r="148" spans="1:33">
      <c r="G148" s="9"/>
      <c r="M148" s="5"/>
      <c r="N148" s="5"/>
      <c r="O148" s="5"/>
      <c r="P148" s="9"/>
      <c r="R148" s="9"/>
      <c r="S148" s="9"/>
      <c r="T148" s="9"/>
      <c r="V148" s="10"/>
      <c r="W148" s="10"/>
      <c r="X148" s="10"/>
      <c r="Y148" s="10"/>
      <c r="Z148" s="10"/>
      <c r="AA148" s="10"/>
      <c r="AB148" s="9"/>
      <c r="AC148" s="9"/>
      <c r="AD148" s="9"/>
      <c r="AE148" s="9"/>
      <c r="AF148" s="9"/>
      <c r="AG148" s="9"/>
    </row>
    <row r="149" spans="1:33">
      <c r="G149" s="9"/>
      <c r="M149" s="5"/>
      <c r="N149" s="5"/>
      <c r="O149" s="5"/>
      <c r="P149" s="9"/>
      <c r="R149" s="9"/>
      <c r="S149" s="9"/>
      <c r="T149" s="9"/>
      <c r="V149" s="10"/>
      <c r="W149" s="10"/>
      <c r="X149" s="10"/>
      <c r="Y149" s="10"/>
      <c r="Z149" s="10"/>
      <c r="AA149" s="10"/>
      <c r="AB149" s="9"/>
      <c r="AC149" s="9"/>
      <c r="AD149" s="9"/>
      <c r="AE149" s="9"/>
      <c r="AF149" s="9"/>
      <c r="AG149" s="9"/>
    </row>
    <row r="150" spans="1:33">
      <c r="A150" s="8"/>
      <c r="G150" s="9"/>
      <c r="M150" s="5"/>
      <c r="N150" s="5"/>
      <c r="O150" s="5"/>
      <c r="P150" s="9"/>
      <c r="R150" s="9"/>
      <c r="S150" s="9"/>
      <c r="T150" s="9"/>
      <c r="V150" s="10"/>
      <c r="W150" s="10"/>
      <c r="X150" s="10"/>
      <c r="Y150" s="10"/>
      <c r="Z150" s="10"/>
      <c r="AA150" s="10"/>
      <c r="AB150" s="9"/>
      <c r="AC150" s="9"/>
      <c r="AD150" s="9"/>
      <c r="AE150" s="9"/>
      <c r="AF150" s="9"/>
      <c r="AG150" s="9"/>
    </row>
    <row r="151" spans="1:33">
      <c r="G151" s="9"/>
      <c r="P151" s="9"/>
      <c r="R151" s="9"/>
      <c r="S151" s="9"/>
      <c r="T151" s="9"/>
      <c r="V151" s="10"/>
      <c r="W151" s="10"/>
      <c r="X151" s="10"/>
      <c r="Y151" s="10"/>
      <c r="Z151" s="10"/>
      <c r="AA151" s="10"/>
      <c r="AB151" s="9"/>
      <c r="AC151" s="9"/>
      <c r="AD151" s="9"/>
      <c r="AE151" s="9"/>
      <c r="AF151" s="9"/>
      <c r="AG151" s="9"/>
    </row>
    <row r="152" spans="1:33">
      <c r="A152" s="8"/>
      <c r="G152" s="9"/>
      <c r="P152" s="9"/>
      <c r="R152" s="9"/>
      <c r="S152" s="9"/>
      <c r="T152" s="9"/>
      <c r="V152" s="10"/>
      <c r="W152" s="10"/>
      <c r="X152" s="10"/>
      <c r="Y152" s="10"/>
      <c r="Z152" s="10"/>
      <c r="AA152" s="10"/>
      <c r="AB152" s="9"/>
      <c r="AC152" s="9"/>
      <c r="AD152" s="9"/>
      <c r="AE152" s="9"/>
      <c r="AF152" s="9"/>
      <c r="AG152" s="9"/>
    </row>
    <row r="153" spans="1:33">
      <c r="G153" s="9"/>
      <c r="P153" s="9"/>
      <c r="R153" s="9"/>
      <c r="S153" s="9"/>
      <c r="T153" s="9"/>
      <c r="V153" s="10"/>
      <c r="W153" s="10"/>
      <c r="X153" s="10"/>
      <c r="Y153" s="10"/>
      <c r="Z153" s="10"/>
      <c r="AA153" s="10"/>
      <c r="AB153" s="9"/>
      <c r="AC153" s="9"/>
      <c r="AD153" s="9"/>
      <c r="AE153" s="9"/>
      <c r="AF153" s="9"/>
      <c r="AG153" s="9"/>
    </row>
    <row r="154" spans="1:33">
      <c r="G154" s="9"/>
      <c r="M154" s="5"/>
      <c r="N154" s="5"/>
      <c r="O154" s="5"/>
      <c r="P154" s="9"/>
      <c r="R154" s="9"/>
      <c r="S154" s="9"/>
      <c r="T154" s="9"/>
      <c r="V154" s="10"/>
      <c r="W154" s="10"/>
      <c r="X154" s="10"/>
      <c r="Y154" s="10"/>
      <c r="Z154" s="10"/>
      <c r="AA154" s="10"/>
      <c r="AB154" s="9"/>
      <c r="AC154" s="9"/>
      <c r="AD154" s="9"/>
      <c r="AE154" s="9"/>
      <c r="AF154" s="9"/>
      <c r="AG154" s="9"/>
    </row>
    <row r="155" spans="1:33">
      <c r="G155" s="9"/>
      <c r="M155" s="5"/>
      <c r="N155" s="5"/>
      <c r="O155" s="5"/>
      <c r="P155" s="9"/>
      <c r="R155" s="9"/>
      <c r="S155" s="9"/>
      <c r="T155" s="9"/>
      <c r="V155" s="10"/>
      <c r="W155" s="10"/>
      <c r="X155" s="10"/>
      <c r="Y155" s="10"/>
      <c r="Z155" s="10"/>
      <c r="AA155" s="10"/>
      <c r="AB155" s="9"/>
      <c r="AC155" s="9"/>
      <c r="AD155" s="9"/>
      <c r="AE155" s="9"/>
      <c r="AF155" s="9"/>
      <c r="AG155" s="9"/>
    </row>
    <row r="156" spans="1:33">
      <c r="G156" s="9"/>
      <c r="M156" s="5"/>
      <c r="N156" s="5"/>
      <c r="O156" s="5"/>
      <c r="P156" s="9"/>
      <c r="R156" s="9"/>
      <c r="S156" s="9"/>
      <c r="T156" s="9"/>
      <c r="V156" s="10"/>
      <c r="W156" s="10"/>
      <c r="X156" s="10"/>
      <c r="Y156" s="10"/>
      <c r="Z156" s="10"/>
      <c r="AA156" s="10"/>
      <c r="AB156" s="9"/>
      <c r="AC156" s="9"/>
      <c r="AD156" s="9"/>
      <c r="AE156" s="9"/>
      <c r="AF156" s="9"/>
      <c r="AG156" s="9"/>
    </row>
    <row r="157" spans="1:33">
      <c r="G157" s="9"/>
      <c r="P157" s="9"/>
      <c r="R157" s="9"/>
      <c r="S157" s="9"/>
      <c r="T157" s="9"/>
      <c r="V157" s="10"/>
      <c r="W157" s="10"/>
      <c r="X157" s="10"/>
      <c r="Y157" s="10"/>
      <c r="Z157" s="10"/>
      <c r="AA157" s="10"/>
      <c r="AB157" s="9"/>
      <c r="AC157" s="9"/>
      <c r="AD157" s="9"/>
      <c r="AE157" s="9"/>
      <c r="AF157" s="9"/>
      <c r="AG157" s="9"/>
    </row>
    <row r="158" spans="1:33">
      <c r="A158" s="8"/>
      <c r="G158" s="9"/>
      <c r="P158" s="9"/>
      <c r="R158" s="9"/>
      <c r="S158" s="9"/>
      <c r="T158" s="9"/>
      <c r="V158" s="10"/>
      <c r="W158" s="10"/>
      <c r="X158" s="10"/>
      <c r="Y158" s="10"/>
      <c r="Z158" s="10"/>
      <c r="AA158" s="10"/>
      <c r="AB158" s="9"/>
      <c r="AC158" s="9"/>
      <c r="AD158" s="9"/>
      <c r="AE158" s="9"/>
      <c r="AF158" s="9"/>
      <c r="AG158" s="9"/>
    </row>
    <row r="159" spans="1:33">
      <c r="G159" s="9"/>
      <c r="P159" s="9"/>
      <c r="R159" s="9"/>
      <c r="S159" s="9"/>
      <c r="T159" s="9"/>
      <c r="V159" s="10"/>
      <c r="W159" s="10"/>
      <c r="X159" s="10"/>
      <c r="Y159" s="10"/>
      <c r="Z159" s="10"/>
      <c r="AA159" s="10"/>
      <c r="AB159" s="9"/>
      <c r="AC159" s="9"/>
      <c r="AD159" s="9"/>
      <c r="AE159" s="9"/>
      <c r="AF159" s="9"/>
      <c r="AG159" s="9"/>
    </row>
    <row r="160" spans="1:33">
      <c r="G160" s="9"/>
      <c r="M160" s="5"/>
      <c r="N160" s="5"/>
      <c r="O160" s="5"/>
      <c r="P160" s="9"/>
      <c r="R160" s="9"/>
      <c r="S160" s="9"/>
      <c r="T160" s="9"/>
      <c r="V160" s="10"/>
      <c r="W160" s="10"/>
      <c r="X160" s="10"/>
      <c r="Y160" s="10"/>
      <c r="Z160" s="10"/>
      <c r="AA160" s="10"/>
      <c r="AB160" s="9"/>
      <c r="AC160" s="9"/>
      <c r="AD160" s="9"/>
      <c r="AE160" s="9"/>
      <c r="AF160" s="9"/>
      <c r="AG160" s="9"/>
    </row>
    <row r="161" spans="1:33">
      <c r="G161" s="9"/>
      <c r="P161" s="9"/>
      <c r="R161" s="9"/>
      <c r="S161" s="9"/>
      <c r="T161" s="9"/>
      <c r="V161" s="10"/>
      <c r="W161" s="10"/>
      <c r="X161" s="10"/>
      <c r="Y161" s="10"/>
      <c r="Z161" s="10"/>
      <c r="AA161" s="10"/>
      <c r="AB161" s="9"/>
      <c r="AC161" s="9"/>
      <c r="AD161" s="9"/>
      <c r="AE161" s="9"/>
      <c r="AF161" s="9"/>
      <c r="AG161" s="9"/>
    </row>
    <row r="162" spans="1:33">
      <c r="A162" s="8"/>
      <c r="P162" s="9"/>
      <c r="R162" s="9"/>
      <c r="S162" s="9"/>
      <c r="T162" s="9"/>
      <c r="V162" s="10"/>
      <c r="W162" s="10"/>
      <c r="X162" s="10"/>
      <c r="Y162" s="10"/>
      <c r="Z162" s="10"/>
      <c r="AA162" s="10"/>
      <c r="AB162" s="9"/>
      <c r="AC162" s="9"/>
      <c r="AD162" s="9"/>
      <c r="AE162" s="9"/>
      <c r="AF162" s="9"/>
      <c r="AG162" s="9"/>
    </row>
    <row r="163" spans="1:33">
      <c r="P163" s="9"/>
      <c r="R163" s="9"/>
      <c r="S163" s="9"/>
      <c r="T163" s="9"/>
      <c r="V163" s="10"/>
      <c r="W163" s="10"/>
      <c r="X163" s="10"/>
      <c r="Y163" s="10"/>
      <c r="Z163" s="10"/>
      <c r="AA163" s="10"/>
      <c r="AB163" s="9"/>
      <c r="AC163" s="9"/>
      <c r="AD163" s="9"/>
      <c r="AE163" s="9"/>
      <c r="AF163" s="9"/>
      <c r="AG163" s="9"/>
    </row>
    <row r="164" spans="1:33">
      <c r="P164" s="9"/>
      <c r="R164" s="9"/>
      <c r="S164" s="9"/>
      <c r="T164" s="9"/>
      <c r="V164" s="10"/>
      <c r="W164" s="10"/>
      <c r="X164" s="10"/>
      <c r="Y164" s="10"/>
      <c r="Z164" s="10"/>
      <c r="AA164" s="10"/>
      <c r="AB164" s="9"/>
      <c r="AC164" s="9"/>
      <c r="AD164" s="9"/>
      <c r="AE164" s="9"/>
      <c r="AF164" s="9"/>
      <c r="AG164" s="9"/>
    </row>
    <row r="165" spans="1:33">
      <c r="P165" s="9"/>
      <c r="R165" s="9"/>
      <c r="S165" s="9"/>
      <c r="T165" s="9"/>
      <c r="V165" s="10"/>
      <c r="W165" s="10"/>
      <c r="X165" s="10"/>
      <c r="Y165" s="10"/>
      <c r="Z165" s="10"/>
      <c r="AA165" s="10"/>
      <c r="AB165" s="9"/>
      <c r="AC165" s="9"/>
      <c r="AD165" s="9"/>
      <c r="AE165" s="9"/>
      <c r="AF165" s="9"/>
      <c r="AG165" s="9"/>
    </row>
    <row r="166" spans="1:33">
      <c r="P166" s="9"/>
      <c r="R166" s="9"/>
      <c r="S166" s="9"/>
      <c r="T166" s="9"/>
      <c r="V166" s="10"/>
      <c r="W166" s="10"/>
      <c r="X166" s="10"/>
      <c r="Y166" s="10"/>
      <c r="Z166" s="10"/>
      <c r="AA166" s="10"/>
      <c r="AB166" s="9"/>
      <c r="AC166" s="9"/>
      <c r="AD166" s="9"/>
      <c r="AE166" s="9"/>
      <c r="AF166" s="9"/>
      <c r="AG166" s="9"/>
    </row>
    <row r="167" spans="1:33">
      <c r="P167" s="9"/>
      <c r="R167" s="9"/>
      <c r="S167" s="9"/>
      <c r="T167" s="9"/>
      <c r="V167" s="10"/>
      <c r="W167" s="10"/>
      <c r="X167" s="10"/>
      <c r="Y167" s="10"/>
      <c r="Z167" s="10"/>
      <c r="AA167" s="10"/>
      <c r="AB167" s="9"/>
      <c r="AC167" s="9"/>
      <c r="AD167" s="9"/>
      <c r="AE167" s="9"/>
      <c r="AF167" s="9"/>
      <c r="AG167" s="9"/>
    </row>
    <row r="168" spans="1:33">
      <c r="P168" s="9"/>
      <c r="R168" s="9"/>
      <c r="S168" s="9"/>
      <c r="T168" s="9"/>
      <c r="V168" s="10"/>
      <c r="W168" s="10"/>
      <c r="X168" s="10"/>
      <c r="Y168" s="10"/>
      <c r="Z168" s="10"/>
      <c r="AA168" s="10"/>
      <c r="AB168" s="9"/>
      <c r="AC168" s="9"/>
      <c r="AD168" s="9"/>
      <c r="AE168" s="9"/>
      <c r="AF168" s="9"/>
      <c r="AG168" s="9"/>
    </row>
    <row r="169" spans="1:33">
      <c r="P169" s="9"/>
      <c r="R169" s="9"/>
      <c r="S169" s="9"/>
      <c r="T169" s="9"/>
      <c r="V169" s="10"/>
      <c r="W169" s="10"/>
      <c r="X169" s="10"/>
      <c r="Y169" s="10"/>
      <c r="Z169" s="10"/>
      <c r="AA169" s="10"/>
      <c r="AB169" s="9"/>
      <c r="AC169" s="9"/>
      <c r="AD169" s="9"/>
      <c r="AE169" s="9"/>
      <c r="AF169" s="9"/>
      <c r="AG169" s="9"/>
    </row>
    <row r="170" spans="1:33">
      <c r="P170" s="9"/>
      <c r="R170" s="9"/>
      <c r="S170" s="9"/>
      <c r="T170" s="9"/>
      <c r="V170" s="10"/>
      <c r="W170" s="10"/>
      <c r="X170" s="10"/>
      <c r="Y170" s="10"/>
      <c r="Z170" s="10"/>
      <c r="AA170" s="10"/>
      <c r="AB170" s="9"/>
      <c r="AC170" s="9"/>
      <c r="AD170" s="9"/>
      <c r="AE170" s="9"/>
      <c r="AF170" s="9"/>
      <c r="AG170" s="9"/>
    </row>
    <row r="171" spans="1:33">
      <c r="P171" s="9"/>
      <c r="R171" s="9"/>
      <c r="S171" s="9"/>
      <c r="T171" s="9"/>
      <c r="V171" s="10"/>
      <c r="W171" s="10"/>
      <c r="X171" s="10"/>
      <c r="Y171" s="10"/>
      <c r="Z171" s="10"/>
      <c r="AA171" s="10"/>
      <c r="AB171" s="9"/>
      <c r="AC171" s="9"/>
      <c r="AD171" s="9"/>
      <c r="AE171" s="9"/>
      <c r="AF171" s="9"/>
      <c r="AG171" s="9"/>
    </row>
    <row r="172" spans="1:33">
      <c r="P172" s="9"/>
      <c r="R172" s="9"/>
      <c r="S172" s="9"/>
      <c r="T172" s="9"/>
      <c r="V172" s="10"/>
      <c r="W172" s="10"/>
      <c r="X172" s="10"/>
      <c r="Y172" s="10"/>
      <c r="Z172" s="10"/>
      <c r="AA172" s="10"/>
      <c r="AB172" s="9"/>
      <c r="AC172" s="9"/>
      <c r="AD172" s="9"/>
      <c r="AE172" s="9"/>
      <c r="AF172" s="9"/>
      <c r="AG172" s="9"/>
    </row>
    <row r="173" spans="1:33">
      <c r="A173" s="8"/>
      <c r="P173" s="9"/>
      <c r="R173" s="9"/>
      <c r="S173" s="9"/>
      <c r="T173" s="9"/>
      <c r="V173" s="10"/>
      <c r="W173" s="10"/>
      <c r="X173" s="10"/>
      <c r="Y173" s="10"/>
      <c r="Z173" s="10"/>
      <c r="AA173" s="10"/>
      <c r="AB173" s="9"/>
      <c r="AC173" s="9"/>
      <c r="AD173" s="9"/>
      <c r="AE173" s="9"/>
      <c r="AF173" s="9"/>
      <c r="AG173" s="9"/>
    </row>
    <row r="174" spans="1:33">
      <c r="P174" s="9"/>
      <c r="R174" s="9"/>
      <c r="S174" s="9"/>
      <c r="T174" s="9"/>
      <c r="V174" s="10"/>
      <c r="W174" s="10"/>
      <c r="X174" s="10"/>
      <c r="Y174" s="10"/>
      <c r="Z174" s="10"/>
      <c r="AA174" s="10"/>
      <c r="AB174" s="9"/>
      <c r="AC174" s="9"/>
      <c r="AD174" s="9"/>
      <c r="AE174" s="9"/>
      <c r="AF174" s="9"/>
      <c r="AG174" s="9"/>
    </row>
    <row r="175" spans="1:33">
      <c r="M175" s="5"/>
      <c r="N175" s="5"/>
      <c r="O175" s="5"/>
      <c r="P175" s="9"/>
      <c r="R175" s="9"/>
      <c r="S175" s="9"/>
      <c r="T175" s="9"/>
      <c r="V175" s="10"/>
      <c r="W175" s="10"/>
      <c r="X175" s="10"/>
      <c r="Y175" s="10"/>
      <c r="Z175" s="10"/>
      <c r="AA175" s="10"/>
      <c r="AB175" s="9"/>
      <c r="AC175" s="9"/>
      <c r="AD175" s="9"/>
      <c r="AE175" s="9"/>
      <c r="AF175" s="9"/>
      <c r="AG175" s="9"/>
    </row>
    <row r="176" spans="1:33">
      <c r="P176" s="9"/>
      <c r="R176" s="9"/>
      <c r="S176" s="9"/>
      <c r="T176" s="9"/>
      <c r="V176" s="10"/>
      <c r="W176" s="10"/>
      <c r="X176" s="10"/>
      <c r="Y176" s="10"/>
      <c r="Z176" s="10"/>
      <c r="AA176" s="10"/>
      <c r="AB176" s="9"/>
      <c r="AC176" s="9"/>
      <c r="AD176" s="9"/>
      <c r="AE176" s="9"/>
      <c r="AF176" s="9"/>
      <c r="AG176" s="9"/>
    </row>
    <row r="177" spans="1:33">
      <c r="M177" s="5"/>
      <c r="N177" s="5"/>
      <c r="O177" s="5"/>
      <c r="P177" s="9"/>
      <c r="R177" s="9"/>
      <c r="S177" s="9"/>
      <c r="T177" s="9"/>
      <c r="V177" s="10"/>
      <c r="W177" s="10"/>
      <c r="X177" s="10"/>
      <c r="Y177" s="10"/>
      <c r="Z177" s="10"/>
      <c r="AA177" s="10"/>
      <c r="AB177" s="9"/>
      <c r="AC177" s="9"/>
      <c r="AD177" s="9"/>
      <c r="AE177" s="9"/>
      <c r="AF177" s="9"/>
      <c r="AG177" s="9"/>
    </row>
    <row r="178" spans="1:33">
      <c r="P178" s="9"/>
      <c r="R178" s="9"/>
      <c r="S178" s="9"/>
      <c r="T178" s="9"/>
      <c r="V178" s="10"/>
      <c r="W178" s="10"/>
      <c r="X178" s="10"/>
      <c r="Y178" s="10"/>
      <c r="Z178" s="10"/>
      <c r="AA178" s="10"/>
      <c r="AB178" s="9"/>
      <c r="AC178" s="9"/>
      <c r="AD178" s="9"/>
      <c r="AE178" s="9"/>
      <c r="AF178" s="9"/>
      <c r="AG178" s="9"/>
    </row>
    <row r="179" spans="1:33">
      <c r="M179" s="5"/>
      <c r="N179" s="5"/>
      <c r="O179" s="5"/>
      <c r="P179" s="9"/>
      <c r="R179" s="9"/>
      <c r="S179" s="9"/>
      <c r="T179" s="9"/>
      <c r="V179" s="10"/>
      <c r="W179" s="10"/>
      <c r="X179" s="10"/>
      <c r="Y179" s="10"/>
      <c r="Z179" s="10"/>
      <c r="AA179" s="10"/>
      <c r="AB179" s="9"/>
      <c r="AC179" s="9"/>
      <c r="AD179" s="9"/>
      <c r="AE179" s="9"/>
      <c r="AF179" s="9"/>
      <c r="AG179" s="9"/>
    </row>
    <row r="180" spans="1:33">
      <c r="P180" s="9"/>
      <c r="R180" s="9"/>
      <c r="S180" s="9"/>
      <c r="T180" s="9"/>
      <c r="V180" s="10"/>
      <c r="W180" s="10"/>
      <c r="X180" s="10"/>
      <c r="Y180" s="10"/>
      <c r="Z180" s="10"/>
      <c r="AA180" s="10"/>
      <c r="AB180" s="9"/>
      <c r="AC180" s="9"/>
      <c r="AD180" s="9"/>
      <c r="AE180" s="9"/>
      <c r="AF180" s="9"/>
      <c r="AG180" s="9"/>
    </row>
    <row r="181" spans="1:33">
      <c r="M181" s="5"/>
      <c r="N181" s="5"/>
      <c r="O181" s="5"/>
      <c r="P181" s="9"/>
      <c r="R181" s="9"/>
      <c r="S181" s="9"/>
      <c r="T181" s="9"/>
      <c r="V181" s="10"/>
      <c r="W181" s="10"/>
      <c r="X181" s="10"/>
      <c r="Y181" s="10"/>
      <c r="Z181" s="10"/>
      <c r="AA181" s="10"/>
      <c r="AB181" s="9"/>
      <c r="AC181" s="9"/>
      <c r="AD181" s="9"/>
      <c r="AE181" s="9"/>
      <c r="AF181" s="9"/>
      <c r="AG181" s="9"/>
    </row>
    <row r="182" spans="1:33">
      <c r="P182" s="9"/>
      <c r="R182" s="9"/>
      <c r="S182" s="9"/>
      <c r="T182" s="9"/>
      <c r="V182" s="10"/>
      <c r="W182" s="10"/>
      <c r="X182" s="10"/>
      <c r="Y182" s="10"/>
      <c r="Z182" s="10"/>
      <c r="AA182" s="10"/>
      <c r="AB182" s="9"/>
      <c r="AC182" s="9"/>
      <c r="AD182" s="9"/>
      <c r="AE182" s="9"/>
      <c r="AF182" s="9"/>
      <c r="AG182" s="9"/>
    </row>
    <row r="183" spans="1:33">
      <c r="M183" s="5"/>
      <c r="N183" s="5"/>
      <c r="O183" s="5"/>
      <c r="P183" s="9"/>
      <c r="R183" s="9"/>
      <c r="S183" s="9"/>
      <c r="T183" s="9"/>
      <c r="V183" s="10"/>
      <c r="W183" s="10"/>
      <c r="X183" s="10"/>
      <c r="Y183" s="10"/>
      <c r="Z183" s="10"/>
      <c r="AA183" s="10"/>
      <c r="AB183" s="9"/>
      <c r="AC183" s="9"/>
      <c r="AD183" s="9"/>
      <c r="AE183" s="9"/>
      <c r="AF183" s="9"/>
      <c r="AG183" s="9"/>
    </row>
    <row r="184" spans="1:33">
      <c r="P184" s="9"/>
      <c r="R184" s="9"/>
      <c r="S184" s="9"/>
      <c r="T184" s="9"/>
      <c r="V184" s="10"/>
      <c r="W184" s="10"/>
      <c r="X184" s="10"/>
      <c r="Y184" s="10"/>
      <c r="Z184" s="10"/>
      <c r="AA184" s="10"/>
      <c r="AB184" s="9"/>
      <c r="AC184" s="9"/>
      <c r="AD184" s="9"/>
      <c r="AE184" s="9"/>
      <c r="AF184" s="9"/>
      <c r="AG184" s="9"/>
    </row>
    <row r="185" spans="1:33">
      <c r="A185" s="8"/>
      <c r="P185" s="9"/>
      <c r="R185" s="9"/>
      <c r="S185" s="9"/>
      <c r="T185" s="9"/>
      <c r="V185" s="10"/>
      <c r="W185" s="10"/>
      <c r="X185" s="10"/>
      <c r="Y185" s="10"/>
      <c r="Z185" s="10"/>
      <c r="AA185" s="10"/>
      <c r="AB185" s="9"/>
      <c r="AC185" s="9"/>
      <c r="AD185" s="9"/>
      <c r="AE185" s="9"/>
      <c r="AF185" s="9"/>
      <c r="AG185" s="9"/>
    </row>
    <row r="186" spans="1:33">
      <c r="P186" s="9"/>
      <c r="R186" s="9"/>
      <c r="S186" s="9"/>
      <c r="T186" s="9"/>
      <c r="V186" s="10"/>
      <c r="W186" s="10"/>
      <c r="X186" s="10"/>
      <c r="Y186" s="10"/>
      <c r="Z186" s="10"/>
      <c r="AA186" s="10"/>
      <c r="AB186" s="9"/>
      <c r="AC186" s="9"/>
      <c r="AD186" s="9"/>
      <c r="AE186" s="9"/>
      <c r="AF186" s="9"/>
      <c r="AG186" s="9"/>
    </row>
    <row r="187" spans="1:33">
      <c r="M187" s="5"/>
      <c r="N187" s="5"/>
      <c r="O187" s="5"/>
      <c r="P187" s="9"/>
      <c r="R187" s="9"/>
      <c r="S187" s="9"/>
      <c r="T187" s="9"/>
      <c r="V187" s="10"/>
      <c r="W187" s="10"/>
      <c r="X187" s="10"/>
      <c r="Y187" s="10"/>
      <c r="Z187" s="10"/>
      <c r="AA187" s="10"/>
      <c r="AB187" s="9"/>
      <c r="AC187" s="9"/>
      <c r="AD187" s="9"/>
      <c r="AE187" s="9"/>
      <c r="AF187" s="9"/>
      <c r="AG187" s="9"/>
    </row>
    <row r="188" spans="1:33">
      <c r="M188" s="5"/>
      <c r="N188" s="5"/>
      <c r="O188" s="5"/>
      <c r="P188" s="9"/>
      <c r="R188" s="9"/>
      <c r="S188" s="9"/>
      <c r="T188" s="9"/>
      <c r="V188" s="10"/>
      <c r="W188" s="10"/>
      <c r="X188" s="10"/>
      <c r="Y188" s="10"/>
      <c r="Z188" s="10"/>
      <c r="AA188" s="10"/>
      <c r="AB188" s="9"/>
      <c r="AC188" s="9"/>
      <c r="AD188" s="9"/>
      <c r="AE188" s="9"/>
      <c r="AF188" s="9"/>
      <c r="AG188" s="9"/>
    </row>
    <row r="189" spans="1:33">
      <c r="M189" s="5"/>
      <c r="N189" s="5"/>
      <c r="O189" s="5"/>
      <c r="P189" s="9"/>
      <c r="R189" s="9"/>
      <c r="S189" s="9"/>
      <c r="T189" s="9"/>
      <c r="V189" s="10"/>
      <c r="W189" s="10"/>
      <c r="X189" s="10"/>
      <c r="Y189" s="10"/>
      <c r="Z189" s="10"/>
      <c r="AA189" s="10"/>
      <c r="AB189" s="9"/>
      <c r="AC189" s="9"/>
      <c r="AD189" s="9"/>
      <c r="AE189" s="9"/>
      <c r="AF189" s="9"/>
      <c r="AG189" s="9"/>
    </row>
    <row r="190" spans="1:33">
      <c r="M190" s="5"/>
      <c r="N190" s="5"/>
      <c r="O190" s="5"/>
      <c r="P190" s="9"/>
      <c r="R190" s="9"/>
      <c r="S190" s="9"/>
      <c r="T190" s="9"/>
      <c r="V190" s="10"/>
      <c r="W190" s="10"/>
      <c r="X190" s="10"/>
      <c r="Y190" s="10"/>
      <c r="Z190" s="10"/>
      <c r="AA190" s="10"/>
      <c r="AB190" s="9"/>
      <c r="AC190" s="9"/>
      <c r="AD190" s="9"/>
      <c r="AE190" s="9"/>
      <c r="AF190" s="9"/>
      <c r="AG190" s="9"/>
    </row>
    <row r="191" spans="1:33">
      <c r="P191" s="9"/>
      <c r="R191" s="9"/>
      <c r="S191" s="9"/>
      <c r="T191" s="9"/>
      <c r="V191" s="10"/>
      <c r="W191" s="10"/>
      <c r="X191" s="10"/>
      <c r="Y191" s="10"/>
      <c r="Z191" s="10"/>
      <c r="AA191" s="10"/>
      <c r="AB191" s="9"/>
      <c r="AC191" s="9"/>
      <c r="AD191" s="9"/>
      <c r="AE191" s="9"/>
      <c r="AF191" s="9"/>
      <c r="AG191" s="9"/>
    </row>
    <row r="192" spans="1:33">
      <c r="M192" s="5"/>
      <c r="N192" s="5"/>
      <c r="O192" s="5"/>
      <c r="P192" s="9"/>
      <c r="R192" s="9"/>
      <c r="S192" s="9"/>
      <c r="T192" s="9"/>
      <c r="V192" s="10"/>
      <c r="W192" s="10"/>
      <c r="X192" s="10"/>
      <c r="Y192" s="10"/>
      <c r="Z192" s="10"/>
      <c r="AA192" s="10"/>
      <c r="AB192" s="9"/>
      <c r="AC192" s="9"/>
      <c r="AD192" s="9"/>
      <c r="AE192" s="9"/>
      <c r="AF192" s="9"/>
      <c r="AG192" s="9"/>
    </row>
    <row r="193" spans="1:33">
      <c r="M193" s="5"/>
      <c r="N193" s="5"/>
      <c r="O193" s="5"/>
      <c r="P193" s="9"/>
      <c r="R193" s="9"/>
      <c r="S193" s="9"/>
      <c r="T193" s="9"/>
      <c r="V193" s="10"/>
      <c r="W193" s="10"/>
      <c r="X193" s="10"/>
      <c r="Y193" s="10"/>
      <c r="Z193" s="10"/>
      <c r="AA193" s="10"/>
      <c r="AB193" s="9"/>
      <c r="AC193" s="9"/>
      <c r="AD193" s="9"/>
      <c r="AE193" s="9"/>
      <c r="AF193" s="9"/>
      <c r="AG193" s="9"/>
    </row>
    <row r="194" spans="1:33">
      <c r="M194" s="5"/>
      <c r="N194" s="5"/>
      <c r="O194" s="5"/>
      <c r="P194" s="9"/>
      <c r="R194" s="9"/>
      <c r="S194" s="9"/>
      <c r="T194" s="9"/>
      <c r="V194" s="10"/>
      <c r="W194" s="10"/>
      <c r="X194" s="10"/>
      <c r="Y194" s="10"/>
      <c r="Z194" s="10"/>
      <c r="AA194" s="10"/>
      <c r="AB194" s="9"/>
      <c r="AC194" s="9"/>
      <c r="AD194" s="9"/>
      <c r="AE194" s="9"/>
      <c r="AF194" s="9"/>
      <c r="AG194" s="9"/>
    </row>
    <row r="195" spans="1:33">
      <c r="M195" s="5"/>
      <c r="N195" s="5"/>
      <c r="O195" s="5"/>
      <c r="P195" s="9"/>
      <c r="R195" s="9"/>
      <c r="S195" s="9"/>
      <c r="T195" s="9"/>
      <c r="V195" s="10"/>
      <c r="W195" s="10"/>
      <c r="X195" s="10"/>
      <c r="Y195" s="10"/>
      <c r="Z195" s="10"/>
      <c r="AA195" s="10"/>
      <c r="AB195" s="9"/>
      <c r="AC195" s="9"/>
      <c r="AD195" s="9"/>
      <c r="AE195" s="9"/>
      <c r="AF195" s="9"/>
      <c r="AG195" s="9"/>
    </row>
    <row r="196" spans="1:33">
      <c r="M196" s="5"/>
      <c r="N196" s="5"/>
      <c r="O196" s="5"/>
      <c r="P196" s="9"/>
      <c r="R196" s="9"/>
      <c r="S196" s="9"/>
      <c r="T196" s="9"/>
      <c r="V196" s="10"/>
      <c r="W196" s="10"/>
      <c r="X196" s="10"/>
      <c r="Y196" s="10"/>
      <c r="Z196" s="10"/>
      <c r="AA196" s="10"/>
      <c r="AB196" s="9"/>
      <c r="AC196" s="9"/>
      <c r="AD196" s="9"/>
      <c r="AE196" s="9"/>
      <c r="AF196" s="9"/>
      <c r="AG196" s="9"/>
    </row>
    <row r="197" spans="1:33">
      <c r="M197" s="5"/>
      <c r="N197" s="5"/>
      <c r="O197" s="5"/>
      <c r="P197" s="9"/>
      <c r="R197" s="9"/>
      <c r="S197" s="9"/>
      <c r="T197" s="9"/>
      <c r="V197" s="10"/>
      <c r="W197" s="10"/>
      <c r="X197" s="10"/>
      <c r="Y197" s="10"/>
      <c r="Z197" s="10"/>
      <c r="AA197" s="10"/>
      <c r="AB197" s="9"/>
      <c r="AC197" s="9"/>
      <c r="AD197" s="9"/>
      <c r="AE197" s="9"/>
      <c r="AF197" s="9"/>
      <c r="AG197" s="9"/>
    </row>
    <row r="198" spans="1:33">
      <c r="M198" s="5"/>
      <c r="N198" s="5"/>
      <c r="O198" s="5"/>
      <c r="P198" s="9"/>
      <c r="R198" s="9"/>
      <c r="S198" s="9"/>
      <c r="T198" s="9"/>
      <c r="V198" s="10"/>
      <c r="W198" s="10"/>
      <c r="X198" s="10"/>
      <c r="Y198" s="10"/>
      <c r="Z198" s="10"/>
      <c r="AA198" s="10"/>
      <c r="AB198" s="9"/>
      <c r="AC198" s="9"/>
      <c r="AD198" s="9"/>
      <c r="AE198" s="9"/>
      <c r="AF198" s="9"/>
      <c r="AG198" s="9"/>
    </row>
    <row r="199" spans="1:33">
      <c r="M199" s="5"/>
      <c r="N199" s="5"/>
      <c r="O199" s="5"/>
      <c r="P199" s="9"/>
      <c r="R199" s="9"/>
      <c r="S199" s="9"/>
      <c r="T199" s="9"/>
      <c r="V199" s="10"/>
      <c r="W199" s="10"/>
      <c r="X199" s="10"/>
      <c r="Y199" s="10"/>
      <c r="Z199" s="10"/>
      <c r="AA199" s="10"/>
      <c r="AB199" s="9"/>
      <c r="AC199" s="9"/>
      <c r="AD199" s="9"/>
      <c r="AE199" s="9"/>
      <c r="AF199" s="9"/>
      <c r="AG199" s="9"/>
    </row>
    <row r="200" spans="1:33">
      <c r="M200" s="5"/>
      <c r="N200" s="5"/>
      <c r="O200" s="5"/>
      <c r="P200" s="9"/>
      <c r="R200" s="9"/>
      <c r="S200" s="9"/>
      <c r="T200" s="9"/>
      <c r="V200" s="10"/>
      <c r="W200" s="10"/>
      <c r="X200" s="10"/>
      <c r="Y200" s="10"/>
      <c r="Z200" s="10"/>
      <c r="AA200" s="10"/>
      <c r="AB200" s="9"/>
      <c r="AC200" s="9"/>
      <c r="AD200" s="9"/>
      <c r="AE200" s="9"/>
      <c r="AF200" s="9"/>
      <c r="AG200" s="9"/>
    </row>
    <row r="201" spans="1:33">
      <c r="P201" s="9"/>
      <c r="R201" s="9"/>
      <c r="S201" s="9"/>
      <c r="T201" s="9"/>
      <c r="V201" s="10"/>
      <c r="W201" s="10"/>
      <c r="X201" s="10"/>
      <c r="Y201" s="10"/>
      <c r="Z201" s="10"/>
      <c r="AA201" s="10"/>
      <c r="AB201" s="9"/>
      <c r="AC201" s="9"/>
      <c r="AD201" s="9"/>
      <c r="AE201" s="9"/>
      <c r="AF201" s="9"/>
      <c r="AG201" s="9"/>
    </row>
    <row r="202" spans="1:33">
      <c r="A202" s="8"/>
      <c r="P202" s="9"/>
      <c r="R202" s="9"/>
      <c r="S202" s="9"/>
      <c r="T202" s="9"/>
      <c r="V202" s="10"/>
      <c r="W202" s="10"/>
      <c r="X202" s="10"/>
      <c r="Y202" s="10"/>
      <c r="Z202" s="10"/>
      <c r="AA202" s="10"/>
      <c r="AB202" s="9"/>
      <c r="AC202" s="9"/>
      <c r="AD202" s="9"/>
      <c r="AE202" s="9"/>
      <c r="AF202" s="9"/>
      <c r="AG202" s="9"/>
    </row>
    <row r="203" spans="1:33">
      <c r="P203" s="9"/>
      <c r="R203" s="9"/>
      <c r="S203" s="9"/>
      <c r="T203" s="9"/>
      <c r="V203" s="10"/>
      <c r="W203" s="10"/>
      <c r="X203" s="10"/>
      <c r="Y203" s="10"/>
      <c r="Z203" s="10"/>
      <c r="AA203" s="10"/>
      <c r="AB203" s="9"/>
      <c r="AC203" s="9"/>
      <c r="AD203" s="9"/>
      <c r="AE203" s="9"/>
      <c r="AF203" s="9"/>
      <c r="AG203" s="9"/>
    </row>
    <row r="204" spans="1:33">
      <c r="M204" s="5"/>
      <c r="N204" s="5"/>
      <c r="O204" s="5"/>
      <c r="P204" s="9"/>
      <c r="R204" s="9"/>
      <c r="S204" s="9"/>
      <c r="T204" s="9"/>
      <c r="V204" s="10"/>
      <c r="W204" s="10"/>
      <c r="X204" s="10"/>
      <c r="Y204" s="10"/>
      <c r="Z204" s="10"/>
      <c r="AA204" s="10"/>
      <c r="AB204" s="9"/>
      <c r="AC204" s="9"/>
      <c r="AD204" s="9"/>
      <c r="AE204" s="9"/>
      <c r="AF204" s="9"/>
      <c r="AG204" s="9"/>
    </row>
    <row r="205" spans="1:33">
      <c r="M205" s="5"/>
      <c r="N205" s="5"/>
      <c r="O205" s="5"/>
      <c r="P205" s="9"/>
      <c r="R205" s="9"/>
      <c r="S205" s="9"/>
      <c r="T205" s="9"/>
      <c r="V205" s="10"/>
      <c r="W205" s="10"/>
      <c r="X205" s="10"/>
      <c r="Y205" s="10"/>
      <c r="Z205" s="10"/>
      <c r="AA205" s="10"/>
      <c r="AB205" s="9"/>
      <c r="AC205" s="9"/>
      <c r="AD205" s="9"/>
      <c r="AE205" s="9"/>
      <c r="AF205" s="9"/>
      <c r="AG205" s="9"/>
    </row>
    <row r="206" spans="1:33">
      <c r="M206" s="5"/>
      <c r="N206" s="5"/>
      <c r="O206" s="5"/>
      <c r="P206" s="9"/>
      <c r="R206" s="9"/>
      <c r="S206" s="9"/>
      <c r="T206" s="9"/>
      <c r="V206" s="10"/>
      <c r="W206" s="10"/>
      <c r="X206" s="10"/>
      <c r="Y206" s="10"/>
      <c r="Z206" s="10"/>
      <c r="AA206" s="10"/>
      <c r="AB206" s="9"/>
      <c r="AC206" s="9"/>
      <c r="AD206" s="9"/>
      <c r="AE206" s="9"/>
      <c r="AF206" s="9"/>
      <c r="AG206" s="9"/>
    </row>
    <row r="207" spans="1:33">
      <c r="M207" s="5"/>
      <c r="N207" s="5"/>
      <c r="O207" s="5"/>
      <c r="P207" s="9"/>
      <c r="R207" s="9"/>
      <c r="S207" s="9"/>
      <c r="T207" s="9"/>
      <c r="V207" s="10"/>
      <c r="W207" s="10"/>
      <c r="X207" s="10"/>
      <c r="Y207" s="10"/>
      <c r="Z207" s="10"/>
      <c r="AA207" s="10"/>
      <c r="AB207" s="9"/>
      <c r="AC207" s="9"/>
      <c r="AD207" s="9"/>
      <c r="AE207" s="9"/>
      <c r="AF207" s="9"/>
      <c r="AG207" s="9"/>
    </row>
    <row r="208" spans="1:33">
      <c r="M208" s="5"/>
      <c r="N208" s="5"/>
      <c r="O208" s="5"/>
      <c r="P208" s="9"/>
      <c r="R208" s="9"/>
      <c r="S208" s="9"/>
      <c r="T208" s="9"/>
      <c r="V208" s="10"/>
      <c r="W208" s="10"/>
      <c r="X208" s="10"/>
      <c r="Y208" s="10"/>
      <c r="Z208" s="10"/>
      <c r="AA208" s="10"/>
      <c r="AB208" s="9"/>
      <c r="AC208" s="9"/>
      <c r="AD208" s="9"/>
      <c r="AE208" s="9"/>
      <c r="AF208" s="9"/>
      <c r="AG208" s="9"/>
    </row>
    <row r="209" spans="1:33">
      <c r="M209" s="5"/>
      <c r="N209" s="5"/>
      <c r="O209" s="5"/>
      <c r="P209" s="9"/>
      <c r="R209" s="9"/>
      <c r="S209" s="9"/>
      <c r="T209" s="9"/>
      <c r="V209" s="10"/>
      <c r="W209" s="10"/>
      <c r="X209" s="10"/>
      <c r="Y209" s="10"/>
      <c r="Z209" s="10"/>
      <c r="AA209" s="10"/>
      <c r="AB209" s="9"/>
      <c r="AC209" s="9"/>
      <c r="AD209" s="9"/>
      <c r="AE209" s="9"/>
      <c r="AF209" s="9"/>
      <c r="AG209" s="9"/>
    </row>
    <row r="210" spans="1:33">
      <c r="P210" s="9"/>
      <c r="R210" s="9"/>
      <c r="S210" s="9"/>
      <c r="T210" s="9"/>
      <c r="V210" s="10"/>
      <c r="W210" s="10"/>
      <c r="X210" s="10"/>
      <c r="Y210" s="10"/>
      <c r="Z210" s="10"/>
      <c r="AA210" s="10"/>
      <c r="AB210" s="9"/>
      <c r="AC210" s="9"/>
      <c r="AD210" s="9"/>
      <c r="AE210" s="9"/>
      <c r="AF210" s="9"/>
      <c r="AG210" s="9"/>
    </row>
    <row r="211" spans="1:33">
      <c r="M211" s="5"/>
      <c r="N211" s="5"/>
      <c r="O211" s="5"/>
      <c r="P211" s="9"/>
      <c r="R211" s="9"/>
      <c r="S211" s="9"/>
      <c r="T211" s="9"/>
      <c r="V211" s="10"/>
      <c r="W211" s="10"/>
      <c r="X211" s="10"/>
      <c r="Y211" s="10"/>
      <c r="Z211" s="10"/>
      <c r="AA211" s="10"/>
      <c r="AB211" s="9"/>
      <c r="AC211" s="9"/>
      <c r="AD211" s="9"/>
      <c r="AE211" s="9"/>
      <c r="AF211" s="9"/>
      <c r="AG211" s="9"/>
    </row>
    <row r="212" spans="1:33">
      <c r="M212" s="5"/>
      <c r="N212" s="5"/>
      <c r="O212" s="5"/>
      <c r="P212" s="9"/>
      <c r="R212" s="9"/>
      <c r="S212" s="9"/>
      <c r="T212" s="9"/>
      <c r="V212" s="10"/>
      <c r="W212" s="10"/>
      <c r="X212" s="10"/>
      <c r="Y212" s="10"/>
      <c r="Z212" s="10"/>
      <c r="AA212" s="10"/>
      <c r="AB212" s="9"/>
      <c r="AC212" s="9"/>
      <c r="AD212" s="9"/>
      <c r="AE212" s="9"/>
      <c r="AF212" s="9"/>
      <c r="AG212" s="9"/>
    </row>
    <row r="213" spans="1:33">
      <c r="M213" s="5"/>
      <c r="N213" s="5"/>
      <c r="O213" s="5"/>
      <c r="P213" s="9"/>
      <c r="R213" s="9"/>
      <c r="S213" s="9"/>
      <c r="T213" s="9"/>
      <c r="V213" s="10"/>
      <c r="W213" s="10"/>
      <c r="X213" s="10"/>
      <c r="Y213" s="10"/>
      <c r="Z213" s="10"/>
      <c r="AA213" s="10"/>
      <c r="AB213" s="9"/>
      <c r="AC213" s="9"/>
      <c r="AD213" s="9"/>
      <c r="AE213" s="9"/>
      <c r="AF213" s="9"/>
      <c r="AG213" s="9"/>
    </row>
    <row r="214" spans="1:33">
      <c r="M214" s="5"/>
      <c r="N214" s="5"/>
      <c r="O214" s="5"/>
      <c r="P214" s="9"/>
      <c r="R214" s="9"/>
      <c r="S214" s="9"/>
      <c r="T214" s="9"/>
      <c r="V214" s="10"/>
      <c r="W214" s="10"/>
      <c r="X214" s="10"/>
      <c r="Y214" s="10"/>
      <c r="Z214" s="10"/>
      <c r="AA214" s="10"/>
      <c r="AB214" s="9"/>
      <c r="AC214" s="9"/>
      <c r="AD214" s="9"/>
      <c r="AE214" s="9"/>
      <c r="AF214" s="9"/>
      <c r="AG214" s="9"/>
    </row>
    <row r="215" spans="1:33">
      <c r="M215" s="5"/>
      <c r="N215" s="5"/>
      <c r="O215" s="5"/>
      <c r="P215" s="9"/>
      <c r="R215" s="9"/>
      <c r="S215" s="9"/>
      <c r="T215" s="9"/>
      <c r="V215" s="10"/>
      <c r="W215" s="10"/>
      <c r="X215" s="10"/>
      <c r="Y215" s="10"/>
      <c r="Z215" s="10"/>
      <c r="AA215" s="10"/>
      <c r="AB215" s="9"/>
      <c r="AC215" s="9"/>
      <c r="AD215" s="9"/>
      <c r="AE215" s="9"/>
      <c r="AF215" s="9"/>
      <c r="AG215" s="9"/>
    </row>
    <row r="216" spans="1:33">
      <c r="M216" s="5"/>
      <c r="N216" s="5"/>
      <c r="O216" s="5"/>
      <c r="P216" s="9"/>
      <c r="R216" s="9"/>
      <c r="S216" s="9"/>
      <c r="T216" s="9"/>
      <c r="V216" s="10"/>
      <c r="W216" s="10"/>
      <c r="X216" s="10"/>
      <c r="Y216" s="10"/>
      <c r="Z216" s="10"/>
      <c r="AA216" s="10"/>
      <c r="AB216" s="9"/>
      <c r="AC216" s="9"/>
      <c r="AD216" s="9"/>
      <c r="AE216" s="9"/>
      <c r="AF216" s="9"/>
      <c r="AG216" s="9"/>
    </row>
    <row r="217" spans="1:33">
      <c r="M217" s="5"/>
      <c r="N217" s="5"/>
      <c r="O217" s="5"/>
      <c r="P217" s="9"/>
      <c r="R217" s="9"/>
      <c r="S217" s="9"/>
      <c r="T217" s="9"/>
      <c r="V217" s="10"/>
      <c r="W217" s="10"/>
      <c r="X217" s="10"/>
      <c r="Y217" s="10"/>
      <c r="Z217" s="10"/>
      <c r="AA217" s="10"/>
      <c r="AB217" s="9"/>
      <c r="AC217" s="9"/>
      <c r="AD217" s="9"/>
      <c r="AE217" s="9"/>
      <c r="AF217" s="9"/>
      <c r="AG217" s="9"/>
    </row>
    <row r="218" spans="1:33">
      <c r="M218" s="5"/>
      <c r="N218" s="5"/>
      <c r="O218" s="5"/>
      <c r="P218" s="9"/>
      <c r="R218" s="9"/>
      <c r="S218" s="9"/>
      <c r="T218" s="9"/>
      <c r="V218" s="10"/>
      <c r="W218" s="10"/>
      <c r="X218" s="10"/>
      <c r="Y218" s="10"/>
      <c r="Z218" s="10"/>
      <c r="AA218" s="10"/>
      <c r="AB218" s="9"/>
      <c r="AC218" s="9"/>
      <c r="AD218" s="9"/>
      <c r="AE218" s="9"/>
      <c r="AF218" s="9"/>
      <c r="AG218" s="9"/>
    </row>
    <row r="219" spans="1:33">
      <c r="P219" s="9"/>
      <c r="R219" s="9"/>
      <c r="S219" s="9"/>
      <c r="T219" s="9"/>
      <c r="V219" s="10"/>
      <c r="W219" s="10"/>
      <c r="X219" s="10"/>
      <c r="Y219" s="10"/>
      <c r="Z219" s="10"/>
      <c r="AA219" s="10"/>
      <c r="AB219" s="9"/>
      <c r="AC219" s="9"/>
      <c r="AD219" s="9"/>
      <c r="AE219" s="9"/>
      <c r="AF219" s="9"/>
      <c r="AG219" s="9"/>
    </row>
    <row r="220" spans="1:33">
      <c r="A220" s="8"/>
      <c r="P220" s="9"/>
      <c r="R220" s="9"/>
      <c r="S220" s="9"/>
      <c r="T220" s="9"/>
      <c r="V220" s="10"/>
      <c r="W220" s="10"/>
      <c r="X220" s="10"/>
      <c r="Y220" s="10"/>
      <c r="Z220" s="10"/>
      <c r="AA220" s="10"/>
      <c r="AB220" s="9"/>
      <c r="AC220" s="9"/>
      <c r="AD220" s="9"/>
      <c r="AE220" s="9"/>
      <c r="AF220" s="9"/>
      <c r="AG220" s="9"/>
    </row>
    <row r="221" spans="1:33">
      <c r="P221" s="9"/>
      <c r="R221" s="9"/>
      <c r="S221" s="9"/>
      <c r="T221" s="9"/>
      <c r="V221" s="10"/>
      <c r="W221" s="10"/>
      <c r="X221" s="10"/>
      <c r="Y221" s="10"/>
      <c r="Z221" s="10"/>
      <c r="AA221" s="10"/>
      <c r="AB221" s="9"/>
      <c r="AC221" s="9"/>
      <c r="AD221" s="9"/>
      <c r="AE221" s="9"/>
      <c r="AF221" s="9"/>
      <c r="AG221" s="9"/>
    </row>
    <row r="222" spans="1:33">
      <c r="M222" s="5"/>
      <c r="N222" s="5"/>
      <c r="O222" s="5"/>
      <c r="P222" s="9"/>
      <c r="R222" s="9"/>
      <c r="S222" s="9"/>
      <c r="T222" s="9"/>
      <c r="V222" s="10"/>
      <c r="W222" s="10"/>
      <c r="X222" s="10"/>
      <c r="Y222" s="10"/>
      <c r="Z222" s="10"/>
      <c r="AA222" s="10"/>
      <c r="AB222" s="9"/>
      <c r="AC222" s="9"/>
      <c r="AD222" s="9"/>
      <c r="AE222" s="9"/>
      <c r="AF222" s="9"/>
      <c r="AG222" s="9"/>
    </row>
    <row r="223" spans="1:33">
      <c r="P223" s="9"/>
      <c r="R223" s="9"/>
      <c r="S223" s="9"/>
      <c r="T223" s="9"/>
      <c r="V223" s="10"/>
      <c r="W223" s="10"/>
      <c r="X223" s="10"/>
      <c r="Y223" s="10"/>
      <c r="Z223" s="10"/>
      <c r="AA223" s="10"/>
      <c r="AB223" s="9"/>
      <c r="AC223" s="9"/>
      <c r="AD223" s="9"/>
      <c r="AE223" s="9"/>
      <c r="AF223" s="9"/>
      <c r="AG223" s="9"/>
    </row>
    <row r="224" spans="1:33">
      <c r="M224" s="5"/>
      <c r="N224" s="5"/>
      <c r="O224" s="5"/>
      <c r="P224" s="9"/>
      <c r="R224" s="9"/>
      <c r="S224" s="9"/>
      <c r="T224" s="9"/>
      <c r="V224" s="10"/>
      <c r="W224" s="10"/>
      <c r="X224" s="10"/>
      <c r="Y224" s="10"/>
      <c r="Z224" s="10"/>
      <c r="AA224" s="10"/>
      <c r="AB224" s="9"/>
      <c r="AC224" s="9"/>
      <c r="AD224" s="9"/>
      <c r="AE224" s="9"/>
      <c r="AF224" s="9"/>
      <c r="AG224" s="9"/>
    </row>
    <row r="225" spans="1:33">
      <c r="P225" s="9"/>
      <c r="R225" s="9"/>
      <c r="S225" s="9"/>
      <c r="T225" s="9"/>
      <c r="V225" s="10"/>
      <c r="W225" s="10"/>
      <c r="X225" s="10"/>
      <c r="Y225" s="10"/>
      <c r="Z225" s="10"/>
      <c r="AA225" s="10"/>
      <c r="AB225" s="9"/>
      <c r="AC225" s="9"/>
      <c r="AD225" s="9"/>
      <c r="AE225" s="9"/>
      <c r="AF225" s="9"/>
      <c r="AG225" s="9"/>
    </row>
    <row r="226" spans="1:33">
      <c r="M226" s="5"/>
      <c r="N226" s="5"/>
      <c r="O226" s="5"/>
      <c r="P226" s="9"/>
      <c r="R226" s="9"/>
      <c r="S226" s="9"/>
      <c r="T226" s="9"/>
      <c r="V226" s="10"/>
      <c r="W226" s="10"/>
      <c r="X226" s="10"/>
      <c r="Y226" s="10"/>
      <c r="Z226" s="10"/>
      <c r="AA226" s="10"/>
      <c r="AB226" s="9"/>
      <c r="AC226" s="9"/>
      <c r="AD226" s="9"/>
      <c r="AE226" s="9"/>
      <c r="AF226" s="9"/>
      <c r="AG226" s="9"/>
    </row>
    <row r="227" spans="1:33">
      <c r="P227" s="9"/>
      <c r="R227" s="9"/>
      <c r="S227" s="9"/>
      <c r="T227" s="9"/>
      <c r="V227" s="10"/>
      <c r="W227" s="10"/>
      <c r="X227" s="10"/>
      <c r="Y227" s="10"/>
      <c r="Z227" s="10"/>
      <c r="AA227" s="10"/>
      <c r="AB227" s="9"/>
      <c r="AC227" s="9"/>
      <c r="AD227" s="9"/>
      <c r="AE227" s="9"/>
      <c r="AF227" s="9"/>
      <c r="AG227" s="9"/>
    </row>
    <row r="228" spans="1:33">
      <c r="M228" s="5"/>
      <c r="N228" s="5"/>
      <c r="O228" s="5"/>
      <c r="P228" s="9"/>
      <c r="R228" s="9"/>
      <c r="S228" s="9"/>
      <c r="T228" s="9"/>
      <c r="V228" s="10"/>
      <c r="W228" s="10"/>
      <c r="X228" s="10"/>
      <c r="Y228" s="10"/>
      <c r="Z228" s="10"/>
      <c r="AA228" s="10"/>
      <c r="AB228" s="9"/>
      <c r="AC228" s="9"/>
      <c r="AD228" s="9"/>
      <c r="AE228" s="9"/>
      <c r="AF228" s="9"/>
      <c r="AG228" s="9"/>
    </row>
    <row r="229" spans="1:33">
      <c r="P229" s="9"/>
      <c r="R229" s="9"/>
      <c r="S229" s="9"/>
      <c r="T229" s="9"/>
      <c r="V229" s="10"/>
      <c r="W229" s="10"/>
      <c r="X229" s="10"/>
      <c r="Y229" s="10"/>
      <c r="Z229" s="10"/>
      <c r="AA229" s="10"/>
      <c r="AB229" s="9"/>
      <c r="AC229" s="9"/>
      <c r="AD229" s="9"/>
      <c r="AE229" s="9"/>
      <c r="AF229" s="9"/>
      <c r="AG229" s="9"/>
    </row>
    <row r="230" spans="1:33">
      <c r="M230" s="5"/>
      <c r="N230" s="5"/>
      <c r="O230" s="5"/>
      <c r="P230" s="9"/>
      <c r="R230" s="9"/>
      <c r="S230" s="9"/>
      <c r="T230" s="9"/>
      <c r="V230" s="10"/>
      <c r="W230" s="10"/>
      <c r="X230" s="10"/>
      <c r="Y230" s="10"/>
      <c r="Z230" s="10"/>
      <c r="AA230" s="10"/>
      <c r="AB230" s="9"/>
      <c r="AC230" s="9"/>
      <c r="AD230" s="9"/>
      <c r="AE230" s="9"/>
      <c r="AF230" s="9"/>
      <c r="AG230" s="9"/>
    </row>
    <row r="231" spans="1:33">
      <c r="M231" s="5"/>
      <c r="N231" s="5"/>
      <c r="O231" s="5"/>
      <c r="P231" s="9"/>
      <c r="R231" s="9"/>
      <c r="S231" s="9"/>
      <c r="T231" s="9"/>
      <c r="V231" s="10"/>
      <c r="W231" s="10"/>
      <c r="X231" s="10"/>
      <c r="Y231" s="10"/>
      <c r="Z231" s="10"/>
      <c r="AA231" s="10"/>
      <c r="AB231" s="9"/>
      <c r="AC231" s="9"/>
      <c r="AD231" s="9"/>
      <c r="AE231" s="9"/>
      <c r="AF231" s="9"/>
      <c r="AG231" s="9"/>
    </row>
    <row r="232" spans="1:33">
      <c r="P232" s="9"/>
      <c r="R232" s="9"/>
      <c r="S232" s="9"/>
      <c r="T232" s="9"/>
      <c r="V232" s="10"/>
      <c r="W232" s="10"/>
      <c r="X232" s="10"/>
      <c r="Y232" s="10"/>
      <c r="Z232" s="10"/>
      <c r="AA232" s="10"/>
      <c r="AB232" s="9"/>
      <c r="AC232" s="9"/>
      <c r="AD232" s="9"/>
      <c r="AE232" s="9"/>
      <c r="AF232" s="9"/>
      <c r="AG232" s="9"/>
    </row>
    <row r="233" spans="1:33">
      <c r="A233" s="8"/>
      <c r="P233" s="9"/>
      <c r="R233" s="9"/>
      <c r="S233" s="9"/>
      <c r="T233" s="9"/>
      <c r="V233" s="10"/>
      <c r="W233" s="10"/>
      <c r="X233" s="10"/>
      <c r="Y233" s="10"/>
      <c r="Z233" s="10"/>
      <c r="AA233" s="10"/>
      <c r="AB233" s="9"/>
      <c r="AC233" s="9"/>
      <c r="AD233" s="9"/>
      <c r="AE233" s="9"/>
      <c r="AF233" s="9"/>
      <c r="AG233" s="9"/>
    </row>
    <row r="234" spans="1:33">
      <c r="M234" s="5"/>
      <c r="N234" s="5"/>
      <c r="P234" s="9"/>
      <c r="R234" s="9"/>
      <c r="S234" s="9"/>
      <c r="T234" s="9"/>
      <c r="V234" s="10"/>
      <c r="W234" s="10"/>
      <c r="X234" s="10"/>
      <c r="Y234" s="10"/>
      <c r="Z234" s="10"/>
      <c r="AA234" s="10"/>
      <c r="AB234" s="9"/>
      <c r="AC234" s="9"/>
      <c r="AD234" s="9"/>
      <c r="AE234" s="9"/>
      <c r="AF234" s="9"/>
      <c r="AG234" s="9"/>
    </row>
    <row r="235" spans="1:33">
      <c r="P235" s="9"/>
      <c r="R235" s="9"/>
      <c r="S235" s="9"/>
      <c r="T235" s="9"/>
      <c r="V235" s="10"/>
      <c r="W235" s="10"/>
      <c r="X235" s="10"/>
      <c r="Y235" s="10"/>
      <c r="Z235" s="10"/>
      <c r="AA235" s="10"/>
      <c r="AB235" s="9"/>
      <c r="AC235" s="9"/>
      <c r="AD235" s="9"/>
      <c r="AE235" s="9"/>
      <c r="AF235" s="9"/>
      <c r="AG235" s="9"/>
    </row>
    <row r="236" spans="1:33">
      <c r="A236" s="8"/>
      <c r="P236" s="9"/>
      <c r="R236" s="9"/>
      <c r="S236" s="9"/>
      <c r="T236" s="9"/>
      <c r="V236" s="10"/>
      <c r="W236" s="10"/>
      <c r="X236" s="10"/>
      <c r="Y236" s="10"/>
      <c r="Z236" s="10"/>
      <c r="AA236" s="10"/>
      <c r="AB236" s="9"/>
      <c r="AC236" s="9"/>
      <c r="AD236" s="9"/>
      <c r="AE236" s="9"/>
      <c r="AF236" s="9"/>
      <c r="AG236" s="9"/>
    </row>
    <row r="237" spans="1:33">
      <c r="P237" s="9"/>
      <c r="R237" s="9"/>
      <c r="S237" s="9"/>
      <c r="T237" s="9"/>
      <c r="V237" s="10"/>
      <c r="W237" s="10"/>
      <c r="X237" s="10"/>
      <c r="Y237" s="10"/>
      <c r="Z237" s="10"/>
      <c r="AA237" s="10"/>
      <c r="AB237" s="9"/>
      <c r="AC237" s="9"/>
      <c r="AD237" s="9"/>
      <c r="AE237" s="9"/>
      <c r="AF237" s="9"/>
      <c r="AG237" s="9"/>
    </row>
    <row r="238" spans="1:33">
      <c r="M238" s="5"/>
      <c r="N238" s="5"/>
      <c r="O238" s="5"/>
      <c r="P238" s="9"/>
      <c r="R238" s="9"/>
      <c r="S238" s="9"/>
      <c r="T238" s="9"/>
      <c r="V238" s="10"/>
      <c r="W238" s="10"/>
      <c r="X238" s="10"/>
      <c r="Y238" s="10"/>
      <c r="Z238" s="10"/>
      <c r="AA238" s="10"/>
      <c r="AB238" s="9"/>
      <c r="AC238" s="9"/>
      <c r="AD238" s="9"/>
      <c r="AE238" s="9"/>
      <c r="AF238" s="9"/>
      <c r="AG238" s="9"/>
    </row>
    <row r="239" spans="1:33">
      <c r="M239" s="5"/>
      <c r="N239" s="5"/>
      <c r="O239" s="5"/>
      <c r="P239" s="9"/>
      <c r="R239" s="9"/>
      <c r="S239" s="9"/>
      <c r="T239" s="9"/>
      <c r="V239" s="10"/>
      <c r="W239" s="10"/>
      <c r="X239" s="10"/>
      <c r="Y239" s="10"/>
      <c r="Z239" s="10"/>
      <c r="AA239" s="10"/>
      <c r="AB239" s="9"/>
      <c r="AC239" s="9"/>
      <c r="AD239" s="9"/>
      <c r="AE239" s="9"/>
      <c r="AF239" s="9"/>
      <c r="AG239" s="9"/>
    </row>
    <row r="240" spans="1:33">
      <c r="M240" s="5"/>
      <c r="N240" s="5"/>
      <c r="O240" s="5"/>
      <c r="P240" s="9"/>
      <c r="R240" s="9"/>
      <c r="S240" s="9"/>
      <c r="T240" s="9"/>
      <c r="V240" s="10"/>
      <c r="W240" s="10"/>
      <c r="X240" s="10"/>
      <c r="Y240" s="10"/>
      <c r="Z240" s="10"/>
      <c r="AA240" s="10"/>
      <c r="AB240" s="9"/>
      <c r="AC240" s="9"/>
      <c r="AD240" s="9"/>
      <c r="AE240" s="9"/>
      <c r="AF240" s="9"/>
      <c r="AG240" s="9"/>
    </row>
    <row r="241" spans="13:33">
      <c r="M241" s="5"/>
      <c r="N241" s="5"/>
      <c r="O241" s="5"/>
      <c r="P241" s="9"/>
      <c r="R241" s="9"/>
      <c r="S241" s="9"/>
      <c r="T241" s="9"/>
      <c r="V241" s="10"/>
      <c r="W241" s="10"/>
      <c r="X241" s="10"/>
      <c r="Y241" s="10"/>
      <c r="Z241" s="10"/>
      <c r="AA241" s="10"/>
      <c r="AB241" s="9"/>
      <c r="AC241" s="9"/>
      <c r="AD241" s="9"/>
      <c r="AE241" s="9"/>
      <c r="AF241" s="9"/>
      <c r="AG241" s="9"/>
    </row>
    <row r="242" spans="13:33">
      <c r="M242" s="5"/>
      <c r="N242" s="5"/>
      <c r="O242" s="5"/>
      <c r="P242" s="9"/>
      <c r="R242" s="9"/>
      <c r="S242" s="9"/>
      <c r="T242" s="9"/>
      <c r="V242" s="10"/>
      <c r="W242" s="10"/>
      <c r="X242" s="10"/>
      <c r="Y242" s="10"/>
      <c r="Z242" s="10"/>
      <c r="AA242" s="10"/>
      <c r="AB242" s="9"/>
      <c r="AC242" s="9"/>
      <c r="AD242" s="9"/>
      <c r="AE242" s="9"/>
      <c r="AF242" s="9"/>
      <c r="AG242" s="9"/>
    </row>
    <row r="243" spans="13:33">
      <c r="M243" s="5"/>
      <c r="N243" s="5"/>
      <c r="O243" s="5"/>
      <c r="P243" s="9"/>
      <c r="R243" s="9"/>
      <c r="S243" s="9"/>
      <c r="T243" s="9"/>
      <c r="V243" s="10"/>
      <c r="W243" s="10"/>
      <c r="X243" s="10"/>
      <c r="Y243" s="10"/>
      <c r="Z243" s="10"/>
      <c r="AA243" s="10"/>
      <c r="AB243" s="9"/>
      <c r="AC243" s="9"/>
      <c r="AD243" s="9"/>
      <c r="AE243" s="9"/>
      <c r="AF243" s="9"/>
      <c r="AG243" s="9"/>
    </row>
    <row r="244" spans="13:33">
      <c r="M244" s="5"/>
      <c r="N244" s="5"/>
      <c r="O244" s="5"/>
      <c r="P244" s="9"/>
      <c r="R244" s="9"/>
      <c r="S244" s="9"/>
      <c r="T244" s="9"/>
      <c r="V244" s="10"/>
      <c r="W244" s="10"/>
      <c r="X244" s="10"/>
      <c r="Y244" s="10"/>
      <c r="Z244" s="10"/>
      <c r="AA244" s="10"/>
      <c r="AB244" s="9"/>
      <c r="AC244" s="9"/>
      <c r="AD244" s="9"/>
      <c r="AE244" s="9"/>
      <c r="AF244" s="9"/>
      <c r="AG244" s="9"/>
    </row>
    <row r="245" spans="13:33">
      <c r="M245" s="5"/>
      <c r="N245" s="5"/>
      <c r="O245" s="5"/>
      <c r="P245" s="9"/>
      <c r="R245" s="9"/>
      <c r="S245" s="9"/>
      <c r="T245" s="9"/>
      <c r="V245" s="10"/>
      <c r="W245" s="10"/>
      <c r="X245" s="10"/>
      <c r="Y245" s="10"/>
      <c r="Z245" s="10"/>
      <c r="AA245" s="10"/>
      <c r="AB245" s="9"/>
      <c r="AC245" s="9"/>
      <c r="AD245" s="9"/>
      <c r="AE245" s="9"/>
      <c r="AF245" s="9"/>
      <c r="AG245" s="9"/>
    </row>
    <row r="246" spans="13:33">
      <c r="M246" s="5"/>
      <c r="N246" s="5"/>
      <c r="O246" s="5"/>
      <c r="P246" s="9"/>
      <c r="R246" s="9"/>
      <c r="S246" s="9"/>
      <c r="T246" s="9"/>
      <c r="V246" s="10"/>
      <c r="W246" s="10"/>
      <c r="X246" s="10"/>
      <c r="Y246" s="10"/>
      <c r="Z246" s="10"/>
      <c r="AA246" s="10"/>
      <c r="AB246" s="9"/>
      <c r="AC246" s="9"/>
      <c r="AD246" s="9"/>
      <c r="AE246" s="9"/>
      <c r="AF246" s="9"/>
      <c r="AG246" s="9"/>
    </row>
    <row r="247" spans="13:33">
      <c r="M247" s="5"/>
      <c r="N247" s="5"/>
      <c r="O247" s="5"/>
      <c r="P247" s="9"/>
      <c r="R247" s="9"/>
      <c r="S247" s="9"/>
      <c r="T247" s="9"/>
      <c r="V247" s="10"/>
      <c r="W247" s="10"/>
      <c r="X247" s="10"/>
      <c r="Y247" s="10"/>
      <c r="Z247" s="10"/>
      <c r="AA247" s="10"/>
      <c r="AB247" s="9"/>
      <c r="AC247" s="9"/>
      <c r="AD247" s="9"/>
      <c r="AE247" s="9"/>
      <c r="AF247" s="9"/>
      <c r="AG247" s="9"/>
    </row>
    <row r="248" spans="13:33">
      <c r="P248" s="9"/>
      <c r="R248" s="9"/>
      <c r="S248" s="9"/>
      <c r="T248" s="9"/>
      <c r="V248" s="10"/>
      <c r="W248" s="10"/>
      <c r="X248" s="10"/>
      <c r="Y248" s="10"/>
      <c r="Z248" s="10"/>
      <c r="AA248" s="10"/>
      <c r="AB248" s="9"/>
      <c r="AC248" s="9"/>
      <c r="AD248" s="9"/>
      <c r="AE248" s="9"/>
      <c r="AF248" s="9"/>
      <c r="AG248" s="9"/>
    </row>
    <row r="249" spans="13:33">
      <c r="M249" s="5"/>
      <c r="N249" s="5"/>
      <c r="O249" s="5"/>
      <c r="P249" s="9"/>
      <c r="R249" s="9"/>
      <c r="S249" s="9"/>
      <c r="T249" s="9"/>
      <c r="V249" s="10"/>
      <c r="W249" s="10"/>
      <c r="X249" s="10"/>
      <c r="Y249" s="10"/>
      <c r="Z249" s="10"/>
      <c r="AA249" s="10"/>
      <c r="AB249" s="9"/>
      <c r="AC249" s="9"/>
      <c r="AD249" s="9"/>
      <c r="AE249" s="9"/>
      <c r="AF249" s="9"/>
      <c r="AG249" s="9"/>
    </row>
    <row r="250" spans="13:33">
      <c r="M250" s="5"/>
      <c r="N250" s="5"/>
      <c r="O250" s="5"/>
      <c r="P250" s="9"/>
      <c r="R250" s="9"/>
      <c r="S250" s="9"/>
      <c r="T250" s="9"/>
      <c r="V250" s="10"/>
      <c r="W250" s="10"/>
      <c r="X250" s="10"/>
      <c r="Y250" s="10"/>
      <c r="Z250" s="10"/>
      <c r="AA250" s="10"/>
      <c r="AB250" s="9"/>
      <c r="AC250" s="9"/>
      <c r="AD250" s="9"/>
      <c r="AE250" s="9"/>
      <c r="AF250" s="9"/>
      <c r="AG250" s="9"/>
    </row>
    <row r="251" spans="13:33">
      <c r="M251" s="5"/>
      <c r="N251" s="5"/>
      <c r="O251" s="5"/>
      <c r="P251" s="9"/>
      <c r="R251" s="9"/>
      <c r="S251" s="9"/>
      <c r="T251" s="9"/>
      <c r="V251" s="10"/>
      <c r="W251" s="10"/>
      <c r="X251" s="10"/>
      <c r="Y251" s="10"/>
      <c r="Z251" s="10"/>
      <c r="AA251" s="10"/>
      <c r="AB251" s="9"/>
      <c r="AC251" s="9"/>
      <c r="AD251" s="9"/>
      <c r="AE251" s="9"/>
      <c r="AF251" s="9"/>
      <c r="AG251" s="9"/>
    </row>
    <row r="252" spans="13:33">
      <c r="M252" s="5"/>
      <c r="N252" s="5"/>
      <c r="O252" s="5"/>
      <c r="P252" s="9"/>
      <c r="R252" s="9"/>
      <c r="S252" s="9"/>
      <c r="T252" s="9"/>
      <c r="V252" s="10"/>
      <c r="W252" s="10"/>
      <c r="X252" s="10"/>
      <c r="Y252" s="10"/>
      <c r="Z252" s="10"/>
      <c r="AA252" s="10"/>
      <c r="AB252" s="9"/>
      <c r="AC252" s="9"/>
      <c r="AD252" s="9"/>
      <c r="AE252" s="9"/>
      <c r="AF252" s="9"/>
      <c r="AG252" s="9"/>
    </row>
    <row r="253" spans="13:33">
      <c r="M253" s="5"/>
      <c r="N253" s="5"/>
      <c r="O253" s="5"/>
      <c r="P253" s="9"/>
      <c r="R253" s="9"/>
      <c r="S253" s="9"/>
      <c r="T253" s="9"/>
      <c r="V253" s="10"/>
      <c r="W253" s="10"/>
      <c r="X253" s="10"/>
      <c r="Y253" s="10"/>
      <c r="Z253" s="10"/>
      <c r="AA253" s="10"/>
      <c r="AB253" s="9"/>
      <c r="AC253" s="9"/>
      <c r="AD253" s="9"/>
      <c r="AE253" s="9"/>
      <c r="AF253" s="9"/>
      <c r="AG253" s="9"/>
    </row>
    <row r="254" spans="13:33">
      <c r="P254" s="9"/>
      <c r="R254" s="9"/>
      <c r="S254" s="9"/>
      <c r="T254" s="9"/>
      <c r="V254" s="10"/>
      <c r="W254" s="10"/>
      <c r="X254" s="10"/>
      <c r="Y254" s="10"/>
      <c r="Z254" s="10"/>
      <c r="AA254" s="10"/>
      <c r="AB254" s="9"/>
      <c r="AC254" s="9"/>
      <c r="AD254" s="9"/>
      <c r="AE254" s="9"/>
      <c r="AF254" s="9"/>
      <c r="AG254" s="9"/>
    </row>
    <row r="255" spans="13:33">
      <c r="M255" s="5"/>
      <c r="N255" s="5"/>
      <c r="O255" s="5"/>
      <c r="P255" s="9"/>
      <c r="R255" s="9"/>
      <c r="S255" s="9"/>
      <c r="T255" s="9"/>
      <c r="V255" s="10"/>
      <c r="W255" s="10"/>
      <c r="X255" s="10"/>
      <c r="Y255" s="10"/>
      <c r="Z255" s="10"/>
      <c r="AA255" s="10"/>
      <c r="AB255" s="9"/>
      <c r="AC255" s="9"/>
      <c r="AD255" s="9"/>
      <c r="AE255" s="9"/>
      <c r="AF255" s="9"/>
      <c r="AG255" s="9"/>
    </row>
    <row r="256" spans="13:33">
      <c r="M256" s="5"/>
      <c r="N256" s="5"/>
      <c r="O256" s="5"/>
      <c r="P256" s="9"/>
      <c r="R256" s="9"/>
      <c r="S256" s="9"/>
      <c r="T256" s="9"/>
      <c r="V256" s="10"/>
      <c r="W256" s="10"/>
      <c r="X256" s="10"/>
      <c r="Y256" s="10"/>
      <c r="Z256" s="10"/>
      <c r="AA256" s="10"/>
      <c r="AB256" s="9"/>
      <c r="AC256" s="9"/>
      <c r="AD256" s="9"/>
      <c r="AE256" s="9"/>
      <c r="AF256" s="9"/>
      <c r="AG256" s="9"/>
    </row>
    <row r="257" spans="1:33">
      <c r="M257" s="5"/>
      <c r="N257" s="5"/>
      <c r="O257" s="5"/>
      <c r="P257" s="9"/>
      <c r="R257" s="9"/>
      <c r="S257" s="9"/>
      <c r="T257" s="9"/>
      <c r="V257" s="10"/>
      <c r="W257" s="10"/>
      <c r="X257" s="10"/>
      <c r="Y257" s="10"/>
      <c r="Z257" s="10"/>
      <c r="AA257" s="10"/>
      <c r="AB257" s="9"/>
      <c r="AC257" s="9"/>
      <c r="AD257" s="9"/>
      <c r="AE257" s="9"/>
      <c r="AF257" s="9"/>
      <c r="AG257" s="9"/>
    </row>
    <row r="258" spans="1:33">
      <c r="M258" s="5"/>
      <c r="N258" s="5"/>
      <c r="O258" s="5"/>
      <c r="P258" s="9"/>
      <c r="R258" s="9"/>
      <c r="S258" s="9"/>
      <c r="T258" s="9"/>
      <c r="V258" s="10"/>
      <c r="W258" s="10"/>
      <c r="X258" s="10"/>
      <c r="Y258" s="10"/>
      <c r="Z258" s="10"/>
      <c r="AA258" s="10"/>
      <c r="AB258" s="9"/>
      <c r="AC258" s="9"/>
      <c r="AD258" s="9"/>
      <c r="AE258" s="9"/>
      <c r="AF258" s="9"/>
      <c r="AG258" s="9"/>
    </row>
    <row r="259" spans="1:33">
      <c r="O259" s="5"/>
      <c r="P259" s="9"/>
      <c r="R259" s="9"/>
      <c r="S259" s="9"/>
      <c r="T259" s="9"/>
      <c r="V259" s="10"/>
      <c r="W259" s="10"/>
      <c r="X259" s="10"/>
      <c r="Y259" s="10"/>
      <c r="Z259" s="10"/>
      <c r="AA259" s="10"/>
      <c r="AB259" s="9"/>
      <c r="AC259" s="9"/>
      <c r="AD259" s="9"/>
      <c r="AE259" s="9"/>
      <c r="AF259" s="9"/>
      <c r="AG259" s="9"/>
    </row>
    <row r="260" spans="1:33">
      <c r="M260" s="5"/>
      <c r="N260" s="5"/>
      <c r="O260" s="5"/>
      <c r="P260" s="9"/>
      <c r="R260" s="9"/>
      <c r="S260" s="9"/>
      <c r="T260" s="9"/>
      <c r="V260" s="10"/>
      <c r="W260" s="10"/>
      <c r="X260" s="10"/>
      <c r="Y260" s="10"/>
      <c r="Z260" s="10"/>
      <c r="AA260" s="10"/>
      <c r="AB260" s="9"/>
      <c r="AC260" s="9"/>
      <c r="AD260" s="9"/>
      <c r="AE260" s="9"/>
      <c r="AF260" s="9"/>
      <c r="AG260" s="9"/>
    </row>
    <row r="261" spans="1:33">
      <c r="M261" s="5"/>
      <c r="N261" s="5"/>
      <c r="O261" s="5"/>
      <c r="P261" s="9"/>
      <c r="R261" s="9"/>
      <c r="S261" s="9"/>
      <c r="T261" s="9"/>
      <c r="V261" s="10"/>
      <c r="W261" s="10"/>
      <c r="X261" s="10"/>
      <c r="Y261" s="10"/>
      <c r="Z261" s="10"/>
      <c r="AA261" s="10"/>
      <c r="AB261" s="9"/>
      <c r="AC261" s="9"/>
      <c r="AD261" s="9"/>
      <c r="AE261" s="9"/>
      <c r="AF261" s="9"/>
      <c r="AG261" s="9"/>
    </row>
    <row r="262" spans="1:33">
      <c r="P262" s="9"/>
      <c r="R262" s="9"/>
      <c r="S262" s="9"/>
      <c r="T262" s="9"/>
      <c r="V262" s="10"/>
      <c r="W262" s="10"/>
      <c r="X262" s="10"/>
      <c r="Y262" s="10"/>
      <c r="Z262" s="10"/>
      <c r="AA262" s="10"/>
      <c r="AB262" s="9"/>
      <c r="AC262" s="9"/>
      <c r="AD262" s="9"/>
      <c r="AE262" s="9"/>
      <c r="AF262" s="9"/>
      <c r="AG262" s="9"/>
    </row>
    <row r="263" spans="1:33">
      <c r="A263" s="8"/>
      <c r="P263" s="9"/>
      <c r="R263" s="9"/>
      <c r="S263" s="9"/>
      <c r="T263" s="9"/>
      <c r="V263" s="10"/>
      <c r="W263" s="10"/>
      <c r="X263" s="10"/>
      <c r="Y263" s="10"/>
      <c r="Z263" s="10"/>
      <c r="AA263" s="10"/>
      <c r="AB263" s="9"/>
      <c r="AC263" s="9"/>
      <c r="AD263" s="9"/>
      <c r="AE263" s="9"/>
      <c r="AF263" s="9"/>
      <c r="AG263" s="9"/>
    </row>
    <row r="264" spans="1:33">
      <c r="P264" s="9"/>
      <c r="R264" s="9"/>
      <c r="S264" s="9"/>
      <c r="T264" s="9"/>
      <c r="V264" s="10"/>
      <c r="W264" s="10"/>
      <c r="X264" s="10"/>
      <c r="Y264" s="10"/>
      <c r="Z264" s="10"/>
      <c r="AA264" s="10"/>
      <c r="AB264" s="9"/>
      <c r="AC264" s="9"/>
      <c r="AD264" s="9"/>
      <c r="AE264" s="9"/>
      <c r="AF264" s="9"/>
      <c r="AG264" s="9"/>
    </row>
    <row r="265" spans="1:33">
      <c r="P265" s="9"/>
      <c r="R265" s="9"/>
      <c r="S265" s="9"/>
      <c r="T265" s="9"/>
      <c r="V265" s="10"/>
      <c r="W265" s="10"/>
      <c r="X265" s="10"/>
      <c r="Y265" s="10"/>
      <c r="Z265" s="10"/>
      <c r="AA265" s="10"/>
      <c r="AB265" s="9"/>
      <c r="AC265" s="9"/>
      <c r="AD265" s="9"/>
      <c r="AE265" s="9"/>
      <c r="AF265" s="9"/>
      <c r="AG265" s="9"/>
    </row>
    <row r="266" spans="1:33">
      <c r="P266" s="9"/>
      <c r="R266" s="9"/>
      <c r="S266" s="9"/>
      <c r="T266" s="9"/>
      <c r="V266" s="10"/>
      <c r="W266" s="10"/>
      <c r="X266" s="10"/>
      <c r="Y266" s="10"/>
      <c r="Z266" s="10"/>
      <c r="AA266" s="10"/>
      <c r="AB266" s="9"/>
      <c r="AC266" s="9"/>
      <c r="AD266" s="9"/>
      <c r="AE266" s="9"/>
      <c r="AF266" s="9"/>
      <c r="AG266" s="9"/>
    </row>
    <row r="267" spans="1:33">
      <c r="M267" s="5"/>
      <c r="N267" s="5"/>
      <c r="O267" s="5"/>
      <c r="P267" s="9"/>
      <c r="R267" s="9"/>
      <c r="S267" s="9"/>
      <c r="T267" s="9"/>
      <c r="V267" s="10"/>
      <c r="W267" s="10"/>
      <c r="X267" s="10"/>
      <c r="Y267" s="10"/>
      <c r="Z267" s="10"/>
      <c r="AA267" s="10"/>
      <c r="AB267" s="9"/>
      <c r="AC267" s="9"/>
      <c r="AD267" s="9"/>
      <c r="AE267" s="9"/>
      <c r="AF267" s="9"/>
      <c r="AG267" s="9"/>
    </row>
    <row r="268" spans="1:33">
      <c r="M268" s="5"/>
      <c r="N268" s="5"/>
      <c r="O268" s="5"/>
      <c r="P268" s="9"/>
      <c r="R268" s="9"/>
      <c r="S268" s="9"/>
      <c r="T268" s="9"/>
      <c r="V268" s="10"/>
      <c r="W268" s="10"/>
      <c r="X268" s="10"/>
      <c r="Y268" s="10"/>
      <c r="Z268" s="10"/>
      <c r="AA268" s="10"/>
      <c r="AB268" s="9"/>
      <c r="AC268" s="9"/>
      <c r="AD268" s="9"/>
      <c r="AE268" s="9"/>
      <c r="AF268" s="9"/>
      <c r="AG268" s="9"/>
    </row>
    <row r="269" spans="1:33">
      <c r="P269" s="9"/>
      <c r="R269" s="9"/>
      <c r="S269" s="9"/>
      <c r="T269" s="9"/>
      <c r="V269" s="10"/>
      <c r="W269" s="10"/>
      <c r="X269" s="10"/>
      <c r="Y269" s="10"/>
      <c r="Z269" s="10"/>
      <c r="AA269" s="10"/>
      <c r="AB269" s="9"/>
      <c r="AC269" s="9"/>
      <c r="AD269" s="9"/>
      <c r="AE269" s="9"/>
      <c r="AF269" s="9"/>
      <c r="AG269" s="9"/>
    </row>
    <row r="270" spans="1:33">
      <c r="M270" s="5"/>
      <c r="N270" s="5"/>
      <c r="O270" s="5"/>
      <c r="P270" s="9"/>
      <c r="R270" s="9"/>
      <c r="S270" s="9"/>
      <c r="T270" s="9"/>
      <c r="V270" s="10"/>
      <c r="W270" s="10"/>
      <c r="X270" s="10"/>
      <c r="Y270" s="10"/>
      <c r="Z270" s="10"/>
      <c r="AA270" s="10"/>
      <c r="AB270" s="9"/>
      <c r="AC270" s="9"/>
      <c r="AD270" s="9"/>
      <c r="AE270" s="9"/>
      <c r="AF270" s="9"/>
      <c r="AG270" s="9"/>
    </row>
    <row r="271" spans="1:33">
      <c r="P271" s="9"/>
    </row>
  </sheetData>
  <mergeCells count="9">
    <mergeCell ref="AB2:AC2"/>
    <mergeCell ref="AD2:AE2"/>
    <mergeCell ref="AF2:AG2"/>
    <mergeCell ref="J3:K3"/>
    <mergeCell ref="C1:F1"/>
    <mergeCell ref="J1:K1"/>
    <mergeCell ref="M1:O1"/>
    <mergeCell ref="R1:T1"/>
    <mergeCell ref="AB1:AG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2008-10-16T08:39:52Z</dcterms:created>
  <dcterms:modified xsi:type="dcterms:W3CDTF">2008-10-23T13:40:56Z</dcterms:modified>
</cp:coreProperties>
</file>