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tabRatio="692" activeTab="2"/>
  </bookViews>
  <sheets>
    <sheet name="Arbeitsbedarf" sheetId="3" r:id="rId1"/>
    <sheet name="Maschinenmassen" sheetId="4" r:id="rId2"/>
    <sheet name="Tabelle1" sheetId="1" r:id="rId3"/>
    <sheet name="Volumenbedarf" sheetId="5" r:id="rId4"/>
    <sheet name="Flächenbedarf" sheetId="6" r:id="rId5"/>
    <sheet name="LeistungV" sheetId="7" r:id="rId6"/>
    <sheet name="Leistungm2" sheetId="8" r:id="rId7"/>
    <sheet name="Leistungmasse" sheetId="9" r:id="rId8"/>
  </sheets>
  <calcPr calcId="124519"/>
</workbook>
</file>

<file path=xl/calcChain.xml><?xml version="1.0" encoding="utf-8"?>
<calcChain xmlns="http://schemas.openxmlformats.org/spreadsheetml/2006/main">
  <c r="S279" i="1"/>
  <c r="T279"/>
  <c r="V279"/>
  <c r="W279"/>
  <c r="X279"/>
  <c r="Y279"/>
  <c r="AD279"/>
  <c r="AE279"/>
  <c r="AF279"/>
  <c r="AG279"/>
  <c r="R279"/>
  <c r="Z279"/>
  <c r="AA279"/>
  <c r="AB279"/>
  <c r="AC279"/>
  <c r="P279"/>
  <c r="F279"/>
  <c r="AE275"/>
  <c r="AG275"/>
  <c r="AE276"/>
  <c r="AG276"/>
  <c r="AE277"/>
  <c r="AG277"/>
  <c r="W275"/>
  <c r="Y275"/>
  <c r="W276"/>
  <c r="Y276"/>
  <c r="W277"/>
  <c r="Y277"/>
  <c r="S275"/>
  <c r="T275"/>
  <c r="S276"/>
  <c r="T276"/>
  <c r="S277"/>
  <c r="T277"/>
  <c r="R277"/>
  <c r="AA277"/>
  <c r="AC277"/>
  <c r="P277"/>
  <c r="F277"/>
  <c r="AD277" s="1"/>
  <c r="R276"/>
  <c r="AA276"/>
  <c r="AC276"/>
  <c r="P276"/>
  <c r="F276"/>
  <c r="AD276" s="1"/>
  <c r="R275"/>
  <c r="AA275"/>
  <c r="AC275"/>
  <c r="P275"/>
  <c r="F275"/>
  <c r="AD275" s="1"/>
  <c r="AC272"/>
  <c r="AE272"/>
  <c r="AG272"/>
  <c r="AC273"/>
  <c r="AE273"/>
  <c r="AG273"/>
  <c r="W272"/>
  <c r="Y272"/>
  <c r="AA272"/>
  <c r="W273"/>
  <c r="Y273"/>
  <c r="AA273"/>
  <c r="R272"/>
  <c r="S272"/>
  <c r="T272"/>
  <c r="R273"/>
  <c r="S273"/>
  <c r="T273"/>
  <c r="P272"/>
  <c r="P273"/>
  <c r="F272"/>
  <c r="AB272" s="1"/>
  <c r="F273"/>
  <c r="AB273" s="1"/>
  <c r="AG232"/>
  <c r="AG233"/>
  <c r="AG234"/>
  <c r="AG235"/>
  <c r="AG236"/>
  <c r="AG237"/>
  <c r="AG238"/>
  <c r="AG239"/>
  <c r="AG240"/>
  <c r="AG241"/>
  <c r="AG242"/>
  <c r="AG245"/>
  <c r="AG246"/>
  <c r="AG247"/>
  <c r="AG248"/>
  <c r="AG249"/>
  <c r="AG250"/>
  <c r="AG253"/>
  <c r="AG254"/>
  <c r="AG255"/>
  <c r="AG257"/>
  <c r="AG258"/>
  <c r="AG259"/>
  <c r="AG260"/>
  <c r="AG261"/>
  <c r="AE232"/>
  <c r="AE233"/>
  <c r="AE234"/>
  <c r="AE235"/>
  <c r="AE236"/>
  <c r="AE237"/>
  <c r="AE238"/>
  <c r="AE239"/>
  <c r="AE240"/>
  <c r="AE241"/>
  <c r="AE242"/>
  <c r="AE245"/>
  <c r="AE246"/>
  <c r="AE247"/>
  <c r="AE248"/>
  <c r="AE249"/>
  <c r="AE250"/>
  <c r="AE253"/>
  <c r="AE254"/>
  <c r="AE255"/>
  <c r="AE257"/>
  <c r="AE258"/>
  <c r="AE259"/>
  <c r="AE260"/>
  <c r="AE261"/>
  <c r="AC232"/>
  <c r="AC233"/>
  <c r="AC234"/>
  <c r="AC235"/>
  <c r="AC236"/>
  <c r="AC237"/>
  <c r="AC238"/>
  <c r="AC239"/>
  <c r="AC240"/>
  <c r="AC241"/>
  <c r="AC242"/>
  <c r="AC245"/>
  <c r="AC246"/>
  <c r="AC247"/>
  <c r="AC248"/>
  <c r="AC249"/>
  <c r="AC250"/>
  <c r="AC253"/>
  <c r="AC254"/>
  <c r="AC255"/>
  <c r="AC257"/>
  <c r="AC258"/>
  <c r="AC259"/>
  <c r="AC260"/>
  <c r="AC261"/>
  <c r="AA232"/>
  <c r="AA233"/>
  <c r="AA234"/>
  <c r="AA235"/>
  <c r="AA236"/>
  <c r="AA237"/>
  <c r="AA238"/>
  <c r="AA239"/>
  <c r="AA240"/>
  <c r="AA241"/>
  <c r="AA242"/>
  <c r="AA245"/>
  <c r="AA246"/>
  <c r="AA247"/>
  <c r="AA248"/>
  <c r="AA249"/>
  <c r="AA250"/>
  <c r="AA253"/>
  <c r="AA254"/>
  <c r="AA255"/>
  <c r="AA257"/>
  <c r="AA258"/>
  <c r="AA259"/>
  <c r="AA260"/>
  <c r="AA261"/>
  <c r="Y232"/>
  <c r="Y233"/>
  <c r="Y234"/>
  <c r="Y235"/>
  <c r="Y236"/>
  <c r="Y237"/>
  <c r="Y238"/>
  <c r="Y239"/>
  <c r="Y240"/>
  <c r="Y241"/>
  <c r="Y242"/>
  <c r="Y245"/>
  <c r="Y246"/>
  <c r="Y247"/>
  <c r="Y248"/>
  <c r="Y249"/>
  <c r="Y250"/>
  <c r="Y253"/>
  <c r="Y254"/>
  <c r="Y255"/>
  <c r="Y257"/>
  <c r="Y258"/>
  <c r="Y259"/>
  <c r="Y260"/>
  <c r="Y261"/>
  <c r="W232"/>
  <c r="W233"/>
  <c r="W234"/>
  <c r="W235"/>
  <c r="W236"/>
  <c r="W237"/>
  <c r="W238"/>
  <c r="W239"/>
  <c r="W240"/>
  <c r="W241"/>
  <c r="W242"/>
  <c r="W245"/>
  <c r="W246"/>
  <c r="W247"/>
  <c r="W248"/>
  <c r="W249"/>
  <c r="W250"/>
  <c r="W253"/>
  <c r="W254"/>
  <c r="W255"/>
  <c r="W257"/>
  <c r="W258"/>
  <c r="W259"/>
  <c r="W260"/>
  <c r="W261"/>
  <c r="T232"/>
  <c r="T233"/>
  <c r="T234"/>
  <c r="T235"/>
  <c r="T236"/>
  <c r="T237"/>
  <c r="T238"/>
  <c r="T239"/>
  <c r="T240"/>
  <c r="T241"/>
  <c r="T242"/>
  <c r="T245"/>
  <c r="T246"/>
  <c r="T247"/>
  <c r="T248"/>
  <c r="T249"/>
  <c r="T250"/>
  <c r="T253"/>
  <c r="T254"/>
  <c r="T255"/>
  <c r="T257"/>
  <c r="T258"/>
  <c r="T259"/>
  <c r="T260"/>
  <c r="T261"/>
  <c r="S232"/>
  <c r="S233"/>
  <c r="S234"/>
  <c r="S235"/>
  <c r="S236"/>
  <c r="S237"/>
  <c r="S238"/>
  <c r="S239"/>
  <c r="S240"/>
  <c r="S241"/>
  <c r="S242"/>
  <c r="S245"/>
  <c r="S246"/>
  <c r="S247"/>
  <c r="S248"/>
  <c r="S249"/>
  <c r="S250"/>
  <c r="S253"/>
  <c r="S254"/>
  <c r="S255"/>
  <c r="S257"/>
  <c r="S258"/>
  <c r="S259"/>
  <c r="S260"/>
  <c r="S261"/>
  <c r="R232"/>
  <c r="R233"/>
  <c r="R234"/>
  <c r="R235"/>
  <c r="R236"/>
  <c r="R237"/>
  <c r="R238"/>
  <c r="R239"/>
  <c r="R240"/>
  <c r="R241"/>
  <c r="R242"/>
  <c r="R245"/>
  <c r="R246"/>
  <c r="R247"/>
  <c r="R248"/>
  <c r="R249"/>
  <c r="R250"/>
  <c r="R253"/>
  <c r="R254"/>
  <c r="R255"/>
  <c r="R257"/>
  <c r="R258"/>
  <c r="R259"/>
  <c r="R260"/>
  <c r="R261"/>
  <c r="P232"/>
  <c r="P233"/>
  <c r="P234"/>
  <c r="P235"/>
  <c r="P236"/>
  <c r="P237"/>
  <c r="P238"/>
  <c r="P239"/>
  <c r="P240"/>
  <c r="P241"/>
  <c r="P242"/>
  <c r="P245"/>
  <c r="P246"/>
  <c r="P247"/>
  <c r="P248"/>
  <c r="P249"/>
  <c r="P250"/>
  <c r="P253"/>
  <c r="P254"/>
  <c r="P255"/>
  <c r="P257"/>
  <c r="P258"/>
  <c r="P259"/>
  <c r="P260"/>
  <c r="P261"/>
  <c r="F258"/>
  <c r="F259"/>
  <c r="F260"/>
  <c r="F261"/>
  <c r="E260"/>
  <c r="E261"/>
  <c r="F246"/>
  <c r="F247"/>
  <c r="F248"/>
  <c r="F249"/>
  <c r="F250"/>
  <c r="T6"/>
  <c r="AG6"/>
  <c r="AG7"/>
  <c r="AG8"/>
  <c r="AG12"/>
  <c r="AG13"/>
  <c r="AG14"/>
  <c r="AG16"/>
  <c r="AG17"/>
  <c r="AG18"/>
  <c r="AG19"/>
  <c r="AG20"/>
  <c r="AG21"/>
  <c r="AG22"/>
  <c r="AG24"/>
  <c r="AG25"/>
  <c r="AG26"/>
  <c r="AG27"/>
  <c r="AG28"/>
  <c r="AG29"/>
  <c r="AG30"/>
  <c r="AG32"/>
  <c r="AG33"/>
  <c r="AG34"/>
  <c r="AG35"/>
  <c r="AG36"/>
  <c r="AG38"/>
  <c r="AG39"/>
  <c r="AG40"/>
  <c r="AG52"/>
  <c r="AG53"/>
  <c r="AG54"/>
  <c r="AG56"/>
  <c r="AG57"/>
  <c r="AG58"/>
  <c r="AG59"/>
  <c r="AG60"/>
  <c r="AG64"/>
  <c r="AG65"/>
  <c r="AG66"/>
  <c r="AG67"/>
  <c r="AG68"/>
  <c r="AG69"/>
  <c r="AG73"/>
  <c r="AG74"/>
  <c r="AG76"/>
  <c r="AG77"/>
  <c r="AG79"/>
  <c r="AG80"/>
  <c r="AG81"/>
  <c r="AG83"/>
  <c r="AG85"/>
  <c r="AG87"/>
  <c r="AG91"/>
  <c r="AG92"/>
  <c r="AG93"/>
  <c r="AG94"/>
  <c r="AG98"/>
  <c r="AG99"/>
  <c r="AG100"/>
  <c r="AG101"/>
  <c r="AG102"/>
  <c r="AG104"/>
  <c r="AG105"/>
  <c r="AG106"/>
  <c r="AG107"/>
  <c r="AG108"/>
  <c r="AG109"/>
  <c r="AG111"/>
  <c r="AG112"/>
  <c r="AG113"/>
  <c r="AG114"/>
  <c r="AG115"/>
  <c r="AG117"/>
  <c r="AG118"/>
  <c r="AG119"/>
  <c r="AG123"/>
  <c r="AG125"/>
  <c r="AG127"/>
  <c r="AG131"/>
  <c r="AG183"/>
  <c r="AG185"/>
  <c r="AG187"/>
  <c r="AG189"/>
  <c r="AG191"/>
  <c r="AG195"/>
  <c r="AG196"/>
  <c r="AG197"/>
  <c r="AG198"/>
  <c r="AG200"/>
  <c r="AG201"/>
  <c r="AG202"/>
  <c r="AG203"/>
  <c r="AG204"/>
  <c r="AG205"/>
  <c r="AG206"/>
  <c r="AG207"/>
  <c r="AG208"/>
  <c r="AG212"/>
  <c r="AG213"/>
  <c r="AG214"/>
  <c r="AG215"/>
  <c r="AG216"/>
  <c r="AG217"/>
  <c r="AG219"/>
  <c r="AG220"/>
  <c r="AG221"/>
  <c r="AG222"/>
  <c r="AG223"/>
  <c r="AG224"/>
  <c r="AG225"/>
  <c r="AG226"/>
  <c r="AG230"/>
  <c r="AG262"/>
  <c r="AG269"/>
  <c r="AG270"/>
  <c r="AG271"/>
  <c r="AG274"/>
  <c r="AG278"/>
  <c r="AG280"/>
  <c r="AG281"/>
  <c r="AG282"/>
  <c r="AG283"/>
  <c r="AG284"/>
  <c r="AG286"/>
  <c r="AG287"/>
  <c r="AG288"/>
  <c r="AG289"/>
  <c r="AG290"/>
  <c r="AG292"/>
  <c r="AG293"/>
  <c r="AG294"/>
  <c r="AG295"/>
  <c r="AG297"/>
  <c r="AG298"/>
  <c r="AG302"/>
  <c r="AG304"/>
  <c r="AG305"/>
  <c r="AG307"/>
  <c r="AF135"/>
  <c r="AF136"/>
  <c r="AF137"/>
  <c r="AF138"/>
  <c r="AF140"/>
  <c r="AF141"/>
  <c r="AF143"/>
  <c r="AF144"/>
  <c r="AF145"/>
  <c r="AF146"/>
  <c r="AF147"/>
  <c r="AF148"/>
  <c r="AF149"/>
  <c r="AF150"/>
  <c r="AF151"/>
  <c r="AF152"/>
  <c r="AF154"/>
  <c r="AF155"/>
  <c r="AF156"/>
  <c r="AE6"/>
  <c r="AE7"/>
  <c r="AE8"/>
  <c r="AE12"/>
  <c r="AE13"/>
  <c r="AE14"/>
  <c r="AE16"/>
  <c r="AE17"/>
  <c r="AE18"/>
  <c r="AE19"/>
  <c r="AE20"/>
  <c r="AE21"/>
  <c r="AE22"/>
  <c r="AE24"/>
  <c r="AE25"/>
  <c r="AE26"/>
  <c r="AE27"/>
  <c r="AE28"/>
  <c r="AE29"/>
  <c r="AE30"/>
  <c r="AE32"/>
  <c r="AE33"/>
  <c r="AE34"/>
  <c r="AE35"/>
  <c r="AE36"/>
  <c r="AE38"/>
  <c r="AE39"/>
  <c r="AE40"/>
  <c r="AE52"/>
  <c r="AE53"/>
  <c r="AE54"/>
  <c r="AE56"/>
  <c r="AE57"/>
  <c r="AE58"/>
  <c r="AE59"/>
  <c r="AE60"/>
  <c r="AE64"/>
  <c r="AE65"/>
  <c r="AE66"/>
  <c r="AE67"/>
  <c r="AE68"/>
  <c r="AE69"/>
  <c r="AE73"/>
  <c r="AE74"/>
  <c r="AE76"/>
  <c r="AE77"/>
  <c r="AE79"/>
  <c r="AE80"/>
  <c r="AE81"/>
  <c r="AE83"/>
  <c r="AE85"/>
  <c r="AE87"/>
  <c r="AE91"/>
  <c r="AE92"/>
  <c r="AE93"/>
  <c r="AE94"/>
  <c r="AE98"/>
  <c r="AE99"/>
  <c r="AE100"/>
  <c r="AE101"/>
  <c r="AE102"/>
  <c r="AE104"/>
  <c r="AE105"/>
  <c r="AE106"/>
  <c r="AE107"/>
  <c r="AE108"/>
  <c r="AE109"/>
  <c r="AE111"/>
  <c r="AE112"/>
  <c r="AE113"/>
  <c r="AE114"/>
  <c r="AE115"/>
  <c r="AE117"/>
  <c r="AE118"/>
  <c r="AE119"/>
  <c r="AE123"/>
  <c r="AE125"/>
  <c r="AE127"/>
  <c r="AE131"/>
  <c r="AE183"/>
  <c r="AE185"/>
  <c r="AE187"/>
  <c r="AE189"/>
  <c r="AE191"/>
  <c r="AE195"/>
  <c r="AE196"/>
  <c r="AE197"/>
  <c r="AE198"/>
  <c r="AE200"/>
  <c r="AE201"/>
  <c r="AE202"/>
  <c r="AE203"/>
  <c r="AE204"/>
  <c r="AE205"/>
  <c r="AE206"/>
  <c r="AE207"/>
  <c r="AE208"/>
  <c r="AE212"/>
  <c r="AE213"/>
  <c r="AE214"/>
  <c r="AE215"/>
  <c r="AE216"/>
  <c r="AE217"/>
  <c r="AE219"/>
  <c r="AE220"/>
  <c r="AE221"/>
  <c r="AE222"/>
  <c r="AE223"/>
  <c r="AE224"/>
  <c r="AE225"/>
  <c r="AE226"/>
  <c r="AE230"/>
  <c r="AE262"/>
  <c r="AE269"/>
  <c r="AE270"/>
  <c r="AE271"/>
  <c r="AE274"/>
  <c r="AE278"/>
  <c r="AE280"/>
  <c r="AE281"/>
  <c r="AE282"/>
  <c r="AE283"/>
  <c r="AE284"/>
  <c r="AE286"/>
  <c r="AE287"/>
  <c r="AE288"/>
  <c r="AE289"/>
  <c r="AE290"/>
  <c r="AE292"/>
  <c r="AE293"/>
  <c r="AE294"/>
  <c r="AE295"/>
  <c r="AE297"/>
  <c r="AE298"/>
  <c r="AE302"/>
  <c r="AE304"/>
  <c r="AE305"/>
  <c r="AE307"/>
  <c r="AD135"/>
  <c r="AD136"/>
  <c r="AD137"/>
  <c r="AD138"/>
  <c r="AD140"/>
  <c r="AD141"/>
  <c r="AD143"/>
  <c r="AD144"/>
  <c r="AD145"/>
  <c r="AD146"/>
  <c r="AD147"/>
  <c r="AD148"/>
  <c r="AD149"/>
  <c r="AD150"/>
  <c r="AD151"/>
  <c r="AD152"/>
  <c r="AD154"/>
  <c r="AD155"/>
  <c r="AD156"/>
  <c r="AC6"/>
  <c r="AC7"/>
  <c r="AC8"/>
  <c r="AC12"/>
  <c r="AC13"/>
  <c r="AC14"/>
  <c r="AC16"/>
  <c r="AC17"/>
  <c r="AC18"/>
  <c r="AC19"/>
  <c r="AC20"/>
  <c r="AC21"/>
  <c r="AC22"/>
  <c r="AC24"/>
  <c r="AC25"/>
  <c r="AC26"/>
  <c r="AC27"/>
  <c r="AC28"/>
  <c r="AC29"/>
  <c r="AC30"/>
  <c r="AC32"/>
  <c r="AC33"/>
  <c r="AC34"/>
  <c r="AC35"/>
  <c r="AC36"/>
  <c r="AC38"/>
  <c r="AC39"/>
  <c r="AC40"/>
  <c r="AC52"/>
  <c r="AC53"/>
  <c r="AC54"/>
  <c r="AC56"/>
  <c r="AC57"/>
  <c r="AC58"/>
  <c r="AC59"/>
  <c r="AC60"/>
  <c r="AC64"/>
  <c r="AC65"/>
  <c r="AC66"/>
  <c r="AC67"/>
  <c r="AC68"/>
  <c r="AC69"/>
  <c r="AC73"/>
  <c r="AC74"/>
  <c r="AC76"/>
  <c r="AC77"/>
  <c r="AC79"/>
  <c r="AC80"/>
  <c r="AC81"/>
  <c r="AC83"/>
  <c r="AC85"/>
  <c r="AC87"/>
  <c r="AC91"/>
  <c r="AC92"/>
  <c r="AC93"/>
  <c r="AC94"/>
  <c r="AC98"/>
  <c r="AC99"/>
  <c r="AC100"/>
  <c r="AC101"/>
  <c r="AC102"/>
  <c r="AC104"/>
  <c r="AC105"/>
  <c r="AC106"/>
  <c r="AC107"/>
  <c r="AC108"/>
  <c r="AC109"/>
  <c r="AC111"/>
  <c r="AC112"/>
  <c r="AC113"/>
  <c r="AC114"/>
  <c r="AC115"/>
  <c r="AC117"/>
  <c r="AC118"/>
  <c r="AC119"/>
  <c r="AC123"/>
  <c r="AC125"/>
  <c r="AC127"/>
  <c r="AC131"/>
  <c r="AC183"/>
  <c r="AC185"/>
  <c r="AC187"/>
  <c r="AC189"/>
  <c r="AC191"/>
  <c r="AC195"/>
  <c r="AC196"/>
  <c r="AC197"/>
  <c r="AC198"/>
  <c r="AC200"/>
  <c r="AC201"/>
  <c r="AC202"/>
  <c r="AC203"/>
  <c r="AC204"/>
  <c r="AC205"/>
  <c r="AC206"/>
  <c r="AC207"/>
  <c r="AC208"/>
  <c r="AC212"/>
  <c r="AC213"/>
  <c r="AC214"/>
  <c r="AC215"/>
  <c r="AC216"/>
  <c r="AC217"/>
  <c r="AC219"/>
  <c r="AC220"/>
  <c r="AC221"/>
  <c r="AC222"/>
  <c r="AC223"/>
  <c r="AC224"/>
  <c r="AC225"/>
  <c r="AC226"/>
  <c r="AC230"/>
  <c r="AC262"/>
  <c r="AC265"/>
  <c r="AC269"/>
  <c r="AC270"/>
  <c r="AC271"/>
  <c r="AC274"/>
  <c r="AC278"/>
  <c r="AC280"/>
  <c r="AC281"/>
  <c r="AC282"/>
  <c r="AC283"/>
  <c r="AC284"/>
  <c r="AC286"/>
  <c r="AC287"/>
  <c r="AC288"/>
  <c r="AC289"/>
  <c r="AC290"/>
  <c r="AC292"/>
  <c r="AC293"/>
  <c r="AC294"/>
  <c r="AC295"/>
  <c r="AC297"/>
  <c r="AC298"/>
  <c r="AB135"/>
  <c r="AB136"/>
  <c r="AB137"/>
  <c r="AB138"/>
  <c r="AB140"/>
  <c r="AB141"/>
  <c r="AB143"/>
  <c r="AB144"/>
  <c r="AB145"/>
  <c r="AB146"/>
  <c r="AB147"/>
  <c r="AB148"/>
  <c r="AB149"/>
  <c r="AB150"/>
  <c r="AB151"/>
  <c r="AB152"/>
  <c r="AB154"/>
  <c r="AB155"/>
  <c r="AB156"/>
  <c r="AA6"/>
  <c r="AA7"/>
  <c r="AA8"/>
  <c r="AA12"/>
  <c r="AA13"/>
  <c r="AA14"/>
  <c r="AA16"/>
  <c r="AA17"/>
  <c r="AA18"/>
  <c r="AA19"/>
  <c r="AA20"/>
  <c r="AA21"/>
  <c r="AA22"/>
  <c r="AA24"/>
  <c r="AA25"/>
  <c r="AA26"/>
  <c r="AA27"/>
  <c r="AA28"/>
  <c r="AA29"/>
  <c r="AA30"/>
  <c r="AA32"/>
  <c r="AA33"/>
  <c r="AA34"/>
  <c r="AA35"/>
  <c r="AA36"/>
  <c r="AA38"/>
  <c r="AA39"/>
  <c r="AA40"/>
  <c r="AA52"/>
  <c r="AA53"/>
  <c r="AA54"/>
  <c r="AA56"/>
  <c r="AA57"/>
  <c r="AA58"/>
  <c r="AA59"/>
  <c r="AA60"/>
  <c r="AA64"/>
  <c r="AA65"/>
  <c r="AA66"/>
  <c r="AA67"/>
  <c r="AA68"/>
  <c r="AA69"/>
  <c r="AA73"/>
  <c r="AA74"/>
  <c r="AA76"/>
  <c r="AA77"/>
  <c r="AA79"/>
  <c r="AA80"/>
  <c r="AA81"/>
  <c r="AA83"/>
  <c r="AA85"/>
  <c r="AA87"/>
  <c r="AA91"/>
  <c r="AA92"/>
  <c r="AA93"/>
  <c r="AA94"/>
  <c r="AA98"/>
  <c r="AA99"/>
  <c r="AA100"/>
  <c r="AA101"/>
  <c r="AA102"/>
  <c r="AA104"/>
  <c r="AA105"/>
  <c r="AA106"/>
  <c r="AA107"/>
  <c r="AA108"/>
  <c r="AA109"/>
  <c r="AA111"/>
  <c r="AA112"/>
  <c r="AA113"/>
  <c r="AA114"/>
  <c r="AA115"/>
  <c r="AA117"/>
  <c r="AA118"/>
  <c r="AA119"/>
  <c r="AA123"/>
  <c r="AA125"/>
  <c r="AA127"/>
  <c r="AA131"/>
  <c r="AA183"/>
  <c r="AA185"/>
  <c r="AA187"/>
  <c r="AA189"/>
  <c r="AA191"/>
  <c r="AA195"/>
  <c r="AA196"/>
  <c r="AA197"/>
  <c r="AA198"/>
  <c r="AA200"/>
  <c r="AA201"/>
  <c r="AA202"/>
  <c r="AA203"/>
  <c r="AA204"/>
  <c r="AA205"/>
  <c r="AA206"/>
  <c r="AA207"/>
  <c r="AA208"/>
  <c r="AA212"/>
  <c r="AA213"/>
  <c r="AA214"/>
  <c r="AA215"/>
  <c r="AA216"/>
  <c r="AA217"/>
  <c r="AA219"/>
  <c r="AA220"/>
  <c r="AA221"/>
  <c r="AA222"/>
  <c r="AA223"/>
  <c r="AA224"/>
  <c r="AA225"/>
  <c r="AA226"/>
  <c r="AA230"/>
  <c r="AA262"/>
  <c r="AA265"/>
  <c r="AA269"/>
  <c r="AA270"/>
  <c r="AA271"/>
  <c r="AA274"/>
  <c r="AA278"/>
  <c r="AA280"/>
  <c r="AA281"/>
  <c r="AA282"/>
  <c r="AA283"/>
  <c r="AA284"/>
  <c r="AA286"/>
  <c r="AA287"/>
  <c r="AA288"/>
  <c r="AA289"/>
  <c r="AA290"/>
  <c r="AA292"/>
  <c r="AA293"/>
  <c r="AA294"/>
  <c r="AA295"/>
  <c r="AA297"/>
  <c r="AA298"/>
  <c r="Z135"/>
  <c r="Z136"/>
  <c r="Z137"/>
  <c r="Z138"/>
  <c r="Z140"/>
  <c r="Z141"/>
  <c r="Z143"/>
  <c r="Z144"/>
  <c r="Z145"/>
  <c r="Z146"/>
  <c r="Z147"/>
  <c r="Z148"/>
  <c r="Z149"/>
  <c r="Z150"/>
  <c r="Z151"/>
  <c r="Z152"/>
  <c r="Z154"/>
  <c r="Z155"/>
  <c r="Z156"/>
  <c r="Y6"/>
  <c r="Y7"/>
  <c r="Y8"/>
  <c r="Y12"/>
  <c r="Y13"/>
  <c r="Y14"/>
  <c r="Y16"/>
  <c r="Y17"/>
  <c r="Y18"/>
  <c r="Y19"/>
  <c r="Y20"/>
  <c r="Y21"/>
  <c r="Y22"/>
  <c r="Y24"/>
  <c r="Y25"/>
  <c r="Y26"/>
  <c r="Y27"/>
  <c r="Y28"/>
  <c r="Y29"/>
  <c r="Y30"/>
  <c r="Y32"/>
  <c r="Y33"/>
  <c r="Y34"/>
  <c r="Y35"/>
  <c r="Y36"/>
  <c r="Y38"/>
  <c r="Y39"/>
  <c r="Y40"/>
  <c r="Y52"/>
  <c r="Y53"/>
  <c r="Y54"/>
  <c r="Y56"/>
  <c r="Y57"/>
  <c r="Y58"/>
  <c r="Y59"/>
  <c r="Y60"/>
  <c r="Y64"/>
  <c r="Y65"/>
  <c r="Y66"/>
  <c r="Y67"/>
  <c r="Y68"/>
  <c r="Y69"/>
  <c r="Y73"/>
  <c r="Y74"/>
  <c r="Y76"/>
  <c r="Y77"/>
  <c r="Y79"/>
  <c r="Y80"/>
  <c r="Y81"/>
  <c r="Y83"/>
  <c r="Y85"/>
  <c r="Y87"/>
  <c r="Y91"/>
  <c r="Y92"/>
  <c r="Y93"/>
  <c r="Y94"/>
  <c r="Y98"/>
  <c r="Y99"/>
  <c r="Y100"/>
  <c r="Y101"/>
  <c r="Y102"/>
  <c r="Y104"/>
  <c r="Y105"/>
  <c r="Y106"/>
  <c r="Y107"/>
  <c r="Y108"/>
  <c r="Y109"/>
  <c r="Y111"/>
  <c r="Y112"/>
  <c r="Y113"/>
  <c r="Y114"/>
  <c r="Y115"/>
  <c r="Y117"/>
  <c r="Y118"/>
  <c r="Y119"/>
  <c r="Y123"/>
  <c r="Y125"/>
  <c r="Y127"/>
  <c r="Y131"/>
  <c r="Y183"/>
  <c r="Y185"/>
  <c r="Y187"/>
  <c r="Y189"/>
  <c r="Y191"/>
  <c r="Y195"/>
  <c r="Y196"/>
  <c r="Y197"/>
  <c r="Y198"/>
  <c r="Y200"/>
  <c r="Y201"/>
  <c r="Y202"/>
  <c r="Y203"/>
  <c r="Y204"/>
  <c r="Y205"/>
  <c r="Y206"/>
  <c r="Y207"/>
  <c r="Y208"/>
  <c r="Y212"/>
  <c r="Y213"/>
  <c r="Y214"/>
  <c r="Y215"/>
  <c r="Y216"/>
  <c r="Y217"/>
  <c r="Y219"/>
  <c r="Y220"/>
  <c r="Y221"/>
  <c r="Y222"/>
  <c r="Y223"/>
  <c r="Y224"/>
  <c r="Y225"/>
  <c r="Y226"/>
  <c r="Y230"/>
  <c r="Y262"/>
  <c r="Y269"/>
  <c r="Y270"/>
  <c r="Y271"/>
  <c r="Y274"/>
  <c r="Y278"/>
  <c r="Y280"/>
  <c r="Y281"/>
  <c r="Y282"/>
  <c r="Y283"/>
  <c r="Y284"/>
  <c r="Y286"/>
  <c r="Y287"/>
  <c r="Y288"/>
  <c r="Y289"/>
  <c r="Y290"/>
  <c r="Y292"/>
  <c r="Y293"/>
  <c r="Y294"/>
  <c r="Y295"/>
  <c r="Y297"/>
  <c r="Y298"/>
  <c r="Y302"/>
  <c r="Y304"/>
  <c r="Y305"/>
  <c r="Y307"/>
  <c r="X135"/>
  <c r="X136"/>
  <c r="X137"/>
  <c r="X138"/>
  <c r="X140"/>
  <c r="X141"/>
  <c r="X143"/>
  <c r="X144"/>
  <c r="X145"/>
  <c r="X146"/>
  <c r="X147"/>
  <c r="X148"/>
  <c r="X149"/>
  <c r="X150"/>
  <c r="X151"/>
  <c r="X152"/>
  <c r="X154"/>
  <c r="X155"/>
  <c r="X156"/>
  <c r="W6"/>
  <c r="W7"/>
  <c r="W8"/>
  <c r="W12"/>
  <c r="W13"/>
  <c r="W14"/>
  <c r="W16"/>
  <c r="W17"/>
  <c r="W18"/>
  <c r="W19"/>
  <c r="W20"/>
  <c r="W21"/>
  <c r="W22"/>
  <c r="W24"/>
  <c r="W25"/>
  <c r="W26"/>
  <c r="W27"/>
  <c r="W28"/>
  <c r="W29"/>
  <c r="W30"/>
  <c r="W32"/>
  <c r="W33"/>
  <c r="W34"/>
  <c r="W35"/>
  <c r="W36"/>
  <c r="W38"/>
  <c r="W39"/>
  <c r="W40"/>
  <c r="W52"/>
  <c r="W53"/>
  <c r="W54"/>
  <c r="W56"/>
  <c r="W57"/>
  <c r="W58"/>
  <c r="W59"/>
  <c r="W60"/>
  <c r="W64"/>
  <c r="W65"/>
  <c r="W66"/>
  <c r="W67"/>
  <c r="W68"/>
  <c r="W69"/>
  <c r="W73"/>
  <c r="W74"/>
  <c r="W76"/>
  <c r="W77"/>
  <c r="W79"/>
  <c r="W80"/>
  <c r="W81"/>
  <c r="W83"/>
  <c r="W85"/>
  <c r="W87"/>
  <c r="W91"/>
  <c r="W92"/>
  <c r="W93"/>
  <c r="W94"/>
  <c r="W98"/>
  <c r="W99"/>
  <c r="W100"/>
  <c r="W101"/>
  <c r="W102"/>
  <c r="W104"/>
  <c r="W105"/>
  <c r="W106"/>
  <c r="W107"/>
  <c r="W108"/>
  <c r="W109"/>
  <c r="W111"/>
  <c r="W112"/>
  <c r="W113"/>
  <c r="W114"/>
  <c r="W115"/>
  <c r="W117"/>
  <c r="W118"/>
  <c r="W119"/>
  <c r="W123"/>
  <c r="W125"/>
  <c r="W127"/>
  <c r="W131"/>
  <c r="W183"/>
  <c r="W185"/>
  <c r="W187"/>
  <c r="W189"/>
  <c r="W191"/>
  <c r="W195"/>
  <c r="W196"/>
  <c r="W197"/>
  <c r="W198"/>
  <c r="W200"/>
  <c r="W201"/>
  <c r="W202"/>
  <c r="W203"/>
  <c r="W204"/>
  <c r="W205"/>
  <c r="W206"/>
  <c r="W207"/>
  <c r="W208"/>
  <c r="W212"/>
  <c r="W213"/>
  <c r="W214"/>
  <c r="W215"/>
  <c r="W216"/>
  <c r="W217"/>
  <c r="W219"/>
  <c r="W220"/>
  <c r="W221"/>
  <c r="W222"/>
  <c r="W223"/>
  <c r="W224"/>
  <c r="W225"/>
  <c r="W226"/>
  <c r="W230"/>
  <c r="W262"/>
  <c r="W269"/>
  <c r="W270"/>
  <c r="W271"/>
  <c r="W274"/>
  <c r="W278"/>
  <c r="W280"/>
  <c r="W281"/>
  <c r="W282"/>
  <c r="W283"/>
  <c r="W284"/>
  <c r="W286"/>
  <c r="W287"/>
  <c r="W288"/>
  <c r="W289"/>
  <c r="W290"/>
  <c r="W292"/>
  <c r="W293"/>
  <c r="W294"/>
  <c r="W295"/>
  <c r="W297"/>
  <c r="W298"/>
  <c r="W302"/>
  <c r="W304"/>
  <c r="W305"/>
  <c r="W307"/>
  <c r="V135"/>
  <c r="V136"/>
  <c r="V137"/>
  <c r="V138"/>
  <c r="V140"/>
  <c r="V141"/>
  <c r="V143"/>
  <c r="V144"/>
  <c r="V145"/>
  <c r="V146"/>
  <c r="V147"/>
  <c r="V148"/>
  <c r="V149"/>
  <c r="V150"/>
  <c r="V151"/>
  <c r="V152"/>
  <c r="V154"/>
  <c r="V155"/>
  <c r="V156"/>
  <c r="T7"/>
  <c r="T8"/>
  <c r="T12"/>
  <c r="T13"/>
  <c r="T14"/>
  <c r="T16"/>
  <c r="T17"/>
  <c r="T18"/>
  <c r="T19"/>
  <c r="T20"/>
  <c r="T21"/>
  <c r="T22"/>
  <c r="T24"/>
  <c r="T25"/>
  <c r="T26"/>
  <c r="T27"/>
  <c r="T28"/>
  <c r="T29"/>
  <c r="T30"/>
  <c r="T32"/>
  <c r="T33"/>
  <c r="T34"/>
  <c r="T35"/>
  <c r="T36"/>
  <c r="T38"/>
  <c r="T39"/>
  <c r="T40"/>
  <c r="T52"/>
  <c r="T53"/>
  <c r="T54"/>
  <c r="T55"/>
  <c r="T56"/>
  <c r="T57"/>
  <c r="T58"/>
  <c r="T59"/>
  <c r="T60"/>
  <c r="T64"/>
  <c r="T65"/>
  <c r="T66"/>
  <c r="T67"/>
  <c r="T68"/>
  <c r="T69"/>
  <c r="T73"/>
  <c r="T74"/>
  <c r="T76"/>
  <c r="T77"/>
  <c r="T79"/>
  <c r="T80"/>
  <c r="T81"/>
  <c r="T83"/>
  <c r="T85"/>
  <c r="T87"/>
  <c r="T91"/>
  <c r="T92"/>
  <c r="T93"/>
  <c r="T94"/>
  <c r="T98"/>
  <c r="T99"/>
  <c r="T100"/>
  <c r="T101"/>
  <c r="T102"/>
  <c r="T104"/>
  <c r="T105"/>
  <c r="T106"/>
  <c r="T107"/>
  <c r="T108"/>
  <c r="T109"/>
  <c r="T111"/>
  <c r="T112"/>
  <c r="T113"/>
  <c r="T114"/>
  <c r="T115"/>
  <c r="T117"/>
  <c r="T118"/>
  <c r="T119"/>
  <c r="T123"/>
  <c r="T125"/>
  <c r="T127"/>
  <c r="T131"/>
  <c r="T135"/>
  <c r="T136"/>
  <c r="T137"/>
  <c r="T138"/>
  <c r="T140"/>
  <c r="T141"/>
  <c r="T143"/>
  <c r="T144"/>
  <c r="T145"/>
  <c r="T146"/>
  <c r="T147"/>
  <c r="T148"/>
  <c r="T149"/>
  <c r="T150"/>
  <c r="T151"/>
  <c r="T152"/>
  <c r="T154"/>
  <c r="T155"/>
  <c r="T156"/>
  <c r="T183"/>
  <c r="T185"/>
  <c r="T187"/>
  <c r="T189"/>
  <c r="T191"/>
  <c r="T195"/>
  <c r="T196"/>
  <c r="T197"/>
  <c r="T198"/>
  <c r="T200"/>
  <c r="T201"/>
  <c r="T202"/>
  <c r="T203"/>
  <c r="T204"/>
  <c r="T205"/>
  <c r="T206"/>
  <c r="T207"/>
  <c r="T208"/>
  <c r="T212"/>
  <c r="T213"/>
  <c r="T214"/>
  <c r="T215"/>
  <c r="T216"/>
  <c r="T217"/>
  <c r="T219"/>
  <c r="T220"/>
  <c r="T221"/>
  <c r="T222"/>
  <c r="T223"/>
  <c r="T224"/>
  <c r="T225"/>
  <c r="T226"/>
  <c r="T230"/>
  <c r="T262"/>
  <c r="T269"/>
  <c r="T270"/>
  <c r="T271"/>
  <c r="T274"/>
  <c r="T278"/>
  <c r="T280"/>
  <c r="T281"/>
  <c r="T282"/>
  <c r="T283"/>
  <c r="T284"/>
  <c r="T286"/>
  <c r="T287"/>
  <c r="T288"/>
  <c r="T289"/>
  <c r="T290"/>
  <c r="T292"/>
  <c r="T293"/>
  <c r="T294"/>
  <c r="T295"/>
  <c r="T297"/>
  <c r="T298"/>
  <c r="T304"/>
  <c r="T305"/>
  <c r="T307"/>
  <c r="S6"/>
  <c r="S7"/>
  <c r="S8"/>
  <c r="S12"/>
  <c r="S13"/>
  <c r="S14"/>
  <c r="S16"/>
  <c r="S17"/>
  <c r="S18"/>
  <c r="S19"/>
  <c r="S20"/>
  <c r="S21"/>
  <c r="S22"/>
  <c r="S24"/>
  <c r="S25"/>
  <c r="S26"/>
  <c r="S27"/>
  <c r="S28"/>
  <c r="S29"/>
  <c r="S30"/>
  <c r="S32"/>
  <c r="S33"/>
  <c r="S34"/>
  <c r="S35"/>
  <c r="S36"/>
  <c r="S38"/>
  <c r="S39"/>
  <c r="S40"/>
  <c r="S52"/>
  <c r="S53"/>
  <c r="S54"/>
  <c r="S55"/>
  <c r="S56"/>
  <c r="S57"/>
  <c r="S58"/>
  <c r="S59"/>
  <c r="S60"/>
  <c r="S64"/>
  <c r="S65"/>
  <c r="S66"/>
  <c r="S67"/>
  <c r="S68"/>
  <c r="S69"/>
  <c r="S73"/>
  <c r="S74"/>
  <c r="S76"/>
  <c r="S77"/>
  <c r="S79"/>
  <c r="S80"/>
  <c r="S81"/>
  <c r="S83"/>
  <c r="S85"/>
  <c r="S87"/>
  <c r="S91"/>
  <c r="S92"/>
  <c r="S93"/>
  <c r="S94"/>
  <c r="S98"/>
  <c r="S99"/>
  <c r="S100"/>
  <c r="S101"/>
  <c r="S102"/>
  <c r="S104"/>
  <c r="S105"/>
  <c r="S106"/>
  <c r="S107"/>
  <c r="S108"/>
  <c r="S109"/>
  <c r="S111"/>
  <c r="S112"/>
  <c r="S113"/>
  <c r="S114"/>
  <c r="S115"/>
  <c r="S117"/>
  <c r="S118"/>
  <c r="S119"/>
  <c r="S123"/>
  <c r="S125"/>
  <c r="S127"/>
  <c r="S131"/>
  <c r="S135"/>
  <c r="S136"/>
  <c r="S137"/>
  <c r="S138"/>
  <c r="S140"/>
  <c r="S141"/>
  <c r="S143"/>
  <c r="S144"/>
  <c r="S145"/>
  <c r="S146"/>
  <c r="S147"/>
  <c r="S148"/>
  <c r="S149"/>
  <c r="S150"/>
  <c r="S151"/>
  <c r="S152"/>
  <c r="S154"/>
  <c r="S155"/>
  <c r="S156"/>
  <c r="S183"/>
  <c r="S185"/>
  <c r="S187"/>
  <c r="S189"/>
  <c r="S191"/>
  <c r="S195"/>
  <c r="S196"/>
  <c r="S197"/>
  <c r="S198"/>
  <c r="S200"/>
  <c r="S201"/>
  <c r="S202"/>
  <c r="S203"/>
  <c r="S204"/>
  <c r="S205"/>
  <c r="S206"/>
  <c r="S207"/>
  <c r="S208"/>
  <c r="S212"/>
  <c r="S213"/>
  <c r="S214"/>
  <c r="S215"/>
  <c r="S216"/>
  <c r="S217"/>
  <c r="S219"/>
  <c r="S220"/>
  <c r="S221"/>
  <c r="S222"/>
  <c r="S223"/>
  <c r="S224"/>
  <c r="S225"/>
  <c r="S226"/>
  <c r="S230"/>
  <c r="S262"/>
  <c r="S269"/>
  <c r="S270"/>
  <c r="S271"/>
  <c r="S274"/>
  <c r="S278"/>
  <c r="S280"/>
  <c r="S281"/>
  <c r="S282"/>
  <c r="S283"/>
  <c r="S284"/>
  <c r="S286"/>
  <c r="S287"/>
  <c r="S288"/>
  <c r="S289"/>
  <c r="S290"/>
  <c r="S292"/>
  <c r="S293"/>
  <c r="S294"/>
  <c r="S295"/>
  <c r="S297"/>
  <c r="S298"/>
  <c r="S304"/>
  <c r="S305"/>
  <c r="S307"/>
  <c r="R6"/>
  <c r="R7"/>
  <c r="R8"/>
  <c r="R12"/>
  <c r="R13"/>
  <c r="R14"/>
  <c r="R16"/>
  <c r="R17"/>
  <c r="R18"/>
  <c r="R19"/>
  <c r="R20"/>
  <c r="R21"/>
  <c r="R22"/>
  <c r="R24"/>
  <c r="R25"/>
  <c r="R26"/>
  <c r="R27"/>
  <c r="R28"/>
  <c r="R29"/>
  <c r="R30"/>
  <c r="R32"/>
  <c r="R33"/>
  <c r="R34"/>
  <c r="R35"/>
  <c r="R36"/>
  <c r="R38"/>
  <c r="R39"/>
  <c r="R40"/>
  <c r="R52"/>
  <c r="R53"/>
  <c r="R54"/>
  <c r="R55"/>
  <c r="R56"/>
  <c r="R57"/>
  <c r="R58"/>
  <c r="R59"/>
  <c r="R60"/>
  <c r="R64"/>
  <c r="R65"/>
  <c r="R66"/>
  <c r="R67"/>
  <c r="R68"/>
  <c r="R69"/>
  <c r="R73"/>
  <c r="R74"/>
  <c r="R76"/>
  <c r="R77"/>
  <c r="R79"/>
  <c r="R80"/>
  <c r="R81"/>
  <c r="R83"/>
  <c r="R85"/>
  <c r="R87"/>
  <c r="R91"/>
  <c r="R92"/>
  <c r="R93"/>
  <c r="R94"/>
  <c r="R98"/>
  <c r="R99"/>
  <c r="R100"/>
  <c r="R101"/>
  <c r="R102"/>
  <c r="R104"/>
  <c r="R105"/>
  <c r="R106"/>
  <c r="R107"/>
  <c r="R108"/>
  <c r="R109"/>
  <c r="R111"/>
  <c r="R112"/>
  <c r="R113"/>
  <c r="R114"/>
  <c r="R115"/>
  <c r="R117"/>
  <c r="R118"/>
  <c r="R119"/>
  <c r="R123"/>
  <c r="R125"/>
  <c r="R127"/>
  <c r="R131"/>
  <c r="R135"/>
  <c r="R136"/>
  <c r="R137"/>
  <c r="R138"/>
  <c r="R140"/>
  <c r="R141"/>
  <c r="R143"/>
  <c r="R144"/>
  <c r="R145"/>
  <c r="R146"/>
  <c r="R147"/>
  <c r="R148"/>
  <c r="R149"/>
  <c r="R150"/>
  <c r="R151"/>
  <c r="R152"/>
  <c r="R154"/>
  <c r="R155"/>
  <c r="R156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3"/>
  <c r="R185"/>
  <c r="R187"/>
  <c r="R189"/>
  <c r="R191"/>
  <c r="R195"/>
  <c r="R196"/>
  <c r="R197"/>
  <c r="R198"/>
  <c r="R200"/>
  <c r="R201"/>
  <c r="R202"/>
  <c r="R203"/>
  <c r="R204"/>
  <c r="R205"/>
  <c r="R206"/>
  <c r="R207"/>
  <c r="R208"/>
  <c r="R212"/>
  <c r="R213"/>
  <c r="R214"/>
  <c r="R215"/>
  <c r="R216"/>
  <c r="R217"/>
  <c r="R219"/>
  <c r="R220"/>
  <c r="R221"/>
  <c r="R222"/>
  <c r="R223"/>
  <c r="R224"/>
  <c r="R225"/>
  <c r="R226"/>
  <c r="R230"/>
  <c r="R262"/>
  <c r="R265"/>
  <c r="R269"/>
  <c r="R270"/>
  <c r="R271"/>
  <c r="R274"/>
  <c r="R278"/>
  <c r="R280"/>
  <c r="R281"/>
  <c r="R282"/>
  <c r="R283"/>
  <c r="R284"/>
  <c r="R286"/>
  <c r="R287"/>
  <c r="R288"/>
  <c r="R289"/>
  <c r="R290"/>
  <c r="R292"/>
  <c r="R293"/>
  <c r="R294"/>
  <c r="R295"/>
  <c r="R297"/>
  <c r="R298"/>
  <c r="P6"/>
  <c r="P7"/>
  <c r="P8"/>
  <c r="P12"/>
  <c r="P13"/>
  <c r="P14"/>
  <c r="P16"/>
  <c r="P17"/>
  <c r="P18"/>
  <c r="P19"/>
  <c r="P20"/>
  <c r="P21"/>
  <c r="P22"/>
  <c r="P24"/>
  <c r="P25"/>
  <c r="P26"/>
  <c r="P27"/>
  <c r="P28"/>
  <c r="P29"/>
  <c r="P30"/>
  <c r="P32"/>
  <c r="P33"/>
  <c r="P34"/>
  <c r="P35"/>
  <c r="P36"/>
  <c r="P38"/>
  <c r="P39"/>
  <c r="P40"/>
  <c r="P44"/>
  <c r="P45"/>
  <c r="P46"/>
  <c r="P47"/>
  <c r="P48"/>
  <c r="P49"/>
  <c r="P52"/>
  <c r="P53"/>
  <c r="P54"/>
  <c r="P56"/>
  <c r="P57"/>
  <c r="P58"/>
  <c r="P59"/>
  <c r="P60"/>
  <c r="P64"/>
  <c r="P65"/>
  <c r="P66"/>
  <c r="P67"/>
  <c r="P68"/>
  <c r="P69"/>
  <c r="P73"/>
  <c r="P74"/>
  <c r="P76"/>
  <c r="P77"/>
  <c r="P79"/>
  <c r="P80"/>
  <c r="P81"/>
  <c r="P83"/>
  <c r="P85"/>
  <c r="P87"/>
  <c r="P91"/>
  <c r="P92"/>
  <c r="P93"/>
  <c r="P94"/>
  <c r="P98"/>
  <c r="P99"/>
  <c r="P100"/>
  <c r="P101"/>
  <c r="P102"/>
  <c r="P104"/>
  <c r="P105"/>
  <c r="P106"/>
  <c r="P107"/>
  <c r="P108"/>
  <c r="P109"/>
  <c r="P111"/>
  <c r="P112"/>
  <c r="P113"/>
  <c r="P114"/>
  <c r="P115"/>
  <c r="P117"/>
  <c r="P118"/>
  <c r="P119"/>
  <c r="P123"/>
  <c r="P125"/>
  <c r="P127"/>
  <c r="P131"/>
  <c r="P183"/>
  <c r="P185"/>
  <c r="P187"/>
  <c r="P189"/>
  <c r="P191"/>
  <c r="P195"/>
  <c r="P196"/>
  <c r="P197"/>
  <c r="P198"/>
  <c r="P200"/>
  <c r="P201"/>
  <c r="P202"/>
  <c r="P203"/>
  <c r="P204"/>
  <c r="P205"/>
  <c r="P206"/>
  <c r="P207"/>
  <c r="P208"/>
  <c r="P212"/>
  <c r="P213"/>
  <c r="P214"/>
  <c r="P215"/>
  <c r="P216"/>
  <c r="P217"/>
  <c r="P219"/>
  <c r="P220"/>
  <c r="P221"/>
  <c r="P222"/>
  <c r="P223"/>
  <c r="P224"/>
  <c r="P225"/>
  <c r="P226"/>
  <c r="P230"/>
  <c r="P262"/>
  <c r="P265"/>
  <c r="P269"/>
  <c r="P270"/>
  <c r="P271"/>
  <c r="P274"/>
  <c r="P278"/>
  <c r="P280"/>
  <c r="P281"/>
  <c r="P282"/>
  <c r="P283"/>
  <c r="P284"/>
  <c r="P286"/>
  <c r="P287"/>
  <c r="P288"/>
  <c r="P289"/>
  <c r="P290"/>
  <c r="P292"/>
  <c r="P293"/>
  <c r="P294"/>
  <c r="P295"/>
  <c r="P297"/>
  <c r="P298"/>
  <c r="P304"/>
  <c r="P305"/>
  <c r="P307"/>
  <c r="F302"/>
  <c r="F304"/>
  <c r="F305"/>
  <c r="F307"/>
  <c r="E302"/>
  <c r="E305"/>
  <c r="F269"/>
  <c r="F270"/>
  <c r="F271"/>
  <c r="F274"/>
  <c r="F278"/>
  <c r="F280"/>
  <c r="F281"/>
  <c r="F282"/>
  <c r="F283"/>
  <c r="F284"/>
  <c r="F286"/>
  <c r="F287"/>
  <c r="F288"/>
  <c r="F289"/>
  <c r="F290"/>
  <c r="F292"/>
  <c r="F293"/>
  <c r="F294"/>
  <c r="F295"/>
  <c r="F297"/>
  <c r="F298"/>
  <c r="E269"/>
  <c r="E270"/>
  <c r="E271"/>
  <c r="E280"/>
  <c r="E281"/>
  <c r="E282"/>
  <c r="E283"/>
  <c r="E284"/>
  <c r="E286"/>
  <c r="E287"/>
  <c r="E288"/>
  <c r="E289"/>
  <c r="E290"/>
  <c r="E292"/>
  <c r="E293"/>
  <c r="E294"/>
  <c r="E295"/>
  <c r="E297"/>
  <c r="E298"/>
  <c r="F262"/>
  <c r="F265"/>
  <c r="E265"/>
  <c r="F255"/>
  <c r="F230"/>
  <c r="F245"/>
  <c r="F257"/>
  <c r="E230"/>
  <c r="E255"/>
  <c r="E262"/>
  <c r="F212"/>
  <c r="F213"/>
  <c r="F214"/>
  <c r="F215"/>
  <c r="F216"/>
  <c r="F217"/>
  <c r="F219"/>
  <c r="F220"/>
  <c r="F221"/>
  <c r="F222"/>
  <c r="F223"/>
  <c r="F224"/>
  <c r="F225"/>
  <c r="F226"/>
  <c r="E212"/>
  <c r="E213"/>
  <c r="E214"/>
  <c r="E215"/>
  <c r="E216"/>
  <c r="E217"/>
  <c r="E219"/>
  <c r="E220"/>
  <c r="E221"/>
  <c r="E222"/>
  <c r="E223"/>
  <c r="E224"/>
  <c r="E225"/>
  <c r="E226"/>
  <c r="F195"/>
  <c r="F196"/>
  <c r="F197"/>
  <c r="F198"/>
  <c r="F200"/>
  <c r="F201"/>
  <c r="F202"/>
  <c r="F203"/>
  <c r="F204"/>
  <c r="F205"/>
  <c r="F206"/>
  <c r="F207"/>
  <c r="F208"/>
  <c r="E195"/>
  <c r="E196"/>
  <c r="E197"/>
  <c r="E198"/>
  <c r="E200"/>
  <c r="E201"/>
  <c r="E202"/>
  <c r="E203"/>
  <c r="E204"/>
  <c r="E205"/>
  <c r="E206"/>
  <c r="E207"/>
  <c r="E208"/>
  <c r="E185"/>
  <c r="F185"/>
  <c r="E187"/>
  <c r="F187"/>
  <c r="E189"/>
  <c r="F189"/>
  <c r="E191"/>
  <c r="F191"/>
  <c r="F183"/>
  <c r="E183"/>
  <c r="C155"/>
  <c r="C156"/>
  <c r="C154"/>
  <c r="C141"/>
  <c r="D136"/>
  <c r="D137"/>
  <c r="D138"/>
  <c r="D140"/>
  <c r="D141"/>
  <c r="D143"/>
  <c r="D144"/>
  <c r="D145"/>
  <c r="D146"/>
  <c r="D147"/>
  <c r="D148"/>
  <c r="D149"/>
  <c r="D150"/>
  <c r="D151"/>
  <c r="D152"/>
  <c r="D154"/>
  <c r="D155"/>
  <c r="D156"/>
  <c r="D135"/>
  <c r="F131"/>
  <c r="F123"/>
  <c r="F125"/>
  <c r="F127"/>
  <c r="E123"/>
  <c r="E125"/>
  <c r="E127"/>
  <c r="E99"/>
  <c r="F99"/>
  <c r="E100"/>
  <c r="F100"/>
  <c r="E101"/>
  <c r="F101"/>
  <c r="E102"/>
  <c r="F102"/>
  <c r="E104"/>
  <c r="F104"/>
  <c r="E105"/>
  <c r="F105"/>
  <c r="E106"/>
  <c r="F106"/>
  <c r="E107"/>
  <c r="F107"/>
  <c r="E108"/>
  <c r="F108"/>
  <c r="E109"/>
  <c r="F109"/>
  <c r="E111"/>
  <c r="F111"/>
  <c r="E112"/>
  <c r="F112"/>
  <c r="E113"/>
  <c r="F113"/>
  <c r="E114"/>
  <c r="F114"/>
  <c r="E115"/>
  <c r="F115"/>
  <c r="E117"/>
  <c r="F117"/>
  <c r="E118"/>
  <c r="F118"/>
  <c r="E119"/>
  <c r="F119"/>
  <c r="F98"/>
  <c r="E98"/>
  <c r="E91"/>
  <c r="E92"/>
  <c r="E93"/>
  <c r="E94"/>
  <c r="F91"/>
  <c r="F92"/>
  <c r="F93"/>
  <c r="F94"/>
  <c r="E74"/>
  <c r="E76"/>
  <c r="E77"/>
  <c r="E79"/>
  <c r="E80"/>
  <c r="E81"/>
  <c r="E83"/>
  <c r="E85"/>
  <c r="E87"/>
  <c r="E73"/>
  <c r="F73"/>
  <c r="F74"/>
  <c r="F76"/>
  <c r="F77"/>
  <c r="F79"/>
  <c r="F80"/>
  <c r="F81"/>
  <c r="F83"/>
  <c r="F85"/>
  <c r="F87"/>
  <c r="F64"/>
  <c r="F65"/>
  <c r="F66"/>
  <c r="F67"/>
  <c r="F68"/>
  <c r="F69"/>
  <c r="F52"/>
  <c r="F53"/>
  <c r="F54"/>
  <c r="F56"/>
  <c r="F57"/>
  <c r="F58"/>
  <c r="F59"/>
  <c r="F60"/>
  <c r="F44"/>
  <c r="F45"/>
  <c r="F46"/>
  <c r="F47"/>
  <c r="F48"/>
  <c r="F49"/>
  <c r="E13"/>
  <c r="E14"/>
  <c r="E16"/>
  <c r="E17"/>
  <c r="E18"/>
  <c r="E19"/>
  <c r="E20"/>
  <c r="E21"/>
  <c r="E22"/>
  <c r="E24"/>
  <c r="E25"/>
  <c r="E26"/>
  <c r="E27"/>
  <c r="E28"/>
  <c r="E29"/>
  <c r="E30"/>
  <c r="E32"/>
  <c r="E33"/>
  <c r="E34"/>
  <c r="E35"/>
  <c r="E36"/>
  <c r="E38"/>
  <c r="E39"/>
  <c r="E40"/>
  <c r="E12"/>
  <c r="F12"/>
  <c r="F13"/>
  <c r="F14"/>
  <c r="F16"/>
  <c r="F17"/>
  <c r="F18"/>
  <c r="F19"/>
  <c r="F20"/>
  <c r="F21"/>
  <c r="F22"/>
  <c r="F24"/>
  <c r="F25"/>
  <c r="F26"/>
  <c r="F27"/>
  <c r="F28"/>
  <c r="F29"/>
  <c r="F30"/>
  <c r="F32"/>
  <c r="F33"/>
  <c r="F34"/>
  <c r="F35"/>
  <c r="F36"/>
  <c r="F38"/>
  <c r="F39"/>
  <c r="F40"/>
  <c r="F6"/>
  <c r="F7"/>
  <c r="F8"/>
  <c r="Z273" l="1"/>
  <c r="X273"/>
  <c r="V273"/>
  <c r="Z272"/>
  <c r="X272"/>
  <c r="V272"/>
  <c r="AF273"/>
  <c r="AD273"/>
  <c r="AF272"/>
  <c r="AD272"/>
  <c r="AB275"/>
  <c r="Z275"/>
  <c r="AB276"/>
  <c r="Z276"/>
  <c r="AB277"/>
  <c r="Z277"/>
  <c r="X277"/>
  <c r="V277"/>
  <c r="X276"/>
  <c r="V276"/>
  <c r="X275"/>
  <c r="V275"/>
  <c r="AF277"/>
  <c r="AF276"/>
  <c r="AF275"/>
  <c r="AF8"/>
  <c r="AD8"/>
  <c r="AB8"/>
  <c r="Z8"/>
  <c r="X8"/>
  <c r="AF7"/>
  <c r="AD7"/>
  <c r="AB7"/>
  <c r="Z7"/>
  <c r="X7"/>
  <c r="AF6"/>
  <c r="AD6"/>
  <c r="AB6"/>
  <c r="Z6"/>
  <c r="X6"/>
  <c r="AF40"/>
  <c r="AD40"/>
  <c r="AB40"/>
  <c r="Z40"/>
  <c r="X40"/>
  <c r="AF39"/>
  <c r="AD39"/>
  <c r="AB39"/>
  <c r="Z39"/>
  <c r="X39"/>
  <c r="AF38"/>
  <c r="AD38"/>
  <c r="AB38"/>
  <c r="Z38"/>
  <c r="X38"/>
  <c r="AF36"/>
  <c r="AD36"/>
  <c r="AB36"/>
  <c r="Z36"/>
  <c r="X36"/>
  <c r="AF35"/>
  <c r="AD35"/>
  <c r="AB35"/>
  <c r="Z35"/>
  <c r="X35"/>
  <c r="AF34"/>
  <c r="AD34"/>
  <c r="AB34"/>
  <c r="Z34"/>
  <c r="X34"/>
  <c r="AF33"/>
  <c r="AD33"/>
  <c r="AB33"/>
  <c r="Z33"/>
  <c r="X33"/>
  <c r="AF32"/>
  <c r="AD32"/>
  <c r="AB32"/>
  <c r="Z32"/>
  <c r="X32"/>
  <c r="AF30"/>
  <c r="AD30"/>
  <c r="AB30"/>
  <c r="Z30"/>
  <c r="X30"/>
  <c r="AF29"/>
  <c r="AD29"/>
  <c r="AB29"/>
  <c r="Z29"/>
  <c r="X29"/>
  <c r="AF28"/>
  <c r="AD28"/>
  <c r="AB28"/>
  <c r="Z28"/>
  <c r="X28"/>
  <c r="AF27"/>
  <c r="AD27"/>
  <c r="AB27"/>
  <c r="Z27"/>
  <c r="X27"/>
  <c r="AF26"/>
  <c r="AD26"/>
  <c r="AB26"/>
  <c r="Z26"/>
  <c r="X26"/>
  <c r="AF25"/>
  <c r="AD25"/>
  <c r="AB25"/>
  <c r="Z25"/>
  <c r="X25"/>
  <c r="AF24"/>
  <c r="AD24"/>
  <c r="AB24"/>
  <c r="Z24"/>
  <c r="X24"/>
  <c r="AF22"/>
  <c r="AD22"/>
  <c r="AB22"/>
  <c r="Z22"/>
  <c r="X22"/>
  <c r="AF21"/>
  <c r="AD21"/>
  <c r="AB21"/>
  <c r="Z21"/>
  <c r="X21"/>
  <c r="AF20"/>
  <c r="AD20"/>
  <c r="AB20"/>
  <c r="Z20"/>
  <c r="X20"/>
  <c r="AF19"/>
  <c r="AD19"/>
  <c r="AB19"/>
  <c r="Z19"/>
  <c r="X19"/>
  <c r="AF18"/>
  <c r="AD18"/>
  <c r="AB18"/>
  <c r="Z18"/>
  <c r="X18"/>
  <c r="AF17"/>
  <c r="AD17"/>
  <c r="AB17"/>
  <c r="Z17"/>
  <c r="X17"/>
  <c r="AF16"/>
  <c r="AD16"/>
  <c r="AB16"/>
  <c r="Z16"/>
  <c r="X16"/>
  <c r="AF14"/>
  <c r="AD14"/>
  <c r="AB14"/>
  <c r="Z14"/>
  <c r="X14"/>
  <c r="AF13"/>
  <c r="AD13"/>
  <c r="AB13"/>
  <c r="Z13"/>
  <c r="X13"/>
  <c r="AF12"/>
  <c r="AD12"/>
  <c r="AB12"/>
  <c r="Z12"/>
  <c r="X12"/>
  <c r="AF60"/>
  <c r="AD60"/>
  <c r="AB60"/>
  <c r="Z60"/>
  <c r="X60"/>
  <c r="AF59"/>
  <c r="AD59"/>
  <c r="AB59"/>
  <c r="Z59"/>
  <c r="X59"/>
  <c r="AF58"/>
  <c r="AD58"/>
  <c r="AB58"/>
  <c r="Z58"/>
  <c r="X58"/>
  <c r="AF57"/>
  <c r="AD57"/>
  <c r="AB57"/>
  <c r="Z57"/>
  <c r="X57"/>
  <c r="AF56"/>
  <c r="AD56"/>
  <c r="AB56"/>
  <c r="Z56"/>
  <c r="X56"/>
  <c r="AF54"/>
  <c r="AD54"/>
  <c r="AB54"/>
  <c r="Z54"/>
  <c r="X54"/>
  <c r="AF53"/>
  <c r="AD53"/>
  <c r="AB53"/>
  <c r="Z53"/>
  <c r="X53"/>
  <c r="AF52"/>
  <c r="AD52"/>
  <c r="AB52"/>
  <c r="Z52"/>
  <c r="X52"/>
  <c r="AF69"/>
  <c r="AD69"/>
  <c r="AB69"/>
  <c r="Z69"/>
  <c r="X69"/>
  <c r="AF68"/>
  <c r="AD68"/>
  <c r="AB68"/>
  <c r="Z68"/>
  <c r="X68"/>
  <c r="AF67"/>
  <c r="AD67"/>
  <c r="AB67"/>
  <c r="Z67"/>
  <c r="X67"/>
  <c r="AF66"/>
  <c r="AD66"/>
  <c r="AB66"/>
  <c r="Z66"/>
  <c r="X66"/>
  <c r="AF65"/>
  <c r="AD65"/>
  <c r="AB65"/>
  <c r="Z65"/>
  <c r="X65"/>
  <c r="AF64"/>
  <c r="AD64"/>
  <c r="AB64"/>
  <c r="Z64"/>
  <c r="X64"/>
  <c r="AF87"/>
  <c r="AD87"/>
  <c r="AB87"/>
  <c r="Z87"/>
  <c r="X87"/>
  <c r="AF85"/>
  <c r="AD85"/>
  <c r="AB85"/>
  <c r="Z85"/>
  <c r="X85"/>
  <c r="AF83"/>
  <c r="AD83"/>
  <c r="AB83"/>
  <c r="Z83"/>
  <c r="X83"/>
  <c r="AF81"/>
  <c r="AD81"/>
  <c r="AB81"/>
  <c r="Z81"/>
  <c r="X81"/>
  <c r="AF80"/>
  <c r="AD80"/>
  <c r="AB80"/>
  <c r="Z80"/>
  <c r="X80"/>
  <c r="AF79"/>
  <c r="AD79"/>
  <c r="AB79"/>
  <c r="Z79"/>
  <c r="X79"/>
  <c r="AF77"/>
  <c r="AD77"/>
  <c r="AB77"/>
  <c r="Z77"/>
  <c r="X77"/>
  <c r="AF76"/>
  <c r="AD76"/>
  <c r="AB76"/>
  <c r="Z76"/>
  <c r="X76"/>
  <c r="AF74"/>
  <c r="AD74"/>
  <c r="AB74"/>
  <c r="Z74"/>
  <c r="X74"/>
  <c r="AF73"/>
  <c r="AD73"/>
  <c r="AB73"/>
  <c r="Z73"/>
  <c r="X73"/>
  <c r="AF94"/>
  <c r="AD94"/>
  <c r="AB94"/>
  <c r="Z94"/>
  <c r="X94"/>
  <c r="AF93"/>
  <c r="AD93"/>
  <c r="AB93"/>
  <c r="Z93"/>
  <c r="X93"/>
  <c r="AF92"/>
  <c r="AD92"/>
  <c r="AB92"/>
  <c r="Z92"/>
  <c r="X92"/>
  <c r="AF91"/>
  <c r="AD91"/>
  <c r="AB91"/>
  <c r="Z91"/>
  <c r="X91"/>
  <c r="AF98"/>
  <c r="AD98"/>
  <c r="AB98"/>
  <c r="Z98"/>
  <c r="X98"/>
  <c r="AF119"/>
  <c r="AD119"/>
  <c r="AB119"/>
  <c r="Z119"/>
  <c r="X119"/>
  <c r="AF118"/>
  <c r="AD118"/>
  <c r="AB118"/>
  <c r="Z118"/>
  <c r="X118"/>
  <c r="AF117"/>
  <c r="AD117"/>
  <c r="AB117"/>
  <c r="Z117"/>
  <c r="X117"/>
  <c r="AF115"/>
  <c r="AD115"/>
  <c r="AB115"/>
  <c r="Z115"/>
  <c r="X115"/>
  <c r="AF114"/>
  <c r="AD114"/>
  <c r="AB114"/>
  <c r="Z114"/>
  <c r="X114"/>
  <c r="AF113"/>
  <c r="AD113"/>
  <c r="AB113"/>
  <c r="Z113"/>
  <c r="X113"/>
  <c r="AF112"/>
  <c r="AD112"/>
  <c r="AB112"/>
  <c r="Z112"/>
  <c r="X112"/>
  <c r="AF111"/>
  <c r="AD111"/>
  <c r="AB111"/>
  <c r="Z111"/>
  <c r="X111"/>
  <c r="AF109"/>
  <c r="AD109"/>
  <c r="AB109"/>
  <c r="Z109"/>
  <c r="X109"/>
  <c r="AF108"/>
  <c r="AD108"/>
  <c r="AB108"/>
  <c r="Z108"/>
  <c r="X108"/>
  <c r="AF107"/>
  <c r="AD107"/>
  <c r="AB107"/>
  <c r="Z107"/>
  <c r="X107"/>
  <c r="AF106"/>
  <c r="AD106"/>
  <c r="AB106"/>
  <c r="Z106"/>
  <c r="X106"/>
  <c r="AF105"/>
  <c r="AD105"/>
  <c r="AB105"/>
  <c r="Z105"/>
  <c r="X105"/>
  <c r="AF104"/>
  <c r="AD104"/>
  <c r="AB104"/>
  <c r="Z104"/>
  <c r="X104"/>
  <c r="AF102"/>
  <c r="AD102"/>
  <c r="AB102"/>
  <c r="Z102"/>
  <c r="X102"/>
  <c r="AF101"/>
  <c r="AD101"/>
  <c r="AB101"/>
  <c r="Z101"/>
  <c r="X101"/>
  <c r="AF100"/>
  <c r="AD100"/>
  <c r="AB100"/>
  <c r="Z100"/>
  <c r="X100"/>
  <c r="AF99"/>
  <c r="AD99"/>
  <c r="AB99"/>
  <c r="Z99"/>
  <c r="X99"/>
  <c r="AF127"/>
  <c r="AD127"/>
  <c r="AB127"/>
  <c r="Z127"/>
  <c r="X127"/>
  <c r="AF125"/>
  <c r="AD125"/>
  <c r="AB125"/>
  <c r="Z125"/>
  <c r="X125"/>
  <c r="AF123"/>
  <c r="AD123"/>
  <c r="AB123"/>
  <c r="Z123"/>
  <c r="X123"/>
  <c r="AF131"/>
  <c r="AD131"/>
  <c r="AB131"/>
  <c r="Z131"/>
  <c r="X131"/>
  <c r="AG135"/>
  <c r="AE135"/>
  <c r="AC135"/>
  <c r="AA135"/>
  <c r="Y135"/>
  <c r="AG156"/>
  <c r="AE156"/>
  <c r="AC156"/>
  <c r="AA156"/>
  <c r="Y156"/>
  <c r="AG155"/>
  <c r="AE155"/>
  <c r="AC155"/>
  <c r="AA155"/>
  <c r="Y155"/>
  <c r="AG154"/>
  <c r="AE154"/>
  <c r="AC154"/>
  <c r="AA154"/>
  <c r="Y154"/>
  <c r="AG152"/>
  <c r="AE152"/>
  <c r="AC152"/>
  <c r="AA152"/>
  <c r="Y152"/>
  <c r="AG151"/>
  <c r="AE151"/>
  <c r="AC151"/>
  <c r="AA151"/>
  <c r="Y151"/>
  <c r="AG150"/>
  <c r="AE150"/>
  <c r="AC150"/>
  <c r="AA150"/>
  <c r="Y150"/>
  <c r="AG149"/>
  <c r="AE149"/>
  <c r="AC149"/>
  <c r="AA149"/>
  <c r="Y149"/>
  <c r="AG148"/>
  <c r="AE148"/>
  <c r="AC148"/>
  <c r="AA148"/>
  <c r="Y148"/>
  <c r="AG147"/>
  <c r="AE147"/>
  <c r="AC147"/>
  <c r="AA147"/>
  <c r="Y147"/>
  <c r="AG146"/>
  <c r="AE146"/>
  <c r="AC146"/>
  <c r="AA146"/>
  <c r="Y146"/>
  <c r="AG145"/>
  <c r="AE145"/>
  <c r="AC145"/>
  <c r="AA145"/>
  <c r="Y145"/>
  <c r="AG144"/>
  <c r="AE144"/>
  <c r="AC144"/>
  <c r="AA144"/>
  <c r="Y144"/>
  <c r="AG143"/>
  <c r="AE143"/>
  <c r="AC143"/>
  <c r="AA143"/>
  <c r="Y143"/>
  <c r="AG141"/>
  <c r="AE141"/>
  <c r="AC141"/>
  <c r="AA141"/>
  <c r="Y141"/>
  <c r="AG140"/>
  <c r="AE140"/>
  <c r="AC140"/>
  <c r="AA140"/>
  <c r="Y140"/>
  <c r="AG138"/>
  <c r="AE138"/>
  <c r="AC138"/>
  <c r="AA138"/>
  <c r="Y138"/>
  <c r="AG137"/>
  <c r="AE137"/>
  <c r="AC137"/>
  <c r="AA137"/>
  <c r="Y137"/>
  <c r="AG136"/>
  <c r="AE136"/>
  <c r="AC136"/>
  <c r="AA136"/>
  <c r="Y136"/>
  <c r="AF183"/>
  <c r="AD183"/>
  <c r="AB183"/>
  <c r="Z183"/>
  <c r="X183"/>
  <c r="AF191"/>
  <c r="AD191"/>
  <c r="AB191"/>
  <c r="Z191"/>
  <c r="X191"/>
  <c r="AF189"/>
  <c r="AD189"/>
  <c r="AB189"/>
  <c r="Z189"/>
  <c r="X189"/>
  <c r="AF187"/>
  <c r="AD187"/>
  <c r="AB187"/>
  <c r="Z187"/>
  <c r="X187"/>
  <c r="AF185"/>
  <c r="AD185"/>
  <c r="AB185"/>
  <c r="Z185"/>
  <c r="X185"/>
  <c r="AF208"/>
  <c r="AD208"/>
  <c r="AB208"/>
  <c r="Z208"/>
  <c r="X208"/>
  <c r="AF207"/>
  <c r="AD207"/>
  <c r="AB207"/>
  <c r="Z207"/>
  <c r="X207"/>
  <c r="AF206"/>
  <c r="AD206"/>
  <c r="AB206"/>
  <c r="Z206"/>
  <c r="X206"/>
  <c r="AF205"/>
  <c r="AD205"/>
  <c r="AB205"/>
  <c r="Z205"/>
  <c r="X205"/>
  <c r="AF204"/>
  <c r="AD204"/>
  <c r="AB204"/>
  <c r="Z204"/>
  <c r="X204"/>
  <c r="AF203"/>
  <c r="AD203"/>
  <c r="AB203"/>
  <c r="Z203"/>
  <c r="X203"/>
  <c r="AF202"/>
  <c r="AD202"/>
  <c r="AB202"/>
  <c r="Z202"/>
  <c r="X202"/>
  <c r="AF201"/>
  <c r="AD201"/>
  <c r="AB201"/>
  <c r="Z201"/>
  <c r="X201"/>
  <c r="AF200"/>
  <c r="AD200"/>
  <c r="AB200"/>
  <c r="Z200"/>
  <c r="X200"/>
  <c r="AF198"/>
  <c r="AD198"/>
  <c r="AB198"/>
  <c r="Z198"/>
  <c r="X198"/>
  <c r="AF197"/>
  <c r="AD197"/>
  <c r="AB197"/>
  <c r="Z197"/>
  <c r="X197"/>
  <c r="AF196"/>
  <c r="AD196"/>
  <c r="AB196"/>
  <c r="Z196"/>
  <c r="X196"/>
  <c r="AF195"/>
  <c r="AD195"/>
  <c r="AB195"/>
  <c r="Z195"/>
  <c r="X195"/>
  <c r="AF226"/>
  <c r="AD226"/>
  <c r="AB226"/>
  <c r="Z226"/>
  <c r="X226"/>
  <c r="AF225"/>
  <c r="AD225"/>
  <c r="AB225"/>
  <c r="Z225"/>
  <c r="X225"/>
  <c r="AF224"/>
  <c r="AD224"/>
  <c r="AB224"/>
  <c r="Z224"/>
  <c r="X224"/>
  <c r="AF223"/>
  <c r="AD223"/>
  <c r="AB223"/>
  <c r="Z223"/>
  <c r="X223"/>
  <c r="AF222"/>
  <c r="AD222"/>
  <c r="AB222"/>
  <c r="Z222"/>
  <c r="X222"/>
  <c r="AF221"/>
  <c r="AD221"/>
  <c r="AB221"/>
  <c r="Z221"/>
  <c r="X221"/>
  <c r="AF220"/>
  <c r="AD220"/>
  <c r="AB220"/>
  <c r="Z220"/>
  <c r="X220"/>
  <c r="AF219"/>
  <c r="AD219"/>
  <c r="AB219"/>
  <c r="Z219"/>
  <c r="X219"/>
  <c r="AF217"/>
  <c r="AD217"/>
  <c r="AB217"/>
  <c r="Z217"/>
  <c r="X217"/>
  <c r="AF216"/>
  <c r="AD216"/>
  <c r="AB216"/>
  <c r="Z216"/>
  <c r="X216"/>
  <c r="AF215"/>
  <c r="AD215"/>
  <c r="AB215"/>
  <c r="Z215"/>
  <c r="X215"/>
  <c r="AF214"/>
  <c r="AD214"/>
  <c r="AB214"/>
  <c r="Z214"/>
  <c r="X214"/>
  <c r="AF213"/>
  <c r="AD213"/>
  <c r="AB213"/>
  <c r="Z213"/>
  <c r="X213"/>
  <c r="AF212"/>
  <c r="AD212"/>
  <c r="AB212"/>
  <c r="Z212"/>
  <c r="X212"/>
  <c r="AF257"/>
  <c r="AD257"/>
  <c r="AB257"/>
  <c r="Z257"/>
  <c r="AF245"/>
  <c r="AD245"/>
  <c r="AB245"/>
  <c r="Z245"/>
  <c r="AF230"/>
  <c r="AD230"/>
  <c r="AB230"/>
  <c r="Z230"/>
  <c r="AF255"/>
  <c r="AD255"/>
  <c r="AB255"/>
  <c r="Z255"/>
  <c r="AB265"/>
  <c r="Z265"/>
  <c r="AF262"/>
  <c r="AD262"/>
  <c r="AB262"/>
  <c r="Z262"/>
  <c r="AF298"/>
  <c r="AD298"/>
  <c r="AB298"/>
  <c r="Z298"/>
  <c r="AF297"/>
  <c r="AD297"/>
  <c r="AB297"/>
  <c r="Z297"/>
  <c r="AF295"/>
  <c r="AD295"/>
  <c r="AB295"/>
  <c r="Z295"/>
  <c r="AF294"/>
  <c r="AD294"/>
  <c r="AB294"/>
  <c r="Z294"/>
  <c r="AF293"/>
  <c r="AD293"/>
  <c r="AB293"/>
  <c r="Z293"/>
  <c r="AF292"/>
  <c r="AD292"/>
  <c r="AB292"/>
  <c r="Z292"/>
  <c r="AF290"/>
  <c r="AD290"/>
  <c r="AB290"/>
  <c r="Z290"/>
  <c r="AF289"/>
  <c r="AD289"/>
  <c r="AB289"/>
  <c r="Z289"/>
  <c r="AF288"/>
  <c r="AD288"/>
  <c r="AB288"/>
  <c r="Z288"/>
  <c r="AF287"/>
  <c r="AD287"/>
  <c r="AB287"/>
  <c r="Z287"/>
  <c r="AF286"/>
  <c r="AD286"/>
  <c r="AB286"/>
  <c r="Z286"/>
  <c r="AF284"/>
  <c r="AD284"/>
  <c r="AB284"/>
  <c r="Z284"/>
  <c r="AF283"/>
  <c r="AD283"/>
  <c r="AB283"/>
  <c r="Z283"/>
  <c r="AF282"/>
  <c r="AD282"/>
  <c r="AB282"/>
  <c r="Z282"/>
  <c r="AF281"/>
  <c r="AD281"/>
  <c r="AB281"/>
  <c r="Z281"/>
  <c r="AF280"/>
  <c r="AD280"/>
  <c r="AB280"/>
  <c r="Z280"/>
  <c r="AF278"/>
  <c r="AD278"/>
  <c r="AB278"/>
  <c r="Z278"/>
  <c r="AF274"/>
  <c r="AD274"/>
  <c r="AB274"/>
  <c r="Z274"/>
  <c r="AF271"/>
  <c r="AD271"/>
  <c r="AB271"/>
  <c r="Z271"/>
  <c r="AF270"/>
  <c r="AD270"/>
  <c r="AB270"/>
  <c r="Z270"/>
  <c r="AF269"/>
  <c r="AD269"/>
  <c r="AB269"/>
  <c r="Z269"/>
  <c r="AF307"/>
  <c r="AD307"/>
  <c r="AF305"/>
  <c r="AD305"/>
  <c r="AF304"/>
  <c r="AD304"/>
  <c r="AF302"/>
  <c r="AD302"/>
  <c r="P156"/>
  <c r="P155"/>
  <c r="P154"/>
  <c r="P152"/>
  <c r="P151"/>
  <c r="P150"/>
  <c r="P149"/>
  <c r="P148"/>
  <c r="P147"/>
  <c r="P146"/>
  <c r="P145"/>
  <c r="P144"/>
  <c r="P143"/>
  <c r="P141"/>
  <c r="P140"/>
  <c r="P138"/>
  <c r="P137"/>
  <c r="P136"/>
  <c r="P135"/>
  <c r="V307"/>
  <c r="V305"/>
  <c r="V304"/>
  <c r="V302"/>
  <c r="V298"/>
  <c r="V297"/>
  <c r="V295"/>
  <c r="V294"/>
  <c r="V293"/>
  <c r="V292"/>
  <c r="V290"/>
  <c r="V289"/>
  <c r="V288"/>
  <c r="V287"/>
  <c r="V286"/>
  <c r="V284"/>
  <c r="V283"/>
  <c r="V282"/>
  <c r="V281"/>
  <c r="V280"/>
  <c r="V278"/>
  <c r="V274"/>
  <c r="V271"/>
  <c r="V270"/>
  <c r="V269"/>
  <c r="V262"/>
  <c r="V257"/>
  <c r="V255"/>
  <c r="V245"/>
  <c r="V230"/>
  <c r="V226"/>
  <c r="V225"/>
  <c r="V224"/>
  <c r="V223"/>
  <c r="V222"/>
  <c r="V221"/>
  <c r="V220"/>
  <c r="V219"/>
  <c r="V217"/>
  <c r="V216"/>
  <c r="V215"/>
  <c r="V214"/>
  <c r="V213"/>
  <c r="V212"/>
  <c r="V208"/>
  <c r="V207"/>
  <c r="V206"/>
  <c r="V205"/>
  <c r="V204"/>
  <c r="V203"/>
  <c r="V202"/>
  <c r="V201"/>
  <c r="V200"/>
  <c r="V198"/>
  <c r="V197"/>
  <c r="V196"/>
  <c r="V195"/>
  <c r="V191"/>
  <c r="V189"/>
  <c r="V187"/>
  <c r="V185"/>
  <c r="V183"/>
  <c r="V131"/>
  <c r="V127"/>
  <c r="V125"/>
  <c r="V123"/>
  <c r="V119"/>
  <c r="V118"/>
  <c r="V117"/>
  <c r="V115"/>
  <c r="V114"/>
  <c r="V113"/>
  <c r="V112"/>
  <c r="V111"/>
  <c r="V109"/>
  <c r="V108"/>
  <c r="V107"/>
  <c r="V106"/>
  <c r="V105"/>
  <c r="V104"/>
  <c r="V102"/>
  <c r="V101"/>
  <c r="V100"/>
  <c r="V99"/>
  <c r="V98"/>
  <c r="V94"/>
  <c r="V93"/>
  <c r="V92"/>
  <c r="V91"/>
  <c r="V87"/>
  <c r="V85"/>
  <c r="V83"/>
  <c r="V81"/>
  <c r="V80"/>
  <c r="V79"/>
  <c r="V77"/>
  <c r="V76"/>
  <c r="V74"/>
  <c r="V73"/>
  <c r="V69"/>
  <c r="V68"/>
  <c r="V67"/>
  <c r="V66"/>
  <c r="V65"/>
  <c r="V64"/>
  <c r="V60"/>
  <c r="V59"/>
  <c r="V58"/>
  <c r="V57"/>
  <c r="V56"/>
  <c r="V54"/>
  <c r="V53"/>
  <c r="V52"/>
  <c r="V40"/>
  <c r="V39"/>
  <c r="V38"/>
  <c r="V36"/>
  <c r="V35"/>
  <c r="V34"/>
  <c r="V33"/>
  <c r="V32"/>
  <c r="V30"/>
  <c r="V29"/>
  <c r="V28"/>
  <c r="V27"/>
  <c r="V26"/>
  <c r="V25"/>
  <c r="V24"/>
  <c r="V22"/>
  <c r="V21"/>
  <c r="V20"/>
  <c r="V19"/>
  <c r="V18"/>
  <c r="V17"/>
  <c r="V16"/>
  <c r="V14"/>
  <c r="V13"/>
  <c r="V12"/>
  <c r="V8"/>
  <c r="V7"/>
  <c r="V6"/>
  <c r="W156"/>
  <c r="W155"/>
  <c r="W154"/>
  <c r="W152"/>
  <c r="W151"/>
  <c r="W150"/>
  <c r="W149"/>
  <c r="W148"/>
  <c r="W147"/>
  <c r="W146"/>
  <c r="W145"/>
  <c r="W144"/>
  <c r="W143"/>
  <c r="W141"/>
  <c r="W140"/>
  <c r="W138"/>
  <c r="W137"/>
  <c r="W136"/>
  <c r="W135"/>
  <c r="X307"/>
  <c r="X305"/>
  <c r="X304"/>
  <c r="X302"/>
  <c r="X298"/>
  <c r="X297"/>
  <c r="X295"/>
  <c r="X294"/>
  <c r="X293"/>
  <c r="X292"/>
  <c r="X290"/>
  <c r="X289"/>
  <c r="X288"/>
  <c r="X287"/>
  <c r="X286"/>
  <c r="X284"/>
  <c r="X283"/>
  <c r="X282"/>
  <c r="X281"/>
  <c r="X280"/>
  <c r="X278"/>
  <c r="X274"/>
  <c r="X271"/>
  <c r="X270"/>
  <c r="X269"/>
  <c r="X262"/>
  <c r="X257"/>
  <c r="X255"/>
  <c r="X245"/>
  <c r="X230"/>
</calcChain>
</file>

<file path=xl/sharedStrings.xml><?xml version="1.0" encoding="utf-8"?>
<sst xmlns="http://schemas.openxmlformats.org/spreadsheetml/2006/main" count="513" uniqueCount="458">
  <si>
    <t>Hersteller</t>
  </si>
  <si>
    <t>Typenbezeichnung</t>
  </si>
  <si>
    <t>Durchsatz</t>
  </si>
  <si>
    <t>Maulweite</t>
  </si>
  <si>
    <t>Leistung</t>
  </si>
  <si>
    <t>Gewicht</t>
  </si>
  <si>
    <t>Abmessungen</t>
  </si>
  <si>
    <t>spez. Arbeitsbedarf</t>
  </si>
  <si>
    <t>spez. Leistungsbedarf</t>
  </si>
  <si>
    <t>spez. Flächenbedarf</t>
  </si>
  <si>
    <t>spez. Raumbedarf</t>
  </si>
  <si>
    <t>spez. Maschinenmasse</t>
  </si>
  <si>
    <t>spez. Durchsatz bez. auf</t>
  </si>
  <si>
    <t>min.</t>
  </si>
  <si>
    <t>max.</t>
  </si>
  <si>
    <t>min</t>
  </si>
  <si>
    <t>max</t>
  </si>
  <si>
    <t>Höhe</t>
  </si>
  <si>
    <t>Breite</t>
  </si>
  <si>
    <t>Tiefe</t>
  </si>
  <si>
    <t>max. Werte</t>
  </si>
  <si>
    <t>Maschinenmasse</t>
  </si>
  <si>
    <t>Maschinenfläche</t>
  </si>
  <si>
    <t>Maschinenvolumen</t>
  </si>
  <si>
    <t>[t/h]</t>
  </si>
  <si>
    <t>[m³/h]</t>
  </si>
  <si>
    <t>[mm x mm]</t>
  </si>
  <si>
    <t>[mm]</t>
  </si>
  <si>
    <t>[kW]</t>
  </si>
  <si>
    <t>[t]</t>
  </si>
  <si>
    <t>[kWh/t]</t>
  </si>
  <si>
    <t>[kW/t]</t>
  </si>
  <si>
    <t>[kW/m²]</t>
  </si>
  <si>
    <t>[kW/m³]</t>
  </si>
  <si>
    <t>[m²h/m³]</t>
  </si>
  <si>
    <t>[m²h/t]</t>
  </si>
  <si>
    <t>[m³h/m³]</t>
  </si>
  <si>
    <t>[m³h/t]</t>
  </si>
  <si>
    <t>[t h/m³]</t>
  </si>
  <si>
    <t>[t h/t]</t>
  </si>
  <si>
    <t>[m³/h t]</t>
  </si>
  <si>
    <t>[t/h t]</t>
  </si>
  <si>
    <t>[m³/h m²]</t>
  </si>
  <si>
    <t>[t/h m²]</t>
  </si>
  <si>
    <t>[m³/h m³]</t>
  </si>
  <si>
    <t>[t/h m³]</t>
  </si>
  <si>
    <t>AUBEMA</t>
  </si>
  <si>
    <t>1400 x 2400</t>
  </si>
  <si>
    <t>Prallmühle</t>
  </si>
  <si>
    <t>1111</t>
  </si>
  <si>
    <t>1110/16 - 20</t>
  </si>
  <si>
    <t>1110/18 - 20</t>
  </si>
  <si>
    <t>Rotorbreite</t>
  </si>
  <si>
    <t>Rotordurchmesser</t>
  </si>
  <si>
    <t>2000 x 2200</t>
  </si>
  <si>
    <t>BHS</t>
  </si>
  <si>
    <t>Großprallbrecher</t>
  </si>
  <si>
    <t>PB 1314</t>
  </si>
  <si>
    <t>PB 1516</t>
  </si>
  <si>
    <t>PB 1518</t>
  </si>
  <si>
    <t>Prallbrecher</t>
  </si>
  <si>
    <t>PB 0806</t>
  </si>
  <si>
    <t>PB 0810</t>
  </si>
  <si>
    <t>PB 1010</t>
  </si>
  <si>
    <t>PB 1013</t>
  </si>
  <si>
    <t>PB 1016</t>
  </si>
  <si>
    <t>PB 1212</t>
  </si>
  <si>
    <t>PB 1216</t>
  </si>
  <si>
    <t>Prallmühlen</t>
  </si>
  <si>
    <t>PM 0806</t>
  </si>
  <si>
    <t>PM 0810</t>
  </si>
  <si>
    <t>PM 1010</t>
  </si>
  <si>
    <t>PM 1013</t>
  </si>
  <si>
    <t>PM 1016</t>
  </si>
  <si>
    <t>PM 1212</t>
  </si>
  <si>
    <t>PM 1216</t>
  </si>
  <si>
    <t>Rotorbrecher</t>
  </si>
  <si>
    <t>RSMS 0913</t>
  </si>
  <si>
    <t>RSMS 0922</t>
  </si>
  <si>
    <t>RSMS 1222</t>
  </si>
  <si>
    <t>RSMX 1222</t>
  </si>
  <si>
    <t>RSMS 1233</t>
  </si>
  <si>
    <t>Rotorprallmühlen</t>
  </si>
  <si>
    <t>RPM 0813</t>
  </si>
  <si>
    <t>RPM 1113</t>
  </si>
  <si>
    <t>RPM 1513</t>
  </si>
  <si>
    <t>1400 x 1900</t>
  </si>
  <si>
    <t>1650 x 2275</t>
  </si>
  <si>
    <t>1800 x 2500</t>
  </si>
  <si>
    <t>700 x 670</t>
  </si>
  <si>
    <t>1120 x 670</t>
  </si>
  <si>
    <t>1120 x 850</t>
  </si>
  <si>
    <t>1390 x 850</t>
  </si>
  <si>
    <t>1660 x 850</t>
  </si>
  <si>
    <t>1350 x 1150</t>
  </si>
  <si>
    <t>1650 x 1150</t>
  </si>
  <si>
    <t>Bulltech</t>
  </si>
  <si>
    <t>Horizontalprallbrecher</t>
  </si>
  <si>
    <t>LPC 70</t>
  </si>
  <si>
    <t>LPC 95</t>
  </si>
  <si>
    <t>LPC 100S</t>
  </si>
  <si>
    <t>LPC 100</t>
  </si>
  <si>
    <t>LPC 130</t>
  </si>
  <si>
    <t>LPC 160</t>
  </si>
  <si>
    <t>680 x 650</t>
  </si>
  <si>
    <t>960 x 625</t>
  </si>
  <si>
    <t>980 x 650</t>
  </si>
  <si>
    <t>1020 x 820</t>
  </si>
  <si>
    <t>1260 x 1030</t>
  </si>
  <si>
    <t>1560 x 1030</t>
  </si>
  <si>
    <t>FAM</t>
  </si>
  <si>
    <t>PB 08XX</t>
  </si>
  <si>
    <t>PB 10XX</t>
  </si>
  <si>
    <t>PB 12XX</t>
  </si>
  <si>
    <t>PB 13XX</t>
  </si>
  <si>
    <t>PB 14XX</t>
  </si>
  <si>
    <t>PB 16XX</t>
  </si>
  <si>
    <t>PB 18XX</t>
  </si>
  <si>
    <t>PB 20XX</t>
  </si>
  <si>
    <t>PB 25XX</t>
  </si>
  <si>
    <t>560 x 1000</t>
  </si>
  <si>
    <t>830 x 1800</t>
  </si>
  <si>
    <t>915 x 2450</t>
  </si>
  <si>
    <t>690 x 1220</t>
  </si>
  <si>
    <t>980 x 1600</t>
  </si>
  <si>
    <t>1400 x 2200</t>
  </si>
  <si>
    <t>1600 x 2200</t>
  </si>
  <si>
    <t>1800 x 2600</t>
  </si>
  <si>
    <t>2200 x 2800</t>
  </si>
  <si>
    <t>GIPO</t>
  </si>
  <si>
    <t>P 100</t>
  </si>
  <si>
    <t>P 110</t>
  </si>
  <si>
    <t>P 131</t>
  </si>
  <si>
    <t>P 130</t>
  </si>
  <si>
    <t>P 150</t>
  </si>
  <si>
    <t>P 170</t>
  </si>
  <si>
    <t>970 x 920</t>
  </si>
  <si>
    <t>1075 x 1100</t>
  </si>
  <si>
    <t>1275 x 920</t>
  </si>
  <si>
    <t>1275 x 1100</t>
  </si>
  <si>
    <t>1475 x 1000</t>
  </si>
  <si>
    <t>1675 x 1125</t>
  </si>
  <si>
    <t>Hazemag</t>
  </si>
  <si>
    <t>AP - K 0806 - 1630</t>
  </si>
  <si>
    <t>AP - KM 0806 - 1630</t>
  </si>
  <si>
    <t>AP - PH 1010 - 1618</t>
  </si>
  <si>
    <t>AP - S 0403 - 1430</t>
  </si>
  <si>
    <t>Primär-Prallbrecher</t>
  </si>
  <si>
    <t>Hartgestein-Prallmühle</t>
  </si>
  <si>
    <t>AP - CM 1313 - 2530</t>
  </si>
  <si>
    <t>AP - P 1513 - 2530</t>
  </si>
  <si>
    <t>AP - PM 1615 - 2530</t>
  </si>
  <si>
    <t>Sandprallmühle</t>
  </si>
  <si>
    <t>AP - KV 0805 - 1010</t>
  </si>
  <si>
    <t>Sekundär-Prallmühle</t>
  </si>
  <si>
    <t>AP - SM 0706 - 1430</t>
  </si>
  <si>
    <t>Splitt-Prallmühle</t>
  </si>
  <si>
    <t>Ap - VM 1005 - 1014</t>
  </si>
  <si>
    <t>750 x 3020</t>
  </si>
  <si>
    <t>1250 x 1820</t>
  </si>
  <si>
    <t>725 x 3020</t>
  </si>
  <si>
    <t>2100 x 3020</t>
  </si>
  <si>
    <t>2125 x 3020</t>
  </si>
  <si>
    <t>200 x 1020</t>
  </si>
  <si>
    <t>260 x 1360</t>
  </si>
  <si>
    <t>KDS</t>
  </si>
  <si>
    <t>P 700</t>
  </si>
  <si>
    <t>P 1000</t>
  </si>
  <si>
    <t>P 1200</t>
  </si>
  <si>
    <t>P 1400</t>
  </si>
  <si>
    <t>720 x 500</t>
  </si>
  <si>
    <t>1020 x 700</t>
  </si>
  <si>
    <t>1220 x 900</t>
  </si>
  <si>
    <t>1420x 880</t>
  </si>
  <si>
    <t>Kleemann</t>
  </si>
  <si>
    <t>Prallbrecher primär</t>
  </si>
  <si>
    <t>SHH 12</t>
  </si>
  <si>
    <t>SHH 14</t>
  </si>
  <si>
    <t>SHH 15</t>
  </si>
  <si>
    <t>SHH 17</t>
  </si>
  <si>
    <t>SHH 20</t>
  </si>
  <si>
    <t>Prallbrecher primär/sekundär</t>
  </si>
  <si>
    <t>SHB 10/80</t>
  </si>
  <si>
    <t>SHB 12/100</t>
  </si>
  <si>
    <t>SHB 13/90</t>
  </si>
  <si>
    <t>SHB 15/100</t>
  </si>
  <si>
    <t>SHB 17/100</t>
  </si>
  <si>
    <t>SHB 20/160</t>
  </si>
  <si>
    <t>SNH 10</t>
  </si>
  <si>
    <t>SNH 12</t>
  </si>
  <si>
    <t>SNH 14</t>
  </si>
  <si>
    <t>SNH 16</t>
  </si>
  <si>
    <t>SNH 20</t>
  </si>
  <si>
    <t>Prallbrecher tertiär</t>
  </si>
  <si>
    <t>SNS 425</t>
  </si>
  <si>
    <t>SNS 625</t>
  </si>
  <si>
    <t>SNS 825</t>
  </si>
  <si>
    <t>1270 x 1700</t>
  </si>
  <si>
    <t>1420 x 1800</t>
  </si>
  <si>
    <t>1520 x 2000</t>
  </si>
  <si>
    <t>1660 x 1700</t>
  </si>
  <si>
    <t>2030 x 2500</t>
  </si>
  <si>
    <t>1020 x 800</t>
  </si>
  <si>
    <t>1270 x 1000</t>
  </si>
  <si>
    <t>1300 x 900</t>
  </si>
  <si>
    <t>1520 x 1000</t>
  </si>
  <si>
    <t>1660 x 1000</t>
  </si>
  <si>
    <t>2020 x 1600</t>
  </si>
  <si>
    <t>1020 x 600</t>
  </si>
  <si>
    <t>1120 x 600</t>
  </si>
  <si>
    <t>1420 x 600</t>
  </si>
  <si>
    <t>1620 x 600</t>
  </si>
  <si>
    <t>390 x 140</t>
  </si>
  <si>
    <t>590 x 140</t>
  </si>
  <si>
    <t>790 x 180</t>
  </si>
  <si>
    <t>Hartgesteins-Prallbrecher sekundär</t>
  </si>
  <si>
    <t>LUT</t>
  </si>
  <si>
    <t>LTP 760/670 - 1600/1800</t>
  </si>
  <si>
    <t>Hartgestein-Prallmühlen</t>
  </si>
  <si>
    <t>LTPK 760/670 - 1600/1500</t>
  </si>
  <si>
    <t>Sandprallmühlen</t>
  </si>
  <si>
    <t>LTPKS 800/500 - 1000/1000</t>
  </si>
  <si>
    <t>690 x 1840</t>
  </si>
  <si>
    <t>690 x 1520</t>
  </si>
  <si>
    <t>520 x 1020</t>
  </si>
  <si>
    <t>Magotteaux</t>
  </si>
  <si>
    <t>MAG Impact</t>
  </si>
  <si>
    <t>300 x 400</t>
  </si>
  <si>
    <t>MFL</t>
  </si>
  <si>
    <t>RCI 90 - 90</t>
  </si>
  <si>
    <t>RCI 100 - 100</t>
  </si>
  <si>
    <t>RCI 100 - 130</t>
  </si>
  <si>
    <t>RCI 130 - 130</t>
  </si>
  <si>
    <t>Feinprallbrecher</t>
  </si>
  <si>
    <t>CI 85 - 60</t>
  </si>
  <si>
    <t>CI 85 - 90</t>
  </si>
  <si>
    <t>Hartgestein-Prallbrecher</t>
  </si>
  <si>
    <t>H-CI 90 - 75 LS</t>
  </si>
  <si>
    <t>H-CI 90 - 75 LT</t>
  </si>
  <si>
    <t>H-CI 110 - 100 LS</t>
  </si>
  <si>
    <t>H-CI 110 - 100 LT</t>
  </si>
  <si>
    <t>H-CI 110 - 125 HS</t>
  </si>
  <si>
    <t>H-CI 110 - 125 HT</t>
  </si>
  <si>
    <t>H-CI 130 - 125 HS</t>
  </si>
  <si>
    <t>H-CI 130 - 125 HT</t>
  </si>
  <si>
    <t>H-CI 130 - 150 HS</t>
  </si>
  <si>
    <t>H-CI 130 - 150 HT</t>
  </si>
  <si>
    <t>Horizontal-Prallbrecher</t>
  </si>
  <si>
    <t>ZS 80</t>
  </si>
  <si>
    <t>ZS 100</t>
  </si>
  <si>
    <t>ZS 120</t>
  </si>
  <si>
    <t>950 x 620</t>
  </si>
  <si>
    <t>1220 x 760</t>
  </si>
  <si>
    <t>1360 x 850</t>
  </si>
  <si>
    <t>1360 x 950</t>
  </si>
  <si>
    <t>270 x 620</t>
  </si>
  <si>
    <t>270 x 920</t>
  </si>
  <si>
    <t>780 x 480</t>
  </si>
  <si>
    <t>1030 x 610</t>
  </si>
  <si>
    <t>1280 x 815</t>
  </si>
  <si>
    <t>1280 x 1195</t>
  </si>
  <si>
    <t>1530 x 1195</t>
  </si>
  <si>
    <t>Metso</t>
  </si>
  <si>
    <t>NP1007</t>
  </si>
  <si>
    <t>NP1110</t>
  </si>
  <si>
    <t>NP1210</t>
  </si>
  <si>
    <t>NP1213</t>
  </si>
  <si>
    <t>NP1313</t>
  </si>
  <si>
    <t>NP1315</t>
  </si>
  <si>
    <t>NP1415</t>
  </si>
  <si>
    <t>NP1520</t>
  </si>
  <si>
    <t>NP1620</t>
  </si>
  <si>
    <t>NP2023</t>
  </si>
  <si>
    <t>Barmac VI200</t>
  </si>
  <si>
    <t>Barmac VI300</t>
  </si>
  <si>
    <t>Barmac VI400</t>
  </si>
  <si>
    <t>Barmac VI500</t>
  </si>
  <si>
    <t>Barmac B3100 SE</t>
  </si>
  <si>
    <t>Barmac B5100 SE</t>
  </si>
  <si>
    <t>Barmac B6150 SE</t>
  </si>
  <si>
    <t>Barmac B7150 SE</t>
  </si>
  <si>
    <t>Barmac B9100 SE</t>
  </si>
  <si>
    <t>Barmac XD120</t>
  </si>
  <si>
    <t>750 x 800</t>
  </si>
  <si>
    <t>1020 x 1080</t>
  </si>
  <si>
    <t>1320 x 880</t>
  </si>
  <si>
    <t>1320 x 1200</t>
  </si>
  <si>
    <t>1540 x 930</t>
  </si>
  <si>
    <t>1540 x 1320</t>
  </si>
  <si>
    <t>2040 x 995</t>
  </si>
  <si>
    <t>2040 x 1630</t>
  </si>
  <si>
    <t>2400 x 1920</t>
  </si>
  <si>
    <t>PSP</t>
  </si>
  <si>
    <t>0DN</t>
  </si>
  <si>
    <t>Recycling-Prallbrecher</t>
  </si>
  <si>
    <t>0DR</t>
  </si>
  <si>
    <t>Sekundär-Prallbrecher</t>
  </si>
  <si>
    <t>0DX</t>
  </si>
  <si>
    <t xml:space="preserve">Tertiär-Prallbrecher </t>
  </si>
  <si>
    <t>0DX-J</t>
  </si>
  <si>
    <t>Vertikalprallbrecher</t>
  </si>
  <si>
    <t>0DV</t>
  </si>
  <si>
    <t>2000 x 2699</t>
  </si>
  <si>
    <t>770 x 1030</t>
  </si>
  <si>
    <t>600 x 1090</t>
  </si>
  <si>
    <t>400 x 1090</t>
  </si>
  <si>
    <t>Reiter &amp; Crippa</t>
  </si>
  <si>
    <t>RPS 100 - 170</t>
  </si>
  <si>
    <t>RPS 100 - 170 m. Raffinator</t>
  </si>
  <si>
    <t xml:space="preserve">RUP 65 - 260 </t>
  </si>
  <si>
    <t>RUP 65 - 260 m. Raffinator</t>
  </si>
  <si>
    <t>RDC</t>
  </si>
  <si>
    <t>RDC/2M</t>
  </si>
  <si>
    <t>RDM</t>
  </si>
  <si>
    <t>RDM 130</t>
  </si>
  <si>
    <t>RDM/2M</t>
  </si>
  <si>
    <t>RDP m. Drehung u. Raffinator</t>
  </si>
  <si>
    <t>RDP/N m. Drehung u. Raffinator</t>
  </si>
  <si>
    <t>RDS</t>
  </si>
  <si>
    <t>RDS/N</t>
  </si>
  <si>
    <t>1680 x 700</t>
  </si>
  <si>
    <t>1680 x 1700</t>
  </si>
  <si>
    <t>2520 x 1450</t>
  </si>
  <si>
    <t>Sandvik</t>
  </si>
  <si>
    <t>CI121</t>
  </si>
  <si>
    <t>CI122</t>
  </si>
  <si>
    <t>CI123</t>
  </si>
  <si>
    <t>CI124</t>
  </si>
  <si>
    <t>CI125</t>
  </si>
  <si>
    <t>CI126</t>
  </si>
  <si>
    <t>CI221</t>
  </si>
  <si>
    <t>CI222</t>
  </si>
  <si>
    <t>CI223</t>
  </si>
  <si>
    <t>CI224</t>
  </si>
  <si>
    <t>CI225</t>
  </si>
  <si>
    <t>CI226</t>
  </si>
  <si>
    <t>CI227</t>
  </si>
  <si>
    <t>CI228</t>
  </si>
  <si>
    <t>900 x 790</t>
  </si>
  <si>
    <t>1110 x 1170</t>
  </si>
  <si>
    <t>1200 x 1170</t>
  </si>
  <si>
    <t>1200 x 1550</t>
  </si>
  <si>
    <t>1200 x 1930</t>
  </si>
  <si>
    <t>1600 x 1550</t>
  </si>
  <si>
    <t>560 x 790</t>
  </si>
  <si>
    <t>600 x 1170</t>
  </si>
  <si>
    <t>560 x 1170</t>
  </si>
  <si>
    <t>600 x 1550</t>
  </si>
  <si>
    <t>600 x 1930</t>
  </si>
  <si>
    <t>700 x 1550</t>
  </si>
  <si>
    <t>700 x 1930</t>
  </si>
  <si>
    <t>700 x 2130</t>
  </si>
  <si>
    <t>SBM</t>
  </si>
  <si>
    <t>Hartstein</t>
  </si>
  <si>
    <t>08/05/3 S3 - 11/13/4 S3</t>
  </si>
  <si>
    <t>Primär u. Sekundär-Prallbrecher</t>
  </si>
  <si>
    <t>Reversierbare-Prallbrecher</t>
  </si>
  <si>
    <t>Vertikalbrecher</t>
  </si>
  <si>
    <t>544 x 1220</t>
  </si>
  <si>
    <t>260 x 1020</t>
  </si>
  <si>
    <t>1650 x 2300</t>
  </si>
  <si>
    <t>Martin Steckert</t>
  </si>
  <si>
    <t>David-Brecher</t>
  </si>
  <si>
    <t>ThyssenKrupp</t>
  </si>
  <si>
    <t>063/050, 063/075</t>
  </si>
  <si>
    <t>080/075,080/100, 080/125</t>
  </si>
  <si>
    <t>160/150, 160/200</t>
  </si>
  <si>
    <t>180/200,180/225, 180/250</t>
  </si>
  <si>
    <t>200/200, 200/250</t>
  </si>
  <si>
    <t>220/250, 220/300</t>
  </si>
  <si>
    <t>250/250, 250/300</t>
  </si>
  <si>
    <t>P-P 1010,P-P 1013</t>
  </si>
  <si>
    <t>P-P1310, P-P 1313</t>
  </si>
  <si>
    <t>P-P 1513</t>
  </si>
  <si>
    <t>P-P 1615,P-P 1622</t>
  </si>
  <si>
    <t>P-P 2022, P-P 2030</t>
  </si>
  <si>
    <t>PS 0403 - PS0706</t>
  </si>
  <si>
    <t>PS 1006, PS 1010,PS 1013</t>
  </si>
  <si>
    <t>PS 1310, PS 1313, PS1320</t>
  </si>
  <si>
    <t>PS 1430</t>
  </si>
  <si>
    <t>Vertikal-Prallmühle</t>
  </si>
  <si>
    <t>MULTIROK 7</t>
  </si>
  <si>
    <t>MULTIROK 9</t>
  </si>
  <si>
    <t>415 x 800</t>
  </si>
  <si>
    <t>580 x 1310</t>
  </si>
  <si>
    <t>710 x 1560</t>
  </si>
  <si>
    <t>950 x 1810</t>
  </si>
  <si>
    <t>1300 x 2040</t>
  </si>
  <si>
    <t>1550 x 2540</t>
  </si>
  <si>
    <t>1700 x 2540</t>
  </si>
  <si>
    <t>1850 x 3040</t>
  </si>
  <si>
    <t>2050 x 3040</t>
  </si>
  <si>
    <t>800 x 1360</t>
  </si>
  <si>
    <t>1200 x 1360</t>
  </si>
  <si>
    <t>1620 x 2270</t>
  </si>
  <si>
    <t>1830 x 3020</t>
  </si>
  <si>
    <t>390 x 690</t>
  </si>
  <si>
    <t>450 x 1360</t>
  </si>
  <si>
    <t>725 x 2030</t>
  </si>
  <si>
    <t>Vortex</t>
  </si>
  <si>
    <t>Vortex - FP</t>
  </si>
  <si>
    <t>Rotations-backenbrecher</t>
  </si>
  <si>
    <t>Vortex - RJC</t>
  </si>
  <si>
    <t>Vortex - RA</t>
  </si>
  <si>
    <t>Spalt-Mahl-Prallbrecher</t>
  </si>
  <si>
    <t>Vortex - SMP</t>
  </si>
  <si>
    <t>285 x 1020</t>
  </si>
  <si>
    <t>810 x 626</t>
  </si>
  <si>
    <t>1070 x 1440</t>
  </si>
  <si>
    <t>800 x 1500</t>
  </si>
  <si>
    <t>11/07/04 RHS</t>
  </si>
  <si>
    <t>11/09/04 RHS</t>
  </si>
  <si>
    <t>11/07/04 RHSM 3</t>
  </si>
  <si>
    <t>11/07/04 RHSM 5</t>
  </si>
  <si>
    <t>11/09/04 RHSM 3</t>
  </si>
  <si>
    <t>11/11/04 RHS</t>
  </si>
  <si>
    <t>11/11/04 RHSM 3</t>
  </si>
  <si>
    <t>11/11/04 RHSM 5</t>
  </si>
  <si>
    <t>11/13/04 RHS</t>
  </si>
  <si>
    <t>11/13/04 RHSM 3</t>
  </si>
  <si>
    <t>11/13/04 RHSM 5</t>
  </si>
  <si>
    <t>725 x 645</t>
  </si>
  <si>
    <t>725 x 835</t>
  </si>
  <si>
    <t>725 x 1030</t>
  </si>
  <si>
    <t>850 x 1260</t>
  </si>
  <si>
    <t>16/23/6 SMH</t>
  </si>
  <si>
    <t>08/05/3 SM</t>
  </si>
  <si>
    <t>08/07/3 SM</t>
  </si>
  <si>
    <t>390 x 465</t>
  </si>
  <si>
    <t>390 x 620</t>
  </si>
  <si>
    <t>Keine Daten</t>
  </si>
  <si>
    <t>10/5/2 SMR</t>
  </si>
  <si>
    <t>10/5/2 SMR - X</t>
  </si>
  <si>
    <t>10/5/4 SMR</t>
  </si>
  <si>
    <t>10/10/2 SMR</t>
  </si>
  <si>
    <t>10/10/04 SMR</t>
  </si>
  <si>
    <t>V 10 H</t>
  </si>
  <si>
    <t>V 08</t>
  </si>
  <si>
    <t>V 10</t>
  </si>
  <si>
    <t>MULTIPACTOR V 18</t>
  </si>
  <si>
    <t>MULTIPACTOR V 20</t>
  </si>
  <si>
    <t>MULTIPACTOR V 22</t>
  </si>
  <si>
    <t>100/125</t>
  </si>
  <si>
    <t>710 x 1310</t>
  </si>
  <si>
    <t>100/150</t>
  </si>
  <si>
    <t>100/100</t>
  </si>
  <si>
    <t>710 x 1060</t>
  </si>
  <si>
    <t>125/125</t>
  </si>
  <si>
    <t>950 x 1310</t>
  </si>
  <si>
    <t>125/150</t>
  </si>
  <si>
    <t>950 x 1560</t>
  </si>
  <si>
    <t>125/175</t>
  </si>
  <si>
    <t>125/100</t>
  </si>
  <si>
    <t>950 x 1060</t>
  </si>
  <si>
    <t>140/175</t>
  </si>
  <si>
    <t>1000 x 1560</t>
  </si>
  <si>
    <t>1000 x 1810</t>
  </si>
  <si>
    <t>140/150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</si>
</sst>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 applyAlignment="1">
      <alignment horizontal="lef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1" fontId="0" fillId="0" borderId="0" xfId="0" applyNumberFormat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2" fontId="1" fillId="0" borderId="0" xfId="0" applyNumberFormat="1" applyFont="1"/>
    <xf numFmtId="0" fontId="0" fillId="0" borderId="0" xfId="0" applyNumberFormat="1" applyAlignment="1">
      <alignment horizontal="right"/>
    </xf>
    <xf numFmtId="2" fontId="1" fillId="0" borderId="0" xfId="0" applyNumberFormat="1" applyFont="1" applyFill="1"/>
    <xf numFmtId="2" fontId="0" fillId="0" borderId="0" xfId="0" applyNumberFormat="1" applyFill="1"/>
    <xf numFmtId="49" fontId="0" fillId="0" borderId="0" xfId="0" applyNumberFormat="1" applyAlignment="1">
      <alignment horizontal="center"/>
    </xf>
    <xf numFmtId="1" fontId="0" fillId="0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ill="1"/>
    <xf numFmtId="0" fontId="0" fillId="0" borderId="0" xfId="0" applyNumberFormat="1" applyFont="1" applyFill="1"/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Fill="1"/>
    <xf numFmtId="0" fontId="0" fillId="0" borderId="0" xfId="0" applyNumberFormat="1" applyFont="1"/>
    <xf numFmtId="0" fontId="0" fillId="0" borderId="0" xfId="0" applyFont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Tabelle1!$D$6:$D$8</c:f>
              <c:numCache>
                <c:formatCode>General</c:formatCode>
                <c:ptCount val="3"/>
                <c:pt idx="0">
                  <c:v>1200</c:v>
                </c:pt>
                <c:pt idx="1">
                  <c:v>1000</c:v>
                </c:pt>
                <c:pt idx="2">
                  <c:v>1200</c:v>
                </c:pt>
              </c:numCache>
            </c:numRef>
          </c:xVal>
          <c:yVal>
            <c:numRef>
              <c:f>Tabelle1!$P$6:$P$8</c:f>
              <c:numCache>
                <c:formatCode>0.00</c:formatCode>
                <c:ptCount val="3"/>
                <c:pt idx="0">
                  <c:v>1.25</c:v>
                </c:pt>
                <c:pt idx="1">
                  <c:v>0.8</c:v>
                </c:pt>
                <c:pt idx="2">
                  <c:v>1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BHS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rendlineType val="log"/>
          </c:trendline>
          <c:xVal>
            <c:numRef>
              <c:f>Tabelle1!$D$12:$D$40</c:f>
              <c:numCache>
                <c:formatCode>General</c:formatCode>
                <c:ptCount val="29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4">
                  <c:v>50</c:v>
                </c:pt>
                <c:pt idx="5">
                  <c:v>90</c:v>
                </c:pt>
                <c:pt idx="6">
                  <c:v>135</c:v>
                </c:pt>
                <c:pt idx="7">
                  <c:v>160</c:v>
                </c:pt>
                <c:pt idx="8">
                  <c:v>180</c:v>
                </c:pt>
                <c:pt idx="9">
                  <c:v>225</c:v>
                </c:pt>
                <c:pt idx="10">
                  <c:v>335</c:v>
                </c:pt>
                <c:pt idx="12">
                  <c:v>40</c:v>
                </c:pt>
                <c:pt idx="13">
                  <c:v>70</c:v>
                </c:pt>
                <c:pt idx="14">
                  <c:v>100</c:v>
                </c:pt>
                <c:pt idx="15">
                  <c:v>120</c:v>
                </c:pt>
                <c:pt idx="16">
                  <c:v>160</c:v>
                </c:pt>
                <c:pt idx="17">
                  <c:v>200</c:v>
                </c:pt>
                <c:pt idx="18">
                  <c:v>300</c:v>
                </c:pt>
                <c:pt idx="20">
                  <c:v>70</c:v>
                </c:pt>
                <c:pt idx="21">
                  <c:v>90</c:v>
                </c:pt>
                <c:pt idx="22">
                  <c:v>180</c:v>
                </c:pt>
                <c:pt idx="23">
                  <c:v>300</c:v>
                </c:pt>
                <c:pt idx="24">
                  <c:v>400</c:v>
                </c:pt>
                <c:pt idx="26">
                  <c:v>30</c:v>
                </c:pt>
                <c:pt idx="27">
                  <c:v>50</c:v>
                </c:pt>
                <c:pt idx="28">
                  <c:v>75</c:v>
                </c:pt>
              </c:numCache>
            </c:numRef>
          </c:xVal>
          <c:yVal>
            <c:numRef>
              <c:f>Tabelle1!$P$12:$P$40</c:f>
              <c:numCache>
                <c:formatCode>0.00</c:formatCode>
                <c:ptCount val="29"/>
                <c:pt idx="0">
                  <c:v>0.63</c:v>
                </c:pt>
                <c:pt idx="1">
                  <c:v>0.5</c:v>
                </c:pt>
                <c:pt idx="2">
                  <c:v>0.55555555555555558</c:v>
                </c:pt>
                <c:pt idx="4">
                  <c:v>1.1000000000000001</c:v>
                </c:pt>
                <c:pt idx="5">
                  <c:v>1</c:v>
                </c:pt>
                <c:pt idx="6">
                  <c:v>0.97777777777777775</c:v>
                </c:pt>
                <c:pt idx="7">
                  <c:v>1</c:v>
                </c:pt>
                <c:pt idx="8">
                  <c:v>1.1111111111111112</c:v>
                </c:pt>
                <c:pt idx="9">
                  <c:v>0.88888888888888884</c:v>
                </c:pt>
                <c:pt idx="10">
                  <c:v>0.74626865671641796</c:v>
                </c:pt>
                <c:pt idx="12">
                  <c:v>1.375</c:v>
                </c:pt>
                <c:pt idx="13">
                  <c:v>1.2857142857142858</c:v>
                </c:pt>
                <c:pt idx="14">
                  <c:v>1.32</c:v>
                </c:pt>
                <c:pt idx="15">
                  <c:v>1.3333333333333333</c:v>
                </c:pt>
                <c:pt idx="16">
                  <c:v>1.25</c:v>
                </c:pt>
                <c:pt idx="17">
                  <c:v>1</c:v>
                </c:pt>
                <c:pt idx="18">
                  <c:v>0.83333333333333337</c:v>
                </c:pt>
                <c:pt idx="20">
                  <c:v>1.5714285714285714</c:v>
                </c:pt>
                <c:pt idx="21">
                  <c:v>1.4666666666666666</c:v>
                </c:pt>
                <c:pt idx="22">
                  <c:v>1.1111111111111112</c:v>
                </c:pt>
                <c:pt idx="23">
                  <c:v>1.3333333333333333</c:v>
                </c:pt>
                <c:pt idx="24">
                  <c:v>1</c:v>
                </c:pt>
                <c:pt idx="26">
                  <c:v>1.8333333333333333</c:v>
                </c:pt>
                <c:pt idx="27">
                  <c:v>2.2000000000000002</c:v>
                </c:pt>
                <c:pt idx="28">
                  <c:v>2.1333333333333333</c:v>
                </c:pt>
              </c:numCache>
            </c:numRef>
          </c:yVal>
        </c:ser>
        <c:ser>
          <c:idx val="2"/>
          <c:order val="2"/>
          <c:tx>
            <c:strRef>
              <c:f>Tabelle1!$A$42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Tabelle1!$D$44:$D$49</c:f>
              <c:numCache>
                <c:formatCode>General</c:formatCode>
                <c:ptCount val="6"/>
                <c:pt idx="0">
                  <c:v>120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350</c:v>
                </c:pt>
                <c:pt idx="5">
                  <c:v>350</c:v>
                </c:pt>
              </c:numCache>
            </c:numRef>
          </c:xVal>
          <c:yVal>
            <c:numRef>
              <c:f>Tabelle1!$P$44:$P$49</c:f>
              <c:numCache>
                <c:formatCode>0.00</c:formatCode>
                <c:ptCount val="6"/>
                <c:pt idx="0">
                  <c:v>0.625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0.5714285714285714</c:v>
                </c:pt>
                <c:pt idx="5">
                  <c:v>0.8571428571428571</c:v>
                </c:pt>
              </c:numCache>
            </c:numRef>
          </c:yVal>
        </c:ser>
        <c:ser>
          <c:idx val="3"/>
          <c:order val="3"/>
          <c:tx>
            <c:strRef>
              <c:f>Tabelle1!$A$51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Tabelle1!$D$52:$D$60</c:f>
              <c:numCache>
                <c:formatCode>General</c:formatCode>
                <c:ptCount val="9"/>
                <c:pt idx="0">
                  <c:v>45</c:v>
                </c:pt>
                <c:pt idx="1">
                  <c:v>80</c:v>
                </c:pt>
                <c:pt idx="2">
                  <c:v>150</c:v>
                </c:pt>
                <c:pt idx="4">
                  <c:v>250</c:v>
                </c:pt>
                <c:pt idx="5">
                  <c:v>400</c:v>
                </c:pt>
                <c:pt idx="6">
                  <c:v>450</c:v>
                </c:pt>
                <c:pt idx="7">
                  <c:v>850</c:v>
                </c:pt>
                <c:pt idx="8">
                  <c:v>1300</c:v>
                </c:pt>
              </c:numCache>
            </c:numRef>
          </c:xVal>
          <c:yVal>
            <c:numRef>
              <c:f>Tabelle1!$P$52:$P$60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0.88</c:v>
                </c:pt>
                <c:pt idx="5">
                  <c:v>0.875</c:v>
                </c:pt>
                <c:pt idx="6">
                  <c:v>0.88888888888888884</c:v>
                </c:pt>
                <c:pt idx="7">
                  <c:v>0.94117647058823528</c:v>
                </c:pt>
                <c:pt idx="8">
                  <c:v>0.96153846153846156</c:v>
                </c:pt>
              </c:numCache>
            </c:numRef>
          </c:yVal>
        </c:ser>
        <c:ser>
          <c:idx val="4"/>
          <c:order val="4"/>
          <c:tx>
            <c:strRef>
              <c:f>Tabelle1!$A$62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Tabelle1!$D$64:$D$69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450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Tabelle1!$P$64:$P$69</c:f>
              <c:numCache>
                <c:formatCode>0.00</c:formatCode>
                <c:ptCount val="6"/>
                <c:pt idx="0">
                  <c:v>0.55000000000000004</c:v>
                </c:pt>
                <c:pt idx="1">
                  <c:v>0.53333333333333333</c:v>
                </c:pt>
                <c:pt idx="2">
                  <c:v>0.5714285714285714</c:v>
                </c:pt>
                <c:pt idx="3">
                  <c:v>0.44444444444444442</c:v>
                </c:pt>
                <c:pt idx="4">
                  <c:v>0.6</c:v>
                </c:pt>
                <c:pt idx="5">
                  <c:v>0.5</c:v>
                </c:pt>
              </c:numCache>
            </c:numRef>
          </c:yVal>
        </c:ser>
        <c:ser>
          <c:idx val="5"/>
          <c:order val="5"/>
          <c:tx>
            <c:strRef>
              <c:f>Tabelle1!$A$71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Tabelle1!$D$73:$D$87</c:f>
              <c:numCache>
                <c:formatCode>General</c:formatCode>
                <c:ptCount val="15"/>
                <c:pt idx="0">
                  <c:v>600</c:v>
                </c:pt>
                <c:pt idx="1">
                  <c:v>750</c:v>
                </c:pt>
                <c:pt idx="3">
                  <c:v>500</c:v>
                </c:pt>
                <c:pt idx="4">
                  <c:v>650</c:v>
                </c:pt>
                <c:pt idx="6">
                  <c:v>2000</c:v>
                </c:pt>
                <c:pt idx="7">
                  <c:v>2300</c:v>
                </c:pt>
                <c:pt idx="8">
                  <c:v>2300</c:v>
                </c:pt>
                <c:pt idx="10">
                  <c:v>120</c:v>
                </c:pt>
                <c:pt idx="12">
                  <c:v>750</c:v>
                </c:pt>
                <c:pt idx="14">
                  <c:v>160</c:v>
                </c:pt>
              </c:numCache>
            </c:numRef>
          </c:xVal>
          <c:yVal>
            <c:numRef>
              <c:f>Tabelle1!$P$73:$P$87</c:f>
              <c:numCache>
                <c:formatCode>0.00</c:formatCode>
                <c:ptCount val="15"/>
                <c:pt idx="0">
                  <c:v>1.0833333333333333</c:v>
                </c:pt>
                <c:pt idx="1">
                  <c:v>1.2666666666666666</c:v>
                </c:pt>
                <c:pt idx="3">
                  <c:v>0.8</c:v>
                </c:pt>
                <c:pt idx="4">
                  <c:v>1</c:v>
                </c:pt>
                <c:pt idx="6">
                  <c:v>1.9</c:v>
                </c:pt>
                <c:pt idx="7">
                  <c:v>0.69565217391304346</c:v>
                </c:pt>
                <c:pt idx="8">
                  <c:v>0.86956521739130432</c:v>
                </c:pt>
                <c:pt idx="10">
                  <c:v>1.6666666666666667</c:v>
                </c:pt>
                <c:pt idx="12">
                  <c:v>1.0666666666666667</c:v>
                </c:pt>
                <c:pt idx="14">
                  <c:v>1.96875</c:v>
                </c:pt>
              </c:numCache>
            </c:numRef>
          </c:yVal>
        </c:ser>
        <c:ser>
          <c:idx val="6"/>
          <c:order val="6"/>
          <c:tx>
            <c:strRef>
              <c:f>Tabelle1!$A$89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Tabelle1!$D$91:$D$94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Tabelle1!$P$91:$P$94</c:f>
              <c:numCache>
                <c:formatCode>0.00</c:formatCode>
                <c:ptCount val="4"/>
                <c:pt idx="0">
                  <c:v>0.9</c:v>
                </c:pt>
                <c:pt idx="1">
                  <c:v>0.73333333333333328</c:v>
                </c:pt>
                <c:pt idx="2">
                  <c:v>0.8</c:v>
                </c:pt>
                <c:pt idx="3">
                  <c:v>0.66666666666666663</c:v>
                </c:pt>
              </c:numCache>
            </c:numRef>
          </c:yVal>
        </c:ser>
        <c:ser>
          <c:idx val="7"/>
          <c:order val="7"/>
          <c:tx>
            <c:strRef>
              <c:f>Tabelle1!$A$96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Tabelle1!$D$98:$D$119</c:f>
              <c:numCache>
                <c:formatCode>General</c:formatCode>
                <c:ptCount val="22"/>
                <c:pt idx="0">
                  <c:v>350</c:v>
                </c:pt>
                <c:pt idx="1">
                  <c:v>400</c:v>
                </c:pt>
                <c:pt idx="2">
                  <c:v>550</c:v>
                </c:pt>
                <c:pt idx="3">
                  <c:v>500</c:v>
                </c:pt>
                <c:pt idx="4">
                  <c:v>750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340</c:v>
                </c:pt>
                <c:pt idx="10">
                  <c:v>380</c:v>
                </c:pt>
                <c:pt idx="11">
                  <c:v>480</c:v>
                </c:pt>
                <c:pt idx="13">
                  <c:v>215</c:v>
                </c:pt>
                <c:pt idx="14">
                  <c:v>265</c:v>
                </c:pt>
                <c:pt idx="15">
                  <c:v>300</c:v>
                </c:pt>
                <c:pt idx="16">
                  <c:v>360</c:v>
                </c:pt>
                <c:pt idx="17">
                  <c:v>480</c:v>
                </c:pt>
                <c:pt idx="19">
                  <c:v>70</c:v>
                </c:pt>
                <c:pt idx="20">
                  <c:v>100</c:v>
                </c:pt>
                <c:pt idx="21">
                  <c:v>140</c:v>
                </c:pt>
              </c:numCache>
            </c:numRef>
          </c:xVal>
          <c:yVal>
            <c:numRef>
              <c:f>Tabelle1!$P$98:$P$119</c:f>
              <c:numCache>
                <c:formatCode>0.00</c:formatCode>
                <c:ptCount val="22"/>
                <c:pt idx="0">
                  <c:v>0.5714285714285714</c:v>
                </c:pt>
                <c:pt idx="1">
                  <c:v>0.78749999999999998</c:v>
                </c:pt>
                <c:pt idx="2">
                  <c:v>0.6454545454545455</c:v>
                </c:pt>
                <c:pt idx="3">
                  <c:v>0.71</c:v>
                </c:pt>
                <c:pt idx="4">
                  <c:v>0.6</c:v>
                </c:pt>
                <c:pt idx="6">
                  <c:v>0.88</c:v>
                </c:pt>
                <c:pt idx="7">
                  <c:v>1.25</c:v>
                </c:pt>
                <c:pt idx="8">
                  <c:v>1.25</c:v>
                </c:pt>
                <c:pt idx="9">
                  <c:v>0.92647058823529416</c:v>
                </c:pt>
                <c:pt idx="10">
                  <c:v>0.82894736842105265</c:v>
                </c:pt>
                <c:pt idx="11">
                  <c:v>1.0416666666666667</c:v>
                </c:pt>
                <c:pt idx="13">
                  <c:v>0.93023255813953487</c:v>
                </c:pt>
                <c:pt idx="14">
                  <c:v>0.94339622641509435</c:v>
                </c:pt>
                <c:pt idx="15">
                  <c:v>1.05</c:v>
                </c:pt>
                <c:pt idx="16">
                  <c:v>0.98611111111111116</c:v>
                </c:pt>
                <c:pt idx="17">
                  <c:v>1.0416666666666667</c:v>
                </c:pt>
                <c:pt idx="19">
                  <c:v>1.5714285714285714</c:v>
                </c:pt>
                <c:pt idx="20">
                  <c:v>1.6</c:v>
                </c:pt>
                <c:pt idx="21">
                  <c:v>1.4285714285714286</c:v>
                </c:pt>
              </c:numCache>
            </c:numRef>
          </c:yVal>
        </c:ser>
        <c:ser>
          <c:idx val="8"/>
          <c:order val="8"/>
          <c:tx>
            <c:strRef>
              <c:f>Tabelle1!$A$121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Tabelle1!$D$123:$D$127</c:f>
              <c:numCache>
                <c:formatCode>General</c:formatCode>
                <c:ptCount val="5"/>
                <c:pt idx="0">
                  <c:v>400</c:v>
                </c:pt>
                <c:pt idx="2">
                  <c:v>350</c:v>
                </c:pt>
                <c:pt idx="4">
                  <c:v>120</c:v>
                </c:pt>
              </c:numCache>
            </c:numRef>
          </c:xVal>
          <c:yVal>
            <c:numRef>
              <c:f>Tabelle1!$P$123:$P$127</c:f>
              <c:numCache>
                <c:formatCode>0.00</c:formatCode>
                <c:ptCount val="5"/>
                <c:pt idx="0">
                  <c:v>1</c:v>
                </c:pt>
                <c:pt idx="2">
                  <c:v>1</c:v>
                </c:pt>
                <c:pt idx="4">
                  <c:v>1.6666666666666667</c:v>
                </c:pt>
              </c:numCache>
            </c:numRef>
          </c:yVal>
        </c:ser>
        <c:ser>
          <c:idx val="9"/>
          <c:order val="9"/>
          <c:tx>
            <c:strRef>
              <c:f>Tabelle1!$A$129</c:f>
              <c:strCache>
                <c:ptCount val="1"/>
                <c:pt idx="0">
                  <c:v>Magotteaux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Tabelle1!$D$131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Tabelle1!$P$131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</c:ser>
        <c:ser>
          <c:idx val="10"/>
          <c:order val="10"/>
          <c:tx>
            <c:strRef>
              <c:f>Tabelle1!$A$133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Tabelle1!$D$135:$D$156</c:f>
              <c:numCache>
                <c:formatCode>General</c:formatCode>
                <c:ptCount val="22"/>
                <c:pt idx="0">
                  <c:v>96</c:v>
                </c:pt>
                <c:pt idx="1">
                  <c:v>160</c:v>
                </c:pt>
                <c:pt idx="2">
                  <c:v>256</c:v>
                </c:pt>
                <c:pt idx="3">
                  <c:v>304</c:v>
                </c:pt>
                <c:pt idx="5">
                  <c:v>64</c:v>
                </c:pt>
                <c:pt idx="6">
                  <c:v>96</c:v>
                </c:pt>
                <c:pt idx="8">
                  <c:v>112</c:v>
                </c:pt>
                <c:pt idx="9">
                  <c:v>96</c:v>
                </c:pt>
                <c:pt idx="10">
                  <c:v>200</c:v>
                </c:pt>
                <c:pt idx="11">
                  <c:v>176</c:v>
                </c:pt>
                <c:pt idx="12">
                  <c:v>248</c:v>
                </c:pt>
                <c:pt idx="13">
                  <c:v>216</c:v>
                </c:pt>
                <c:pt idx="14">
                  <c:v>368</c:v>
                </c:pt>
                <c:pt idx="15">
                  <c:v>328</c:v>
                </c:pt>
                <c:pt idx="16">
                  <c:v>432</c:v>
                </c:pt>
                <c:pt idx="17">
                  <c:v>400</c:v>
                </c:pt>
                <c:pt idx="19">
                  <c:v>80</c:v>
                </c:pt>
                <c:pt idx="20">
                  <c:v>128</c:v>
                </c:pt>
                <c:pt idx="21">
                  <c:v>211.20000000000002</c:v>
                </c:pt>
              </c:numCache>
            </c:numRef>
          </c:xVal>
          <c:yVal>
            <c:numRef>
              <c:f>Tabelle1!$P$135:$P$156</c:f>
              <c:numCache>
                <c:formatCode>0.00</c:formatCode>
                <c:ptCount val="22"/>
                <c:pt idx="0">
                  <c:v>0.9375</c:v>
                </c:pt>
                <c:pt idx="1">
                  <c:v>0.6875</c:v>
                </c:pt>
                <c:pt idx="2">
                  <c:v>0.625</c:v>
                </c:pt>
                <c:pt idx="3">
                  <c:v>0.65789473684210531</c:v>
                </c:pt>
                <c:pt idx="5">
                  <c:v>1.171875</c:v>
                </c:pt>
                <c:pt idx="6">
                  <c:v>1.1458333333333333</c:v>
                </c:pt>
                <c:pt idx="8">
                  <c:v>0.8035714285714286</c:v>
                </c:pt>
                <c:pt idx="9">
                  <c:v>0.9375</c:v>
                </c:pt>
                <c:pt idx="10">
                  <c:v>0.8</c:v>
                </c:pt>
                <c:pt idx="11">
                  <c:v>0.90909090909090906</c:v>
                </c:pt>
                <c:pt idx="12">
                  <c:v>0.80645161290322576</c:v>
                </c:pt>
                <c:pt idx="13">
                  <c:v>0.92592592592592593</c:v>
                </c:pt>
                <c:pt idx="14">
                  <c:v>0.81521739130434778</c:v>
                </c:pt>
                <c:pt idx="15">
                  <c:v>0.91463414634146345</c:v>
                </c:pt>
                <c:pt idx="16">
                  <c:v>0.81018518518518523</c:v>
                </c:pt>
                <c:pt idx="17">
                  <c:v>0.875</c:v>
                </c:pt>
                <c:pt idx="19">
                  <c:v>1.375</c:v>
                </c:pt>
                <c:pt idx="20">
                  <c:v>1.5625</c:v>
                </c:pt>
                <c:pt idx="21">
                  <c:v>1.4914772727272727</c:v>
                </c:pt>
              </c:numCache>
            </c:numRef>
          </c:yVal>
        </c:ser>
        <c:ser>
          <c:idx val="11"/>
          <c:order val="11"/>
          <c:tx>
            <c:strRef>
              <c:f>Tabelle1!$A$181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Tabelle1!$D$183:$D$191</c:f>
              <c:numCache>
                <c:formatCode>General</c:formatCode>
                <c:ptCount val="9"/>
                <c:pt idx="0">
                  <c:v>1800</c:v>
                </c:pt>
                <c:pt idx="2">
                  <c:v>110</c:v>
                </c:pt>
                <c:pt idx="4">
                  <c:v>130</c:v>
                </c:pt>
                <c:pt idx="6">
                  <c:v>120</c:v>
                </c:pt>
                <c:pt idx="8">
                  <c:v>300</c:v>
                </c:pt>
              </c:numCache>
            </c:numRef>
          </c:xVal>
          <c:yVal>
            <c:numRef>
              <c:f>Tabelle1!$P$183:$P$191</c:f>
              <c:numCache>
                <c:formatCode>0.00</c:formatCode>
                <c:ptCount val="9"/>
                <c:pt idx="0">
                  <c:v>1.4166666666666667</c:v>
                </c:pt>
                <c:pt idx="2">
                  <c:v>0.90909090909090906</c:v>
                </c:pt>
                <c:pt idx="4">
                  <c:v>1.5384615384615385</c:v>
                </c:pt>
                <c:pt idx="6">
                  <c:v>1.1000000000000001</c:v>
                </c:pt>
                <c:pt idx="8">
                  <c:v>1.05</c:v>
                </c:pt>
              </c:numCache>
            </c:numRef>
          </c:yVal>
        </c:ser>
        <c:ser>
          <c:idx val="12"/>
          <c:order val="12"/>
          <c:tx>
            <c:strRef>
              <c:f>Tabelle1!$A$193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Tabelle1!$D$195:$D$208</c:f>
              <c:numCache>
                <c:formatCode>General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1200</c:v>
                </c:pt>
                <c:pt idx="3">
                  <c:v>1200</c:v>
                </c:pt>
                <c:pt idx="5">
                  <c:v>25</c:v>
                </c:pt>
                <c:pt idx="6">
                  <c:v>20</c:v>
                </c:pt>
                <c:pt idx="7">
                  <c:v>45</c:v>
                </c:pt>
                <c:pt idx="8">
                  <c:v>100</c:v>
                </c:pt>
                <c:pt idx="9">
                  <c:v>35</c:v>
                </c:pt>
                <c:pt idx="10">
                  <c:v>150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</c:numCache>
            </c:numRef>
          </c:xVal>
          <c:yVal>
            <c:numRef>
              <c:f>Tabelle1!$P$195:$P$208</c:f>
              <c:numCache>
                <c:formatCode>0.00</c:formatCode>
                <c:ptCount val="14"/>
                <c:pt idx="0">
                  <c:v>0.55555555555555558</c:v>
                </c:pt>
                <c:pt idx="1">
                  <c:v>0.7</c:v>
                </c:pt>
                <c:pt idx="2">
                  <c:v>0.75</c:v>
                </c:pt>
                <c:pt idx="3">
                  <c:v>9.166666666666666E-2</c:v>
                </c:pt>
                <c:pt idx="5">
                  <c:v>1.48</c:v>
                </c:pt>
                <c:pt idx="6">
                  <c:v>2.75</c:v>
                </c:pt>
                <c:pt idx="7">
                  <c:v>1.6444444444444444</c:v>
                </c:pt>
                <c:pt idx="8">
                  <c:v>1.99</c:v>
                </c:pt>
                <c:pt idx="9">
                  <c:v>3.1428571428571428</c:v>
                </c:pt>
                <c:pt idx="10">
                  <c:v>1.0666666666666667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3"/>
          <c:order val="13"/>
          <c:tx>
            <c:strRef>
              <c:f>Tabelle1!$A$210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Tabelle1!$D$212:$D$226</c:f>
              <c:numCache>
                <c:formatCode>General</c:formatCode>
                <c:ptCount val="15"/>
                <c:pt idx="0">
                  <c:v>180</c:v>
                </c:pt>
                <c:pt idx="1">
                  <c:v>340</c:v>
                </c:pt>
                <c:pt idx="2">
                  <c:v>380</c:v>
                </c:pt>
                <c:pt idx="3">
                  <c:v>520</c:v>
                </c:pt>
                <c:pt idx="4">
                  <c:v>620</c:v>
                </c:pt>
                <c:pt idx="5">
                  <c:v>720</c:v>
                </c:pt>
                <c:pt idx="7">
                  <c:v>150</c:v>
                </c:pt>
                <c:pt idx="8">
                  <c:v>220</c:v>
                </c:pt>
                <c:pt idx="9">
                  <c:v>300</c:v>
                </c:pt>
                <c:pt idx="10">
                  <c:v>380</c:v>
                </c:pt>
                <c:pt idx="11">
                  <c:v>460</c:v>
                </c:pt>
                <c:pt idx="12">
                  <c:v>580</c:v>
                </c:pt>
                <c:pt idx="13">
                  <c:v>720</c:v>
                </c:pt>
                <c:pt idx="14">
                  <c:v>950</c:v>
                </c:pt>
              </c:numCache>
            </c:numRef>
          </c:xVal>
          <c:yVal>
            <c:numRef>
              <c:f>Tabelle1!$P$212:$P$226</c:f>
              <c:numCache>
                <c:formatCode>0.00</c:formatCode>
                <c:ptCount val="15"/>
                <c:pt idx="0">
                  <c:v>0.73333333333333328</c:v>
                </c:pt>
                <c:pt idx="1">
                  <c:v>0.47058823529411764</c:v>
                </c:pt>
                <c:pt idx="2">
                  <c:v>0.52631578947368418</c:v>
                </c:pt>
                <c:pt idx="3">
                  <c:v>0.48076923076923078</c:v>
                </c:pt>
                <c:pt idx="4">
                  <c:v>0.4838709677419355</c:v>
                </c:pt>
                <c:pt idx="5">
                  <c:v>0.69444444444444442</c:v>
                </c:pt>
                <c:pt idx="7">
                  <c:v>0.88</c:v>
                </c:pt>
                <c:pt idx="8">
                  <c:v>0.72727272727272729</c:v>
                </c:pt>
                <c:pt idx="9">
                  <c:v>0.66666666666666663</c:v>
                </c:pt>
                <c:pt idx="10">
                  <c:v>0.65789473684210531</c:v>
                </c:pt>
                <c:pt idx="11">
                  <c:v>0.65217391304347827</c:v>
                </c:pt>
                <c:pt idx="12">
                  <c:v>0.86206896551724133</c:v>
                </c:pt>
                <c:pt idx="13">
                  <c:v>0.875</c:v>
                </c:pt>
                <c:pt idx="14">
                  <c:v>0.94736842105263153</c:v>
                </c:pt>
              </c:numCache>
            </c:numRef>
          </c:yVal>
        </c:ser>
        <c:ser>
          <c:idx val="14"/>
          <c:order val="14"/>
          <c:tx>
            <c:strRef>
              <c:f>Tabelle1!$A$228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Tabelle1!$D$230:$D$262</c:f>
              <c:numCache>
                <c:formatCode>General</c:formatCode>
                <c:ptCount val="33"/>
                <c:pt idx="0">
                  <c:v>180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160</c:v>
                </c:pt>
                <c:pt idx="6">
                  <c:v>160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5">
                  <c:v>80</c:v>
                </c:pt>
                <c:pt idx="16">
                  <c:v>80</c:v>
                </c:pt>
                <c:pt idx="17">
                  <c:v>130</c:v>
                </c:pt>
                <c:pt idx="18">
                  <c:v>130</c:v>
                </c:pt>
                <c:pt idx="19">
                  <c:v>150</c:v>
                </c:pt>
                <c:pt idx="20">
                  <c:v>200</c:v>
                </c:pt>
                <c:pt idx="23">
                  <c:v>70</c:v>
                </c:pt>
                <c:pt idx="24">
                  <c:v>90</c:v>
                </c:pt>
                <c:pt idx="25">
                  <c:v>1000</c:v>
                </c:pt>
                <c:pt idx="27">
                  <c:v>110</c:v>
                </c:pt>
                <c:pt idx="28">
                  <c:v>180</c:v>
                </c:pt>
                <c:pt idx="29">
                  <c:v>350</c:v>
                </c:pt>
                <c:pt idx="30">
                  <c:v>85</c:v>
                </c:pt>
                <c:pt idx="31">
                  <c:v>140</c:v>
                </c:pt>
                <c:pt idx="32">
                  <c:v>180</c:v>
                </c:pt>
              </c:numCache>
            </c:numRef>
          </c:xVal>
          <c:yVal>
            <c:numRef>
              <c:f>Tabelle1!$P$230:$P$262</c:f>
              <c:numCache>
                <c:formatCode>0.00</c:formatCode>
                <c:ptCount val="33"/>
                <c:pt idx="0">
                  <c:v>1.1111111111111112</c:v>
                </c:pt>
                <c:pt idx="2">
                  <c:v>0.7857142857142857</c:v>
                </c:pt>
                <c:pt idx="3">
                  <c:v>0.7857142857142857</c:v>
                </c:pt>
                <c:pt idx="4">
                  <c:v>0.7857142857142857</c:v>
                </c:pt>
                <c:pt idx="5">
                  <c:v>0.82499999999999996</c:v>
                </c:pt>
                <c:pt idx="6">
                  <c:v>0.82499999999999996</c:v>
                </c:pt>
                <c:pt idx="7">
                  <c:v>0.88888888888888884</c:v>
                </c:pt>
                <c:pt idx="8">
                  <c:v>0.88888888888888884</c:v>
                </c:pt>
                <c:pt idx="9">
                  <c:v>0.88888888888888884</c:v>
                </c:pt>
                <c:pt idx="10">
                  <c:v>0.90909090909090906</c:v>
                </c:pt>
                <c:pt idx="11">
                  <c:v>0.90909090909090906</c:v>
                </c:pt>
                <c:pt idx="12">
                  <c:v>0.90909090909090906</c:v>
                </c:pt>
                <c:pt idx="15">
                  <c:v>2</c:v>
                </c:pt>
                <c:pt idx="16">
                  <c:v>2</c:v>
                </c:pt>
                <c:pt idx="17">
                  <c:v>1.2307692307692308</c:v>
                </c:pt>
                <c:pt idx="18">
                  <c:v>1.2307692307692308</c:v>
                </c:pt>
                <c:pt idx="19">
                  <c:v>1.6666666666666667</c:v>
                </c:pt>
                <c:pt idx="20">
                  <c:v>1.25</c:v>
                </c:pt>
                <c:pt idx="23">
                  <c:v>1.0714285714285714</c:v>
                </c:pt>
                <c:pt idx="24">
                  <c:v>1.2222222222222223</c:v>
                </c:pt>
                <c:pt idx="25">
                  <c:v>0.85</c:v>
                </c:pt>
                <c:pt idx="27">
                  <c:v>1.4545454545454546</c:v>
                </c:pt>
                <c:pt idx="28">
                  <c:v>1.75</c:v>
                </c:pt>
                <c:pt idx="29">
                  <c:v>1.4285714285714286</c:v>
                </c:pt>
                <c:pt idx="30">
                  <c:v>1.5529411764705883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</c:ser>
        <c:ser>
          <c:idx val="15"/>
          <c:order val="15"/>
          <c:tx>
            <c:strRef>
              <c:f>Tabelle1!$A$264</c:f>
              <c:strCache>
                <c:ptCount val="1"/>
                <c:pt idx="0">
                  <c:v>Martin Steckert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Tabelle1!$D$265</c:f>
              <c:numCache>
                <c:formatCode>General</c:formatCode>
                <c:ptCount val="1"/>
                <c:pt idx="0">
                  <c:v>320</c:v>
                </c:pt>
              </c:numCache>
            </c:numRef>
          </c:xVal>
          <c:yVal>
            <c:numRef>
              <c:f>Tabelle1!$P$265</c:f>
              <c:numCache>
                <c:formatCode>0.00</c:formatCode>
                <c:ptCount val="1"/>
                <c:pt idx="0">
                  <c:v>1.109375</c:v>
                </c:pt>
              </c:numCache>
            </c:numRef>
          </c:yVal>
        </c:ser>
        <c:ser>
          <c:idx val="16"/>
          <c:order val="16"/>
          <c:tx>
            <c:strRef>
              <c:f>Tabelle1!$A$267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Tabelle1!$D$269:$D$298</c:f>
              <c:numCache>
                <c:formatCode>General</c:formatCode>
                <c:ptCount val="30"/>
                <c:pt idx="0">
                  <c:v>35</c:v>
                </c:pt>
                <c:pt idx="1">
                  <c:v>90</c:v>
                </c:pt>
                <c:pt idx="2">
                  <c:v>110</c:v>
                </c:pt>
                <c:pt idx="3">
                  <c:v>145</c:v>
                </c:pt>
                <c:pt idx="4">
                  <c:v>175</c:v>
                </c:pt>
                <c:pt idx="5">
                  <c:v>120</c:v>
                </c:pt>
                <c:pt idx="6">
                  <c:v>230</c:v>
                </c:pt>
                <c:pt idx="7">
                  <c:v>275</c:v>
                </c:pt>
                <c:pt idx="8">
                  <c:v>300</c:v>
                </c:pt>
                <c:pt idx="9">
                  <c:v>330</c:v>
                </c:pt>
                <c:pt idx="10">
                  <c:v>400</c:v>
                </c:pt>
                <c:pt idx="11">
                  <c:v>600</c:v>
                </c:pt>
                <c:pt idx="12">
                  <c:v>950</c:v>
                </c:pt>
                <c:pt idx="13">
                  <c:v>1175</c:v>
                </c:pt>
                <c:pt idx="14">
                  <c:v>1700</c:v>
                </c:pt>
                <c:pt idx="15">
                  <c:v>2200</c:v>
                </c:pt>
                <c:pt idx="17">
                  <c:v>160</c:v>
                </c:pt>
                <c:pt idx="18">
                  <c:v>220</c:v>
                </c:pt>
                <c:pt idx="19">
                  <c:v>350</c:v>
                </c:pt>
                <c:pt idx="20">
                  <c:v>650</c:v>
                </c:pt>
                <c:pt idx="21">
                  <c:v>1500</c:v>
                </c:pt>
                <c:pt idx="23">
                  <c:v>40</c:v>
                </c:pt>
                <c:pt idx="24">
                  <c:v>160</c:v>
                </c:pt>
                <c:pt idx="25">
                  <c:v>400</c:v>
                </c:pt>
                <c:pt idx="26">
                  <c:v>650</c:v>
                </c:pt>
                <c:pt idx="28">
                  <c:v>160</c:v>
                </c:pt>
                <c:pt idx="29">
                  <c:v>250</c:v>
                </c:pt>
              </c:numCache>
            </c:numRef>
          </c:xVal>
          <c:yVal>
            <c:numRef>
              <c:f>Tabelle1!$P$269:$P$298</c:f>
              <c:numCache>
                <c:formatCode>0.00</c:formatCode>
                <c:ptCount val="30"/>
                <c:pt idx="0">
                  <c:v>1.0571428571428572</c:v>
                </c:pt>
                <c:pt idx="1">
                  <c:v>1</c:v>
                </c:pt>
                <c:pt idx="2">
                  <c:v>1</c:v>
                </c:pt>
                <c:pt idx="3">
                  <c:v>0.91034482758620694</c:v>
                </c:pt>
                <c:pt idx="4">
                  <c:v>0.75428571428571434</c:v>
                </c:pt>
                <c:pt idx="5">
                  <c:v>1.1000000000000001</c:v>
                </c:pt>
                <c:pt idx="6">
                  <c:v>0.65217391304347827</c:v>
                </c:pt>
                <c:pt idx="7">
                  <c:v>0.63636363636363635</c:v>
                </c:pt>
                <c:pt idx="8">
                  <c:v>0.66666666666666663</c:v>
                </c:pt>
                <c:pt idx="9">
                  <c:v>0.75757575757575757</c:v>
                </c:pt>
                <c:pt idx="10">
                  <c:v>0.78749999999999998</c:v>
                </c:pt>
                <c:pt idx="11">
                  <c:v>0.83333333333333337</c:v>
                </c:pt>
                <c:pt idx="12">
                  <c:v>1.368421052631579</c:v>
                </c:pt>
                <c:pt idx="13">
                  <c:v>1.1063829787234043</c:v>
                </c:pt>
                <c:pt idx="14">
                  <c:v>1.2941176470588236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0.7142857142857143</c:v>
                </c:pt>
                <c:pt idx="20">
                  <c:v>0.76923076923076927</c:v>
                </c:pt>
                <c:pt idx="21">
                  <c:v>0.9</c:v>
                </c:pt>
                <c:pt idx="23">
                  <c:v>1.125</c:v>
                </c:pt>
                <c:pt idx="24">
                  <c:v>1</c:v>
                </c:pt>
                <c:pt idx="25">
                  <c:v>0.875</c:v>
                </c:pt>
                <c:pt idx="26">
                  <c:v>1.0769230769230769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</c:ser>
        <c:ser>
          <c:idx val="17"/>
          <c:order val="17"/>
          <c:tx>
            <c:strRef>
              <c:f>Tabelle1!$A$300</c:f>
              <c:strCache>
                <c:ptCount val="1"/>
                <c:pt idx="0">
                  <c:v>Vortex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Tabelle1!$D$302:$D$307</c:f>
              <c:numCache>
                <c:formatCode>General</c:formatCode>
                <c:ptCount val="6"/>
                <c:pt idx="0">
                  <c:v>110</c:v>
                </c:pt>
                <c:pt idx="2">
                  <c:v>120</c:v>
                </c:pt>
                <c:pt idx="3">
                  <c:v>550</c:v>
                </c:pt>
                <c:pt idx="5">
                  <c:v>1000</c:v>
                </c:pt>
              </c:numCache>
            </c:numRef>
          </c:xVal>
          <c:yVal>
            <c:numRef>
              <c:f>Tabelle1!$P$302:$P$307</c:f>
              <c:numCache>
                <c:formatCode>0.00</c:formatCode>
                <c:ptCount val="6"/>
                <c:pt idx="2">
                  <c:v>1.1666666666666667</c:v>
                </c:pt>
                <c:pt idx="3">
                  <c:v>0.72727272727272729</c:v>
                </c:pt>
                <c:pt idx="5">
                  <c:v>0.6</c:v>
                </c:pt>
              </c:numCache>
            </c:numRef>
          </c:yVal>
        </c:ser>
        <c:axId val="52165248"/>
        <c:axId val="52245248"/>
      </c:scatterChart>
      <c:valAx>
        <c:axId val="5216524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</c:title>
        <c:numFmt formatCode="General" sourceLinked="1"/>
        <c:majorTickMark val="none"/>
        <c:tickLblPos val="nextTo"/>
        <c:crossAx val="52245248"/>
        <c:crosses val="autoZero"/>
        <c:crossBetween val="midCat"/>
      </c:valAx>
      <c:valAx>
        <c:axId val="52245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Arbeitsbedarf [kWh/t]</a:t>
                </a:r>
                <a:endParaRPr lang="de-DE" sz="1400"/>
              </a:p>
            </c:rich>
          </c:tx>
        </c:title>
        <c:numFmt formatCode="0.00" sourceLinked="1"/>
        <c:majorTickMark val="none"/>
        <c:tickLblPos val="nextTo"/>
        <c:crossAx val="52165248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4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3"/>
        <c:delete val="1"/>
      </c:legendEntry>
      <c:legendEntry>
        <c:idx val="2"/>
        <c:delete val="1"/>
      </c:legendEntry>
      <c:legendEntry>
        <c:idx val="0"/>
        <c:delete val="1"/>
      </c:legendEntry>
      <c:legendEntry>
        <c:idx val="1"/>
        <c:delete val="1"/>
      </c:legendEntry>
      <c:legendEntry>
        <c:idx val="13"/>
        <c:delete val="1"/>
      </c:legendEntry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Tabelle1!$D$6:$D$8</c:f>
              <c:numCache>
                <c:formatCode>General</c:formatCode>
                <c:ptCount val="3"/>
                <c:pt idx="0">
                  <c:v>1200</c:v>
                </c:pt>
                <c:pt idx="1">
                  <c:v>1000</c:v>
                </c:pt>
                <c:pt idx="2">
                  <c:v>1200</c:v>
                </c:pt>
              </c:numCache>
            </c:numRef>
          </c:xVal>
          <c:yVal>
            <c:numRef>
              <c:f>Tabelle1!$AA$6:$AA$8</c:f>
              <c:numCache>
                <c:formatCode>0.000</c:formatCode>
                <c:ptCount val="3"/>
                <c:pt idx="0">
                  <c:v>3.4666666666666665E-2</c:v>
                </c:pt>
                <c:pt idx="1">
                  <c:v>7.7599999999999988E-2</c:v>
                </c:pt>
                <c:pt idx="2">
                  <c:v>7.4583333333333335E-2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BHS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  <c:trendlineType val="log"/>
          </c:trendline>
          <c:xVal>
            <c:numRef>
              <c:f>Tabelle1!$D$12:$D$40</c:f>
              <c:numCache>
                <c:formatCode>General</c:formatCode>
                <c:ptCount val="29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4">
                  <c:v>50</c:v>
                </c:pt>
                <c:pt idx="5">
                  <c:v>90</c:v>
                </c:pt>
                <c:pt idx="6">
                  <c:v>135</c:v>
                </c:pt>
                <c:pt idx="7">
                  <c:v>160</c:v>
                </c:pt>
                <c:pt idx="8">
                  <c:v>180</c:v>
                </c:pt>
                <c:pt idx="9">
                  <c:v>225</c:v>
                </c:pt>
                <c:pt idx="10">
                  <c:v>335</c:v>
                </c:pt>
                <c:pt idx="12">
                  <c:v>40</c:v>
                </c:pt>
                <c:pt idx="13">
                  <c:v>70</c:v>
                </c:pt>
                <c:pt idx="14">
                  <c:v>100</c:v>
                </c:pt>
                <c:pt idx="15">
                  <c:v>120</c:v>
                </c:pt>
                <c:pt idx="16">
                  <c:v>160</c:v>
                </c:pt>
                <c:pt idx="17">
                  <c:v>200</c:v>
                </c:pt>
                <c:pt idx="18">
                  <c:v>300</c:v>
                </c:pt>
                <c:pt idx="20">
                  <c:v>70</c:v>
                </c:pt>
                <c:pt idx="21">
                  <c:v>90</c:v>
                </c:pt>
                <c:pt idx="22">
                  <c:v>180</c:v>
                </c:pt>
                <c:pt idx="23">
                  <c:v>300</c:v>
                </c:pt>
                <c:pt idx="24">
                  <c:v>400</c:v>
                </c:pt>
                <c:pt idx="26">
                  <c:v>30</c:v>
                </c:pt>
                <c:pt idx="27">
                  <c:v>50</c:v>
                </c:pt>
                <c:pt idx="28">
                  <c:v>75</c:v>
                </c:pt>
              </c:numCache>
            </c:numRef>
          </c:xVal>
          <c:yVal>
            <c:numRef>
              <c:f>Tabelle1!$AA$12:$AA$40</c:f>
              <c:numCache>
                <c:formatCode>0.000</c:formatCode>
                <c:ptCount val="29"/>
                <c:pt idx="0">
                  <c:v>7.5999999999999998E-2</c:v>
                </c:pt>
                <c:pt idx="1">
                  <c:v>0.09</c:v>
                </c:pt>
                <c:pt idx="2">
                  <c:v>7.7777777777777779E-2</c:v>
                </c:pt>
                <c:pt idx="4">
                  <c:v>8.4000000000000005E-2</c:v>
                </c:pt>
                <c:pt idx="5">
                  <c:v>5.8888888888888886E-2</c:v>
                </c:pt>
                <c:pt idx="6">
                  <c:v>7.7777777777777779E-2</c:v>
                </c:pt>
                <c:pt idx="7">
                  <c:v>7.8125E-2</c:v>
                </c:pt>
                <c:pt idx="8">
                  <c:v>8.0555555555555561E-2</c:v>
                </c:pt>
                <c:pt idx="9">
                  <c:v>8.8888888888888892E-2</c:v>
                </c:pt>
                <c:pt idx="10">
                  <c:v>6.8656716417910449E-2</c:v>
                </c:pt>
                <c:pt idx="12">
                  <c:v>0.125</c:v>
                </c:pt>
                <c:pt idx="13">
                  <c:v>8.8571428571428579E-2</c:v>
                </c:pt>
                <c:pt idx="14">
                  <c:v>0.125</c:v>
                </c:pt>
                <c:pt idx="15">
                  <c:v>0.12083333333333333</c:v>
                </c:pt>
                <c:pt idx="16">
                  <c:v>0.10312499999999999</c:v>
                </c:pt>
                <c:pt idx="17">
                  <c:v>0.11</c:v>
                </c:pt>
                <c:pt idx="18">
                  <c:v>8.3333333333333329E-2</c:v>
                </c:pt>
                <c:pt idx="20">
                  <c:v>7.857142857142857E-2</c:v>
                </c:pt>
                <c:pt idx="21">
                  <c:v>8.3333333333333329E-2</c:v>
                </c:pt>
                <c:pt idx="22">
                  <c:v>4.9444444444444444E-2</c:v>
                </c:pt>
                <c:pt idx="23">
                  <c:v>3.833333333333333E-2</c:v>
                </c:pt>
                <c:pt idx="24">
                  <c:v>2.9249999999999998E-2</c:v>
                </c:pt>
                <c:pt idx="26">
                  <c:v>0.12333333333333334</c:v>
                </c:pt>
                <c:pt idx="27">
                  <c:v>0.10199999999999999</c:v>
                </c:pt>
                <c:pt idx="28">
                  <c:v>0.12</c:v>
                </c:pt>
              </c:numCache>
            </c:numRef>
          </c:yVal>
        </c:ser>
        <c:ser>
          <c:idx val="2"/>
          <c:order val="2"/>
          <c:tx>
            <c:strRef>
              <c:f>Tabelle1!$A$51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Tabelle1!$D$52:$D$60</c:f>
              <c:numCache>
                <c:formatCode>General</c:formatCode>
                <c:ptCount val="9"/>
                <c:pt idx="0">
                  <c:v>45</c:v>
                </c:pt>
                <c:pt idx="1">
                  <c:v>80</c:v>
                </c:pt>
                <c:pt idx="2">
                  <c:v>150</c:v>
                </c:pt>
                <c:pt idx="4">
                  <c:v>250</c:v>
                </c:pt>
                <c:pt idx="5">
                  <c:v>400</c:v>
                </c:pt>
                <c:pt idx="6">
                  <c:v>450</c:v>
                </c:pt>
                <c:pt idx="7">
                  <c:v>850</c:v>
                </c:pt>
                <c:pt idx="8">
                  <c:v>1300</c:v>
                </c:pt>
              </c:numCache>
            </c:numRef>
          </c:xVal>
          <c:yVal>
            <c:numRef>
              <c:f>Tabelle1!$AA$52:$AA$60</c:f>
              <c:numCache>
                <c:formatCode>0.000</c:formatCode>
                <c:ptCount val="9"/>
                <c:pt idx="0">
                  <c:v>0.12222222222222222</c:v>
                </c:pt>
                <c:pt idx="1">
                  <c:v>0.11499999999999999</c:v>
                </c:pt>
                <c:pt idx="2">
                  <c:v>0.10466666666666666</c:v>
                </c:pt>
                <c:pt idx="4">
                  <c:v>8.48E-2</c:v>
                </c:pt>
                <c:pt idx="5">
                  <c:v>8.8749999999999996E-2</c:v>
                </c:pt>
                <c:pt idx="6">
                  <c:v>0.10888888888888888</c:v>
                </c:pt>
                <c:pt idx="7">
                  <c:v>0.1011764705882353</c:v>
                </c:pt>
                <c:pt idx="8">
                  <c:v>9.2307692307692313E-2</c:v>
                </c:pt>
              </c:numCache>
            </c:numRef>
          </c:yVal>
        </c:ser>
        <c:ser>
          <c:idx val="3"/>
          <c:order val="3"/>
          <c:tx>
            <c:strRef>
              <c:f>Tabelle1!$A$62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Tabelle1!$D$64:$D$69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450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Tabelle1!$AA$64:$AA$69</c:f>
              <c:numCache>
                <c:formatCode>0.000</c:formatCode>
                <c:ptCount val="6"/>
                <c:pt idx="0">
                  <c:v>0.06</c:v>
                </c:pt>
                <c:pt idx="1">
                  <c:v>5.1666666666666666E-2</c:v>
                </c:pt>
                <c:pt idx="2">
                  <c:v>4.0571428571428571E-2</c:v>
                </c:pt>
                <c:pt idx="3">
                  <c:v>4.1111111111111112E-2</c:v>
                </c:pt>
                <c:pt idx="4">
                  <c:v>4.1000000000000002E-2</c:v>
                </c:pt>
                <c:pt idx="5">
                  <c:v>3.5833333333333335E-2</c:v>
                </c:pt>
              </c:numCache>
            </c:numRef>
          </c:yVal>
        </c:ser>
        <c:ser>
          <c:idx val="4"/>
          <c:order val="4"/>
          <c:tx>
            <c:strRef>
              <c:f>Tabelle1!$A$71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Tabelle1!$D$73:$D$87</c:f>
              <c:numCache>
                <c:formatCode>General</c:formatCode>
                <c:ptCount val="15"/>
                <c:pt idx="0">
                  <c:v>600</c:v>
                </c:pt>
                <c:pt idx="1">
                  <c:v>750</c:v>
                </c:pt>
                <c:pt idx="3">
                  <c:v>500</c:v>
                </c:pt>
                <c:pt idx="4">
                  <c:v>650</c:v>
                </c:pt>
                <c:pt idx="6">
                  <c:v>2000</c:v>
                </c:pt>
                <c:pt idx="7">
                  <c:v>2300</c:v>
                </c:pt>
                <c:pt idx="8">
                  <c:v>2300</c:v>
                </c:pt>
                <c:pt idx="10">
                  <c:v>120</c:v>
                </c:pt>
                <c:pt idx="12">
                  <c:v>750</c:v>
                </c:pt>
                <c:pt idx="14">
                  <c:v>160</c:v>
                </c:pt>
              </c:numCache>
            </c:numRef>
          </c:xVal>
          <c:yVal>
            <c:numRef>
              <c:f>Tabelle1!$AA$73:$AA$87</c:f>
              <c:numCache>
                <c:formatCode>0.000</c:formatCode>
                <c:ptCount val="15"/>
                <c:pt idx="0">
                  <c:v>0.1075</c:v>
                </c:pt>
                <c:pt idx="1">
                  <c:v>8.533333333333333E-2</c:v>
                </c:pt>
                <c:pt idx="3">
                  <c:v>7.2400000000000006E-2</c:v>
                </c:pt>
                <c:pt idx="4">
                  <c:v>5.2307692307692305E-2</c:v>
                </c:pt>
                <c:pt idx="6">
                  <c:v>0.14499999999999999</c:v>
                </c:pt>
                <c:pt idx="7">
                  <c:v>7.8260869565217397E-2</c:v>
                </c:pt>
                <c:pt idx="8">
                  <c:v>6.8260869565217389E-2</c:v>
                </c:pt>
                <c:pt idx="10">
                  <c:v>6.5416666666666665E-2</c:v>
                </c:pt>
                <c:pt idx="12">
                  <c:v>0.53333333333333333</c:v>
                </c:pt>
                <c:pt idx="14">
                  <c:v>9.1874999999999998E-2</c:v>
                </c:pt>
              </c:numCache>
            </c:numRef>
          </c:yVal>
        </c:ser>
        <c:ser>
          <c:idx val="5"/>
          <c:order val="5"/>
          <c:tx>
            <c:strRef>
              <c:f>Tabelle1!$A$89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Tabelle1!$D$91:$D$94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Tabelle1!$AA$91:$AA$94</c:f>
              <c:numCache>
                <c:formatCode>0.000</c:formatCode>
                <c:ptCount val="4"/>
                <c:pt idx="0">
                  <c:v>6.7000000000000004E-2</c:v>
                </c:pt>
                <c:pt idx="1">
                  <c:v>6.6000000000000003E-2</c:v>
                </c:pt>
                <c:pt idx="2">
                  <c:v>6.3500000000000001E-2</c:v>
                </c:pt>
                <c:pt idx="3">
                  <c:v>2.2333333333333334E-2</c:v>
                </c:pt>
              </c:numCache>
            </c:numRef>
          </c:yVal>
        </c:ser>
        <c:ser>
          <c:idx val="6"/>
          <c:order val="6"/>
          <c:tx>
            <c:strRef>
              <c:f>Tabelle1!$A$96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Tabelle1!$D$98:$D$119</c:f>
              <c:numCache>
                <c:formatCode>General</c:formatCode>
                <c:ptCount val="22"/>
                <c:pt idx="0">
                  <c:v>350</c:v>
                </c:pt>
                <c:pt idx="1">
                  <c:v>400</c:v>
                </c:pt>
                <c:pt idx="2">
                  <c:v>550</c:v>
                </c:pt>
                <c:pt idx="3">
                  <c:v>500</c:v>
                </c:pt>
                <c:pt idx="4">
                  <c:v>750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340</c:v>
                </c:pt>
                <c:pt idx="10">
                  <c:v>380</c:v>
                </c:pt>
                <c:pt idx="11">
                  <c:v>480</c:v>
                </c:pt>
                <c:pt idx="13">
                  <c:v>215</c:v>
                </c:pt>
                <c:pt idx="14">
                  <c:v>265</c:v>
                </c:pt>
                <c:pt idx="15">
                  <c:v>300</c:v>
                </c:pt>
                <c:pt idx="16">
                  <c:v>360</c:v>
                </c:pt>
                <c:pt idx="17">
                  <c:v>480</c:v>
                </c:pt>
                <c:pt idx="19">
                  <c:v>70</c:v>
                </c:pt>
                <c:pt idx="20">
                  <c:v>100</c:v>
                </c:pt>
                <c:pt idx="21">
                  <c:v>140</c:v>
                </c:pt>
              </c:numCache>
            </c:numRef>
          </c:xVal>
          <c:yVal>
            <c:numRef>
              <c:f>Tabelle1!$AA$98:$AA$119</c:f>
              <c:numCache>
                <c:formatCode>0.000</c:formatCode>
                <c:ptCount val="22"/>
                <c:pt idx="0">
                  <c:v>7.7142857142857138E-2</c:v>
                </c:pt>
                <c:pt idx="1">
                  <c:v>7.4999999999999997E-2</c:v>
                </c:pt>
                <c:pt idx="2">
                  <c:v>9.4545454545454544E-2</c:v>
                </c:pt>
                <c:pt idx="3">
                  <c:v>6.6000000000000003E-2</c:v>
                </c:pt>
                <c:pt idx="4">
                  <c:v>7.8666666666666663E-2</c:v>
                </c:pt>
                <c:pt idx="6">
                  <c:v>6.533333333333334E-2</c:v>
                </c:pt>
                <c:pt idx="7">
                  <c:v>9.2499999999999999E-2</c:v>
                </c:pt>
                <c:pt idx="8">
                  <c:v>7.4999999999999997E-2</c:v>
                </c:pt>
                <c:pt idx="9">
                  <c:v>6.7647058823529407E-2</c:v>
                </c:pt>
                <c:pt idx="10">
                  <c:v>7.8421052631578947E-2</c:v>
                </c:pt>
                <c:pt idx="11">
                  <c:v>0.15958333333333333</c:v>
                </c:pt>
                <c:pt idx="13">
                  <c:v>6.2790697674418611E-2</c:v>
                </c:pt>
                <c:pt idx="14">
                  <c:v>5.811320754716981E-2</c:v>
                </c:pt>
                <c:pt idx="15">
                  <c:v>5.5E-2</c:v>
                </c:pt>
                <c:pt idx="16">
                  <c:v>5.2777777777777778E-2</c:v>
                </c:pt>
                <c:pt idx="17">
                  <c:v>6.25E-2</c:v>
                </c:pt>
                <c:pt idx="19">
                  <c:v>5.8571428571428566E-2</c:v>
                </c:pt>
                <c:pt idx="20">
                  <c:v>5.7000000000000002E-2</c:v>
                </c:pt>
                <c:pt idx="21">
                  <c:v>5.8571428571428566E-2</c:v>
                </c:pt>
              </c:numCache>
            </c:numRef>
          </c:yVal>
        </c:ser>
        <c:ser>
          <c:idx val="7"/>
          <c:order val="7"/>
          <c:tx>
            <c:strRef>
              <c:f>Tabelle1!$A$121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Tabelle1!$D$123:$D$127</c:f>
              <c:numCache>
                <c:formatCode>General</c:formatCode>
                <c:ptCount val="5"/>
                <c:pt idx="0">
                  <c:v>400</c:v>
                </c:pt>
                <c:pt idx="2">
                  <c:v>350</c:v>
                </c:pt>
                <c:pt idx="4">
                  <c:v>120</c:v>
                </c:pt>
              </c:numCache>
            </c:numRef>
          </c:xVal>
          <c:yVal>
            <c:numRef>
              <c:f>Tabelle1!$AA$123:$AA$127</c:f>
              <c:numCache>
                <c:formatCode>0.000</c:formatCode>
                <c:ptCount val="5"/>
                <c:pt idx="0">
                  <c:v>0.1275</c:v>
                </c:pt>
                <c:pt idx="2">
                  <c:v>9.1428571428571428E-2</c:v>
                </c:pt>
                <c:pt idx="4">
                  <c:v>5.3333333333333337E-2</c:v>
                </c:pt>
              </c:numCache>
            </c:numRef>
          </c:yVal>
        </c:ser>
        <c:ser>
          <c:idx val="8"/>
          <c:order val="8"/>
          <c:tx>
            <c:strRef>
              <c:f>Tabelle1!$A$129</c:f>
              <c:strCache>
                <c:ptCount val="1"/>
                <c:pt idx="0">
                  <c:v>Magotteaux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Tabelle1!$D$131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Tabelle1!$AA$131</c:f>
              <c:numCache>
                <c:formatCode>0.000</c:formatCode>
                <c:ptCount val="1"/>
                <c:pt idx="0">
                  <c:v>3.5999999999999997E-2</c:v>
                </c:pt>
              </c:numCache>
            </c:numRef>
          </c:yVal>
        </c:ser>
        <c:ser>
          <c:idx val="9"/>
          <c:order val="9"/>
          <c:tx>
            <c:strRef>
              <c:f>Tabelle1!$A$133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Tabelle1!$D$135:$D$156</c:f>
              <c:numCache>
                <c:formatCode>General</c:formatCode>
                <c:ptCount val="22"/>
                <c:pt idx="0">
                  <c:v>96</c:v>
                </c:pt>
                <c:pt idx="1">
                  <c:v>160</c:v>
                </c:pt>
                <c:pt idx="2">
                  <c:v>256</c:v>
                </c:pt>
                <c:pt idx="3">
                  <c:v>304</c:v>
                </c:pt>
                <c:pt idx="5">
                  <c:v>64</c:v>
                </c:pt>
                <c:pt idx="6">
                  <c:v>96</c:v>
                </c:pt>
                <c:pt idx="8">
                  <c:v>112</c:v>
                </c:pt>
                <c:pt idx="9">
                  <c:v>96</c:v>
                </c:pt>
                <c:pt idx="10">
                  <c:v>200</c:v>
                </c:pt>
                <c:pt idx="11">
                  <c:v>176</c:v>
                </c:pt>
                <c:pt idx="12">
                  <c:v>248</c:v>
                </c:pt>
                <c:pt idx="13">
                  <c:v>216</c:v>
                </c:pt>
                <c:pt idx="14">
                  <c:v>368</c:v>
                </c:pt>
                <c:pt idx="15">
                  <c:v>328</c:v>
                </c:pt>
                <c:pt idx="16">
                  <c:v>432</c:v>
                </c:pt>
                <c:pt idx="17">
                  <c:v>400</c:v>
                </c:pt>
                <c:pt idx="19">
                  <c:v>80</c:v>
                </c:pt>
                <c:pt idx="20">
                  <c:v>128</c:v>
                </c:pt>
                <c:pt idx="21">
                  <c:v>211.20000000000002</c:v>
                </c:pt>
              </c:numCache>
            </c:numRef>
          </c:xVal>
          <c:yVal>
            <c:numRef>
              <c:f>Tabelle1!$AA$135:$AA$156</c:f>
              <c:numCache>
                <c:formatCode>0.000</c:formatCode>
                <c:ptCount val="22"/>
                <c:pt idx="0">
                  <c:v>7.1875000000000008E-2</c:v>
                </c:pt>
                <c:pt idx="1">
                  <c:v>5.6250000000000001E-2</c:v>
                </c:pt>
                <c:pt idx="2">
                  <c:v>5.2734375E-2</c:v>
                </c:pt>
                <c:pt idx="3">
                  <c:v>5.0986842105263157E-2</c:v>
                </c:pt>
                <c:pt idx="5">
                  <c:v>8.2812499999999997E-2</c:v>
                </c:pt>
                <c:pt idx="6">
                  <c:v>6.21875E-2</c:v>
                </c:pt>
                <c:pt idx="8">
                  <c:v>5.4464285714285708E-2</c:v>
                </c:pt>
                <c:pt idx="9">
                  <c:v>6.6145833333333334E-2</c:v>
                </c:pt>
                <c:pt idx="10">
                  <c:v>0.06</c:v>
                </c:pt>
                <c:pt idx="11">
                  <c:v>7.3863636363636367E-2</c:v>
                </c:pt>
                <c:pt idx="12">
                  <c:v>5.8467741935483868E-2</c:v>
                </c:pt>
                <c:pt idx="13">
                  <c:v>7.2453703703703701E-2</c:v>
                </c:pt>
                <c:pt idx="14">
                  <c:v>5.8695652173913045E-2</c:v>
                </c:pt>
                <c:pt idx="15">
                  <c:v>7.0121951219512202E-2</c:v>
                </c:pt>
                <c:pt idx="16">
                  <c:v>5.5555555555555552E-2</c:v>
                </c:pt>
                <c:pt idx="17">
                  <c:v>6.5000000000000002E-2</c:v>
                </c:pt>
                <c:pt idx="19">
                  <c:v>5.2500000000000005E-2</c:v>
                </c:pt>
                <c:pt idx="20">
                  <c:v>4.6093750000000003E-2</c:v>
                </c:pt>
                <c:pt idx="21">
                  <c:v>3.7405303030303032E-2</c:v>
                </c:pt>
              </c:numCache>
            </c:numRef>
          </c:yVal>
        </c:ser>
        <c:ser>
          <c:idx val="10"/>
          <c:order val="10"/>
          <c:tx>
            <c:strRef>
              <c:f>Tabelle1!$A$181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Tabelle1!$D$183:$D$191</c:f>
              <c:numCache>
                <c:formatCode>General</c:formatCode>
                <c:ptCount val="9"/>
                <c:pt idx="0">
                  <c:v>1800</c:v>
                </c:pt>
                <c:pt idx="2">
                  <c:v>110</c:v>
                </c:pt>
                <c:pt idx="4">
                  <c:v>130</c:v>
                </c:pt>
                <c:pt idx="6">
                  <c:v>120</c:v>
                </c:pt>
                <c:pt idx="8">
                  <c:v>300</c:v>
                </c:pt>
              </c:numCache>
            </c:numRef>
          </c:xVal>
          <c:yVal>
            <c:numRef>
              <c:f>Tabelle1!$AA$183:$AA$191</c:f>
              <c:numCache>
                <c:formatCode>0.000</c:formatCode>
                <c:ptCount val="9"/>
                <c:pt idx="0">
                  <c:v>0.08</c:v>
                </c:pt>
                <c:pt idx="2">
                  <c:v>7.2727272727272724E-2</c:v>
                </c:pt>
                <c:pt idx="4">
                  <c:v>0.10615384615384615</c:v>
                </c:pt>
                <c:pt idx="6">
                  <c:v>0.11666666666666667</c:v>
                </c:pt>
                <c:pt idx="8">
                  <c:v>5.0333333333333334E-2</c:v>
                </c:pt>
              </c:numCache>
            </c:numRef>
          </c:yVal>
        </c:ser>
        <c:ser>
          <c:idx val="11"/>
          <c:order val="11"/>
          <c:tx>
            <c:strRef>
              <c:f>Tabelle1!$A$193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Tabelle1!$D$195:$D$208</c:f>
              <c:numCache>
                <c:formatCode>General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1200</c:v>
                </c:pt>
                <c:pt idx="3">
                  <c:v>1200</c:v>
                </c:pt>
                <c:pt idx="5">
                  <c:v>25</c:v>
                </c:pt>
                <c:pt idx="6">
                  <c:v>20</c:v>
                </c:pt>
                <c:pt idx="7">
                  <c:v>45</c:v>
                </c:pt>
                <c:pt idx="8">
                  <c:v>100</c:v>
                </c:pt>
                <c:pt idx="9">
                  <c:v>35</c:v>
                </c:pt>
                <c:pt idx="10">
                  <c:v>150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</c:numCache>
            </c:numRef>
          </c:xVal>
          <c:yVal>
            <c:numRef>
              <c:f>Tabelle1!$AA$195:$AA$208</c:f>
              <c:numCache>
                <c:formatCode>0.000</c:formatCode>
                <c:ptCount val="14"/>
                <c:pt idx="0">
                  <c:v>5.1111111111111114E-2</c:v>
                </c:pt>
                <c:pt idx="1">
                  <c:v>5.6666666666666662E-3</c:v>
                </c:pt>
                <c:pt idx="2">
                  <c:v>4.8333333333333332E-2</c:v>
                </c:pt>
                <c:pt idx="3">
                  <c:v>0.55000000000000004</c:v>
                </c:pt>
                <c:pt idx="5">
                  <c:v>0.16</c:v>
                </c:pt>
                <c:pt idx="6">
                  <c:v>0.2</c:v>
                </c:pt>
                <c:pt idx="7">
                  <c:v>0.17333333333333334</c:v>
                </c:pt>
                <c:pt idx="8">
                  <c:v>0.11</c:v>
                </c:pt>
                <c:pt idx="9">
                  <c:v>0.22285714285714286</c:v>
                </c:pt>
                <c:pt idx="10">
                  <c:v>0.11333333333333333</c:v>
                </c:pt>
                <c:pt idx="11">
                  <c:v>0.10333333333333333</c:v>
                </c:pt>
                <c:pt idx="12">
                  <c:v>9.6000000000000002E-2</c:v>
                </c:pt>
                <c:pt idx="13">
                  <c:v>8.7999999999999995E-2</c:v>
                </c:pt>
              </c:numCache>
            </c:numRef>
          </c:yVal>
        </c:ser>
        <c:ser>
          <c:idx val="12"/>
          <c:order val="12"/>
          <c:tx>
            <c:strRef>
              <c:f>Tabelle1!$A$210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Tabelle1!$D$212:$D$226</c:f>
              <c:numCache>
                <c:formatCode>General</c:formatCode>
                <c:ptCount val="15"/>
                <c:pt idx="0">
                  <c:v>180</c:v>
                </c:pt>
                <c:pt idx="1">
                  <c:v>340</c:v>
                </c:pt>
                <c:pt idx="2">
                  <c:v>380</c:v>
                </c:pt>
                <c:pt idx="3">
                  <c:v>520</c:v>
                </c:pt>
                <c:pt idx="4">
                  <c:v>620</c:v>
                </c:pt>
                <c:pt idx="5">
                  <c:v>720</c:v>
                </c:pt>
                <c:pt idx="7">
                  <c:v>150</c:v>
                </c:pt>
                <c:pt idx="8">
                  <c:v>220</c:v>
                </c:pt>
                <c:pt idx="9">
                  <c:v>300</c:v>
                </c:pt>
                <c:pt idx="10">
                  <c:v>380</c:v>
                </c:pt>
                <c:pt idx="11">
                  <c:v>460</c:v>
                </c:pt>
                <c:pt idx="12">
                  <c:v>580</c:v>
                </c:pt>
                <c:pt idx="13">
                  <c:v>720</c:v>
                </c:pt>
                <c:pt idx="14">
                  <c:v>950</c:v>
                </c:pt>
              </c:numCache>
            </c:numRef>
          </c:xVal>
          <c:yVal>
            <c:numRef>
              <c:f>Tabelle1!$AA$212:$AA$226</c:f>
              <c:numCache>
                <c:formatCode>0.000</c:formatCode>
                <c:ptCount val="15"/>
                <c:pt idx="0">
                  <c:v>4.4999999999999998E-2</c:v>
                </c:pt>
                <c:pt idx="1">
                  <c:v>3.7058823529411762E-2</c:v>
                </c:pt>
                <c:pt idx="2">
                  <c:v>4.4736842105263158E-2</c:v>
                </c:pt>
                <c:pt idx="3">
                  <c:v>3.9423076923076922E-2</c:v>
                </c:pt>
                <c:pt idx="4">
                  <c:v>4.0322580645161289E-2</c:v>
                </c:pt>
                <c:pt idx="5">
                  <c:v>5.4166666666666669E-2</c:v>
                </c:pt>
                <c:pt idx="7">
                  <c:v>4.8000000000000001E-2</c:v>
                </c:pt>
                <c:pt idx="8">
                  <c:v>4.4545454545454548E-2</c:v>
                </c:pt>
                <c:pt idx="9">
                  <c:v>4.1333333333333333E-2</c:v>
                </c:pt>
                <c:pt idx="10">
                  <c:v>0.04</c:v>
                </c:pt>
                <c:pt idx="11">
                  <c:v>3.9999999999999994E-2</c:v>
                </c:pt>
                <c:pt idx="12">
                  <c:v>5.3275862068965514E-2</c:v>
                </c:pt>
                <c:pt idx="13">
                  <c:v>4.7500000000000001E-2</c:v>
                </c:pt>
                <c:pt idx="14">
                  <c:v>4.1578947368421056E-2</c:v>
                </c:pt>
              </c:numCache>
            </c:numRef>
          </c:yVal>
        </c:ser>
        <c:ser>
          <c:idx val="13"/>
          <c:order val="13"/>
          <c:tx>
            <c:strRef>
              <c:f>Tabelle1!$A$228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Tabelle1!$D$230:$D$262</c:f>
              <c:numCache>
                <c:formatCode>General</c:formatCode>
                <c:ptCount val="33"/>
                <c:pt idx="0">
                  <c:v>180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160</c:v>
                </c:pt>
                <c:pt idx="6">
                  <c:v>160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5">
                  <c:v>80</c:v>
                </c:pt>
                <c:pt idx="16">
                  <c:v>80</c:v>
                </c:pt>
                <c:pt idx="17">
                  <c:v>130</c:v>
                </c:pt>
                <c:pt idx="18">
                  <c:v>130</c:v>
                </c:pt>
                <c:pt idx="19">
                  <c:v>150</c:v>
                </c:pt>
                <c:pt idx="20">
                  <c:v>200</c:v>
                </c:pt>
                <c:pt idx="23">
                  <c:v>70</c:v>
                </c:pt>
                <c:pt idx="24">
                  <c:v>90</c:v>
                </c:pt>
                <c:pt idx="25">
                  <c:v>1000</c:v>
                </c:pt>
                <c:pt idx="27">
                  <c:v>110</c:v>
                </c:pt>
                <c:pt idx="28">
                  <c:v>180</c:v>
                </c:pt>
                <c:pt idx="29">
                  <c:v>350</c:v>
                </c:pt>
                <c:pt idx="30">
                  <c:v>85</c:v>
                </c:pt>
                <c:pt idx="31">
                  <c:v>140</c:v>
                </c:pt>
                <c:pt idx="32">
                  <c:v>180</c:v>
                </c:pt>
              </c:numCache>
            </c:numRef>
          </c:xVal>
          <c:yVal>
            <c:numRef>
              <c:f>Tabelle1!$AA$230:$AA$262</c:f>
              <c:numCache>
                <c:formatCode>0.000</c:formatCode>
                <c:ptCount val="33"/>
                <c:pt idx="0">
                  <c:v>6.5277777777777782E-2</c:v>
                </c:pt>
                <c:pt idx="2">
                  <c:v>5.1071428571428573E-2</c:v>
                </c:pt>
                <c:pt idx="3">
                  <c:v>5.4285714285714284E-2</c:v>
                </c:pt>
                <c:pt idx="4">
                  <c:v>6.7857142857142852E-2</c:v>
                </c:pt>
                <c:pt idx="5">
                  <c:v>5.9374999999999997E-2</c:v>
                </c:pt>
                <c:pt idx="6">
                  <c:v>6.7500000000000004E-2</c:v>
                </c:pt>
                <c:pt idx="7">
                  <c:v>6.4444444444444443E-2</c:v>
                </c:pt>
                <c:pt idx="8">
                  <c:v>6.8333333333333343E-2</c:v>
                </c:pt>
                <c:pt idx="9">
                  <c:v>7.166666666666667E-2</c:v>
                </c:pt>
                <c:pt idx="10">
                  <c:v>6.1363636363636363E-2</c:v>
                </c:pt>
                <c:pt idx="11">
                  <c:v>6.4545454545454545E-2</c:v>
                </c:pt>
                <c:pt idx="12">
                  <c:v>7.1818181818181823E-2</c:v>
                </c:pt>
                <c:pt idx="15">
                  <c:v>9.8750000000000004E-2</c:v>
                </c:pt>
                <c:pt idx="16">
                  <c:v>0.11125</c:v>
                </c:pt>
                <c:pt idx="17">
                  <c:v>6.2307692307692307E-2</c:v>
                </c:pt>
                <c:pt idx="18">
                  <c:v>6.9999999999999993E-2</c:v>
                </c:pt>
                <c:pt idx="19">
                  <c:v>0.08</c:v>
                </c:pt>
                <c:pt idx="20">
                  <c:v>6.2E-2</c:v>
                </c:pt>
                <c:pt idx="23">
                  <c:v>5.7142857142857141E-2</c:v>
                </c:pt>
                <c:pt idx="24">
                  <c:v>5.7777777777777782E-2</c:v>
                </c:pt>
                <c:pt idx="25">
                  <c:v>6.8000000000000005E-2</c:v>
                </c:pt>
                <c:pt idx="27">
                  <c:v>8.5454545454545464E-2</c:v>
                </c:pt>
                <c:pt idx="28">
                  <c:v>5.6666666666666664E-2</c:v>
                </c:pt>
                <c:pt idx="29">
                  <c:v>4.6285714285714284E-2</c:v>
                </c:pt>
                <c:pt idx="30">
                  <c:v>6.4705882352941183E-2</c:v>
                </c:pt>
                <c:pt idx="31">
                  <c:v>5.5714285714285716E-2</c:v>
                </c:pt>
                <c:pt idx="32">
                  <c:v>4.4444444444444446E-2</c:v>
                </c:pt>
              </c:numCache>
            </c:numRef>
          </c:yVal>
        </c:ser>
        <c:ser>
          <c:idx val="14"/>
          <c:order val="14"/>
          <c:tx>
            <c:strRef>
              <c:f>Tabelle1!$A$264</c:f>
              <c:strCache>
                <c:ptCount val="1"/>
                <c:pt idx="0">
                  <c:v>Martin Steckert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Tabelle1!$D$265</c:f>
              <c:numCache>
                <c:formatCode>General</c:formatCode>
                <c:ptCount val="1"/>
                <c:pt idx="0">
                  <c:v>320</c:v>
                </c:pt>
              </c:numCache>
            </c:numRef>
          </c:xVal>
          <c:yVal>
            <c:numRef>
              <c:f>Tabelle1!$AA$265</c:f>
              <c:numCache>
                <c:formatCode>0.000</c:formatCode>
                <c:ptCount val="1"/>
                <c:pt idx="0">
                  <c:v>2.1874999999999999E-2</c:v>
                </c:pt>
              </c:numCache>
            </c:numRef>
          </c:yVal>
        </c:ser>
        <c:ser>
          <c:idx val="15"/>
          <c:order val="15"/>
          <c:tx>
            <c:strRef>
              <c:f>Tabelle1!$A$267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Tabelle1!$D$269:$D$298</c:f>
              <c:numCache>
                <c:formatCode>General</c:formatCode>
                <c:ptCount val="30"/>
                <c:pt idx="0">
                  <c:v>35</c:v>
                </c:pt>
                <c:pt idx="1">
                  <c:v>90</c:v>
                </c:pt>
                <c:pt idx="2">
                  <c:v>110</c:v>
                </c:pt>
                <c:pt idx="3">
                  <c:v>145</c:v>
                </c:pt>
                <c:pt idx="4">
                  <c:v>175</c:v>
                </c:pt>
                <c:pt idx="5">
                  <c:v>120</c:v>
                </c:pt>
                <c:pt idx="6">
                  <c:v>230</c:v>
                </c:pt>
                <c:pt idx="7">
                  <c:v>275</c:v>
                </c:pt>
                <c:pt idx="8">
                  <c:v>300</c:v>
                </c:pt>
                <c:pt idx="9">
                  <c:v>330</c:v>
                </c:pt>
                <c:pt idx="10">
                  <c:v>400</c:v>
                </c:pt>
                <c:pt idx="11">
                  <c:v>600</c:v>
                </c:pt>
                <c:pt idx="12">
                  <c:v>950</c:v>
                </c:pt>
                <c:pt idx="13">
                  <c:v>1175</c:v>
                </c:pt>
                <c:pt idx="14">
                  <c:v>1700</c:v>
                </c:pt>
                <c:pt idx="15">
                  <c:v>2200</c:v>
                </c:pt>
                <c:pt idx="17">
                  <c:v>160</c:v>
                </c:pt>
                <c:pt idx="18">
                  <c:v>220</c:v>
                </c:pt>
                <c:pt idx="19">
                  <c:v>350</c:v>
                </c:pt>
                <c:pt idx="20">
                  <c:v>650</c:v>
                </c:pt>
                <c:pt idx="21">
                  <c:v>1500</c:v>
                </c:pt>
                <c:pt idx="23">
                  <c:v>40</c:v>
                </c:pt>
                <c:pt idx="24">
                  <c:v>160</c:v>
                </c:pt>
                <c:pt idx="25">
                  <c:v>400</c:v>
                </c:pt>
                <c:pt idx="26">
                  <c:v>650</c:v>
                </c:pt>
                <c:pt idx="28">
                  <c:v>160</c:v>
                </c:pt>
                <c:pt idx="29">
                  <c:v>250</c:v>
                </c:pt>
              </c:numCache>
            </c:numRef>
          </c:xVal>
          <c:yVal>
            <c:numRef>
              <c:f>Tabelle1!$AA$269:$AA$298</c:f>
              <c:numCache>
                <c:formatCode>0.000</c:formatCode>
                <c:ptCount val="30"/>
                <c:pt idx="0">
                  <c:v>8.2285714285714281E-2</c:v>
                </c:pt>
                <c:pt idx="1">
                  <c:v>6.6222222222222224E-2</c:v>
                </c:pt>
                <c:pt idx="2">
                  <c:v>8.7545454545454551E-2</c:v>
                </c:pt>
                <c:pt idx="3">
                  <c:v>7.586206896551724E-2</c:v>
                </c:pt>
                <c:pt idx="4">
                  <c:v>7.0114285714285712E-2</c:v>
                </c:pt>
                <c:pt idx="5">
                  <c:v>0.10916666666666666</c:v>
                </c:pt>
                <c:pt idx="6">
                  <c:v>6.3043478260869562E-2</c:v>
                </c:pt>
                <c:pt idx="7">
                  <c:v>5.9272727272727276E-2</c:v>
                </c:pt>
                <c:pt idx="8">
                  <c:v>5.8999999999999997E-2</c:v>
                </c:pt>
                <c:pt idx="9">
                  <c:v>8.1575757575757579E-2</c:v>
                </c:pt>
                <c:pt idx="10">
                  <c:v>8.4199999999999997E-2</c:v>
                </c:pt>
                <c:pt idx="11">
                  <c:v>8.4133333333333324E-2</c:v>
                </c:pt>
                <c:pt idx="12">
                  <c:v>7.7157894736842106E-2</c:v>
                </c:pt>
                <c:pt idx="13">
                  <c:v>8.1557446808510639E-2</c:v>
                </c:pt>
                <c:pt idx="14">
                  <c:v>7.9205882352941168E-3</c:v>
                </c:pt>
                <c:pt idx="15">
                  <c:v>7.4927272727272731E-2</c:v>
                </c:pt>
                <c:pt idx="17">
                  <c:v>7.7499999999999999E-2</c:v>
                </c:pt>
                <c:pt idx="18">
                  <c:v>7.7272727272727271E-2</c:v>
                </c:pt>
                <c:pt idx="19">
                  <c:v>6.8571428571428575E-2</c:v>
                </c:pt>
                <c:pt idx="20">
                  <c:v>8.6615384615384608E-2</c:v>
                </c:pt>
                <c:pt idx="21">
                  <c:v>0.08</c:v>
                </c:pt>
                <c:pt idx="23">
                  <c:v>9.2499999999999999E-2</c:v>
                </c:pt>
                <c:pt idx="24">
                  <c:v>4.4999999999999998E-2</c:v>
                </c:pt>
                <c:pt idx="25">
                  <c:v>5.2499999999999998E-2</c:v>
                </c:pt>
                <c:pt idx="26">
                  <c:v>5.4923076923076929E-2</c:v>
                </c:pt>
                <c:pt idx="28">
                  <c:v>3.4375000000000003E-2</c:v>
                </c:pt>
                <c:pt idx="29">
                  <c:v>3.4599999999999999E-2</c:v>
                </c:pt>
              </c:numCache>
            </c:numRef>
          </c:yVal>
        </c:ser>
        <c:axId val="64669952"/>
        <c:axId val="64684416"/>
      </c:scatterChart>
      <c:valAx>
        <c:axId val="6466995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</c:title>
        <c:numFmt formatCode="General" sourceLinked="1"/>
        <c:majorTickMark val="none"/>
        <c:tickLblPos val="nextTo"/>
        <c:crossAx val="64684416"/>
        <c:crosses val="autoZero"/>
        <c:crossBetween val="midCat"/>
      </c:valAx>
      <c:valAx>
        <c:axId val="64684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Arbeitsbedarf [kWh/t]</a:t>
                </a:r>
              </a:p>
            </c:rich>
          </c:tx>
        </c:title>
        <c:numFmt formatCode="0.000" sourceLinked="1"/>
        <c:majorTickMark val="none"/>
        <c:tickLblPos val="nextTo"/>
        <c:crossAx val="6466995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8611413095449667"/>
          <c:y val="0.27042162329316516"/>
          <c:w val="0.13885869045503374"/>
          <c:h val="0.6122090045515608"/>
        </c:manualLayout>
      </c:layout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Tabelle1!$D$6:$D$8</c:f>
              <c:numCache>
                <c:formatCode>General</c:formatCode>
                <c:ptCount val="3"/>
                <c:pt idx="0">
                  <c:v>1200</c:v>
                </c:pt>
                <c:pt idx="1">
                  <c:v>1000</c:v>
                </c:pt>
                <c:pt idx="2">
                  <c:v>1200</c:v>
                </c:pt>
              </c:numCache>
            </c:numRef>
          </c:xVal>
          <c:yVal>
            <c:numRef>
              <c:f>Tabelle1!$Y$6:$Y$8</c:f>
              <c:numCache>
                <c:formatCode>0.000</c:formatCode>
                <c:ptCount val="3"/>
                <c:pt idx="0">
                  <c:v>6.3960000000000003E-2</c:v>
                </c:pt>
                <c:pt idx="1">
                  <c:v>0.14208000000000001</c:v>
                </c:pt>
                <c:pt idx="2">
                  <c:v>0.13125000000000001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BHS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  <c:trendlineType val="log"/>
          </c:trendline>
          <c:xVal>
            <c:numRef>
              <c:f>Tabelle1!$D$12:$D$40</c:f>
              <c:numCache>
                <c:formatCode>General</c:formatCode>
                <c:ptCount val="29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4">
                  <c:v>50</c:v>
                </c:pt>
                <c:pt idx="5">
                  <c:v>90</c:v>
                </c:pt>
                <c:pt idx="6">
                  <c:v>135</c:v>
                </c:pt>
                <c:pt idx="7">
                  <c:v>160</c:v>
                </c:pt>
                <c:pt idx="8">
                  <c:v>180</c:v>
                </c:pt>
                <c:pt idx="9">
                  <c:v>225</c:v>
                </c:pt>
                <c:pt idx="10">
                  <c:v>335</c:v>
                </c:pt>
                <c:pt idx="12">
                  <c:v>40</c:v>
                </c:pt>
                <c:pt idx="13">
                  <c:v>70</c:v>
                </c:pt>
                <c:pt idx="14">
                  <c:v>100</c:v>
                </c:pt>
                <c:pt idx="15">
                  <c:v>120</c:v>
                </c:pt>
                <c:pt idx="16">
                  <c:v>160</c:v>
                </c:pt>
                <c:pt idx="17">
                  <c:v>200</c:v>
                </c:pt>
                <c:pt idx="18">
                  <c:v>300</c:v>
                </c:pt>
                <c:pt idx="20">
                  <c:v>70</c:v>
                </c:pt>
                <c:pt idx="21">
                  <c:v>90</c:v>
                </c:pt>
                <c:pt idx="22">
                  <c:v>180</c:v>
                </c:pt>
                <c:pt idx="23">
                  <c:v>300</c:v>
                </c:pt>
                <c:pt idx="24">
                  <c:v>400</c:v>
                </c:pt>
                <c:pt idx="26">
                  <c:v>30</c:v>
                </c:pt>
                <c:pt idx="27">
                  <c:v>50</c:v>
                </c:pt>
                <c:pt idx="28">
                  <c:v>75</c:v>
                </c:pt>
              </c:numCache>
            </c:numRef>
          </c:xVal>
          <c:yVal>
            <c:numRef>
              <c:f>Tabelle1!$Y$12:$Y$40</c:f>
              <c:numCache>
                <c:formatCode>0.000</c:formatCode>
                <c:ptCount val="29"/>
                <c:pt idx="0">
                  <c:v>7.0499999999999993E-2</c:v>
                </c:pt>
                <c:pt idx="1">
                  <c:v>5.3742857142857141E-2</c:v>
                </c:pt>
                <c:pt idx="2">
                  <c:v>5.2199999999999996E-2</c:v>
                </c:pt>
                <c:pt idx="4">
                  <c:v>7.01764E-2</c:v>
                </c:pt>
                <c:pt idx="5">
                  <c:v>5.3606972222222223E-2</c:v>
                </c:pt>
                <c:pt idx="6">
                  <c:v>5.6594999999999999E-2</c:v>
                </c:pt>
                <c:pt idx="7">
                  <c:v>5.6124140624999999E-2</c:v>
                </c:pt>
                <c:pt idx="8">
                  <c:v>5.7329999999999999E-2</c:v>
                </c:pt>
                <c:pt idx="9">
                  <c:v>5.8976000000000001E-2</c:v>
                </c:pt>
                <c:pt idx="10">
                  <c:v>4.6348656716417906E-2</c:v>
                </c:pt>
                <c:pt idx="12">
                  <c:v>9.8406000000000007E-2</c:v>
                </c:pt>
                <c:pt idx="13">
                  <c:v>7.7318999999999999E-2</c:v>
                </c:pt>
                <c:pt idx="14">
                  <c:v>8.5931999999999994E-2</c:v>
                </c:pt>
                <c:pt idx="15">
                  <c:v>8.4165000000000004E-2</c:v>
                </c:pt>
                <c:pt idx="16">
                  <c:v>7.2540000000000007E-2</c:v>
                </c:pt>
                <c:pt idx="17">
                  <c:v>7.2167999999999996E-2</c:v>
                </c:pt>
                <c:pt idx="18">
                  <c:v>5.6295999999999999E-2</c:v>
                </c:pt>
                <c:pt idx="20">
                  <c:v>0.27063142857142858</c:v>
                </c:pt>
                <c:pt idx="21">
                  <c:v>0.23858000000000001</c:v>
                </c:pt>
                <c:pt idx="22">
                  <c:v>0.16198124999999999</c:v>
                </c:pt>
                <c:pt idx="23">
                  <c:v>0.131274</c:v>
                </c:pt>
                <c:pt idx="24">
                  <c:v>0.113985</c:v>
                </c:pt>
                <c:pt idx="26">
                  <c:v>0.245364</c:v>
                </c:pt>
                <c:pt idx="27">
                  <c:v>0.19126799999999999</c:v>
                </c:pt>
                <c:pt idx="28">
                  <c:v>0.25023000000000001</c:v>
                </c:pt>
              </c:numCache>
            </c:numRef>
          </c:yVal>
        </c:ser>
        <c:ser>
          <c:idx val="2"/>
          <c:order val="2"/>
          <c:tx>
            <c:strRef>
              <c:f>Tabelle1!$A$51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Tabelle1!$D$52:$D$60</c:f>
              <c:numCache>
                <c:formatCode>General</c:formatCode>
                <c:ptCount val="9"/>
                <c:pt idx="0">
                  <c:v>45</c:v>
                </c:pt>
                <c:pt idx="1">
                  <c:v>80</c:v>
                </c:pt>
                <c:pt idx="2">
                  <c:v>150</c:v>
                </c:pt>
                <c:pt idx="4">
                  <c:v>250</c:v>
                </c:pt>
                <c:pt idx="5">
                  <c:v>400</c:v>
                </c:pt>
                <c:pt idx="6">
                  <c:v>450</c:v>
                </c:pt>
                <c:pt idx="7">
                  <c:v>850</c:v>
                </c:pt>
                <c:pt idx="8">
                  <c:v>1300</c:v>
                </c:pt>
              </c:numCache>
            </c:numRef>
          </c:xVal>
          <c:yVal>
            <c:numRef>
              <c:f>Tabelle1!$Y$52:$Y$60</c:f>
              <c:numCache>
                <c:formatCode>0.000</c:formatCode>
                <c:ptCount val="9"/>
                <c:pt idx="0">
                  <c:v>9.4079999999999997E-2</c:v>
                </c:pt>
                <c:pt idx="1">
                  <c:v>9.8306249999999998E-2</c:v>
                </c:pt>
                <c:pt idx="2">
                  <c:v>8.3664000000000002E-2</c:v>
                </c:pt>
                <c:pt idx="4">
                  <c:v>8.5094520000000007E-2</c:v>
                </c:pt>
                <c:pt idx="5">
                  <c:v>0.12709375000000001</c:v>
                </c:pt>
                <c:pt idx="6">
                  <c:v>0.14485499999999998</c:v>
                </c:pt>
                <c:pt idx="7">
                  <c:v>0.13286999999999999</c:v>
                </c:pt>
                <c:pt idx="8">
                  <c:v>0.13752346153846154</c:v>
                </c:pt>
              </c:numCache>
            </c:numRef>
          </c:yVal>
        </c:ser>
        <c:ser>
          <c:idx val="3"/>
          <c:order val="3"/>
          <c:tx>
            <c:strRef>
              <c:f>Tabelle1!$A$62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Tabelle1!$D$64:$D$69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450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Tabelle1!$Y$64:$Y$69</c:f>
              <c:numCache>
                <c:formatCode>0.000</c:formatCode>
                <c:ptCount val="6"/>
                <c:pt idx="0">
                  <c:v>7.7634375000000005E-2</c:v>
                </c:pt>
                <c:pt idx="1">
                  <c:v>6.801666666666667E-2</c:v>
                </c:pt>
                <c:pt idx="2">
                  <c:v>5.1187499999999997E-2</c:v>
                </c:pt>
                <c:pt idx="3">
                  <c:v>4.9466666666666673E-2</c:v>
                </c:pt>
                <c:pt idx="4">
                  <c:v>4.8229999999999995E-2</c:v>
                </c:pt>
                <c:pt idx="5">
                  <c:v>4.3283333333333333E-2</c:v>
                </c:pt>
              </c:numCache>
            </c:numRef>
          </c:yVal>
        </c:ser>
        <c:ser>
          <c:idx val="4"/>
          <c:order val="4"/>
          <c:tx>
            <c:strRef>
              <c:f>Tabelle1!$A$71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Tabelle1!$D$73:$D$87</c:f>
              <c:numCache>
                <c:formatCode>General</c:formatCode>
                <c:ptCount val="15"/>
                <c:pt idx="0">
                  <c:v>600</c:v>
                </c:pt>
                <c:pt idx="1">
                  <c:v>750</c:v>
                </c:pt>
                <c:pt idx="3">
                  <c:v>500</c:v>
                </c:pt>
                <c:pt idx="4">
                  <c:v>650</c:v>
                </c:pt>
                <c:pt idx="6">
                  <c:v>2000</c:v>
                </c:pt>
                <c:pt idx="7">
                  <c:v>2300</c:v>
                </c:pt>
                <c:pt idx="8">
                  <c:v>2300</c:v>
                </c:pt>
                <c:pt idx="10">
                  <c:v>120</c:v>
                </c:pt>
                <c:pt idx="12">
                  <c:v>750</c:v>
                </c:pt>
                <c:pt idx="14">
                  <c:v>160</c:v>
                </c:pt>
              </c:numCache>
            </c:numRef>
          </c:xVal>
          <c:yVal>
            <c:numRef>
              <c:f>Tabelle1!$Y$73:$Y$87</c:f>
              <c:numCache>
                <c:formatCode>0.000</c:formatCode>
                <c:ptCount val="15"/>
                <c:pt idx="0">
                  <c:v>0.11526666666666666</c:v>
                </c:pt>
                <c:pt idx="1">
                  <c:v>0.167902</c:v>
                </c:pt>
                <c:pt idx="3">
                  <c:v>6.1950000000000005E-2</c:v>
                </c:pt>
                <c:pt idx="4">
                  <c:v>5.5513846153846157E-2</c:v>
                </c:pt>
                <c:pt idx="6">
                  <c:v>0.15375049999999998</c:v>
                </c:pt>
                <c:pt idx="7">
                  <c:v>6.8505652173913037E-2</c:v>
                </c:pt>
                <c:pt idx="8">
                  <c:v>9.9547608695652171E-2</c:v>
                </c:pt>
                <c:pt idx="10">
                  <c:v>7.3080000000000006E-2</c:v>
                </c:pt>
                <c:pt idx="12">
                  <c:v>6.8687999999999999E-2</c:v>
                </c:pt>
                <c:pt idx="14">
                  <c:v>0.11066446874999999</c:v>
                </c:pt>
              </c:numCache>
            </c:numRef>
          </c:yVal>
        </c:ser>
        <c:ser>
          <c:idx val="5"/>
          <c:order val="5"/>
          <c:tx>
            <c:strRef>
              <c:f>Tabelle1!$A$89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Tabelle1!$D$91:$D$94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Tabelle1!$Y$91:$Y$94</c:f>
              <c:numCache>
                <c:formatCode>0.000</c:formatCode>
                <c:ptCount val="4"/>
                <c:pt idx="0">
                  <c:v>7.8403529999999999E-2</c:v>
                </c:pt>
                <c:pt idx="1">
                  <c:v>5.9444413333333335E-2</c:v>
                </c:pt>
                <c:pt idx="2">
                  <c:v>5.5147500000000002E-2</c:v>
                </c:pt>
                <c:pt idx="3">
                  <c:v>6.2741242666666669E-2</c:v>
                </c:pt>
              </c:numCache>
            </c:numRef>
          </c:yVal>
        </c:ser>
        <c:ser>
          <c:idx val="6"/>
          <c:order val="6"/>
          <c:tx>
            <c:strRef>
              <c:f>Tabelle1!$A$96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Tabelle1!$D$98:$D$119</c:f>
              <c:numCache>
                <c:formatCode>General</c:formatCode>
                <c:ptCount val="22"/>
                <c:pt idx="0">
                  <c:v>350</c:v>
                </c:pt>
                <c:pt idx="1">
                  <c:v>400</c:v>
                </c:pt>
                <c:pt idx="2">
                  <c:v>550</c:v>
                </c:pt>
                <c:pt idx="3">
                  <c:v>500</c:v>
                </c:pt>
                <c:pt idx="4">
                  <c:v>750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340</c:v>
                </c:pt>
                <c:pt idx="10">
                  <c:v>380</c:v>
                </c:pt>
                <c:pt idx="11">
                  <c:v>480</c:v>
                </c:pt>
                <c:pt idx="13">
                  <c:v>215</c:v>
                </c:pt>
                <c:pt idx="14">
                  <c:v>265</c:v>
                </c:pt>
                <c:pt idx="15">
                  <c:v>300</c:v>
                </c:pt>
                <c:pt idx="16">
                  <c:v>360</c:v>
                </c:pt>
                <c:pt idx="17">
                  <c:v>480</c:v>
                </c:pt>
                <c:pt idx="19">
                  <c:v>70</c:v>
                </c:pt>
                <c:pt idx="20">
                  <c:v>100</c:v>
                </c:pt>
                <c:pt idx="21">
                  <c:v>140</c:v>
                </c:pt>
              </c:numCache>
            </c:numRef>
          </c:xVal>
          <c:yVal>
            <c:numRef>
              <c:f>Tabelle1!$Y$98:$Y$119</c:f>
              <c:numCache>
                <c:formatCode>0.000</c:formatCode>
                <c:ptCount val="22"/>
                <c:pt idx="0">
                  <c:v>5.9670000000000001E-2</c:v>
                </c:pt>
                <c:pt idx="1">
                  <c:v>8.0756250000000002E-2</c:v>
                </c:pt>
                <c:pt idx="2">
                  <c:v>0.1116</c:v>
                </c:pt>
                <c:pt idx="3">
                  <c:v>6.3291E-2</c:v>
                </c:pt>
                <c:pt idx="4">
                  <c:v>8.1900000000000001E-2</c:v>
                </c:pt>
                <c:pt idx="6">
                  <c:v>4.1819999999999996E-2</c:v>
                </c:pt>
                <c:pt idx="7">
                  <c:v>7.1955000000000005E-2</c:v>
                </c:pt>
                <c:pt idx="8">
                  <c:v>6.3301875000000007E-2</c:v>
                </c:pt>
                <c:pt idx="9">
                  <c:v>4.4900735294117644E-2</c:v>
                </c:pt>
                <c:pt idx="10">
                  <c:v>4.2578289473684208E-2</c:v>
                </c:pt>
                <c:pt idx="11">
                  <c:v>0.14721770833333334</c:v>
                </c:pt>
                <c:pt idx="13">
                  <c:v>4.9956279069767448E-2</c:v>
                </c:pt>
                <c:pt idx="14">
                  <c:v>4.6766037735849059E-2</c:v>
                </c:pt>
                <c:pt idx="15">
                  <c:v>4.6818000000000005E-2</c:v>
                </c:pt>
                <c:pt idx="16">
                  <c:v>4.3605000000000005E-2</c:v>
                </c:pt>
                <c:pt idx="17">
                  <c:v>5.8872395833333334E-2</c:v>
                </c:pt>
                <c:pt idx="19">
                  <c:v>2.9216785714285712E-2</c:v>
                </c:pt>
                <c:pt idx="20">
                  <c:v>3.9847500000000001E-2</c:v>
                </c:pt>
                <c:pt idx="21">
                  <c:v>3.3412499999999998E-2</c:v>
                </c:pt>
              </c:numCache>
            </c:numRef>
          </c:yVal>
        </c:ser>
        <c:ser>
          <c:idx val="7"/>
          <c:order val="7"/>
          <c:tx>
            <c:strRef>
              <c:f>Tabelle1!$A$121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Tabelle1!$D$123:$D$127</c:f>
              <c:numCache>
                <c:formatCode>General</c:formatCode>
                <c:ptCount val="5"/>
                <c:pt idx="0">
                  <c:v>400</c:v>
                </c:pt>
                <c:pt idx="2">
                  <c:v>350</c:v>
                </c:pt>
                <c:pt idx="4">
                  <c:v>120</c:v>
                </c:pt>
              </c:numCache>
            </c:numRef>
          </c:xVal>
          <c:yVal>
            <c:numRef>
              <c:f>Tabelle1!$Y$123:$Y$127</c:f>
              <c:numCache>
                <c:formatCode>0.000</c:formatCode>
                <c:ptCount val="5"/>
                <c:pt idx="0">
                  <c:v>7.8942499999999999E-2</c:v>
                </c:pt>
                <c:pt idx="2">
                  <c:v>7.9809999999999992E-2</c:v>
                </c:pt>
                <c:pt idx="4">
                  <c:v>4.1437500000000002E-2</c:v>
                </c:pt>
              </c:numCache>
            </c:numRef>
          </c:yVal>
        </c:ser>
        <c:ser>
          <c:idx val="8"/>
          <c:order val="8"/>
          <c:tx>
            <c:strRef>
              <c:f>Tabelle1!$A$129</c:f>
              <c:strCache>
                <c:ptCount val="1"/>
                <c:pt idx="0">
                  <c:v>Magotteaux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Tabelle1!$D$131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Tabelle1!$Y$131</c:f>
              <c:numCache>
                <c:formatCode>0.000</c:formatCode>
                <c:ptCount val="1"/>
                <c:pt idx="0">
                  <c:v>7.1253732E-2</c:v>
                </c:pt>
              </c:numCache>
            </c:numRef>
          </c:yVal>
        </c:ser>
        <c:ser>
          <c:idx val="9"/>
          <c:order val="9"/>
          <c:tx>
            <c:strRef>
              <c:f>Tabelle1!$A$133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Tabelle1!$D$135:$D$156</c:f>
              <c:numCache>
                <c:formatCode>General</c:formatCode>
                <c:ptCount val="22"/>
                <c:pt idx="0">
                  <c:v>96</c:v>
                </c:pt>
                <c:pt idx="1">
                  <c:v>160</c:v>
                </c:pt>
                <c:pt idx="2">
                  <c:v>256</c:v>
                </c:pt>
                <c:pt idx="3">
                  <c:v>304</c:v>
                </c:pt>
                <c:pt idx="5">
                  <c:v>64</c:v>
                </c:pt>
                <c:pt idx="6">
                  <c:v>96</c:v>
                </c:pt>
                <c:pt idx="8">
                  <c:v>112</c:v>
                </c:pt>
                <c:pt idx="9">
                  <c:v>96</c:v>
                </c:pt>
                <c:pt idx="10">
                  <c:v>200</c:v>
                </c:pt>
                <c:pt idx="11">
                  <c:v>176</c:v>
                </c:pt>
                <c:pt idx="12">
                  <c:v>248</c:v>
                </c:pt>
                <c:pt idx="13">
                  <c:v>216</c:v>
                </c:pt>
                <c:pt idx="14">
                  <c:v>368</c:v>
                </c:pt>
                <c:pt idx="15">
                  <c:v>328</c:v>
                </c:pt>
                <c:pt idx="16">
                  <c:v>432</c:v>
                </c:pt>
                <c:pt idx="17">
                  <c:v>400</c:v>
                </c:pt>
                <c:pt idx="19">
                  <c:v>80</c:v>
                </c:pt>
                <c:pt idx="20">
                  <c:v>128</c:v>
                </c:pt>
                <c:pt idx="21">
                  <c:v>211.20000000000002</c:v>
                </c:pt>
              </c:numCache>
            </c:numRef>
          </c:xVal>
          <c:yVal>
            <c:numRef>
              <c:f>Tabelle1!$Y$135:$Y$156</c:f>
              <c:numCache>
                <c:formatCode>0.000</c:formatCode>
                <c:ptCount val="22"/>
                <c:pt idx="0">
                  <c:v>8.2553786458333334E-2</c:v>
                </c:pt>
                <c:pt idx="1">
                  <c:v>6.9400005000000001E-2</c:v>
                </c:pt>
                <c:pt idx="2">
                  <c:v>6.4844257500000002E-2</c:v>
                </c:pt>
                <c:pt idx="3">
                  <c:v>6.5807046315789472E-2</c:v>
                </c:pt>
                <c:pt idx="5">
                  <c:v>0.111149184375</c:v>
                </c:pt>
                <c:pt idx="6">
                  <c:v>7.9658156250000001E-2</c:v>
                </c:pt>
                <c:pt idx="8">
                  <c:v>7.263429028571429E-2</c:v>
                </c:pt>
                <c:pt idx="9">
                  <c:v>8.4740005333333326E-2</c:v>
                </c:pt>
                <c:pt idx="10">
                  <c:v>7.8744491639999997E-2</c:v>
                </c:pt>
                <c:pt idx="11">
                  <c:v>8.9482376863636359E-2</c:v>
                </c:pt>
                <c:pt idx="12">
                  <c:v>8.545178467741936E-2</c:v>
                </c:pt>
                <c:pt idx="13">
                  <c:v>9.8111308333333341E-2</c:v>
                </c:pt>
                <c:pt idx="14">
                  <c:v>9.3247200489130433E-2</c:v>
                </c:pt>
                <c:pt idx="15">
                  <c:v>0.10461881030487805</c:v>
                </c:pt>
                <c:pt idx="16">
                  <c:v>8.9668821666666676E-2</c:v>
                </c:pt>
                <c:pt idx="17">
                  <c:v>9.6842327400000011E-2</c:v>
                </c:pt>
                <c:pt idx="19">
                  <c:v>0.15658875</c:v>
                </c:pt>
                <c:pt idx="20">
                  <c:v>0.12870000000000001</c:v>
                </c:pt>
                <c:pt idx="21">
                  <c:v>0.11812499999999999</c:v>
                </c:pt>
              </c:numCache>
            </c:numRef>
          </c:yVal>
        </c:ser>
        <c:ser>
          <c:idx val="10"/>
          <c:order val="10"/>
          <c:tx>
            <c:strRef>
              <c:f>Tabelle1!$A$181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Tabelle1!$D$183:$D$191</c:f>
              <c:numCache>
                <c:formatCode>General</c:formatCode>
                <c:ptCount val="9"/>
                <c:pt idx="0">
                  <c:v>1800</c:v>
                </c:pt>
                <c:pt idx="2">
                  <c:v>110</c:v>
                </c:pt>
                <c:pt idx="4">
                  <c:v>130</c:v>
                </c:pt>
                <c:pt idx="6">
                  <c:v>120</c:v>
                </c:pt>
                <c:pt idx="8">
                  <c:v>300</c:v>
                </c:pt>
              </c:numCache>
            </c:numRef>
          </c:xVal>
          <c:yVal>
            <c:numRef>
              <c:f>Tabelle1!$Y$183:$Y$191</c:f>
              <c:numCache>
                <c:formatCode>0.000</c:formatCode>
                <c:ptCount val="9"/>
                <c:pt idx="0">
                  <c:v>0.1076356175</c:v>
                </c:pt>
                <c:pt idx="2">
                  <c:v>6.7714272727272734E-2</c:v>
                </c:pt>
                <c:pt idx="4">
                  <c:v>0.11028644846153846</c:v>
                </c:pt>
                <c:pt idx="6">
                  <c:v>0.26536064583333335</c:v>
                </c:pt>
                <c:pt idx="8">
                  <c:v>7.5456000000000009E-2</c:v>
                </c:pt>
              </c:numCache>
            </c:numRef>
          </c:yVal>
        </c:ser>
        <c:ser>
          <c:idx val="11"/>
          <c:order val="11"/>
          <c:tx>
            <c:strRef>
              <c:f>Tabelle1!$A$193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Tabelle1!$D$195:$D$208</c:f>
              <c:numCache>
                <c:formatCode>General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1200</c:v>
                </c:pt>
                <c:pt idx="3">
                  <c:v>1200</c:v>
                </c:pt>
                <c:pt idx="5">
                  <c:v>25</c:v>
                </c:pt>
                <c:pt idx="6">
                  <c:v>20</c:v>
                </c:pt>
                <c:pt idx="7">
                  <c:v>45</c:v>
                </c:pt>
                <c:pt idx="8">
                  <c:v>100</c:v>
                </c:pt>
                <c:pt idx="9">
                  <c:v>35</c:v>
                </c:pt>
                <c:pt idx="10">
                  <c:v>150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</c:numCache>
            </c:numRef>
          </c:xVal>
          <c:yVal>
            <c:numRef>
              <c:f>Tabelle1!$Y$195:$Y$208</c:f>
              <c:numCache>
                <c:formatCode>0.000</c:formatCode>
                <c:ptCount val="14"/>
                <c:pt idx="0">
                  <c:v>4.4171111111111105E-2</c:v>
                </c:pt>
                <c:pt idx="1">
                  <c:v>4.4171111111111105E-2</c:v>
                </c:pt>
                <c:pt idx="2">
                  <c:v>6.4723958333333331E-2</c:v>
                </c:pt>
                <c:pt idx="3">
                  <c:v>6.4723958333333331E-2</c:v>
                </c:pt>
                <c:pt idx="5">
                  <c:v>0.56179999999999997</c:v>
                </c:pt>
                <c:pt idx="6">
                  <c:v>0.70225000000000004</c:v>
                </c:pt>
                <c:pt idx="7">
                  <c:v>0.45124999999999998</c:v>
                </c:pt>
                <c:pt idx="8">
                  <c:v>0.21930749999999999</c:v>
                </c:pt>
                <c:pt idx="9">
                  <c:v>0.59178214285714292</c:v>
                </c:pt>
                <c:pt idx="10">
                  <c:v>0.29399999999999998</c:v>
                </c:pt>
                <c:pt idx="11">
                  <c:v>0.29399999999999998</c:v>
                </c:pt>
                <c:pt idx="12">
                  <c:v>0.27648</c:v>
                </c:pt>
                <c:pt idx="13">
                  <c:v>0.27648</c:v>
                </c:pt>
              </c:numCache>
            </c:numRef>
          </c:yVal>
        </c:ser>
        <c:ser>
          <c:idx val="12"/>
          <c:order val="12"/>
          <c:tx>
            <c:strRef>
              <c:f>Tabelle1!$A$210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Tabelle1!$D$212:$D$226</c:f>
              <c:numCache>
                <c:formatCode>General</c:formatCode>
                <c:ptCount val="15"/>
                <c:pt idx="0">
                  <c:v>180</c:v>
                </c:pt>
                <c:pt idx="1">
                  <c:v>340</c:v>
                </c:pt>
                <c:pt idx="2">
                  <c:v>380</c:v>
                </c:pt>
                <c:pt idx="3">
                  <c:v>520</c:v>
                </c:pt>
                <c:pt idx="4">
                  <c:v>620</c:v>
                </c:pt>
                <c:pt idx="5">
                  <c:v>720</c:v>
                </c:pt>
                <c:pt idx="7">
                  <c:v>150</c:v>
                </c:pt>
                <c:pt idx="8">
                  <c:v>220</c:v>
                </c:pt>
                <c:pt idx="9">
                  <c:v>300</c:v>
                </c:pt>
                <c:pt idx="10">
                  <c:v>380</c:v>
                </c:pt>
                <c:pt idx="11">
                  <c:v>460</c:v>
                </c:pt>
                <c:pt idx="12">
                  <c:v>580</c:v>
                </c:pt>
                <c:pt idx="13">
                  <c:v>720</c:v>
                </c:pt>
                <c:pt idx="14">
                  <c:v>950</c:v>
                </c:pt>
              </c:numCache>
            </c:numRef>
          </c:xVal>
          <c:yVal>
            <c:numRef>
              <c:f>Tabelle1!$Y$212:$Y$226</c:f>
              <c:numCache>
                <c:formatCode>0.000</c:formatCode>
                <c:ptCount val="15"/>
                <c:pt idx="0">
                  <c:v>3.8850420000000004E-2</c:v>
                </c:pt>
                <c:pt idx="1">
                  <c:v>3.2726225900000003E-2</c:v>
                </c:pt>
                <c:pt idx="2">
                  <c:v>3.7509735855263154E-2</c:v>
                </c:pt>
                <c:pt idx="3">
                  <c:v>3.3068259855769229E-2</c:v>
                </c:pt>
                <c:pt idx="4">
                  <c:v>3.2592473185483875E-2</c:v>
                </c:pt>
                <c:pt idx="5">
                  <c:v>5.4616426666666662E-2</c:v>
                </c:pt>
                <c:pt idx="7">
                  <c:v>4.2376320000000002E-2</c:v>
                </c:pt>
                <c:pt idx="8">
                  <c:v>3.8103527272727269E-2</c:v>
                </c:pt>
                <c:pt idx="9">
                  <c:v>3.7667049566666666E-2</c:v>
                </c:pt>
                <c:pt idx="10">
                  <c:v>3.5632451447368423E-2</c:v>
                </c:pt>
                <c:pt idx="11">
                  <c:v>3.4591212717391302E-2</c:v>
                </c:pt>
                <c:pt idx="12">
                  <c:v>5.7692358620689652E-2</c:v>
                </c:pt>
                <c:pt idx="13">
                  <c:v>5.1320500000000005E-2</c:v>
                </c:pt>
                <c:pt idx="14">
                  <c:v>4.3229936842105264E-2</c:v>
                </c:pt>
              </c:numCache>
            </c:numRef>
          </c:yVal>
        </c:ser>
        <c:ser>
          <c:idx val="13"/>
          <c:order val="13"/>
          <c:tx>
            <c:strRef>
              <c:f>Tabelle1!$A$228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Tabelle1!$D$230:$D$262</c:f>
              <c:numCache>
                <c:formatCode>General</c:formatCode>
                <c:ptCount val="33"/>
                <c:pt idx="0">
                  <c:v>180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160</c:v>
                </c:pt>
                <c:pt idx="6">
                  <c:v>160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5">
                  <c:v>80</c:v>
                </c:pt>
                <c:pt idx="16">
                  <c:v>80</c:v>
                </c:pt>
                <c:pt idx="17">
                  <c:v>130</c:v>
                </c:pt>
                <c:pt idx="18">
                  <c:v>130</c:v>
                </c:pt>
                <c:pt idx="19">
                  <c:v>150</c:v>
                </c:pt>
                <c:pt idx="20">
                  <c:v>200</c:v>
                </c:pt>
                <c:pt idx="23">
                  <c:v>70</c:v>
                </c:pt>
                <c:pt idx="24">
                  <c:v>90</c:v>
                </c:pt>
                <c:pt idx="25">
                  <c:v>1000</c:v>
                </c:pt>
                <c:pt idx="27">
                  <c:v>110</c:v>
                </c:pt>
                <c:pt idx="28">
                  <c:v>180</c:v>
                </c:pt>
                <c:pt idx="29">
                  <c:v>350</c:v>
                </c:pt>
                <c:pt idx="30">
                  <c:v>85</c:v>
                </c:pt>
                <c:pt idx="31">
                  <c:v>140</c:v>
                </c:pt>
                <c:pt idx="32">
                  <c:v>180</c:v>
                </c:pt>
              </c:numCache>
            </c:numRef>
          </c:xVal>
          <c:yVal>
            <c:numRef>
              <c:f>Tabelle1!$Y$230:$Y$262</c:f>
              <c:numCache>
                <c:formatCode>0.000</c:formatCode>
                <c:ptCount val="33"/>
                <c:pt idx="0">
                  <c:v>7.757455416666667E-2</c:v>
                </c:pt>
                <c:pt idx="2">
                  <c:v>9.7102927500000005E-2</c:v>
                </c:pt>
                <c:pt idx="3">
                  <c:v>9.7102927500000005E-2</c:v>
                </c:pt>
                <c:pt idx="4">
                  <c:v>9.7102927500000005E-2</c:v>
                </c:pt>
                <c:pt idx="5">
                  <c:v>8.4965061562499999E-2</c:v>
                </c:pt>
                <c:pt idx="6">
                  <c:v>8.4965061562499999E-2</c:v>
                </c:pt>
                <c:pt idx="7">
                  <c:v>7.5524499166666662E-2</c:v>
                </c:pt>
                <c:pt idx="8">
                  <c:v>7.5524499166666662E-2</c:v>
                </c:pt>
                <c:pt idx="9">
                  <c:v>7.5524499166666662E-2</c:v>
                </c:pt>
                <c:pt idx="10">
                  <c:v>6.1792772045454546E-2</c:v>
                </c:pt>
                <c:pt idx="11">
                  <c:v>6.1792772045454546E-2</c:v>
                </c:pt>
                <c:pt idx="12">
                  <c:v>6.1792772045454546E-2</c:v>
                </c:pt>
                <c:pt idx="15">
                  <c:v>0.17095050000000001</c:v>
                </c:pt>
                <c:pt idx="16">
                  <c:v>0.17095050000000001</c:v>
                </c:pt>
                <c:pt idx="17">
                  <c:v>0.10520030769230769</c:v>
                </c:pt>
                <c:pt idx="18">
                  <c:v>0.10520030769230769</c:v>
                </c:pt>
                <c:pt idx="19">
                  <c:v>9.1173600000000007E-2</c:v>
                </c:pt>
                <c:pt idx="20">
                  <c:v>6.8380200000000002E-2</c:v>
                </c:pt>
                <c:pt idx="23">
                  <c:v>2.0430561371428575</c:v>
                </c:pt>
                <c:pt idx="24">
                  <c:v>1.5890436622222224</c:v>
                </c:pt>
                <c:pt idx="25">
                  <c:v>0.14301392960000001</c:v>
                </c:pt>
                <c:pt idx="27">
                  <c:v>0.29715332727272731</c:v>
                </c:pt>
                <c:pt idx="28">
                  <c:v>0.18159370000000002</c:v>
                </c:pt>
                <c:pt idx="29">
                  <c:v>9.339104571428572E-2</c:v>
                </c:pt>
                <c:pt idx="30">
                  <c:v>0.21653823529411767</c:v>
                </c:pt>
                <c:pt idx="31">
                  <c:v>0.13146964285714285</c:v>
                </c:pt>
                <c:pt idx="32">
                  <c:v>0.10225416666666667</c:v>
                </c:pt>
              </c:numCache>
            </c:numRef>
          </c:yVal>
        </c:ser>
        <c:ser>
          <c:idx val="14"/>
          <c:order val="14"/>
          <c:tx>
            <c:strRef>
              <c:f>Tabelle1!$A$267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Tabelle1!$D$269:$D$298</c:f>
              <c:numCache>
                <c:formatCode>General</c:formatCode>
                <c:ptCount val="30"/>
                <c:pt idx="0">
                  <c:v>35</c:v>
                </c:pt>
                <c:pt idx="1">
                  <c:v>90</c:v>
                </c:pt>
                <c:pt idx="2">
                  <c:v>110</c:v>
                </c:pt>
                <c:pt idx="3">
                  <c:v>145</c:v>
                </c:pt>
                <c:pt idx="4">
                  <c:v>175</c:v>
                </c:pt>
                <c:pt idx="5">
                  <c:v>120</c:v>
                </c:pt>
                <c:pt idx="6">
                  <c:v>230</c:v>
                </c:pt>
                <c:pt idx="7">
                  <c:v>275</c:v>
                </c:pt>
                <c:pt idx="8">
                  <c:v>300</c:v>
                </c:pt>
                <c:pt idx="9">
                  <c:v>330</c:v>
                </c:pt>
                <c:pt idx="10">
                  <c:v>400</c:v>
                </c:pt>
                <c:pt idx="11">
                  <c:v>600</c:v>
                </c:pt>
                <c:pt idx="12">
                  <c:v>950</c:v>
                </c:pt>
                <c:pt idx="13">
                  <c:v>1175</c:v>
                </c:pt>
                <c:pt idx="14">
                  <c:v>1700</c:v>
                </c:pt>
                <c:pt idx="15">
                  <c:v>2200</c:v>
                </c:pt>
                <c:pt idx="17">
                  <c:v>160</c:v>
                </c:pt>
                <c:pt idx="18">
                  <c:v>220</c:v>
                </c:pt>
                <c:pt idx="19">
                  <c:v>350</c:v>
                </c:pt>
                <c:pt idx="20">
                  <c:v>650</c:v>
                </c:pt>
                <c:pt idx="21">
                  <c:v>1500</c:v>
                </c:pt>
                <c:pt idx="23">
                  <c:v>40</c:v>
                </c:pt>
                <c:pt idx="24">
                  <c:v>160</c:v>
                </c:pt>
                <c:pt idx="25">
                  <c:v>400</c:v>
                </c:pt>
                <c:pt idx="26">
                  <c:v>650</c:v>
                </c:pt>
                <c:pt idx="28">
                  <c:v>160</c:v>
                </c:pt>
                <c:pt idx="29">
                  <c:v>250</c:v>
                </c:pt>
              </c:numCache>
            </c:numRef>
          </c:xVal>
          <c:yVal>
            <c:numRef>
              <c:f>Tabelle1!$Y$269:$Y$298</c:f>
              <c:numCache>
                <c:formatCode>0.000</c:formatCode>
                <c:ptCount val="30"/>
                <c:pt idx="0">
                  <c:v>9.1474285714285716E-2</c:v>
                </c:pt>
                <c:pt idx="1">
                  <c:v>8.5701388888888883E-2</c:v>
                </c:pt>
                <c:pt idx="2">
                  <c:v>9.7159090909090903E-2</c:v>
                </c:pt>
                <c:pt idx="3">
                  <c:v>8.5344827586206901E-2</c:v>
                </c:pt>
                <c:pt idx="4">
                  <c:v>8.1964285714285712E-2</c:v>
                </c:pt>
                <c:pt idx="5">
                  <c:v>0.11670749999999999</c:v>
                </c:pt>
                <c:pt idx="6">
                  <c:v>7.4422173913043482E-2</c:v>
                </c:pt>
                <c:pt idx="7">
                  <c:v>7.3213636363636356E-2</c:v>
                </c:pt>
                <c:pt idx="8">
                  <c:v>7.2481500000000004E-2</c:v>
                </c:pt>
                <c:pt idx="9">
                  <c:v>8.0079999999999998E-2</c:v>
                </c:pt>
                <c:pt idx="10">
                  <c:v>9.3823199999999995E-2</c:v>
                </c:pt>
                <c:pt idx="11">
                  <c:v>6.7199999999999996E-2</c:v>
                </c:pt>
                <c:pt idx="12">
                  <c:v>0.11345178947368421</c:v>
                </c:pt>
                <c:pt idx="13">
                  <c:v>0.11005659574468084</c:v>
                </c:pt>
                <c:pt idx="14">
                  <c:v>0.11913117647058823</c:v>
                </c:pt>
                <c:pt idx="15">
                  <c:v>0.10656765</c:v>
                </c:pt>
                <c:pt idx="17">
                  <c:v>7.7786999999999995E-2</c:v>
                </c:pt>
                <c:pt idx="18">
                  <c:v>9.4827600000000012E-2</c:v>
                </c:pt>
                <c:pt idx="19">
                  <c:v>7.8367268571428561E-2</c:v>
                </c:pt>
                <c:pt idx="20">
                  <c:v>8.2261846153846158E-2</c:v>
                </c:pt>
                <c:pt idx="21">
                  <c:v>7.5779600000000003E-2</c:v>
                </c:pt>
                <c:pt idx="23">
                  <c:v>0.1068375</c:v>
                </c:pt>
                <c:pt idx="24">
                  <c:v>5.1427518749999998E-2</c:v>
                </c:pt>
                <c:pt idx="25">
                  <c:v>5.8986799999999999E-2</c:v>
                </c:pt>
                <c:pt idx="26">
                  <c:v>5.5513846153846157E-2</c:v>
                </c:pt>
                <c:pt idx="28">
                  <c:v>7.1106749999999996E-2</c:v>
                </c:pt>
                <c:pt idx="29">
                  <c:v>9.7769324800000001E-2</c:v>
                </c:pt>
              </c:numCache>
            </c:numRef>
          </c:yVal>
        </c:ser>
        <c:ser>
          <c:idx val="15"/>
          <c:order val="15"/>
          <c:tx>
            <c:strRef>
              <c:f>Tabelle1!$A$300</c:f>
              <c:strCache>
                <c:ptCount val="1"/>
                <c:pt idx="0">
                  <c:v>Vortex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Tabelle1!$D$302:$D$307</c:f>
              <c:numCache>
                <c:formatCode>General</c:formatCode>
                <c:ptCount val="6"/>
                <c:pt idx="0">
                  <c:v>110</c:v>
                </c:pt>
                <c:pt idx="2">
                  <c:v>120</c:v>
                </c:pt>
                <c:pt idx="3">
                  <c:v>550</c:v>
                </c:pt>
                <c:pt idx="5">
                  <c:v>1000</c:v>
                </c:pt>
              </c:numCache>
            </c:numRef>
          </c:xVal>
          <c:yVal>
            <c:numRef>
              <c:f>Tabelle1!$Y$302:$Y$307</c:f>
              <c:numCache>
                <c:formatCode>0.000</c:formatCode>
                <c:ptCount val="6"/>
                <c:pt idx="0">
                  <c:v>4.302014545454546E-2</c:v>
                </c:pt>
                <c:pt idx="2">
                  <c:v>2.4738570000000001E-2</c:v>
                </c:pt>
                <c:pt idx="3">
                  <c:v>4.0221090909090908E-2</c:v>
                </c:pt>
                <c:pt idx="5">
                  <c:v>2.2769999999999999E-2</c:v>
                </c:pt>
              </c:numCache>
            </c:numRef>
          </c:yVal>
        </c:ser>
        <c:axId val="70961024"/>
        <c:axId val="71106560"/>
      </c:scatterChart>
      <c:valAx>
        <c:axId val="7096102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0.38115160721688046"/>
              <c:y val="0.94479379689558285"/>
            </c:manualLayout>
          </c:layout>
        </c:title>
        <c:numFmt formatCode="General" sourceLinked="1"/>
        <c:majorTickMark val="none"/>
        <c:tickLblPos val="nextTo"/>
        <c:crossAx val="71106560"/>
        <c:crosses val="autoZero"/>
        <c:crossBetween val="midCat"/>
      </c:valAx>
      <c:valAx>
        <c:axId val="71106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Raumbedarf [m³ h/t]</a:t>
                </a:r>
                <a:endParaRPr lang="de-DE" sz="1400"/>
              </a:p>
            </c:rich>
          </c:tx>
        </c:title>
        <c:numFmt formatCode="0.000" sourceLinked="1"/>
        <c:majorTickMark val="none"/>
        <c:tickLblPos val="nextTo"/>
        <c:crossAx val="7096102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Tabelle1!$D$6:$D$8</c:f>
              <c:numCache>
                <c:formatCode>General</c:formatCode>
                <c:ptCount val="3"/>
                <c:pt idx="0">
                  <c:v>1200</c:v>
                </c:pt>
                <c:pt idx="1">
                  <c:v>1000</c:v>
                </c:pt>
                <c:pt idx="2">
                  <c:v>1200</c:v>
                </c:pt>
              </c:numCache>
            </c:numRef>
          </c:xVal>
          <c:yVal>
            <c:numRef>
              <c:f>Tabelle1!$W$6:$W$8</c:f>
              <c:numCache>
                <c:formatCode>0.000</c:formatCode>
                <c:ptCount val="3"/>
                <c:pt idx="0">
                  <c:v>1.7766666666666667E-2</c:v>
                </c:pt>
                <c:pt idx="1">
                  <c:v>2.9600000000000001E-2</c:v>
                </c:pt>
                <c:pt idx="2">
                  <c:v>2.6249999999999999E-2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BHS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  <c:trendlineType val="log"/>
          </c:trendline>
          <c:xVal>
            <c:numRef>
              <c:f>Tabelle1!$D$12:$D$40</c:f>
              <c:numCache>
                <c:formatCode>General</c:formatCode>
                <c:ptCount val="29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4">
                  <c:v>50</c:v>
                </c:pt>
                <c:pt idx="5">
                  <c:v>90</c:v>
                </c:pt>
                <c:pt idx="6">
                  <c:v>135</c:v>
                </c:pt>
                <c:pt idx="7">
                  <c:v>160</c:v>
                </c:pt>
                <c:pt idx="8">
                  <c:v>180</c:v>
                </c:pt>
                <c:pt idx="9">
                  <c:v>225</c:v>
                </c:pt>
                <c:pt idx="10">
                  <c:v>335</c:v>
                </c:pt>
                <c:pt idx="12">
                  <c:v>40</c:v>
                </c:pt>
                <c:pt idx="13">
                  <c:v>70</c:v>
                </c:pt>
                <c:pt idx="14">
                  <c:v>100</c:v>
                </c:pt>
                <c:pt idx="15">
                  <c:v>120</c:v>
                </c:pt>
                <c:pt idx="16">
                  <c:v>160</c:v>
                </c:pt>
                <c:pt idx="17">
                  <c:v>200</c:v>
                </c:pt>
                <c:pt idx="18">
                  <c:v>300</c:v>
                </c:pt>
                <c:pt idx="20">
                  <c:v>70</c:v>
                </c:pt>
                <c:pt idx="21">
                  <c:v>90</c:v>
                </c:pt>
                <c:pt idx="22">
                  <c:v>180</c:v>
                </c:pt>
                <c:pt idx="23">
                  <c:v>300</c:v>
                </c:pt>
                <c:pt idx="24">
                  <c:v>400</c:v>
                </c:pt>
                <c:pt idx="26">
                  <c:v>30</c:v>
                </c:pt>
                <c:pt idx="27">
                  <c:v>50</c:v>
                </c:pt>
                <c:pt idx="28">
                  <c:v>75</c:v>
                </c:pt>
              </c:numCache>
            </c:numRef>
          </c:xVal>
          <c:yVal>
            <c:numRef>
              <c:f>Tabelle1!$W$12:$W$40</c:f>
              <c:numCache>
                <c:formatCode>0.000</c:formatCode>
                <c:ptCount val="29"/>
                <c:pt idx="0">
                  <c:v>1.4999999999999999E-2</c:v>
                </c:pt>
                <c:pt idx="1">
                  <c:v>1.1314285714285714E-2</c:v>
                </c:pt>
                <c:pt idx="2">
                  <c:v>9.6666666666666654E-3</c:v>
                </c:pt>
                <c:pt idx="4">
                  <c:v>3.9759999999999997E-2</c:v>
                </c:pt>
                <c:pt idx="5">
                  <c:v>3.0372222222222221E-2</c:v>
                </c:pt>
                <c:pt idx="6">
                  <c:v>2.5666666666666664E-2</c:v>
                </c:pt>
                <c:pt idx="7">
                  <c:v>2.5453125E-2</c:v>
                </c:pt>
                <c:pt idx="8">
                  <c:v>2.5999999999999999E-2</c:v>
                </c:pt>
                <c:pt idx="9">
                  <c:v>2.0693333333333331E-2</c:v>
                </c:pt>
                <c:pt idx="10">
                  <c:v>1.6262686567164179E-2</c:v>
                </c:pt>
                <c:pt idx="12">
                  <c:v>4.9700000000000001E-2</c:v>
                </c:pt>
                <c:pt idx="13">
                  <c:v>3.9049999999999994E-2</c:v>
                </c:pt>
                <c:pt idx="14">
                  <c:v>3.465E-2</c:v>
                </c:pt>
                <c:pt idx="15">
                  <c:v>3.3937499999999995E-2</c:v>
                </c:pt>
                <c:pt idx="16">
                  <c:v>2.9249999999999998E-2</c:v>
                </c:pt>
                <c:pt idx="17">
                  <c:v>2.3279999999999999E-2</c:v>
                </c:pt>
                <c:pt idx="18">
                  <c:v>1.8160000000000003E-2</c:v>
                </c:pt>
                <c:pt idx="20">
                  <c:v>0.12414285714285714</c:v>
                </c:pt>
                <c:pt idx="21">
                  <c:v>0.10533333333333333</c:v>
                </c:pt>
                <c:pt idx="22">
                  <c:v>6.6250000000000003E-2</c:v>
                </c:pt>
                <c:pt idx="23">
                  <c:v>4.8620000000000003E-2</c:v>
                </c:pt>
                <c:pt idx="24">
                  <c:v>3.7995000000000001E-2</c:v>
                </c:pt>
                <c:pt idx="26">
                  <c:v>0.11853333333333334</c:v>
                </c:pt>
                <c:pt idx="27">
                  <c:v>9.2399999999999996E-2</c:v>
                </c:pt>
                <c:pt idx="28">
                  <c:v>0.114</c:v>
                </c:pt>
              </c:numCache>
            </c:numRef>
          </c:yVal>
        </c:ser>
        <c:ser>
          <c:idx val="2"/>
          <c:order val="2"/>
          <c:tx>
            <c:strRef>
              <c:f>Tabelle1!$A$51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Tabelle1!$D$52:$D$60</c:f>
              <c:numCache>
                <c:formatCode>General</c:formatCode>
                <c:ptCount val="9"/>
                <c:pt idx="0">
                  <c:v>45</c:v>
                </c:pt>
                <c:pt idx="1">
                  <c:v>80</c:v>
                </c:pt>
                <c:pt idx="2">
                  <c:v>150</c:v>
                </c:pt>
                <c:pt idx="4">
                  <c:v>250</c:v>
                </c:pt>
                <c:pt idx="5">
                  <c:v>400</c:v>
                </c:pt>
                <c:pt idx="6">
                  <c:v>450</c:v>
                </c:pt>
                <c:pt idx="7">
                  <c:v>850</c:v>
                </c:pt>
                <c:pt idx="8">
                  <c:v>1300</c:v>
                </c:pt>
              </c:numCache>
            </c:numRef>
          </c:xVal>
          <c:yVal>
            <c:numRef>
              <c:f>Tabelle1!$W$52:$W$60</c:f>
              <c:numCache>
                <c:formatCode>0.000</c:formatCode>
                <c:ptCount val="9"/>
                <c:pt idx="0">
                  <c:v>5.6000000000000001E-2</c:v>
                </c:pt>
                <c:pt idx="1">
                  <c:v>4.68125E-2</c:v>
                </c:pt>
                <c:pt idx="2">
                  <c:v>3.32E-2</c:v>
                </c:pt>
                <c:pt idx="4">
                  <c:v>2.8845600000000002E-2</c:v>
                </c:pt>
                <c:pt idx="5">
                  <c:v>3.0624999999999999E-2</c:v>
                </c:pt>
                <c:pt idx="6">
                  <c:v>3.3299999999999996E-2</c:v>
                </c:pt>
                <c:pt idx="7">
                  <c:v>2.58E-2</c:v>
                </c:pt>
                <c:pt idx="8">
                  <c:v>2.236153846153846E-2</c:v>
                </c:pt>
              </c:numCache>
            </c:numRef>
          </c:yVal>
        </c:ser>
        <c:ser>
          <c:idx val="3"/>
          <c:order val="3"/>
          <c:tx>
            <c:strRef>
              <c:f>Tabelle1!$A$62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Tabelle1!$D$64:$D$69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450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Tabelle1!$W$64:$W$69</c:f>
              <c:numCache>
                <c:formatCode>0.000</c:formatCode>
                <c:ptCount val="6"/>
                <c:pt idx="0">
                  <c:v>3.16875E-2</c:v>
                </c:pt>
                <c:pt idx="1">
                  <c:v>2.5666666666666667E-2</c:v>
                </c:pt>
                <c:pt idx="2">
                  <c:v>2.0892857142857144E-2</c:v>
                </c:pt>
                <c:pt idx="3">
                  <c:v>1.8666666666666668E-2</c:v>
                </c:pt>
                <c:pt idx="4">
                  <c:v>1.8200000000000001E-2</c:v>
                </c:pt>
                <c:pt idx="5">
                  <c:v>1.6333333333333335E-2</c:v>
                </c:pt>
              </c:numCache>
            </c:numRef>
          </c:yVal>
        </c:ser>
        <c:ser>
          <c:idx val="4"/>
          <c:order val="4"/>
          <c:tx>
            <c:strRef>
              <c:f>Tabelle1!$A$71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Tabelle1!$D$73:$D$87</c:f>
              <c:numCache>
                <c:formatCode>General</c:formatCode>
                <c:ptCount val="15"/>
                <c:pt idx="0">
                  <c:v>600</c:v>
                </c:pt>
                <c:pt idx="1">
                  <c:v>750</c:v>
                </c:pt>
                <c:pt idx="3">
                  <c:v>500</c:v>
                </c:pt>
                <c:pt idx="4">
                  <c:v>650</c:v>
                </c:pt>
                <c:pt idx="6">
                  <c:v>2000</c:v>
                </c:pt>
                <c:pt idx="7">
                  <c:v>2300</c:v>
                </c:pt>
                <c:pt idx="8">
                  <c:v>2300</c:v>
                </c:pt>
                <c:pt idx="10">
                  <c:v>120</c:v>
                </c:pt>
                <c:pt idx="12">
                  <c:v>750</c:v>
                </c:pt>
                <c:pt idx="14">
                  <c:v>160</c:v>
                </c:pt>
              </c:numCache>
            </c:numRef>
          </c:xVal>
          <c:yVal>
            <c:numRef>
              <c:f>Tabelle1!$W$73:$W$87</c:f>
              <c:numCache>
                <c:formatCode>0.000</c:formatCode>
                <c:ptCount val="15"/>
                <c:pt idx="0">
                  <c:v>3.4666666666666665E-2</c:v>
                </c:pt>
                <c:pt idx="1">
                  <c:v>4.6899999999999997E-2</c:v>
                </c:pt>
                <c:pt idx="3">
                  <c:v>2.1000000000000001E-2</c:v>
                </c:pt>
                <c:pt idx="4">
                  <c:v>1.9076923076923078E-2</c:v>
                </c:pt>
                <c:pt idx="6">
                  <c:v>2.1655000000000001E-2</c:v>
                </c:pt>
                <c:pt idx="7">
                  <c:v>1.1934782608695653E-2</c:v>
                </c:pt>
                <c:pt idx="8">
                  <c:v>1.590217391304348E-2</c:v>
                </c:pt>
                <c:pt idx="10">
                  <c:v>4.0599999999999997E-2</c:v>
                </c:pt>
                <c:pt idx="12">
                  <c:v>2.12E-2</c:v>
                </c:pt>
                <c:pt idx="14">
                  <c:v>4.9293749999999997E-2</c:v>
                </c:pt>
              </c:numCache>
            </c:numRef>
          </c:yVal>
        </c:ser>
        <c:ser>
          <c:idx val="5"/>
          <c:order val="5"/>
          <c:tx>
            <c:strRef>
              <c:f>Tabelle1!$A$89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Tabelle1!$D$91:$D$94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Tabelle1!$W$91:$W$94</c:f>
              <c:numCache>
                <c:formatCode>0.000</c:formatCode>
                <c:ptCount val="4"/>
                <c:pt idx="0">
                  <c:v>3.9498000000000005E-2</c:v>
                </c:pt>
                <c:pt idx="1">
                  <c:v>3.1286533333333338E-2</c:v>
                </c:pt>
                <c:pt idx="2">
                  <c:v>2.9024999999999999E-2</c:v>
                </c:pt>
                <c:pt idx="3">
                  <c:v>2.6529066666666667E-2</c:v>
                </c:pt>
              </c:numCache>
            </c:numRef>
          </c:yVal>
        </c:ser>
        <c:ser>
          <c:idx val="6"/>
          <c:order val="6"/>
          <c:tx>
            <c:strRef>
              <c:f>Tabelle1!$A$96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Tabelle1!$D$98:$D$119</c:f>
              <c:numCache>
                <c:formatCode>General</c:formatCode>
                <c:ptCount val="22"/>
                <c:pt idx="0">
                  <c:v>350</c:v>
                </c:pt>
                <c:pt idx="1">
                  <c:v>400</c:v>
                </c:pt>
                <c:pt idx="2">
                  <c:v>550</c:v>
                </c:pt>
                <c:pt idx="3">
                  <c:v>500</c:v>
                </c:pt>
                <c:pt idx="4">
                  <c:v>750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340</c:v>
                </c:pt>
                <c:pt idx="10">
                  <c:v>380</c:v>
                </c:pt>
                <c:pt idx="11">
                  <c:v>480</c:v>
                </c:pt>
                <c:pt idx="13">
                  <c:v>215</c:v>
                </c:pt>
                <c:pt idx="14">
                  <c:v>265</c:v>
                </c:pt>
                <c:pt idx="15">
                  <c:v>300</c:v>
                </c:pt>
                <c:pt idx="16">
                  <c:v>360</c:v>
                </c:pt>
                <c:pt idx="17">
                  <c:v>480</c:v>
                </c:pt>
                <c:pt idx="19">
                  <c:v>70</c:v>
                </c:pt>
                <c:pt idx="20">
                  <c:v>100</c:v>
                </c:pt>
                <c:pt idx="21">
                  <c:v>140</c:v>
                </c:pt>
              </c:numCache>
            </c:numRef>
          </c:xVal>
          <c:yVal>
            <c:numRef>
              <c:f>Tabelle1!$W$98:$W$119</c:f>
              <c:numCache>
                <c:formatCode>0.000</c:formatCode>
                <c:ptCount val="22"/>
                <c:pt idx="0">
                  <c:v>1.755E-2</c:v>
                </c:pt>
                <c:pt idx="1">
                  <c:v>2.1535000000000002E-2</c:v>
                </c:pt>
                <c:pt idx="2">
                  <c:v>2.0290909090909092E-2</c:v>
                </c:pt>
                <c:pt idx="3">
                  <c:v>1.8615E-2</c:v>
                </c:pt>
                <c:pt idx="4">
                  <c:v>1.7999999999999999E-2</c:v>
                </c:pt>
                <c:pt idx="6">
                  <c:v>2.3233333333333332E-2</c:v>
                </c:pt>
                <c:pt idx="7">
                  <c:v>2.665E-2</c:v>
                </c:pt>
                <c:pt idx="8">
                  <c:v>2.5837500000000003E-2</c:v>
                </c:pt>
                <c:pt idx="9">
                  <c:v>1.9955882352941177E-2</c:v>
                </c:pt>
                <c:pt idx="10">
                  <c:v>1.8118421052631579E-2</c:v>
                </c:pt>
                <c:pt idx="11">
                  <c:v>3.0354166666666668E-2</c:v>
                </c:pt>
                <c:pt idx="13">
                  <c:v>1.8502325581395349E-2</c:v>
                </c:pt>
                <c:pt idx="14">
                  <c:v>1.7320754716981131E-2</c:v>
                </c:pt>
                <c:pt idx="15">
                  <c:v>1.7340000000000001E-2</c:v>
                </c:pt>
                <c:pt idx="16">
                  <c:v>1.6150000000000001E-2</c:v>
                </c:pt>
                <c:pt idx="17">
                  <c:v>1.8114583333333333E-2</c:v>
                </c:pt>
                <c:pt idx="19">
                  <c:v>1.7707142857142859E-2</c:v>
                </c:pt>
                <c:pt idx="20">
                  <c:v>2.4150000000000001E-2</c:v>
                </c:pt>
                <c:pt idx="21">
                  <c:v>2.0250000000000001E-2</c:v>
                </c:pt>
              </c:numCache>
            </c:numRef>
          </c:yVal>
        </c:ser>
        <c:ser>
          <c:idx val="7"/>
          <c:order val="7"/>
          <c:tx>
            <c:strRef>
              <c:f>Tabelle1!$A$121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Tabelle1!$D$123:$D$127</c:f>
              <c:numCache>
                <c:formatCode>General</c:formatCode>
                <c:ptCount val="5"/>
                <c:pt idx="0">
                  <c:v>400</c:v>
                </c:pt>
                <c:pt idx="2">
                  <c:v>350</c:v>
                </c:pt>
                <c:pt idx="4">
                  <c:v>120</c:v>
                </c:pt>
              </c:numCache>
            </c:numRef>
          </c:xVal>
          <c:yVal>
            <c:numRef>
              <c:f>Tabelle1!$W$123:$W$127</c:f>
              <c:numCache>
                <c:formatCode>0.000</c:formatCode>
                <c:ptCount val="5"/>
                <c:pt idx="0">
                  <c:v>2.2749999999999999E-2</c:v>
                </c:pt>
                <c:pt idx="2">
                  <c:v>2.3000000000000003E-2</c:v>
                </c:pt>
                <c:pt idx="4">
                  <c:v>2.4374999999999997E-2</c:v>
                </c:pt>
              </c:numCache>
            </c:numRef>
          </c:yVal>
        </c:ser>
        <c:ser>
          <c:idx val="8"/>
          <c:order val="8"/>
          <c:tx>
            <c:strRef>
              <c:f>Tabelle1!$A$129</c:f>
              <c:strCache>
                <c:ptCount val="1"/>
                <c:pt idx="0">
                  <c:v>Magotteaux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Tabelle1!$D$131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Tabelle1!$W$131</c:f>
              <c:numCache>
                <c:formatCode>0.000</c:formatCode>
                <c:ptCount val="1"/>
                <c:pt idx="0">
                  <c:v>2.8662E-2</c:v>
                </c:pt>
              </c:numCache>
            </c:numRef>
          </c:yVal>
        </c:ser>
        <c:ser>
          <c:idx val="9"/>
          <c:order val="9"/>
          <c:tx>
            <c:strRef>
              <c:f>Tabelle1!$A$133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Tabelle1!$D$135:$D$156</c:f>
              <c:numCache>
                <c:formatCode>General</c:formatCode>
                <c:ptCount val="22"/>
                <c:pt idx="0">
                  <c:v>96</c:v>
                </c:pt>
                <c:pt idx="1">
                  <c:v>160</c:v>
                </c:pt>
                <c:pt idx="2">
                  <c:v>256</c:v>
                </c:pt>
                <c:pt idx="3">
                  <c:v>304</c:v>
                </c:pt>
                <c:pt idx="5">
                  <c:v>64</c:v>
                </c:pt>
                <c:pt idx="6">
                  <c:v>96</c:v>
                </c:pt>
                <c:pt idx="8">
                  <c:v>112</c:v>
                </c:pt>
                <c:pt idx="9">
                  <c:v>96</c:v>
                </c:pt>
                <c:pt idx="10">
                  <c:v>200</c:v>
                </c:pt>
                <c:pt idx="11">
                  <c:v>176</c:v>
                </c:pt>
                <c:pt idx="12">
                  <c:v>248</c:v>
                </c:pt>
                <c:pt idx="13">
                  <c:v>216</c:v>
                </c:pt>
                <c:pt idx="14">
                  <c:v>368</c:v>
                </c:pt>
                <c:pt idx="15">
                  <c:v>328</c:v>
                </c:pt>
                <c:pt idx="16">
                  <c:v>432</c:v>
                </c:pt>
                <c:pt idx="17">
                  <c:v>400</c:v>
                </c:pt>
                <c:pt idx="19">
                  <c:v>80</c:v>
                </c:pt>
                <c:pt idx="20">
                  <c:v>128</c:v>
                </c:pt>
                <c:pt idx="21">
                  <c:v>211.20000000000002</c:v>
                </c:pt>
              </c:numCache>
            </c:numRef>
          </c:xVal>
          <c:yVal>
            <c:numRef>
              <c:f>Tabelle1!$W$135:$W$156</c:f>
              <c:numCache>
                <c:formatCode>0.000</c:formatCode>
                <c:ptCount val="22"/>
                <c:pt idx="0">
                  <c:v>3.512927083333333E-2</c:v>
                </c:pt>
                <c:pt idx="1">
                  <c:v>2.8442624999999999E-2</c:v>
                </c:pt>
                <c:pt idx="2">
                  <c:v>2.2206937499999999E-2</c:v>
                </c:pt>
                <c:pt idx="3">
                  <c:v>2.0186210526315789E-2</c:v>
                </c:pt>
                <c:pt idx="5">
                  <c:v>6.1749546874999998E-2</c:v>
                </c:pt>
                <c:pt idx="6">
                  <c:v>4.425453125E-2</c:v>
                </c:pt>
                <c:pt idx="8">
                  <c:v>3.9865142857142863E-2</c:v>
                </c:pt>
                <c:pt idx="9">
                  <c:v>4.650933333333334E-2</c:v>
                </c:pt>
                <c:pt idx="10">
                  <c:v>3.4567380000000002E-2</c:v>
                </c:pt>
                <c:pt idx="11">
                  <c:v>3.9281113636363635E-2</c:v>
                </c:pt>
                <c:pt idx="12">
                  <c:v>3.3120846774193545E-2</c:v>
                </c:pt>
                <c:pt idx="13">
                  <c:v>3.8027638888888889E-2</c:v>
                </c:pt>
                <c:pt idx="14">
                  <c:v>2.7719144021739129E-2</c:v>
                </c:pt>
                <c:pt idx="15">
                  <c:v>3.1099527439024388E-2</c:v>
                </c:pt>
                <c:pt idx="16">
                  <c:v>2.6655416666666668E-2</c:v>
                </c:pt>
                <c:pt idx="17">
                  <c:v>2.878785E-2</c:v>
                </c:pt>
                <c:pt idx="19">
                  <c:v>8.7187500000000001E-2</c:v>
                </c:pt>
                <c:pt idx="20">
                  <c:v>6.1874999999999999E-2</c:v>
                </c:pt>
                <c:pt idx="21">
                  <c:v>5.3693181818181814E-2</c:v>
                </c:pt>
              </c:numCache>
            </c:numRef>
          </c:yVal>
        </c:ser>
        <c:ser>
          <c:idx val="10"/>
          <c:order val="10"/>
          <c:tx>
            <c:strRef>
              <c:f>Tabelle1!$A$181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Tabelle1!$D$183:$D$191</c:f>
              <c:numCache>
                <c:formatCode>General</c:formatCode>
                <c:ptCount val="9"/>
                <c:pt idx="0">
                  <c:v>1800</c:v>
                </c:pt>
                <c:pt idx="2">
                  <c:v>110</c:v>
                </c:pt>
                <c:pt idx="4">
                  <c:v>130</c:v>
                </c:pt>
                <c:pt idx="6">
                  <c:v>120</c:v>
                </c:pt>
                <c:pt idx="8">
                  <c:v>300</c:v>
                </c:pt>
              </c:numCache>
            </c:numRef>
          </c:xVal>
          <c:yVal>
            <c:numRef>
              <c:f>Tabelle1!$W$183:$W$191</c:f>
              <c:numCache>
                <c:formatCode>0.000</c:formatCode>
                <c:ptCount val="9"/>
                <c:pt idx="0">
                  <c:v>1.8589916666666664E-2</c:v>
                </c:pt>
                <c:pt idx="2">
                  <c:v>3.5639090909090912E-2</c:v>
                </c:pt>
                <c:pt idx="4">
                  <c:v>4.7784423076923078E-2</c:v>
                </c:pt>
                <c:pt idx="6">
                  <c:v>8.560020833333333E-2</c:v>
                </c:pt>
                <c:pt idx="8">
                  <c:v>3.1440000000000003E-2</c:v>
                </c:pt>
              </c:numCache>
            </c:numRef>
          </c:yVal>
        </c:ser>
        <c:ser>
          <c:idx val="11"/>
          <c:order val="11"/>
          <c:tx>
            <c:strRef>
              <c:f>Tabelle1!$A$193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Tabelle1!$D$195:$D$208</c:f>
              <c:numCache>
                <c:formatCode>General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1200</c:v>
                </c:pt>
                <c:pt idx="3">
                  <c:v>1200</c:v>
                </c:pt>
                <c:pt idx="5">
                  <c:v>25</c:v>
                </c:pt>
                <c:pt idx="6">
                  <c:v>20</c:v>
                </c:pt>
                <c:pt idx="7">
                  <c:v>45</c:v>
                </c:pt>
                <c:pt idx="8">
                  <c:v>100</c:v>
                </c:pt>
                <c:pt idx="9">
                  <c:v>35</c:v>
                </c:pt>
                <c:pt idx="10">
                  <c:v>150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</c:numCache>
            </c:numRef>
          </c:xVal>
          <c:yVal>
            <c:numRef>
              <c:f>Tabelle1!$W$195:$W$208</c:f>
              <c:numCache>
                <c:formatCode>0.000</c:formatCode>
                <c:ptCount val="14"/>
                <c:pt idx="0">
                  <c:v>1.6988888888888887E-2</c:v>
                </c:pt>
                <c:pt idx="1">
                  <c:v>1.6988888888888887E-2</c:v>
                </c:pt>
                <c:pt idx="2">
                  <c:v>1.5052083333333334E-2</c:v>
                </c:pt>
                <c:pt idx="3">
                  <c:v>1.5052083333333334E-2</c:v>
                </c:pt>
                <c:pt idx="5">
                  <c:v>0.28089999999999998</c:v>
                </c:pt>
                <c:pt idx="6">
                  <c:v>0.35112500000000002</c:v>
                </c:pt>
                <c:pt idx="7">
                  <c:v>0.18050000000000002</c:v>
                </c:pt>
                <c:pt idx="8">
                  <c:v>8.1225000000000006E-2</c:v>
                </c:pt>
                <c:pt idx="9">
                  <c:v>0.2320714285714286</c:v>
                </c:pt>
                <c:pt idx="10">
                  <c:v>0.11760000000000001</c:v>
                </c:pt>
                <c:pt idx="11">
                  <c:v>0.11760000000000001</c:v>
                </c:pt>
                <c:pt idx="12">
                  <c:v>9.2159999999999992E-2</c:v>
                </c:pt>
                <c:pt idx="13">
                  <c:v>9.2159999999999992E-2</c:v>
                </c:pt>
              </c:numCache>
            </c:numRef>
          </c:yVal>
        </c:ser>
        <c:ser>
          <c:idx val="12"/>
          <c:order val="12"/>
          <c:tx>
            <c:strRef>
              <c:f>Tabelle1!$A$210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Tabelle1!$D$212:$D$226</c:f>
              <c:numCache>
                <c:formatCode>General</c:formatCode>
                <c:ptCount val="15"/>
                <c:pt idx="0">
                  <c:v>180</c:v>
                </c:pt>
                <c:pt idx="1">
                  <c:v>340</c:v>
                </c:pt>
                <c:pt idx="2">
                  <c:v>380</c:v>
                </c:pt>
                <c:pt idx="3">
                  <c:v>520</c:v>
                </c:pt>
                <c:pt idx="4">
                  <c:v>620</c:v>
                </c:pt>
                <c:pt idx="5">
                  <c:v>720</c:v>
                </c:pt>
                <c:pt idx="7">
                  <c:v>150</c:v>
                </c:pt>
                <c:pt idx="8">
                  <c:v>220</c:v>
                </c:pt>
                <c:pt idx="9">
                  <c:v>300</c:v>
                </c:pt>
                <c:pt idx="10">
                  <c:v>380</c:v>
                </c:pt>
                <c:pt idx="11">
                  <c:v>460</c:v>
                </c:pt>
                <c:pt idx="12">
                  <c:v>580</c:v>
                </c:pt>
                <c:pt idx="13">
                  <c:v>720</c:v>
                </c:pt>
                <c:pt idx="14">
                  <c:v>950</c:v>
                </c:pt>
              </c:numCache>
            </c:numRef>
          </c:xVal>
          <c:yVal>
            <c:numRef>
              <c:f>Tabelle1!$W$212:$W$226</c:f>
              <c:numCache>
                <c:formatCode>0.000</c:formatCode>
                <c:ptCount val="15"/>
                <c:pt idx="0">
                  <c:v>1.6674000000000001E-2</c:v>
                </c:pt>
                <c:pt idx="1">
                  <c:v>1.291994705882353E-2</c:v>
                </c:pt>
                <c:pt idx="2">
                  <c:v>1.3468486842105264E-2</c:v>
                </c:pt>
                <c:pt idx="3">
                  <c:v>1.1873701923076923E-2</c:v>
                </c:pt>
                <c:pt idx="4">
                  <c:v>1.1702862903225806E-2</c:v>
                </c:pt>
                <c:pt idx="5">
                  <c:v>1.4410666666666665E-2</c:v>
                </c:pt>
                <c:pt idx="7">
                  <c:v>2.1188160000000001E-2</c:v>
                </c:pt>
                <c:pt idx="8">
                  <c:v>1.9051763636363635E-2</c:v>
                </c:pt>
                <c:pt idx="9">
                  <c:v>1.5886566666666668E-2</c:v>
                </c:pt>
                <c:pt idx="10">
                  <c:v>1.5130552631578946E-2</c:v>
                </c:pt>
                <c:pt idx="11">
                  <c:v>1.468841304347826E-2</c:v>
                </c:pt>
                <c:pt idx="12">
                  <c:v>1.7889103448275861E-2</c:v>
                </c:pt>
                <c:pt idx="13">
                  <c:v>1.5913333333333331E-2</c:v>
                </c:pt>
                <c:pt idx="14">
                  <c:v>1.3404631578947369E-2</c:v>
                </c:pt>
              </c:numCache>
            </c:numRef>
          </c:yVal>
        </c:ser>
        <c:ser>
          <c:idx val="13"/>
          <c:order val="13"/>
          <c:tx>
            <c:strRef>
              <c:f>Tabelle1!$A$228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Tabelle1!$D$230:$D$262</c:f>
              <c:numCache>
                <c:formatCode>General</c:formatCode>
                <c:ptCount val="33"/>
                <c:pt idx="0">
                  <c:v>180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160</c:v>
                </c:pt>
                <c:pt idx="6">
                  <c:v>160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5">
                  <c:v>80</c:v>
                </c:pt>
                <c:pt idx="16">
                  <c:v>80</c:v>
                </c:pt>
                <c:pt idx="17">
                  <c:v>130</c:v>
                </c:pt>
                <c:pt idx="18">
                  <c:v>130</c:v>
                </c:pt>
                <c:pt idx="19">
                  <c:v>150</c:v>
                </c:pt>
                <c:pt idx="20">
                  <c:v>200</c:v>
                </c:pt>
                <c:pt idx="23">
                  <c:v>70</c:v>
                </c:pt>
                <c:pt idx="24">
                  <c:v>90</c:v>
                </c:pt>
                <c:pt idx="25">
                  <c:v>1000</c:v>
                </c:pt>
                <c:pt idx="27">
                  <c:v>110</c:v>
                </c:pt>
                <c:pt idx="28">
                  <c:v>180</c:v>
                </c:pt>
                <c:pt idx="29">
                  <c:v>350</c:v>
                </c:pt>
                <c:pt idx="30">
                  <c:v>85</c:v>
                </c:pt>
                <c:pt idx="31">
                  <c:v>140</c:v>
                </c:pt>
                <c:pt idx="32">
                  <c:v>180</c:v>
                </c:pt>
              </c:numCache>
            </c:numRef>
          </c:xVal>
          <c:yVal>
            <c:numRef>
              <c:f>Tabelle1!$W$230:$W$262</c:f>
              <c:numCache>
                <c:formatCode>0.000</c:formatCode>
                <c:ptCount val="33"/>
                <c:pt idx="0">
                  <c:v>2.9273416666666666E-2</c:v>
                </c:pt>
                <c:pt idx="2">
                  <c:v>4.3446499999999999E-2</c:v>
                </c:pt>
                <c:pt idx="3">
                  <c:v>4.3446499999999999E-2</c:v>
                </c:pt>
                <c:pt idx="4">
                  <c:v>4.3446499999999999E-2</c:v>
                </c:pt>
                <c:pt idx="5">
                  <c:v>3.8015687499999999E-2</c:v>
                </c:pt>
                <c:pt idx="6">
                  <c:v>3.8015687499999999E-2</c:v>
                </c:pt>
                <c:pt idx="7">
                  <c:v>3.3791722222222223E-2</c:v>
                </c:pt>
                <c:pt idx="8">
                  <c:v>3.3791722222222223E-2</c:v>
                </c:pt>
                <c:pt idx="9">
                  <c:v>3.3791722222222223E-2</c:v>
                </c:pt>
                <c:pt idx="10">
                  <c:v>2.7647772727272729E-2</c:v>
                </c:pt>
                <c:pt idx="11">
                  <c:v>2.7647772727272729E-2</c:v>
                </c:pt>
                <c:pt idx="12">
                  <c:v>2.7647772727272729E-2</c:v>
                </c:pt>
                <c:pt idx="15">
                  <c:v>8.1405000000000005E-2</c:v>
                </c:pt>
                <c:pt idx="16">
                  <c:v>8.1405000000000005E-2</c:v>
                </c:pt>
                <c:pt idx="17">
                  <c:v>5.0095384615384618E-2</c:v>
                </c:pt>
                <c:pt idx="18">
                  <c:v>5.0095384615384618E-2</c:v>
                </c:pt>
                <c:pt idx="19">
                  <c:v>4.3416000000000003E-2</c:v>
                </c:pt>
                <c:pt idx="20">
                  <c:v>3.2562000000000001E-2</c:v>
                </c:pt>
                <c:pt idx="23">
                  <c:v>0.38841371428571431</c:v>
                </c:pt>
                <c:pt idx="24">
                  <c:v>0.30209955555555557</c:v>
                </c:pt>
                <c:pt idx="25">
                  <c:v>2.7188960000000002E-2</c:v>
                </c:pt>
                <c:pt idx="27">
                  <c:v>0.15317181818181819</c:v>
                </c:pt>
                <c:pt idx="28">
                  <c:v>9.3605000000000008E-2</c:v>
                </c:pt>
                <c:pt idx="29">
                  <c:v>4.8139714285714286E-2</c:v>
                </c:pt>
                <c:pt idx="30">
                  <c:v>0.11161764705882354</c:v>
                </c:pt>
                <c:pt idx="31">
                  <c:v>6.7767857142857144E-2</c:v>
                </c:pt>
                <c:pt idx="32">
                  <c:v>5.2708333333333336E-2</c:v>
                </c:pt>
              </c:numCache>
            </c:numRef>
          </c:yVal>
        </c:ser>
        <c:ser>
          <c:idx val="14"/>
          <c:order val="14"/>
          <c:tx>
            <c:strRef>
              <c:f>Tabelle1!$A$267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Tabelle1!$D$269:$D$298</c:f>
              <c:numCache>
                <c:formatCode>General</c:formatCode>
                <c:ptCount val="30"/>
                <c:pt idx="0">
                  <c:v>35</c:v>
                </c:pt>
                <c:pt idx="1">
                  <c:v>90</c:v>
                </c:pt>
                <c:pt idx="2">
                  <c:v>110</c:v>
                </c:pt>
                <c:pt idx="3">
                  <c:v>145</c:v>
                </c:pt>
                <c:pt idx="4">
                  <c:v>175</c:v>
                </c:pt>
                <c:pt idx="5">
                  <c:v>120</c:v>
                </c:pt>
                <c:pt idx="6">
                  <c:v>230</c:v>
                </c:pt>
                <c:pt idx="7">
                  <c:v>275</c:v>
                </c:pt>
                <c:pt idx="8">
                  <c:v>300</c:v>
                </c:pt>
                <c:pt idx="9">
                  <c:v>330</c:v>
                </c:pt>
                <c:pt idx="10">
                  <c:v>400</c:v>
                </c:pt>
                <c:pt idx="11">
                  <c:v>600</c:v>
                </c:pt>
                <c:pt idx="12">
                  <c:v>950</c:v>
                </c:pt>
                <c:pt idx="13">
                  <c:v>1175</c:v>
                </c:pt>
                <c:pt idx="14">
                  <c:v>1700</c:v>
                </c:pt>
                <c:pt idx="15">
                  <c:v>2200</c:v>
                </c:pt>
                <c:pt idx="17">
                  <c:v>160</c:v>
                </c:pt>
                <c:pt idx="18">
                  <c:v>220</c:v>
                </c:pt>
                <c:pt idx="19">
                  <c:v>350</c:v>
                </c:pt>
                <c:pt idx="20">
                  <c:v>650</c:v>
                </c:pt>
                <c:pt idx="21">
                  <c:v>1500</c:v>
                </c:pt>
                <c:pt idx="23">
                  <c:v>40</c:v>
                </c:pt>
                <c:pt idx="24">
                  <c:v>160</c:v>
                </c:pt>
                <c:pt idx="25">
                  <c:v>400</c:v>
                </c:pt>
                <c:pt idx="26">
                  <c:v>650</c:v>
                </c:pt>
                <c:pt idx="28">
                  <c:v>160</c:v>
                </c:pt>
                <c:pt idx="29">
                  <c:v>250</c:v>
                </c:pt>
              </c:numCache>
            </c:numRef>
          </c:xVal>
          <c:yVal>
            <c:numRef>
              <c:f>Tabelle1!$W$269:$W$298</c:f>
              <c:numCache>
                <c:formatCode>0.000</c:formatCode>
                <c:ptCount val="30"/>
                <c:pt idx="0">
                  <c:v>6.6285714285714281E-2</c:v>
                </c:pt>
                <c:pt idx="1">
                  <c:v>4.8972222222222223E-2</c:v>
                </c:pt>
                <c:pt idx="2">
                  <c:v>4.3181818181818182E-2</c:v>
                </c:pt>
                <c:pt idx="3">
                  <c:v>3.793103448275862E-2</c:v>
                </c:pt>
                <c:pt idx="4">
                  <c:v>3.6428571428571428E-2</c:v>
                </c:pt>
                <c:pt idx="5">
                  <c:v>4.2749999999999996E-2</c:v>
                </c:pt>
                <c:pt idx="6">
                  <c:v>2.726086956521739E-2</c:v>
                </c:pt>
                <c:pt idx="7">
                  <c:v>2.6818181818181817E-2</c:v>
                </c:pt>
                <c:pt idx="8">
                  <c:v>2.6550000000000001E-2</c:v>
                </c:pt>
                <c:pt idx="9">
                  <c:v>2.5999999999999999E-2</c:v>
                </c:pt>
                <c:pt idx="10">
                  <c:v>2.826E-2</c:v>
                </c:pt>
                <c:pt idx="11">
                  <c:v>1.9199999999999998E-2</c:v>
                </c:pt>
                <c:pt idx="12">
                  <c:v>2.6021052631578945E-2</c:v>
                </c:pt>
                <c:pt idx="13">
                  <c:v>2.3668085106382977E-2</c:v>
                </c:pt>
                <c:pt idx="14">
                  <c:v>2.5347058823529414E-2</c:v>
                </c:pt>
                <c:pt idx="15">
                  <c:v>1.9844999999999998E-2</c:v>
                </c:pt>
                <c:pt idx="17">
                  <c:v>2.9025000000000002E-2</c:v>
                </c:pt>
                <c:pt idx="18">
                  <c:v>3.0788181818181815E-2</c:v>
                </c:pt>
                <c:pt idx="19">
                  <c:v>2.3533714285714286E-2</c:v>
                </c:pt>
                <c:pt idx="20">
                  <c:v>2.3638461538461539E-2</c:v>
                </c:pt>
                <c:pt idx="21">
                  <c:v>1.5340000000000001E-2</c:v>
                </c:pt>
                <c:pt idx="23">
                  <c:v>5.7750000000000003E-2</c:v>
                </c:pt>
                <c:pt idx="24">
                  <c:v>2.4144375000000003E-2</c:v>
                </c:pt>
                <c:pt idx="25">
                  <c:v>2.2010000000000002E-2</c:v>
                </c:pt>
                <c:pt idx="26">
                  <c:v>1.9076923076923078E-2</c:v>
                </c:pt>
                <c:pt idx="28">
                  <c:v>3.6464999999999997E-2</c:v>
                </c:pt>
                <c:pt idx="29">
                  <c:v>3.5257599999999993E-2</c:v>
                </c:pt>
              </c:numCache>
            </c:numRef>
          </c:yVal>
        </c:ser>
        <c:ser>
          <c:idx val="15"/>
          <c:order val="15"/>
          <c:tx>
            <c:strRef>
              <c:f>Tabelle1!$A$300</c:f>
              <c:strCache>
                <c:ptCount val="1"/>
                <c:pt idx="0">
                  <c:v>Vortex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Tabelle1!$D$302:$D$307</c:f>
              <c:numCache>
                <c:formatCode>General</c:formatCode>
                <c:ptCount val="6"/>
                <c:pt idx="0">
                  <c:v>110</c:v>
                </c:pt>
                <c:pt idx="2">
                  <c:v>120</c:v>
                </c:pt>
                <c:pt idx="3">
                  <c:v>550</c:v>
                </c:pt>
                <c:pt idx="5">
                  <c:v>1000</c:v>
                </c:pt>
              </c:numCache>
            </c:numRef>
          </c:xVal>
          <c:yVal>
            <c:numRef>
              <c:f>Tabelle1!$W$302:$W$307</c:f>
              <c:numCache>
                <c:formatCode>0.000</c:formatCode>
                <c:ptCount val="6"/>
                <c:pt idx="0">
                  <c:v>2.8302727272727275E-2</c:v>
                </c:pt>
                <c:pt idx="2">
                  <c:v>1.5817499999999998E-2</c:v>
                </c:pt>
                <c:pt idx="3">
                  <c:v>1.2974545454545456E-2</c:v>
                </c:pt>
                <c:pt idx="5">
                  <c:v>6.9000000000000008E-3</c:v>
                </c:pt>
              </c:numCache>
            </c:numRef>
          </c:yVal>
        </c:ser>
        <c:axId val="71575808"/>
        <c:axId val="71618944"/>
      </c:scatterChart>
      <c:valAx>
        <c:axId val="7157580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618944"/>
        <c:crosses val="autoZero"/>
        <c:crossBetween val="midCat"/>
      </c:valAx>
      <c:valAx>
        <c:axId val="71618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Flächenbedarf [m² h/t]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7157580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Tabelle1!$D$6:$D$8</c:f>
              <c:numCache>
                <c:formatCode>General</c:formatCode>
                <c:ptCount val="3"/>
                <c:pt idx="0">
                  <c:v>1200</c:v>
                </c:pt>
                <c:pt idx="1">
                  <c:v>1000</c:v>
                </c:pt>
                <c:pt idx="2">
                  <c:v>1200</c:v>
                </c:pt>
              </c:numCache>
            </c:numRef>
          </c:xVal>
          <c:yVal>
            <c:numRef>
              <c:f>Tabelle1!$T$6:$T$8</c:f>
              <c:numCache>
                <c:formatCode>0.00</c:formatCode>
                <c:ptCount val="3"/>
                <c:pt idx="0">
                  <c:v>19.543464665415886</c:v>
                </c:pt>
                <c:pt idx="1">
                  <c:v>5.6306306306306304</c:v>
                </c:pt>
                <c:pt idx="2">
                  <c:v>7.6190476190476195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BHS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  <c:trendlineType val="log"/>
          </c:trendline>
          <c:xVal>
            <c:numRef>
              <c:f>Tabelle1!$D$12:$D$40</c:f>
              <c:numCache>
                <c:formatCode>General</c:formatCode>
                <c:ptCount val="29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4">
                  <c:v>50</c:v>
                </c:pt>
                <c:pt idx="5">
                  <c:v>90</c:v>
                </c:pt>
                <c:pt idx="6">
                  <c:v>135</c:v>
                </c:pt>
                <c:pt idx="7">
                  <c:v>160</c:v>
                </c:pt>
                <c:pt idx="8">
                  <c:v>180</c:v>
                </c:pt>
                <c:pt idx="9">
                  <c:v>225</c:v>
                </c:pt>
                <c:pt idx="10">
                  <c:v>335</c:v>
                </c:pt>
                <c:pt idx="12">
                  <c:v>40</c:v>
                </c:pt>
                <c:pt idx="13">
                  <c:v>70</c:v>
                </c:pt>
                <c:pt idx="14">
                  <c:v>100</c:v>
                </c:pt>
                <c:pt idx="15">
                  <c:v>120</c:v>
                </c:pt>
                <c:pt idx="16">
                  <c:v>160</c:v>
                </c:pt>
                <c:pt idx="17">
                  <c:v>200</c:v>
                </c:pt>
                <c:pt idx="18">
                  <c:v>300</c:v>
                </c:pt>
                <c:pt idx="20">
                  <c:v>70</c:v>
                </c:pt>
                <c:pt idx="21">
                  <c:v>90</c:v>
                </c:pt>
                <c:pt idx="22">
                  <c:v>180</c:v>
                </c:pt>
                <c:pt idx="23">
                  <c:v>300</c:v>
                </c:pt>
                <c:pt idx="24">
                  <c:v>400</c:v>
                </c:pt>
                <c:pt idx="26">
                  <c:v>30</c:v>
                </c:pt>
                <c:pt idx="27">
                  <c:v>50</c:v>
                </c:pt>
                <c:pt idx="28">
                  <c:v>75</c:v>
                </c:pt>
              </c:numCache>
            </c:numRef>
          </c:xVal>
          <c:yVal>
            <c:numRef>
              <c:f>Tabelle1!$T$12:$T$40</c:f>
              <c:numCache>
                <c:formatCode>0.00</c:formatCode>
                <c:ptCount val="29"/>
                <c:pt idx="0">
                  <c:v>8.9361702127659566</c:v>
                </c:pt>
                <c:pt idx="1">
                  <c:v>9.3035619351408823</c:v>
                </c:pt>
                <c:pt idx="2">
                  <c:v>10.642826734780758</c:v>
                </c:pt>
                <c:pt idx="4">
                  <c:v>15.674785255442</c:v>
                </c:pt>
                <c:pt idx="5">
                  <c:v>18.654289890773949</c:v>
                </c:pt>
                <c:pt idx="6">
                  <c:v>17.276751970629523</c:v>
                </c:pt>
                <c:pt idx="7">
                  <c:v>17.817644757923631</c:v>
                </c:pt>
                <c:pt idx="8">
                  <c:v>19.380971761924144</c:v>
                </c:pt>
                <c:pt idx="9">
                  <c:v>15.072044372098631</c:v>
                </c:pt>
                <c:pt idx="10">
                  <c:v>16.101192776360875</c:v>
                </c:pt>
                <c:pt idx="12">
                  <c:v>13.972725240330874</c:v>
                </c:pt>
                <c:pt idx="13">
                  <c:v>16.628697806674758</c:v>
                </c:pt>
                <c:pt idx="14">
                  <c:v>15.360983102918588</c:v>
                </c:pt>
                <c:pt idx="15">
                  <c:v>15.84189785936355</c:v>
                </c:pt>
                <c:pt idx="16">
                  <c:v>17.231872070581748</c:v>
                </c:pt>
                <c:pt idx="17">
                  <c:v>13.856556922735839</c:v>
                </c:pt>
                <c:pt idx="18">
                  <c:v>14.802709487944673</c:v>
                </c:pt>
                <c:pt idx="20">
                  <c:v>5.8065265358262685</c:v>
                </c:pt>
                <c:pt idx="21">
                  <c:v>6.1474837231396879</c:v>
                </c:pt>
                <c:pt idx="22">
                  <c:v>6.8595044865446528</c:v>
                </c:pt>
                <c:pt idx="23">
                  <c:v>10.156872901970942</c:v>
                </c:pt>
                <c:pt idx="24">
                  <c:v>8.7730841777426853</c:v>
                </c:pt>
                <c:pt idx="26">
                  <c:v>7.4718921004439673</c:v>
                </c:pt>
                <c:pt idx="27">
                  <c:v>11.502185415228894</c:v>
                </c:pt>
                <c:pt idx="28">
                  <c:v>8.5254898826413026</c:v>
                </c:pt>
              </c:numCache>
            </c:numRef>
          </c:yVal>
        </c:ser>
        <c:ser>
          <c:idx val="2"/>
          <c:order val="2"/>
          <c:tx>
            <c:strRef>
              <c:f>Tabelle1!$A$51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Tabelle1!$D$52:$D$60</c:f>
              <c:numCache>
                <c:formatCode>General</c:formatCode>
                <c:ptCount val="9"/>
                <c:pt idx="0">
                  <c:v>45</c:v>
                </c:pt>
                <c:pt idx="1">
                  <c:v>80</c:v>
                </c:pt>
                <c:pt idx="2">
                  <c:v>150</c:v>
                </c:pt>
                <c:pt idx="4">
                  <c:v>250</c:v>
                </c:pt>
                <c:pt idx="5">
                  <c:v>400</c:v>
                </c:pt>
                <c:pt idx="6">
                  <c:v>450</c:v>
                </c:pt>
                <c:pt idx="7">
                  <c:v>850</c:v>
                </c:pt>
                <c:pt idx="8">
                  <c:v>1300</c:v>
                </c:pt>
              </c:numCache>
            </c:numRef>
          </c:xVal>
          <c:yVal>
            <c:numRef>
              <c:f>Tabelle1!$T$52:$T$60</c:f>
              <c:numCache>
                <c:formatCode>0.00</c:formatCode>
                <c:ptCount val="9"/>
                <c:pt idx="0">
                  <c:v>10.629251700680273</c:v>
                </c:pt>
                <c:pt idx="1">
                  <c:v>10.172293216351962</c:v>
                </c:pt>
                <c:pt idx="2">
                  <c:v>11.952572193536049</c:v>
                </c:pt>
                <c:pt idx="3">
                  <c:v>23.478835978835978</c:v>
                </c:pt>
                <c:pt idx="4">
                  <c:v>10.341441493529784</c:v>
                </c:pt>
                <c:pt idx="5">
                  <c:v>6.8846815834767643</c:v>
                </c:pt>
                <c:pt idx="6">
                  <c:v>6.1364046038375539</c:v>
                </c:pt>
                <c:pt idx="7">
                  <c:v>7.0834384781232433</c:v>
                </c:pt>
                <c:pt idx="8">
                  <c:v>6.9918139841873135</c:v>
                </c:pt>
              </c:numCache>
            </c:numRef>
          </c:yVal>
        </c:ser>
        <c:ser>
          <c:idx val="3"/>
          <c:order val="3"/>
          <c:tx>
            <c:strRef>
              <c:f>Tabelle1!$A$62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Tabelle1!$D$64:$D$69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450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Tabelle1!$T$64:$T$69</c:f>
              <c:numCache>
                <c:formatCode>0.00</c:formatCode>
                <c:ptCount val="6"/>
                <c:pt idx="0">
                  <c:v>7.0844906009741173</c:v>
                </c:pt>
                <c:pt idx="1">
                  <c:v>7.8412153883851996</c:v>
                </c:pt>
                <c:pt idx="2">
                  <c:v>11.163439734868307</c:v>
                </c:pt>
                <c:pt idx="3">
                  <c:v>8.9847259658580416</c:v>
                </c:pt>
                <c:pt idx="4">
                  <c:v>12.440389798880364</c:v>
                </c:pt>
                <c:pt idx="5">
                  <c:v>11.551790527531768</c:v>
                </c:pt>
              </c:numCache>
            </c:numRef>
          </c:yVal>
        </c:ser>
        <c:ser>
          <c:idx val="4"/>
          <c:order val="4"/>
          <c:tx>
            <c:strRef>
              <c:f>Tabelle1!$A$71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Tabelle1!$D$73:$D$87</c:f>
              <c:numCache>
                <c:formatCode>General</c:formatCode>
                <c:ptCount val="15"/>
                <c:pt idx="0">
                  <c:v>600</c:v>
                </c:pt>
                <c:pt idx="1">
                  <c:v>750</c:v>
                </c:pt>
                <c:pt idx="3">
                  <c:v>500</c:v>
                </c:pt>
                <c:pt idx="4">
                  <c:v>650</c:v>
                </c:pt>
                <c:pt idx="6">
                  <c:v>2000</c:v>
                </c:pt>
                <c:pt idx="7">
                  <c:v>2300</c:v>
                </c:pt>
                <c:pt idx="8">
                  <c:v>2300</c:v>
                </c:pt>
                <c:pt idx="10">
                  <c:v>120</c:v>
                </c:pt>
                <c:pt idx="12">
                  <c:v>750</c:v>
                </c:pt>
                <c:pt idx="14">
                  <c:v>160</c:v>
                </c:pt>
              </c:numCache>
            </c:numRef>
          </c:xVal>
          <c:yVal>
            <c:numRef>
              <c:f>Tabelle1!$T$73:$T$87</c:f>
              <c:numCache>
                <c:formatCode>0.00</c:formatCode>
                <c:ptCount val="15"/>
                <c:pt idx="0">
                  <c:v>9.3984962406015029</c:v>
                </c:pt>
                <c:pt idx="1">
                  <c:v>7.5440832549145735</c:v>
                </c:pt>
                <c:pt idx="3">
                  <c:v>12.9136400322841</c:v>
                </c:pt>
                <c:pt idx="4">
                  <c:v>18.01352399955659</c:v>
                </c:pt>
                <c:pt idx="6">
                  <c:v>12.357683389647512</c:v>
                </c:pt>
                <c:pt idx="7">
                  <c:v>10.154668291413593</c:v>
                </c:pt>
                <c:pt idx="8">
                  <c:v>8.7351693203383132</c:v>
                </c:pt>
                <c:pt idx="10">
                  <c:v>22.806057288815907</c:v>
                </c:pt>
                <c:pt idx="12">
                  <c:v>15.529155990371923</c:v>
                </c:pt>
                <c:pt idx="14">
                  <c:v>17.790262965501292</c:v>
                </c:pt>
              </c:numCache>
            </c:numRef>
          </c:yVal>
        </c:ser>
        <c:ser>
          <c:idx val="5"/>
          <c:order val="5"/>
          <c:tx>
            <c:strRef>
              <c:f>Tabelle1!$A$89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Tabelle1!$D$91:$D$94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Tabelle1!$T$91:$T$94</c:f>
              <c:numCache>
                <c:formatCode>0.00</c:formatCode>
                <c:ptCount val="4"/>
                <c:pt idx="0">
                  <c:v>11.4790749855268</c:v>
                </c:pt>
                <c:pt idx="1">
                  <c:v>12.3364550545933</c:v>
                </c:pt>
                <c:pt idx="2">
                  <c:v>14.506550614261753</c:v>
                </c:pt>
                <c:pt idx="3">
                  <c:v>10.625652893242027</c:v>
                </c:pt>
              </c:numCache>
            </c:numRef>
          </c:yVal>
        </c:ser>
        <c:ser>
          <c:idx val="6"/>
          <c:order val="6"/>
          <c:tx>
            <c:strRef>
              <c:f>Tabelle1!$A$96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Tabelle1!$D$98:$D$119</c:f>
              <c:numCache>
                <c:formatCode>General</c:formatCode>
                <c:ptCount val="22"/>
                <c:pt idx="0">
                  <c:v>350</c:v>
                </c:pt>
                <c:pt idx="1">
                  <c:v>400</c:v>
                </c:pt>
                <c:pt idx="2">
                  <c:v>550</c:v>
                </c:pt>
                <c:pt idx="3">
                  <c:v>500</c:v>
                </c:pt>
                <c:pt idx="4">
                  <c:v>750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340</c:v>
                </c:pt>
                <c:pt idx="10">
                  <c:v>380</c:v>
                </c:pt>
                <c:pt idx="11">
                  <c:v>480</c:v>
                </c:pt>
                <c:pt idx="13">
                  <c:v>215</c:v>
                </c:pt>
                <c:pt idx="14">
                  <c:v>265</c:v>
                </c:pt>
                <c:pt idx="15">
                  <c:v>300</c:v>
                </c:pt>
                <c:pt idx="16">
                  <c:v>360</c:v>
                </c:pt>
                <c:pt idx="17">
                  <c:v>480</c:v>
                </c:pt>
                <c:pt idx="19">
                  <c:v>70</c:v>
                </c:pt>
                <c:pt idx="20">
                  <c:v>100</c:v>
                </c:pt>
                <c:pt idx="21">
                  <c:v>140</c:v>
                </c:pt>
              </c:numCache>
            </c:numRef>
          </c:xVal>
          <c:yVal>
            <c:numRef>
              <c:f>Tabelle1!$T$98:$T$119</c:f>
              <c:numCache>
                <c:formatCode>0.00</c:formatCode>
                <c:ptCount val="22"/>
                <c:pt idx="0">
                  <c:v>9.5764801647154592</c:v>
                </c:pt>
                <c:pt idx="1">
                  <c:v>9.7515672161597404</c:v>
                </c:pt>
                <c:pt idx="2">
                  <c:v>5.7836428804170739</c:v>
                </c:pt>
                <c:pt idx="3">
                  <c:v>11.218024679654295</c:v>
                </c:pt>
                <c:pt idx="4">
                  <c:v>7.3260073260073257</c:v>
                </c:pt>
                <c:pt idx="6">
                  <c:v>21.042563366810139</c:v>
                </c:pt>
                <c:pt idx="7">
                  <c:v>17.371968591480787</c:v>
                </c:pt>
                <c:pt idx="8">
                  <c:v>19.746650474413276</c:v>
                </c:pt>
                <c:pt idx="9">
                  <c:v>20.633750921149595</c:v>
                </c:pt>
                <c:pt idx="10">
                  <c:v>19.468780419969406</c:v>
                </c:pt>
                <c:pt idx="11">
                  <c:v>7.0756886413970239</c:v>
                </c:pt>
                <c:pt idx="13">
                  <c:v>18.620933653613392</c:v>
                </c:pt>
                <c:pt idx="14">
                  <c:v>20.17267812474784</c:v>
                </c:pt>
                <c:pt idx="15">
                  <c:v>22.427271562219662</c:v>
                </c:pt>
                <c:pt idx="16">
                  <c:v>22.61463389774363</c:v>
                </c:pt>
                <c:pt idx="17">
                  <c:v>17.693634714911312</c:v>
                </c:pt>
                <c:pt idx="19">
                  <c:v>53.78512841199408</c:v>
                </c:pt>
                <c:pt idx="20">
                  <c:v>40.153083631344501</c:v>
                </c:pt>
                <c:pt idx="21">
                  <c:v>42.755598311153868</c:v>
                </c:pt>
              </c:numCache>
            </c:numRef>
          </c:yVal>
        </c:ser>
        <c:ser>
          <c:idx val="7"/>
          <c:order val="7"/>
          <c:tx>
            <c:strRef>
              <c:f>Tabelle1!$A$121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Tabelle1!$D$123:$D$127</c:f>
              <c:numCache>
                <c:formatCode>General</c:formatCode>
                <c:ptCount val="5"/>
                <c:pt idx="0">
                  <c:v>400</c:v>
                </c:pt>
                <c:pt idx="2">
                  <c:v>350</c:v>
                </c:pt>
                <c:pt idx="4">
                  <c:v>120</c:v>
                </c:pt>
              </c:numCache>
            </c:numRef>
          </c:xVal>
          <c:yVal>
            <c:numRef>
              <c:f>Tabelle1!$T$123:$T$127</c:f>
              <c:numCache>
                <c:formatCode>0.00</c:formatCode>
                <c:ptCount val="5"/>
                <c:pt idx="0">
                  <c:v>12.667447825949267</c:v>
                </c:pt>
                <c:pt idx="2">
                  <c:v>12.52975817566721</c:v>
                </c:pt>
                <c:pt idx="4">
                  <c:v>40.221216691804926</c:v>
                </c:pt>
              </c:numCache>
            </c:numRef>
          </c:yVal>
        </c:ser>
        <c:ser>
          <c:idx val="8"/>
          <c:order val="8"/>
          <c:tx>
            <c:strRef>
              <c:f>Tabelle1!$A$129</c:f>
              <c:strCache>
                <c:ptCount val="1"/>
                <c:pt idx="0">
                  <c:v>Magotteaux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Tabelle1!$D$131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Tabelle1!$T$131</c:f>
              <c:numCache>
                <c:formatCode>0.00</c:formatCode>
                <c:ptCount val="1"/>
                <c:pt idx="0">
                  <c:v>14.034352614681291</c:v>
                </c:pt>
              </c:numCache>
            </c:numRef>
          </c:yVal>
        </c:ser>
        <c:ser>
          <c:idx val="9"/>
          <c:order val="9"/>
          <c:tx>
            <c:strRef>
              <c:f>Tabelle1!$A$133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Tabelle1!$D$135:$D$156</c:f>
              <c:numCache>
                <c:formatCode>General</c:formatCode>
                <c:ptCount val="22"/>
                <c:pt idx="0">
                  <c:v>96</c:v>
                </c:pt>
                <c:pt idx="1">
                  <c:v>160</c:v>
                </c:pt>
                <c:pt idx="2">
                  <c:v>256</c:v>
                </c:pt>
                <c:pt idx="3">
                  <c:v>304</c:v>
                </c:pt>
                <c:pt idx="5">
                  <c:v>64</c:v>
                </c:pt>
                <c:pt idx="6">
                  <c:v>96</c:v>
                </c:pt>
                <c:pt idx="8">
                  <c:v>112</c:v>
                </c:pt>
                <c:pt idx="9">
                  <c:v>96</c:v>
                </c:pt>
                <c:pt idx="10">
                  <c:v>200</c:v>
                </c:pt>
                <c:pt idx="11">
                  <c:v>176</c:v>
                </c:pt>
                <c:pt idx="12">
                  <c:v>248</c:v>
                </c:pt>
                <c:pt idx="13">
                  <c:v>216</c:v>
                </c:pt>
                <c:pt idx="14">
                  <c:v>368</c:v>
                </c:pt>
                <c:pt idx="15">
                  <c:v>328</c:v>
                </c:pt>
                <c:pt idx="16">
                  <c:v>432</c:v>
                </c:pt>
                <c:pt idx="17">
                  <c:v>400</c:v>
                </c:pt>
                <c:pt idx="19">
                  <c:v>80</c:v>
                </c:pt>
                <c:pt idx="20">
                  <c:v>128</c:v>
                </c:pt>
                <c:pt idx="21">
                  <c:v>211.20000000000002</c:v>
                </c:pt>
              </c:numCache>
            </c:numRef>
          </c:xVal>
          <c:yVal>
            <c:numRef>
              <c:f>Tabelle1!$T$135:$T$156</c:f>
              <c:numCache>
                <c:formatCode>0.00</c:formatCode>
                <c:ptCount val="22"/>
                <c:pt idx="0">
                  <c:v>11.356232587504346</c:v>
                </c:pt>
                <c:pt idx="1">
                  <c:v>9.906339343923678</c:v>
                </c:pt>
                <c:pt idx="2">
                  <c:v>9.6384787812552251</c:v>
                </c:pt>
                <c:pt idx="3">
                  <c:v>9.9973296732549564</c:v>
                </c:pt>
                <c:pt idx="5">
                  <c:v>10.54326225234615</c:v>
                </c:pt>
                <c:pt idx="6">
                  <c:v>14.3843818043847</c:v>
                </c:pt>
                <c:pt idx="8">
                  <c:v>11.063251604861829</c:v>
                </c:pt>
                <c:pt idx="9">
                  <c:v>11.063251604861829</c:v>
                </c:pt>
                <c:pt idx="10">
                  <c:v>10.159440785488826</c:v>
                </c:pt>
                <c:pt idx="11">
                  <c:v>10.159440785488826</c:v>
                </c:pt>
                <c:pt idx="12">
                  <c:v>9.437504622607733</c:v>
                </c:pt>
                <c:pt idx="13">
                  <c:v>9.437504622607733</c:v>
                </c:pt>
                <c:pt idx="14">
                  <c:v>8.7425401194685239</c:v>
                </c:pt>
                <c:pt idx="15">
                  <c:v>8.7425401194685239</c:v>
                </c:pt>
                <c:pt idx="16">
                  <c:v>9.0353053617337977</c:v>
                </c:pt>
                <c:pt idx="17">
                  <c:v>9.0353053617337977</c:v>
                </c:pt>
                <c:pt idx="19">
                  <c:v>8.7809628724924362</c:v>
                </c:pt>
                <c:pt idx="20">
                  <c:v>12.140637140637141</c:v>
                </c:pt>
                <c:pt idx="21">
                  <c:v>12.626262626262626</c:v>
                </c:pt>
              </c:numCache>
            </c:numRef>
          </c:yVal>
        </c:ser>
        <c:ser>
          <c:idx val="10"/>
          <c:order val="10"/>
          <c:tx>
            <c:strRef>
              <c:f>Tabelle1!$A$181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Tabelle1!$D$183:$D$191</c:f>
              <c:numCache>
                <c:formatCode>General</c:formatCode>
                <c:ptCount val="9"/>
                <c:pt idx="0">
                  <c:v>1800</c:v>
                </c:pt>
                <c:pt idx="2">
                  <c:v>110</c:v>
                </c:pt>
                <c:pt idx="4">
                  <c:v>130</c:v>
                </c:pt>
                <c:pt idx="6">
                  <c:v>120</c:v>
                </c:pt>
                <c:pt idx="8">
                  <c:v>300</c:v>
                </c:pt>
              </c:numCache>
            </c:numRef>
          </c:xVal>
          <c:yVal>
            <c:numRef>
              <c:f>Tabelle1!$T$183:$T$191</c:f>
              <c:numCache>
                <c:formatCode>0.00</c:formatCode>
                <c:ptCount val="9"/>
                <c:pt idx="0">
                  <c:v>13.161690336069904</c:v>
                </c:pt>
                <c:pt idx="2">
                  <c:v>13.425395747103135</c:v>
                </c:pt>
                <c:pt idx="4">
                  <c:v>13.949687925602799</c:v>
                </c:pt>
                <c:pt idx="6">
                  <c:v>4.1453019401033702</c:v>
                </c:pt>
                <c:pt idx="8">
                  <c:v>13.915394402035624</c:v>
                </c:pt>
              </c:numCache>
            </c:numRef>
          </c:yVal>
        </c:ser>
        <c:ser>
          <c:idx val="11"/>
          <c:order val="11"/>
          <c:tx>
            <c:strRef>
              <c:f>Tabelle1!$A$193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Tabelle1!$D$195:$D$208</c:f>
              <c:numCache>
                <c:formatCode>General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1200</c:v>
                </c:pt>
                <c:pt idx="3">
                  <c:v>1200</c:v>
                </c:pt>
                <c:pt idx="5">
                  <c:v>25</c:v>
                </c:pt>
                <c:pt idx="6">
                  <c:v>20</c:v>
                </c:pt>
                <c:pt idx="7">
                  <c:v>45</c:v>
                </c:pt>
                <c:pt idx="8">
                  <c:v>100</c:v>
                </c:pt>
                <c:pt idx="9">
                  <c:v>35</c:v>
                </c:pt>
                <c:pt idx="10">
                  <c:v>150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</c:numCache>
            </c:numRef>
          </c:xVal>
          <c:yVal>
            <c:numRef>
              <c:f>Tabelle1!$T$195:$T$208</c:f>
              <c:numCache>
                <c:formatCode>0.00</c:formatCode>
                <c:ptCount val="14"/>
                <c:pt idx="0">
                  <c:v>12.57735070684711</c:v>
                </c:pt>
                <c:pt idx="1">
                  <c:v>15.847461890627358</c:v>
                </c:pt>
                <c:pt idx="2">
                  <c:v>11.587672004506317</c:v>
                </c:pt>
                <c:pt idx="3">
                  <c:v>1.4162710227729942</c:v>
                </c:pt>
                <c:pt idx="5">
                  <c:v>2.6343894624421504</c:v>
                </c:pt>
                <c:pt idx="6">
                  <c:v>3.9159843360626563</c:v>
                </c:pt>
                <c:pt idx="7">
                  <c:v>3.6441982148353338</c:v>
                </c:pt>
                <c:pt idx="8">
                  <c:v>9.0740170764793717</c:v>
                </c:pt>
                <c:pt idx="9">
                  <c:v>5.3108347063048056</c:v>
                </c:pt>
                <c:pt idx="10">
                  <c:v>3.6281179138321997</c:v>
                </c:pt>
                <c:pt idx="11">
                  <c:v>3.3333333333333335</c:v>
                </c:pt>
                <c:pt idx="12">
                  <c:v>3.6168981481481484</c:v>
                </c:pt>
                <c:pt idx="13">
                  <c:v>3.6168981481481484</c:v>
                </c:pt>
              </c:numCache>
            </c:numRef>
          </c:yVal>
        </c:ser>
        <c:ser>
          <c:idx val="12"/>
          <c:order val="12"/>
          <c:tx>
            <c:strRef>
              <c:f>Tabelle1!$A$210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Tabelle1!$D$212:$D$226</c:f>
              <c:numCache>
                <c:formatCode>General</c:formatCode>
                <c:ptCount val="15"/>
                <c:pt idx="0">
                  <c:v>180</c:v>
                </c:pt>
                <c:pt idx="1">
                  <c:v>340</c:v>
                </c:pt>
                <c:pt idx="2">
                  <c:v>380</c:v>
                </c:pt>
                <c:pt idx="3">
                  <c:v>520</c:v>
                </c:pt>
                <c:pt idx="4">
                  <c:v>620</c:v>
                </c:pt>
                <c:pt idx="5">
                  <c:v>720</c:v>
                </c:pt>
                <c:pt idx="7">
                  <c:v>150</c:v>
                </c:pt>
                <c:pt idx="8">
                  <c:v>220</c:v>
                </c:pt>
                <c:pt idx="9">
                  <c:v>300</c:v>
                </c:pt>
                <c:pt idx="10">
                  <c:v>380</c:v>
                </c:pt>
                <c:pt idx="11">
                  <c:v>460</c:v>
                </c:pt>
                <c:pt idx="12">
                  <c:v>580</c:v>
                </c:pt>
                <c:pt idx="13">
                  <c:v>720</c:v>
                </c:pt>
                <c:pt idx="14">
                  <c:v>950</c:v>
                </c:pt>
              </c:numCache>
            </c:numRef>
          </c:xVal>
          <c:yVal>
            <c:numRef>
              <c:f>Tabelle1!$T$212:$T$226</c:f>
              <c:numCache>
                <c:formatCode>0.00</c:formatCode>
                <c:ptCount val="15"/>
                <c:pt idx="0">
                  <c:v>18.87581481315603</c:v>
                </c:pt>
                <c:pt idx="1">
                  <c:v>14.379544917036021</c:v>
                </c:pt>
                <c:pt idx="2">
                  <c:v>14.031444836203359</c:v>
                </c:pt>
                <c:pt idx="3">
                  <c:v>14.538691569080363</c:v>
                </c:pt>
                <c:pt idx="4">
                  <c:v>14.846095446277557</c:v>
                </c:pt>
                <c:pt idx="5">
                  <c:v>12.714937370083856</c:v>
                </c:pt>
                <c:pt idx="7">
                  <c:v>20.76631477202362</c:v>
                </c:pt>
                <c:pt idx="8">
                  <c:v>19.086755986322434</c:v>
                </c:pt>
                <c:pt idx="9">
                  <c:v>17.698935125957707</c:v>
                </c:pt>
                <c:pt idx="10">
                  <c:v>18.463358823735746</c:v>
                </c:pt>
                <c:pt idx="11">
                  <c:v>18.853745266802601</c:v>
                </c:pt>
                <c:pt idx="12">
                  <c:v>14.942515544997772</c:v>
                </c:pt>
                <c:pt idx="13">
                  <c:v>17.049716974698217</c:v>
                </c:pt>
                <c:pt idx="14">
                  <c:v>21.914638101666387</c:v>
                </c:pt>
              </c:numCache>
            </c:numRef>
          </c:yVal>
        </c:ser>
        <c:ser>
          <c:idx val="13"/>
          <c:order val="13"/>
          <c:tx>
            <c:strRef>
              <c:f>Tabelle1!$A$228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Tabelle1!$D$230:$D$262</c:f>
              <c:numCache>
                <c:formatCode>General</c:formatCode>
                <c:ptCount val="33"/>
                <c:pt idx="0">
                  <c:v>180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160</c:v>
                </c:pt>
                <c:pt idx="6">
                  <c:v>160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5">
                  <c:v>80</c:v>
                </c:pt>
                <c:pt idx="16">
                  <c:v>80</c:v>
                </c:pt>
                <c:pt idx="17">
                  <c:v>130</c:v>
                </c:pt>
                <c:pt idx="18">
                  <c:v>130</c:v>
                </c:pt>
                <c:pt idx="19">
                  <c:v>150</c:v>
                </c:pt>
                <c:pt idx="20">
                  <c:v>200</c:v>
                </c:pt>
                <c:pt idx="23">
                  <c:v>70</c:v>
                </c:pt>
                <c:pt idx="24">
                  <c:v>90</c:v>
                </c:pt>
                <c:pt idx="25">
                  <c:v>1000</c:v>
                </c:pt>
                <c:pt idx="27">
                  <c:v>110</c:v>
                </c:pt>
                <c:pt idx="28">
                  <c:v>180</c:v>
                </c:pt>
                <c:pt idx="29">
                  <c:v>350</c:v>
                </c:pt>
                <c:pt idx="30">
                  <c:v>85</c:v>
                </c:pt>
                <c:pt idx="31">
                  <c:v>140</c:v>
                </c:pt>
                <c:pt idx="32">
                  <c:v>180</c:v>
                </c:pt>
              </c:numCache>
            </c:numRef>
          </c:xVal>
          <c:yVal>
            <c:numRef>
              <c:f>Tabelle1!$T$230:$T$262</c:f>
              <c:numCache>
                <c:formatCode>0.00</c:formatCode>
                <c:ptCount val="33"/>
                <c:pt idx="0">
                  <c:v>14.323138857155676</c:v>
                </c:pt>
                <c:pt idx="2">
                  <c:v>8.0915612530248975</c:v>
                </c:pt>
                <c:pt idx="3">
                  <c:v>8.0915612530248975</c:v>
                </c:pt>
                <c:pt idx="4">
                  <c:v>8.0915612530248975</c:v>
                </c:pt>
                <c:pt idx="5">
                  <c:v>9.7098735036298773</c:v>
                </c:pt>
                <c:pt idx="6">
                  <c:v>9.7098735036298773</c:v>
                </c:pt>
                <c:pt idx="7">
                  <c:v>11.769543640763485</c:v>
                </c:pt>
                <c:pt idx="8">
                  <c:v>11.769543640763485</c:v>
                </c:pt>
                <c:pt idx="9">
                  <c:v>11.769543640763485</c:v>
                </c:pt>
                <c:pt idx="10">
                  <c:v>14.711929550954357</c:v>
                </c:pt>
                <c:pt idx="11">
                  <c:v>14.711929550954357</c:v>
                </c:pt>
                <c:pt idx="12">
                  <c:v>14.711929550954357</c:v>
                </c:pt>
                <c:pt idx="15">
                  <c:v>11.699293070216232</c:v>
                </c:pt>
                <c:pt idx="16">
                  <c:v>11.699293070216232</c:v>
                </c:pt>
                <c:pt idx="17">
                  <c:v>11.699293070216232</c:v>
                </c:pt>
                <c:pt idx="18">
                  <c:v>11.699293070216232</c:v>
                </c:pt>
                <c:pt idx="19">
                  <c:v>18.280145422212861</c:v>
                </c:pt>
                <c:pt idx="20">
                  <c:v>18.280145422212861</c:v>
                </c:pt>
                <c:pt idx="23">
                  <c:v>0.52442444040080416</c:v>
                </c:pt>
                <c:pt idx="24">
                  <c:v>0.76915584592117936</c:v>
                </c:pt>
                <c:pt idx="25">
                  <c:v>5.9434769912091134</c:v>
                </c:pt>
                <c:pt idx="27">
                  <c:v>4.8949324171977819</c:v>
                </c:pt>
                <c:pt idx="28">
                  <c:v>9.6368981963581337</c:v>
                </c:pt>
                <c:pt idx="29">
                  <c:v>15.296663803743069</c:v>
                </c:pt>
                <c:pt idx="30">
                  <c:v>7.1716718960107579</c:v>
                </c:pt>
                <c:pt idx="31">
                  <c:v>7.6063186775871667</c:v>
                </c:pt>
                <c:pt idx="32">
                  <c:v>9.7795525854692151</c:v>
                </c:pt>
              </c:numCache>
            </c:numRef>
          </c:yVal>
        </c:ser>
        <c:ser>
          <c:idx val="14"/>
          <c:order val="14"/>
          <c:tx>
            <c:strRef>
              <c:f>Tabelle1!$A$267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Tabelle1!$D$269:$D$298</c:f>
              <c:numCache>
                <c:formatCode>General</c:formatCode>
                <c:ptCount val="30"/>
                <c:pt idx="0">
                  <c:v>35</c:v>
                </c:pt>
                <c:pt idx="1">
                  <c:v>90</c:v>
                </c:pt>
                <c:pt idx="2">
                  <c:v>110</c:v>
                </c:pt>
                <c:pt idx="3">
                  <c:v>145</c:v>
                </c:pt>
                <c:pt idx="4">
                  <c:v>175</c:v>
                </c:pt>
                <c:pt idx="5">
                  <c:v>120</c:v>
                </c:pt>
                <c:pt idx="6">
                  <c:v>230</c:v>
                </c:pt>
                <c:pt idx="7">
                  <c:v>275</c:v>
                </c:pt>
                <c:pt idx="8">
                  <c:v>300</c:v>
                </c:pt>
                <c:pt idx="9">
                  <c:v>330</c:v>
                </c:pt>
                <c:pt idx="10">
                  <c:v>400</c:v>
                </c:pt>
                <c:pt idx="11">
                  <c:v>600</c:v>
                </c:pt>
                <c:pt idx="12">
                  <c:v>950</c:v>
                </c:pt>
                <c:pt idx="13">
                  <c:v>1175</c:v>
                </c:pt>
                <c:pt idx="14">
                  <c:v>1700</c:v>
                </c:pt>
                <c:pt idx="15">
                  <c:v>2200</c:v>
                </c:pt>
                <c:pt idx="17">
                  <c:v>160</c:v>
                </c:pt>
                <c:pt idx="18">
                  <c:v>220</c:v>
                </c:pt>
                <c:pt idx="19">
                  <c:v>350</c:v>
                </c:pt>
                <c:pt idx="20">
                  <c:v>650</c:v>
                </c:pt>
                <c:pt idx="21">
                  <c:v>1500</c:v>
                </c:pt>
                <c:pt idx="23">
                  <c:v>40</c:v>
                </c:pt>
                <c:pt idx="24">
                  <c:v>160</c:v>
                </c:pt>
                <c:pt idx="25">
                  <c:v>400</c:v>
                </c:pt>
                <c:pt idx="26">
                  <c:v>650</c:v>
                </c:pt>
                <c:pt idx="28">
                  <c:v>160</c:v>
                </c:pt>
                <c:pt idx="29">
                  <c:v>250</c:v>
                </c:pt>
              </c:numCache>
            </c:numRef>
          </c:xVal>
          <c:yVal>
            <c:numRef>
              <c:f>Tabelle1!$T$269:$T$298</c:f>
              <c:numCache>
                <c:formatCode>0.00</c:formatCode>
                <c:ptCount val="30"/>
                <c:pt idx="0">
                  <c:v>11.55672163918041</c:v>
                </c:pt>
                <c:pt idx="1">
                  <c:v>11.668422332063853</c:v>
                </c:pt>
                <c:pt idx="2">
                  <c:v>10.292397660818715</c:v>
                </c:pt>
                <c:pt idx="3">
                  <c:v>10.666666666666666</c:v>
                </c:pt>
                <c:pt idx="4">
                  <c:v>9.2026143790849666</c:v>
                </c:pt>
                <c:pt idx="5">
                  <c:v>9.4252725831673203</c:v>
                </c:pt>
                <c:pt idx="6">
                  <c:v>8.7631666579035006</c:v>
                </c:pt>
                <c:pt idx="7">
                  <c:v>8.6918730986527599</c:v>
                </c:pt>
                <c:pt idx="8">
                  <c:v>9.1977493107436601</c:v>
                </c:pt>
                <c:pt idx="9">
                  <c:v>9.460236732964006</c:v>
                </c:pt>
                <c:pt idx="10">
                  <c:v>8.3934463970531805</c:v>
                </c:pt>
                <c:pt idx="11">
                  <c:v>12.40079365079365</c:v>
                </c:pt>
                <c:pt idx="12">
                  <c:v>12.061696505448175</c:v>
                </c:pt>
                <c:pt idx="13">
                  <c:v>10.052854817444022</c:v>
                </c:pt>
                <c:pt idx="14">
                  <c:v>10.86296371276349</c:v>
                </c:pt>
                <c:pt idx="15">
                  <c:v>9.383710722719325</c:v>
                </c:pt>
                <c:pt idx="17">
                  <c:v>12.855618548086442</c:v>
                </c:pt>
                <c:pt idx="18">
                  <c:v>10.545453011570471</c:v>
                </c:pt>
                <c:pt idx="19">
                  <c:v>9.11459244792578</c:v>
                </c:pt>
                <c:pt idx="20">
                  <c:v>9.3510029885805555</c:v>
                </c:pt>
                <c:pt idx="21">
                  <c:v>11.876547250183426</c:v>
                </c:pt>
                <c:pt idx="23">
                  <c:v>10.53001053001053</c:v>
                </c:pt>
                <c:pt idx="24">
                  <c:v>19.444842456063466</c:v>
                </c:pt>
                <c:pt idx="25">
                  <c:v>14.833827229142791</c:v>
                </c:pt>
                <c:pt idx="26">
                  <c:v>19.399179691830174</c:v>
                </c:pt>
                <c:pt idx="28">
                  <c:v>14.063362479652072</c:v>
                </c:pt>
                <c:pt idx="29">
                  <c:v>10.228156960740309</c:v>
                </c:pt>
              </c:numCache>
            </c:numRef>
          </c:yVal>
        </c:ser>
        <c:ser>
          <c:idx val="15"/>
          <c:order val="15"/>
          <c:tx>
            <c:strRef>
              <c:f>Tabelle1!$A$300</c:f>
              <c:strCache>
                <c:ptCount val="1"/>
                <c:pt idx="0">
                  <c:v>Vortex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Tabelle1!$D$302:$D$307</c:f>
              <c:numCache>
                <c:formatCode>General</c:formatCode>
                <c:ptCount val="6"/>
                <c:pt idx="0">
                  <c:v>110</c:v>
                </c:pt>
                <c:pt idx="2">
                  <c:v>120</c:v>
                </c:pt>
                <c:pt idx="3">
                  <c:v>550</c:v>
                </c:pt>
                <c:pt idx="5">
                  <c:v>1000</c:v>
                </c:pt>
              </c:numCache>
            </c:numRef>
          </c:xVal>
          <c:yVal>
            <c:numRef>
              <c:f>Tabelle1!$T$302:$T$307</c:f>
              <c:numCache>
                <c:formatCode>0.00</c:formatCode>
                <c:ptCount val="6"/>
                <c:pt idx="2">
                  <c:v>47.159826403331586</c:v>
                </c:pt>
                <c:pt idx="3">
                  <c:v>18.081874728771879</c:v>
                </c:pt>
                <c:pt idx="5">
                  <c:v>26.350461133069828</c:v>
                </c:pt>
              </c:numCache>
            </c:numRef>
          </c:yVal>
        </c:ser>
        <c:axId val="71997696"/>
        <c:axId val="72024448"/>
      </c:scatterChart>
      <c:valAx>
        <c:axId val="71997696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</c:title>
        <c:numFmt formatCode="General" sourceLinked="1"/>
        <c:majorTickMark val="none"/>
        <c:tickLblPos val="nextTo"/>
        <c:crossAx val="72024448"/>
        <c:crosses val="autoZero"/>
        <c:crossBetween val="midCat"/>
      </c:valAx>
      <c:valAx>
        <c:axId val="72024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[kW/m³]</a:t>
                </a:r>
                <a:endParaRPr lang="de-DE" sz="1400"/>
              </a:p>
            </c:rich>
          </c:tx>
        </c:title>
        <c:numFmt formatCode="0.00" sourceLinked="1"/>
        <c:majorTickMark val="none"/>
        <c:tickLblPos val="nextTo"/>
        <c:crossAx val="7199769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Tabelle1!$D$6:$D$8</c:f>
              <c:numCache>
                <c:formatCode>General</c:formatCode>
                <c:ptCount val="3"/>
                <c:pt idx="0">
                  <c:v>1200</c:v>
                </c:pt>
                <c:pt idx="1">
                  <c:v>1000</c:v>
                </c:pt>
                <c:pt idx="2">
                  <c:v>1200</c:v>
                </c:pt>
              </c:numCache>
            </c:numRef>
          </c:xVal>
          <c:yVal>
            <c:numRef>
              <c:f>Tabelle1!$S$6:$S$8</c:f>
              <c:numCache>
                <c:formatCode>0.00</c:formatCode>
                <c:ptCount val="3"/>
                <c:pt idx="0">
                  <c:v>70.356472795497183</c:v>
                </c:pt>
                <c:pt idx="1">
                  <c:v>27.027027027027028</c:v>
                </c:pt>
                <c:pt idx="2">
                  <c:v>38.095238095238095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BHS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  <c:trendlineType val="log"/>
          </c:trendline>
          <c:xVal>
            <c:numRef>
              <c:f>Tabelle1!$D$12:$D$40</c:f>
              <c:numCache>
                <c:formatCode>General</c:formatCode>
                <c:ptCount val="29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4">
                  <c:v>50</c:v>
                </c:pt>
                <c:pt idx="5">
                  <c:v>90</c:v>
                </c:pt>
                <c:pt idx="6">
                  <c:v>135</c:v>
                </c:pt>
                <c:pt idx="7">
                  <c:v>160</c:v>
                </c:pt>
                <c:pt idx="8">
                  <c:v>180</c:v>
                </c:pt>
                <c:pt idx="9">
                  <c:v>225</c:v>
                </c:pt>
                <c:pt idx="10">
                  <c:v>335</c:v>
                </c:pt>
                <c:pt idx="12">
                  <c:v>40</c:v>
                </c:pt>
                <c:pt idx="13">
                  <c:v>70</c:v>
                </c:pt>
                <c:pt idx="14">
                  <c:v>100</c:v>
                </c:pt>
                <c:pt idx="15">
                  <c:v>120</c:v>
                </c:pt>
                <c:pt idx="16">
                  <c:v>160</c:v>
                </c:pt>
                <c:pt idx="17">
                  <c:v>200</c:v>
                </c:pt>
                <c:pt idx="18">
                  <c:v>300</c:v>
                </c:pt>
                <c:pt idx="20">
                  <c:v>70</c:v>
                </c:pt>
                <c:pt idx="21">
                  <c:v>90</c:v>
                </c:pt>
                <c:pt idx="22">
                  <c:v>180</c:v>
                </c:pt>
                <c:pt idx="23">
                  <c:v>300</c:v>
                </c:pt>
                <c:pt idx="24">
                  <c:v>400</c:v>
                </c:pt>
                <c:pt idx="26">
                  <c:v>30</c:v>
                </c:pt>
                <c:pt idx="27">
                  <c:v>50</c:v>
                </c:pt>
                <c:pt idx="28">
                  <c:v>75</c:v>
                </c:pt>
              </c:numCache>
            </c:numRef>
          </c:xVal>
          <c:yVal>
            <c:numRef>
              <c:f>Tabelle1!$S$12:$S$40</c:f>
              <c:numCache>
                <c:formatCode>0.00</c:formatCode>
                <c:ptCount val="29"/>
                <c:pt idx="0">
                  <c:v>42</c:v>
                </c:pt>
                <c:pt idx="1">
                  <c:v>44.19191919191919</c:v>
                </c:pt>
                <c:pt idx="2">
                  <c:v>57.47126436781609</c:v>
                </c:pt>
                <c:pt idx="4">
                  <c:v>27.665995975855132</c:v>
                </c:pt>
                <c:pt idx="5">
                  <c:v>32.924821657216029</c:v>
                </c:pt>
                <c:pt idx="6">
                  <c:v>38.095238095238095</c:v>
                </c:pt>
                <c:pt idx="7">
                  <c:v>39.287906691221608</c:v>
                </c:pt>
                <c:pt idx="8">
                  <c:v>42.735042735042732</c:v>
                </c:pt>
                <c:pt idx="9">
                  <c:v>42.955326460481103</c:v>
                </c:pt>
                <c:pt idx="10">
                  <c:v>45.888399412628488</c:v>
                </c:pt>
                <c:pt idx="12">
                  <c:v>27.665995975855132</c:v>
                </c:pt>
                <c:pt idx="13">
                  <c:v>32.924821657216029</c:v>
                </c:pt>
                <c:pt idx="14">
                  <c:v>38.095238095238095</c:v>
                </c:pt>
                <c:pt idx="15">
                  <c:v>39.287906691221608</c:v>
                </c:pt>
                <c:pt idx="16">
                  <c:v>42.735042735042732</c:v>
                </c:pt>
                <c:pt idx="17">
                  <c:v>42.955326460481103</c:v>
                </c:pt>
                <c:pt idx="18">
                  <c:v>45.888399412628488</c:v>
                </c:pt>
                <c:pt idx="20">
                  <c:v>12.658227848101266</c:v>
                </c:pt>
                <c:pt idx="21">
                  <c:v>13.924050632911394</c:v>
                </c:pt>
                <c:pt idx="22">
                  <c:v>16.771488469601678</c:v>
                </c:pt>
                <c:pt idx="23">
                  <c:v>27.423556835321541</c:v>
                </c:pt>
                <c:pt idx="24">
                  <c:v>26.319252533228056</c:v>
                </c:pt>
                <c:pt idx="26">
                  <c:v>15.466816647919011</c:v>
                </c:pt>
                <c:pt idx="27">
                  <c:v>23.80952380952381</c:v>
                </c:pt>
                <c:pt idx="28">
                  <c:v>18.71345029239766</c:v>
                </c:pt>
              </c:numCache>
            </c:numRef>
          </c:yVal>
        </c:ser>
        <c:ser>
          <c:idx val="2"/>
          <c:order val="2"/>
          <c:tx>
            <c:strRef>
              <c:f>Tabelle1!$A$51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Tabelle1!$D$52:$D$60</c:f>
              <c:numCache>
                <c:formatCode>General</c:formatCode>
                <c:ptCount val="9"/>
                <c:pt idx="0">
                  <c:v>45</c:v>
                </c:pt>
                <c:pt idx="1">
                  <c:v>80</c:v>
                </c:pt>
                <c:pt idx="2">
                  <c:v>150</c:v>
                </c:pt>
                <c:pt idx="4">
                  <c:v>250</c:v>
                </c:pt>
                <c:pt idx="5">
                  <c:v>400</c:v>
                </c:pt>
                <c:pt idx="6">
                  <c:v>450</c:v>
                </c:pt>
                <c:pt idx="7">
                  <c:v>850</c:v>
                </c:pt>
                <c:pt idx="8">
                  <c:v>1300</c:v>
                </c:pt>
              </c:numCache>
            </c:numRef>
          </c:xVal>
          <c:yVal>
            <c:numRef>
              <c:f>Tabelle1!$S$52:$S$60</c:f>
              <c:numCache>
                <c:formatCode>0.00</c:formatCode>
                <c:ptCount val="9"/>
                <c:pt idx="0">
                  <c:v>17.857142857142858</c:v>
                </c:pt>
                <c:pt idx="1">
                  <c:v>21.361815754339119</c:v>
                </c:pt>
                <c:pt idx="2">
                  <c:v>30.120481927710841</c:v>
                </c:pt>
                <c:pt idx="3">
                  <c:v>65.740740740740733</c:v>
                </c:pt>
                <c:pt idx="4">
                  <c:v>30.507252405912858</c:v>
                </c:pt>
                <c:pt idx="5">
                  <c:v>28.571428571428569</c:v>
                </c:pt>
                <c:pt idx="6">
                  <c:v>26.693360026693359</c:v>
                </c:pt>
                <c:pt idx="7">
                  <c:v>36.479708162334703</c:v>
                </c:pt>
                <c:pt idx="8">
                  <c:v>42.999656002751976</c:v>
                </c:pt>
              </c:numCache>
            </c:numRef>
          </c:yVal>
        </c:ser>
        <c:ser>
          <c:idx val="3"/>
          <c:order val="3"/>
          <c:tx>
            <c:strRef>
              <c:f>Tabelle1!$A$62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Tabelle1!$D$64:$D$69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450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Tabelle1!$S$64:$S$69</c:f>
              <c:numCache>
                <c:formatCode>0.00</c:formatCode>
                <c:ptCount val="6"/>
                <c:pt idx="0">
                  <c:v>17.357001972386588</c:v>
                </c:pt>
                <c:pt idx="1">
                  <c:v>20.779220779220779</c:v>
                </c:pt>
                <c:pt idx="2">
                  <c:v>27.350427350427353</c:v>
                </c:pt>
                <c:pt idx="3">
                  <c:v>23.80952380952381</c:v>
                </c:pt>
                <c:pt idx="4">
                  <c:v>32.967032967032964</c:v>
                </c:pt>
                <c:pt idx="5">
                  <c:v>30.612244897959183</c:v>
                </c:pt>
              </c:numCache>
            </c:numRef>
          </c:yVal>
        </c:ser>
        <c:ser>
          <c:idx val="4"/>
          <c:order val="4"/>
          <c:tx>
            <c:strRef>
              <c:f>Tabelle1!$A$71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Tabelle1!$D$73:$D$87</c:f>
              <c:numCache>
                <c:formatCode>General</c:formatCode>
                <c:ptCount val="15"/>
                <c:pt idx="0">
                  <c:v>600</c:v>
                </c:pt>
                <c:pt idx="1">
                  <c:v>750</c:v>
                </c:pt>
                <c:pt idx="3">
                  <c:v>500</c:v>
                </c:pt>
                <c:pt idx="4">
                  <c:v>650</c:v>
                </c:pt>
                <c:pt idx="6">
                  <c:v>2000</c:v>
                </c:pt>
                <c:pt idx="7">
                  <c:v>2300</c:v>
                </c:pt>
                <c:pt idx="8">
                  <c:v>2300</c:v>
                </c:pt>
                <c:pt idx="10">
                  <c:v>120</c:v>
                </c:pt>
                <c:pt idx="12">
                  <c:v>750</c:v>
                </c:pt>
                <c:pt idx="14">
                  <c:v>160</c:v>
                </c:pt>
              </c:numCache>
            </c:numRef>
          </c:xVal>
          <c:yVal>
            <c:numRef>
              <c:f>Tabelle1!$S$73:$S$87</c:f>
              <c:numCache>
                <c:formatCode>0.00</c:formatCode>
                <c:ptCount val="15"/>
                <c:pt idx="0">
                  <c:v>31.25</c:v>
                </c:pt>
                <c:pt idx="1">
                  <c:v>27.007818052594171</c:v>
                </c:pt>
                <c:pt idx="3">
                  <c:v>38.095238095238095</c:v>
                </c:pt>
                <c:pt idx="4">
                  <c:v>52.41935483870968</c:v>
                </c:pt>
                <c:pt idx="6">
                  <c:v>87.739552066497339</c:v>
                </c:pt>
                <c:pt idx="7">
                  <c:v>58.287795992714024</c:v>
                </c:pt>
                <c:pt idx="8">
                  <c:v>54.682159945317835</c:v>
                </c:pt>
                <c:pt idx="10">
                  <c:v>41.050903119868636</c:v>
                </c:pt>
                <c:pt idx="12">
                  <c:v>50.314465408805034</c:v>
                </c:pt>
                <c:pt idx="14">
                  <c:v>39.939140357550393</c:v>
                </c:pt>
              </c:numCache>
            </c:numRef>
          </c:yVal>
        </c:ser>
        <c:ser>
          <c:idx val="5"/>
          <c:order val="5"/>
          <c:tx>
            <c:strRef>
              <c:f>Tabelle1!$A$89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Tabelle1!$D$91:$D$94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Tabelle1!$S$91:$S$94</c:f>
              <c:numCache>
                <c:formatCode>0.00</c:formatCode>
                <c:ptCount val="4"/>
                <c:pt idx="0">
                  <c:v>22.785963846270697</c:v>
                </c:pt>
                <c:pt idx="1">
                  <c:v>23.43926460372727</c:v>
                </c:pt>
                <c:pt idx="2">
                  <c:v>27.562446167097328</c:v>
                </c:pt>
                <c:pt idx="3">
                  <c:v>25.129669092517389</c:v>
                </c:pt>
              </c:numCache>
            </c:numRef>
          </c:yVal>
        </c:ser>
        <c:ser>
          <c:idx val="6"/>
          <c:order val="6"/>
          <c:tx>
            <c:strRef>
              <c:f>Tabelle1!$A$96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Tabelle1!$D$98:$D$119</c:f>
              <c:numCache>
                <c:formatCode>General</c:formatCode>
                <c:ptCount val="22"/>
                <c:pt idx="0">
                  <c:v>350</c:v>
                </c:pt>
                <c:pt idx="1">
                  <c:v>400</c:v>
                </c:pt>
                <c:pt idx="2">
                  <c:v>550</c:v>
                </c:pt>
                <c:pt idx="3">
                  <c:v>500</c:v>
                </c:pt>
                <c:pt idx="4">
                  <c:v>750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340</c:v>
                </c:pt>
                <c:pt idx="10">
                  <c:v>380</c:v>
                </c:pt>
                <c:pt idx="11">
                  <c:v>480</c:v>
                </c:pt>
                <c:pt idx="13">
                  <c:v>215</c:v>
                </c:pt>
                <c:pt idx="14">
                  <c:v>265</c:v>
                </c:pt>
                <c:pt idx="15">
                  <c:v>300</c:v>
                </c:pt>
                <c:pt idx="16">
                  <c:v>360</c:v>
                </c:pt>
                <c:pt idx="17">
                  <c:v>480</c:v>
                </c:pt>
                <c:pt idx="19">
                  <c:v>70</c:v>
                </c:pt>
                <c:pt idx="20">
                  <c:v>100</c:v>
                </c:pt>
                <c:pt idx="21">
                  <c:v>140</c:v>
                </c:pt>
              </c:numCache>
            </c:numRef>
          </c:xVal>
          <c:yVal>
            <c:numRef>
              <c:f>Tabelle1!$S$98:$S$119</c:f>
              <c:numCache>
                <c:formatCode>0.00</c:formatCode>
                <c:ptCount val="22"/>
                <c:pt idx="0">
                  <c:v>32.56003256003256</c:v>
                </c:pt>
                <c:pt idx="1">
                  <c:v>36.568377060599026</c:v>
                </c:pt>
                <c:pt idx="2">
                  <c:v>31.810035842293903</c:v>
                </c:pt>
                <c:pt idx="3">
                  <c:v>38.141283910824605</c:v>
                </c:pt>
                <c:pt idx="4">
                  <c:v>33.333333333333336</c:v>
                </c:pt>
                <c:pt idx="6">
                  <c:v>37.876614060258248</c:v>
                </c:pt>
                <c:pt idx="7">
                  <c:v>46.904315196998127</c:v>
                </c:pt>
                <c:pt idx="8">
                  <c:v>48.379293662312534</c:v>
                </c:pt>
                <c:pt idx="9">
                  <c:v>46.425939572586586</c:v>
                </c:pt>
                <c:pt idx="10">
                  <c:v>45.751633986928105</c:v>
                </c:pt>
                <c:pt idx="11">
                  <c:v>34.317089910775564</c:v>
                </c:pt>
                <c:pt idx="13">
                  <c:v>50.276520864756158</c:v>
                </c:pt>
                <c:pt idx="14">
                  <c:v>54.466230936819173</c:v>
                </c:pt>
                <c:pt idx="15">
                  <c:v>60.553633217993074</c:v>
                </c:pt>
                <c:pt idx="16">
                  <c:v>61.059511523907808</c:v>
                </c:pt>
                <c:pt idx="17">
                  <c:v>57.50431282346176</c:v>
                </c:pt>
                <c:pt idx="19">
                  <c:v>88.745461879790241</c:v>
                </c:pt>
                <c:pt idx="20">
                  <c:v>66.252587991718428</c:v>
                </c:pt>
                <c:pt idx="21">
                  <c:v>70.546737213403873</c:v>
                </c:pt>
              </c:numCache>
            </c:numRef>
          </c:yVal>
        </c:ser>
        <c:ser>
          <c:idx val="7"/>
          <c:order val="7"/>
          <c:tx>
            <c:strRef>
              <c:f>Tabelle1!$A$121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Tabelle1!$D$123:$D$127</c:f>
              <c:numCache>
                <c:formatCode>General</c:formatCode>
                <c:ptCount val="5"/>
                <c:pt idx="0">
                  <c:v>400</c:v>
                </c:pt>
                <c:pt idx="2">
                  <c:v>350</c:v>
                </c:pt>
                <c:pt idx="4">
                  <c:v>120</c:v>
                </c:pt>
              </c:numCache>
            </c:numRef>
          </c:xVal>
          <c:yVal>
            <c:numRef>
              <c:f>Tabelle1!$S$123:$S$127</c:f>
              <c:numCache>
                <c:formatCode>0.00</c:formatCode>
                <c:ptCount val="5"/>
                <c:pt idx="0">
                  <c:v>43.956043956043956</c:v>
                </c:pt>
                <c:pt idx="2">
                  <c:v>43.478260869565219</c:v>
                </c:pt>
                <c:pt idx="4">
                  <c:v>68.376068376068375</c:v>
                </c:pt>
              </c:numCache>
            </c:numRef>
          </c:yVal>
        </c:ser>
        <c:ser>
          <c:idx val="8"/>
          <c:order val="8"/>
          <c:tx>
            <c:strRef>
              <c:f>Tabelle1!$A$129</c:f>
              <c:strCache>
                <c:ptCount val="1"/>
                <c:pt idx="0">
                  <c:v>Magotteaux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Tabelle1!$D$131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Tabelle1!$S$131</c:f>
              <c:numCache>
                <c:formatCode>0.00</c:formatCode>
                <c:ptCount val="1"/>
                <c:pt idx="0">
                  <c:v>34.889400600097687</c:v>
                </c:pt>
              </c:numCache>
            </c:numRef>
          </c:yVal>
        </c:ser>
        <c:ser>
          <c:idx val="9"/>
          <c:order val="9"/>
          <c:tx>
            <c:strRef>
              <c:f>Tabelle1!$A$133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Tabelle1!$D$135:$D$156</c:f>
              <c:numCache>
                <c:formatCode>General</c:formatCode>
                <c:ptCount val="22"/>
                <c:pt idx="0">
                  <c:v>96</c:v>
                </c:pt>
                <c:pt idx="1">
                  <c:v>160</c:v>
                </c:pt>
                <c:pt idx="2">
                  <c:v>256</c:v>
                </c:pt>
                <c:pt idx="3">
                  <c:v>304</c:v>
                </c:pt>
                <c:pt idx="5">
                  <c:v>64</c:v>
                </c:pt>
                <c:pt idx="6">
                  <c:v>96</c:v>
                </c:pt>
                <c:pt idx="8">
                  <c:v>112</c:v>
                </c:pt>
                <c:pt idx="9">
                  <c:v>96</c:v>
                </c:pt>
                <c:pt idx="10">
                  <c:v>200</c:v>
                </c:pt>
                <c:pt idx="11">
                  <c:v>176</c:v>
                </c:pt>
                <c:pt idx="12">
                  <c:v>248</c:v>
                </c:pt>
                <c:pt idx="13">
                  <c:v>216</c:v>
                </c:pt>
                <c:pt idx="14">
                  <c:v>368</c:v>
                </c:pt>
                <c:pt idx="15">
                  <c:v>328</c:v>
                </c:pt>
                <c:pt idx="16">
                  <c:v>432</c:v>
                </c:pt>
                <c:pt idx="17">
                  <c:v>400</c:v>
                </c:pt>
                <c:pt idx="19">
                  <c:v>80</c:v>
                </c:pt>
                <c:pt idx="20">
                  <c:v>128</c:v>
                </c:pt>
                <c:pt idx="21">
                  <c:v>211.20000000000002</c:v>
                </c:pt>
              </c:numCache>
            </c:numRef>
          </c:xVal>
          <c:yVal>
            <c:numRef>
              <c:f>Tabelle1!$S$135:$S$156</c:f>
              <c:numCache>
                <c:formatCode>0.00</c:formatCode>
                <c:ptCount val="22"/>
                <c:pt idx="0">
                  <c:v>26.687146580635215</c:v>
                </c:pt>
                <c:pt idx="1">
                  <c:v>24.171467999173778</c:v>
                </c:pt>
                <c:pt idx="2">
                  <c:v>28.14435804126526</c:v>
                </c:pt>
                <c:pt idx="3">
                  <c:v>32.591294734811157</c:v>
                </c:pt>
                <c:pt idx="5">
                  <c:v>18.977872054223067</c:v>
                </c:pt>
                <c:pt idx="6">
                  <c:v>25.891887247892459</c:v>
                </c:pt>
                <c:pt idx="8">
                  <c:v>20.157244424058256</c:v>
                </c:pt>
                <c:pt idx="9">
                  <c:v>20.157244424058256</c:v>
                </c:pt>
                <c:pt idx="10">
                  <c:v>23.143206109343549</c:v>
                </c:pt>
                <c:pt idx="11">
                  <c:v>23.143206109343549</c:v>
                </c:pt>
                <c:pt idx="12">
                  <c:v>24.348761926327949</c:v>
                </c:pt>
                <c:pt idx="13">
                  <c:v>24.348761926327949</c:v>
                </c:pt>
                <c:pt idx="14">
                  <c:v>29.409904961892114</c:v>
                </c:pt>
                <c:pt idx="15">
                  <c:v>29.409904961892114</c:v>
                </c:pt>
                <c:pt idx="16">
                  <c:v>30.3947672368725</c:v>
                </c:pt>
                <c:pt idx="17">
                  <c:v>30.3947672368725</c:v>
                </c:pt>
                <c:pt idx="19">
                  <c:v>15.770609318996415</c:v>
                </c:pt>
                <c:pt idx="20">
                  <c:v>25.252525252525253</c:v>
                </c:pt>
                <c:pt idx="21">
                  <c:v>27.777777777777779</c:v>
                </c:pt>
              </c:numCache>
            </c:numRef>
          </c:yVal>
        </c:ser>
        <c:ser>
          <c:idx val="10"/>
          <c:order val="10"/>
          <c:tx>
            <c:strRef>
              <c:f>Tabelle1!$A$181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Tabelle1!$D$183:$D$191</c:f>
              <c:numCache>
                <c:formatCode>General</c:formatCode>
                <c:ptCount val="9"/>
                <c:pt idx="0">
                  <c:v>1800</c:v>
                </c:pt>
                <c:pt idx="2">
                  <c:v>110</c:v>
                </c:pt>
                <c:pt idx="4">
                  <c:v>130</c:v>
                </c:pt>
                <c:pt idx="6">
                  <c:v>120</c:v>
                </c:pt>
                <c:pt idx="8">
                  <c:v>300</c:v>
                </c:pt>
              </c:numCache>
            </c:numRef>
          </c:xVal>
          <c:yVal>
            <c:numRef>
              <c:f>Tabelle1!$S$183:$S$191</c:f>
              <c:numCache>
                <c:formatCode>0.00</c:formatCode>
                <c:ptCount val="9"/>
                <c:pt idx="0">
                  <c:v>76.206187045844757</c:v>
                </c:pt>
                <c:pt idx="2">
                  <c:v>25.508251919495954</c:v>
                </c:pt>
                <c:pt idx="4">
                  <c:v>32.19587973229126</c:v>
                </c:pt>
                <c:pt idx="6">
                  <c:v>12.850436014320447</c:v>
                </c:pt>
                <c:pt idx="8">
                  <c:v>33.396946564885496</c:v>
                </c:pt>
              </c:numCache>
            </c:numRef>
          </c:yVal>
        </c:ser>
        <c:ser>
          <c:idx val="11"/>
          <c:order val="11"/>
          <c:tx>
            <c:strRef>
              <c:f>Tabelle1!$A$193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Tabelle1!$D$195:$D$208</c:f>
              <c:numCache>
                <c:formatCode>General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1200</c:v>
                </c:pt>
                <c:pt idx="3">
                  <c:v>1200</c:v>
                </c:pt>
                <c:pt idx="5">
                  <c:v>25</c:v>
                </c:pt>
                <c:pt idx="6">
                  <c:v>20</c:v>
                </c:pt>
                <c:pt idx="7">
                  <c:v>45</c:v>
                </c:pt>
                <c:pt idx="8">
                  <c:v>100</c:v>
                </c:pt>
                <c:pt idx="9">
                  <c:v>35</c:v>
                </c:pt>
                <c:pt idx="10">
                  <c:v>150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</c:numCache>
            </c:numRef>
          </c:xVal>
          <c:yVal>
            <c:numRef>
              <c:f>Tabelle1!$S$195:$S$208</c:f>
              <c:numCache>
                <c:formatCode>0.00</c:formatCode>
                <c:ptCount val="14"/>
                <c:pt idx="0">
                  <c:v>32.701111837802486</c:v>
                </c:pt>
                <c:pt idx="1">
                  <c:v>41.203400915631128</c:v>
                </c:pt>
                <c:pt idx="2">
                  <c:v>49.826989619377159</c:v>
                </c:pt>
                <c:pt idx="3">
                  <c:v>6.0899653979238755</c:v>
                </c:pt>
                <c:pt idx="5">
                  <c:v>5.2687789248843</c:v>
                </c:pt>
                <c:pt idx="6">
                  <c:v>7.8319686721253126</c:v>
                </c:pt>
                <c:pt idx="7">
                  <c:v>9.1104955370883349</c:v>
                </c:pt>
                <c:pt idx="8">
                  <c:v>24.499846106494306</c:v>
                </c:pt>
                <c:pt idx="9">
                  <c:v>13.542628501077255</c:v>
                </c:pt>
                <c:pt idx="10">
                  <c:v>9.0702947845804989</c:v>
                </c:pt>
                <c:pt idx="11">
                  <c:v>8.3333333333333339</c:v>
                </c:pt>
                <c:pt idx="12">
                  <c:v>10.850694444444445</c:v>
                </c:pt>
                <c:pt idx="13">
                  <c:v>10.850694444444445</c:v>
                </c:pt>
              </c:numCache>
            </c:numRef>
          </c:yVal>
        </c:ser>
        <c:ser>
          <c:idx val="12"/>
          <c:order val="12"/>
          <c:tx>
            <c:strRef>
              <c:f>Tabelle1!$A$210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Tabelle1!$D$212:$D$226</c:f>
              <c:numCache>
                <c:formatCode>General</c:formatCode>
                <c:ptCount val="15"/>
                <c:pt idx="0">
                  <c:v>180</c:v>
                </c:pt>
                <c:pt idx="1">
                  <c:v>340</c:v>
                </c:pt>
                <c:pt idx="2">
                  <c:v>380</c:v>
                </c:pt>
                <c:pt idx="3">
                  <c:v>520</c:v>
                </c:pt>
                <c:pt idx="4">
                  <c:v>620</c:v>
                </c:pt>
                <c:pt idx="5">
                  <c:v>720</c:v>
                </c:pt>
                <c:pt idx="7">
                  <c:v>150</c:v>
                </c:pt>
                <c:pt idx="8">
                  <c:v>220</c:v>
                </c:pt>
                <c:pt idx="9">
                  <c:v>300</c:v>
                </c:pt>
                <c:pt idx="10">
                  <c:v>380</c:v>
                </c:pt>
                <c:pt idx="11">
                  <c:v>460</c:v>
                </c:pt>
                <c:pt idx="12">
                  <c:v>580</c:v>
                </c:pt>
                <c:pt idx="13">
                  <c:v>720</c:v>
                </c:pt>
                <c:pt idx="14">
                  <c:v>950</c:v>
                </c:pt>
              </c:numCache>
            </c:numRef>
          </c:xVal>
          <c:yVal>
            <c:numRef>
              <c:f>Tabelle1!$S$212:$S$226</c:f>
              <c:numCache>
                <c:formatCode>0.00</c:formatCode>
                <c:ptCount val="15"/>
                <c:pt idx="0">
                  <c:v>43.980648514653552</c:v>
                </c:pt>
                <c:pt idx="1">
                  <c:v>36.423387274852246</c:v>
                </c:pt>
                <c:pt idx="2">
                  <c:v>39.077573868826356</c:v>
                </c:pt>
                <c:pt idx="3">
                  <c:v>40.490256019888818</c:v>
                </c:pt>
                <c:pt idx="4">
                  <c:v>41.346375817883001</c:v>
                </c:pt>
                <c:pt idx="5">
                  <c:v>48.189612632617816</c:v>
                </c:pt>
                <c:pt idx="7">
                  <c:v>41.532629544047246</c:v>
                </c:pt>
                <c:pt idx="8">
                  <c:v>38.17351197264486</c:v>
                </c:pt>
                <c:pt idx="9">
                  <c:v>41.964175183645722</c:v>
                </c:pt>
                <c:pt idx="10">
                  <c:v>43.481210029897682</c:v>
                </c:pt>
                <c:pt idx="11">
                  <c:v>44.400570103320128</c:v>
                </c:pt>
                <c:pt idx="12">
                  <c:v>48.189612632617816</c:v>
                </c:pt>
                <c:pt idx="13">
                  <c:v>54.985337243401759</c:v>
                </c:pt>
                <c:pt idx="14">
                  <c:v>70.674707877874113</c:v>
                </c:pt>
              </c:numCache>
            </c:numRef>
          </c:yVal>
        </c:ser>
        <c:ser>
          <c:idx val="13"/>
          <c:order val="13"/>
          <c:tx>
            <c:strRef>
              <c:f>Tabelle1!$A$228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Tabelle1!$D$230:$D$262</c:f>
              <c:numCache>
                <c:formatCode>General</c:formatCode>
                <c:ptCount val="33"/>
                <c:pt idx="0">
                  <c:v>180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160</c:v>
                </c:pt>
                <c:pt idx="6">
                  <c:v>160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5">
                  <c:v>80</c:v>
                </c:pt>
                <c:pt idx="16">
                  <c:v>80</c:v>
                </c:pt>
                <c:pt idx="17">
                  <c:v>130</c:v>
                </c:pt>
                <c:pt idx="18">
                  <c:v>130</c:v>
                </c:pt>
                <c:pt idx="19">
                  <c:v>150</c:v>
                </c:pt>
                <c:pt idx="20">
                  <c:v>200</c:v>
                </c:pt>
                <c:pt idx="23">
                  <c:v>70</c:v>
                </c:pt>
                <c:pt idx="24">
                  <c:v>90</c:v>
                </c:pt>
                <c:pt idx="25">
                  <c:v>1000</c:v>
                </c:pt>
                <c:pt idx="27">
                  <c:v>110</c:v>
                </c:pt>
                <c:pt idx="28">
                  <c:v>180</c:v>
                </c:pt>
                <c:pt idx="29">
                  <c:v>350</c:v>
                </c:pt>
                <c:pt idx="30">
                  <c:v>85</c:v>
                </c:pt>
                <c:pt idx="31">
                  <c:v>140</c:v>
                </c:pt>
                <c:pt idx="32">
                  <c:v>180</c:v>
                </c:pt>
              </c:numCache>
            </c:numRef>
          </c:xVal>
          <c:yVal>
            <c:numRef>
              <c:f>Tabelle1!$S$230:$S$262</c:f>
              <c:numCache>
                <c:formatCode>0.00</c:formatCode>
                <c:ptCount val="33"/>
                <c:pt idx="0">
                  <c:v>37.956317971462539</c:v>
                </c:pt>
                <c:pt idx="2">
                  <c:v>18.084639400510646</c:v>
                </c:pt>
                <c:pt idx="3">
                  <c:v>18.084639400510646</c:v>
                </c:pt>
                <c:pt idx="4">
                  <c:v>18.084639400510646</c:v>
                </c:pt>
                <c:pt idx="5">
                  <c:v>21.701567280612775</c:v>
                </c:pt>
                <c:pt idx="6">
                  <c:v>21.701567280612775</c:v>
                </c:pt>
                <c:pt idx="7">
                  <c:v>26.304930037106391</c:v>
                </c:pt>
                <c:pt idx="8">
                  <c:v>26.304930037106391</c:v>
                </c:pt>
                <c:pt idx="9">
                  <c:v>26.304930037106391</c:v>
                </c:pt>
                <c:pt idx="10">
                  <c:v>32.881162546382988</c:v>
                </c:pt>
                <c:pt idx="11">
                  <c:v>32.881162546382988</c:v>
                </c:pt>
                <c:pt idx="12">
                  <c:v>32.881162546382988</c:v>
                </c:pt>
                <c:pt idx="15">
                  <c:v>24.568515447454086</c:v>
                </c:pt>
                <c:pt idx="16">
                  <c:v>24.568515447454086</c:v>
                </c:pt>
                <c:pt idx="17">
                  <c:v>24.568515447454086</c:v>
                </c:pt>
                <c:pt idx="18">
                  <c:v>24.568515447454086</c:v>
                </c:pt>
                <c:pt idx="19">
                  <c:v>38.388305386647012</c:v>
                </c:pt>
                <c:pt idx="20">
                  <c:v>38.388305386647012</c:v>
                </c:pt>
                <c:pt idx="23">
                  <c:v>2.75847255650823</c:v>
                </c:pt>
                <c:pt idx="24">
                  <c:v>4.0457597495454038</c:v>
                </c:pt>
                <c:pt idx="25">
                  <c:v>31.262688973759939</c:v>
                </c:pt>
                <c:pt idx="27">
                  <c:v>9.4961688893636982</c:v>
                </c:pt>
                <c:pt idx="28">
                  <c:v>18.69558250093478</c:v>
                </c:pt>
                <c:pt idx="29">
                  <c:v>29.675527779261554</c:v>
                </c:pt>
                <c:pt idx="30">
                  <c:v>13.913043478260869</c:v>
                </c:pt>
                <c:pt idx="31">
                  <c:v>14.756258234519105</c:v>
                </c:pt>
                <c:pt idx="32">
                  <c:v>18.972332015810274</c:v>
                </c:pt>
              </c:numCache>
            </c:numRef>
          </c:yVal>
        </c:ser>
        <c:ser>
          <c:idx val="14"/>
          <c:order val="14"/>
          <c:tx>
            <c:strRef>
              <c:f>Tabelle1!$A$267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Tabelle1!$D$269:$D$298</c:f>
              <c:numCache>
                <c:formatCode>General</c:formatCode>
                <c:ptCount val="30"/>
                <c:pt idx="0">
                  <c:v>35</c:v>
                </c:pt>
                <c:pt idx="1">
                  <c:v>90</c:v>
                </c:pt>
                <c:pt idx="2">
                  <c:v>110</c:v>
                </c:pt>
                <c:pt idx="3">
                  <c:v>145</c:v>
                </c:pt>
                <c:pt idx="4">
                  <c:v>175</c:v>
                </c:pt>
                <c:pt idx="5">
                  <c:v>120</c:v>
                </c:pt>
                <c:pt idx="6">
                  <c:v>230</c:v>
                </c:pt>
                <c:pt idx="7">
                  <c:v>275</c:v>
                </c:pt>
                <c:pt idx="8">
                  <c:v>300</c:v>
                </c:pt>
                <c:pt idx="9">
                  <c:v>330</c:v>
                </c:pt>
                <c:pt idx="10">
                  <c:v>400</c:v>
                </c:pt>
                <c:pt idx="11">
                  <c:v>600</c:v>
                </c:pt>
                <c:pt idx="12">
                  <c:v>950</c:v>
                </c:pt>
                <c:pt idx="13">
                  <c:v>1175</c:v>
                </c:pt>
                <c:pt idx="14">
                  <c:v>1700</c:v>
                </c:pt>
                <c:pt idx="15">
                  <c:v>2200</c:v>
                </c:pt>
                <c:pt idx="17">
                  <c:v>160</c:v>
                </c:pt>
                <c:pt idx="18">
                  <c:v>220</c:v>
                </c:pt>
                <c:pt idx="19">
                  <c:v>350</c:v>
                </c:pt>
                <c:pt idx="20">
                  <c:v>650</c:v>
                </c:pt>
                <c:pt idx="21">
                  <c:v>1500</c:v>
                </c:pt>
                <c:pt idx="23">
                  <c:v>40</c:v>
                </c:pt>
                <c:pt idx="24">
                  <c:v>160</c:v>
                </c:pt>
                <c:pt idx="25">
                  <c:v>400</c:v>
                </c:pt>
                <c:pt idx="26">
                  <c:v>650</c:v>
                </c:pt>
                <c:pt idx="28">
                  <c:v>160</c:v>
                </c:pt>
                <c:pt idx="29">
                  <c:v>250</c:v>
                </c:pt>
              </c:numCache>
            </c:numRef>
          </c:xVal>
          <c:yVal>
            <c:numRef>
              <c:f>Tabelle1!$S$269:$S$298</c:f>
              <c:numCache>
                <c:formatCode>0.00</c:formatCode>
                <c:ptCount val="30"/>
                <c:pt idx="0">
                  <c:v>15.948275862068964</c:v>
                </c:pt>
                <c:pt idx="1">
                  <c:v>20.419739081111739</c:v>
                </c:pt>
                <c:pt idx="2">
                  <c:v>23.157894736842106</c:v>
                </c:pt>
                <c:pt idx="3">
                  <c:v>24</c:v>
                </c:pt>
                <c:pt idx="4">
                  <c:v>20.705882352941174</c:v>
                </c:pt>
                <c:pt idx="5">
                  <c:v>25.730994152046783</c:v>
                </c:pt>
                <c:pt idx="6">
                  <c:v>23.923444976076556</c:v>
                </c:pt>
                <c:pt idx="7">
                  <c:v>23.728813559322035</c:v>
                </c:pt>
                <c:pt idx="8">
                  <c:v>25.109855618330194</c:v>
                </c:pt>
                <c:pt idx="9">
                  <c:v>29.137529137529139</c:v>
                </c:pt>
                <c:pt idx="10">
                  <c:v>27.866242038216562</c:v>
                </c:pt>
                <c:pt idx="11">
                  <c:v>43.402777777777779</c:v>
                </c:pt>
                <c:pt idx="12">
                  <c:v>52.588996763754047</c:v>
                </c:pt>
                <c:pt idx="13">
                  <c:v>46.745774901114707</c:v>
                </c:pt>
                <c:pt idx="14">
                  <c:v>51.055929449988398</c:v>
                </c:pt>
                <c:pt idx="15">
                  <c:v>50.390526581002774</c:v>
                </c:pt>
                <c:pt idx="17">
                  <c:v>34.453057708871661</c:v>
                </c:pt>
                <c:pt idx="18">
                  <c:v>32.479995275637052</c:v>
                </c:pt>
                <c:pt idx="19">
                  <c:v>30.351592851592851</c:v>
                </c:pt>
                <c:pt idx="20">
                  <c:v>32.541490400260329</c:v>
                </c:pt>
                <c:pt idx="21">
                  <c:v>58.670143415906132</c:v>
                </c:pt>
                <c:pt idx="23">
                  <c:v>19.480519480519479</c:v>
                </c:pt>
                <c:pt idx="24">
                  <c:v>41.417514431415185</c:v>
                </c:pt>
                <c:pt idx="25">
                  <c:v>39.75465697410268</c:v>
                </c:pt>
                <c:pt idx="26">
                  <c:v>56.451612903225801</c:v>
                </c:pt>
                <c:pt idx="28">
                  <c:v>27.423556835321541</c:v>
                </c:pt>
                <c:pt idx="29">
                  <c:v>28.362679252132875</c:v>
                </c:pt>
              </c:numCache>
            </c:numRef>
          </c:yVal>
        </c:ser>
        <c:ser>
          <c:idx val="15"/>
          <c:order val="15"/>
          <c:tx>
            <c:strRef>
              <c:f>Tabelle1!$A$300</c:f>
              <c:strCache>
                <c:ptCount val="1"/>
                <c:pt idx="0">
                  <c:v>Vortex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Tabelle1!$D$302:$D$307</c:f>
              <c:numCache>
                <c:formatCode>General</c:formatCode>
                <c:ptCount val="6"/>
                <c:pt idx="0">
                  <c:v>110</c:v>
                </c:pt>
                <c:pt idx="2">
                  <c:v>120</c:v>
                </c:pt>
                <c:pt idx="3">
                  <c:v>550</c:v>
                </c:pt>
                <c:pt idx="5">
                  <c:v>1000</c:v>
                </c:pt>
              </c:numCache>
            </c:numRef>
          </c:xVal>
          <c:yVal>
            <c:numRef>
              <c:f>Tabelle1!$S$304:$S$307</c:f>
              <c:numCache>
                <c:formatCode>0.00</c:formatCode>
                <c:ptCount val="4"/>
                <c:pt idx="0">
                  <c:v>73.757968494810598</c:v>
                </c:pt>
                <c:pt idx="1">
                  <c:v>56.053811659192824</c:v>
                </c:pt>
                <c:pt idx="3">
                  <c:v>86.956521739130437</c:v>
                </c:pt>
              </c:numCache>
            </c:numRef>
          </c:yVal>
        </c:ser>
        <c:axId val="72337280"/>
        <c:axId val="72351744"/>
      </c:scatterChart>
      <c:valAx>
        <c:axId val="7233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351744"/>
        <c:crosses val="autoZero"/>
        <c:crossBetween val="midCat"/>
      </c:valAx>
      <c:valAx>
        <c:axId val="72351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[kW/m²</a:t>
                </a:r>
                <a:endParaRPr lang="de-DE" sz="1400"/>
              </a:p>
            </c:rich>
          </c:tx>
          <c:layout/>
        </c:title>
        <c:numFmt formatCode="0.00" sourceLinked="1"/>
        <c:majorTickMark val="none"/>
        <c:tickLblPos val="nextTo"/>
        <c:crossAx val="72337280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AUBEMA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Tabelle1!$D$6:$D$8</c:f>
              <c:numCache>
                <c:formatCode>General</c:formatCode>
                <c:ptCount val="3"/>
                <c:pt idx="0">
                  <c:v>1200</c:v>
                </c:pt>
                <c:pt idx="1">
                  <c:v>1000</c:v>
                </c:pt>
                <c:pt idx="2">
                  <c:v>1200</c:v>
                </c:pt>
              </c:numCache>
            </c:numRef>
          </c:xVal>
          <c:yVal>
            <c:numRef>
              <c:f>Tabelle1!$R$6:$R$8</c:f>
              <c:numCache>
                <c:formatCode>0.00</c:formatCode>
                <c:ptCount val="3"/>
                <c:pt idx="0">
                  <c:v>36.057692307692307</c:v>
                </c:pt>
                <c:pt idx="1">
                  <c:v>10.309278350515465</c:v>
                </c:pt>
                <c:pt idx="2">
                  <c:v>13.407821229050279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BHS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  <c:trendlineType val="log"/>
          </c:trendline>
          <c:xVal>
            <c:numRef>
              <c:f>Tabelle1!$D$12:$D$40</c:f>
              <c:numCache>
                <c:formatCode>General</c:formatCode>
                <c:ptCount val="29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4">
                  <c:v>50</c:v>
                </c:pt>
                <c:pt idx="5">
                  <c:v>90</c:v>
                </c:pt>
                <c:pt idx="6">
                  <c:v>135</c:v>
                </c:pt>
                <c:pt idx="7">
                  <c:v>160</c:v>
                </c:pt>
                <c:pt idx="8">
                  <c:v>180</c:v>
                </c:pt>
                <c:pt idx="9">
                  <c:v>225</c:v>
                </c:pt>
                <c:pt idx="10">
                  <c:v>335</c:v>
                </c:pt>
                <c:pt idx="12">
                  <c:v>40</c:v>
                </c:pt>
                <c:pt idx="13">
                  <c:v>70</c:v>
                </c:pt>
                <c:pt idx="14">
                  <c:v>100</c:v>
                </c:pt>
                <c:pt idx="15">
                  <c:v>120</c:v>
                </c:pt>
                <c:pt idx="16">
                  <c:v>160</c:v>
                </c:pt>
                <c:pt idx="17">
                  <c:v>200</c:v>
                </c:pt>
                <c:pt idx="18">
                  <c:v>300</c:v>
                </c:pt>
                <c:pt idx="20">
                  <c:v>70</c:v>
                </c:pt>
                <c:pt idx="21">
                  <c:v>90</c:v>
                </c:pt>
                <c:pt idx="22">
                  <c:v>180</c:v>
                </c:pt>
                <c:pt idx="23">
                  <c:v>300</c:v>
                </c:pt>
                <c:pt idx="24">
                  <c:v>400</c:v>
                </c:pt>
                <c:pt idx="26">
                  <c:v>30</c:v>
                </c:pt>
                <c:pt idx="27">
                  <c:v>50</c:v>
                </c:pt>
                <c:pt idx="28">
                  <c:v>75</c:v>
                </c:pt>
              </c:numCache>
            </c:numRef>
          </c:xVal>
          <c:yVal>
            <c:numRef>
              <c:f>Tabelle1!$R$12:$R$40</c:f>
              <c:numCache>
                <c:formatCode>0.00</c:formatCode>
                <c:ptCount val="29"/>
                <c:pt idx="0">
                  <c:v>8.2894736842105257</c:v>
                </c:pt>
                <c:pt idx="1">
                  <c:v>5.5555555555555554</c:v>
                </c:pt>
                <c:pt idx="2">
                  <c:v>7.1428571428571432</c:v>
                </c:pt>
                <c:pt idx="4">
                  <c:v>13.095238095238095</c:v>
                </c:pt>
                <c:pt idx="5">
                  <c:v>16.981132075471699</c:v>
                </c:pt>
                <c:pt idx="6">
                  <c:v>12.571428571428571</c:v>
                </c:pt>
                <c:pt idx="7">
                  <c:v>12.8</c:v>
                </c:pt>
                <c:pt idx="8">
                  <c:v>13.793103448275861</c:v>
                </c:pt>
                <c:pt idx="9">
                  <c:v>10</c:v>
                </c:pt>
                <c:pt idx="10">
                  <c:v>10.869565217391305</c:v>
                </c:pt>
                <c:pt idx="12">
                  <c:v>11</c:v>
                </c:pt>
                <c:pt idx="13">
                  <c:v>14.516129032258064</c:v>
                </c:pt>
                <c:pt idx="14">
                  <c:v>10.56</c:v>
                </c:pt>
                <c:pt idx="15">
                  <c:v>11.03448275862069</c:v>
                </c:pt>
                <c:pt idx="16">
                  <c:v>12.121212121212121</c:v>
                </c:pt>
                <c:pt idx="17">
                  <c:v>9.0909090909090917</c:v>
                </c:pt>
                <c:pt idx="18">
                  <c:v>10</c:v>
                </c:pt>
                <c:pt idx="20">
                  <c:v>20</c:v>
                </c:pt>
                <c:pt idx="21">
                  <c:v>17.600000000000001</c:v>
                </c:pt>
                <c:pt idx="22">
                  <c:v>22.471910112359549</c:v>
                </c:pt>
                <c:pt idx="23">
                  <c:v>34.782608695652172</c:v>
                </c:pt>
                <c:pt idx="24">
                  <c:v>34.188034188034187</c:v>
                </c:pt>
                <c:pt idx="26">
                  <c:v>14.864864864864865</c:v>
                </c:pt>
                <c:pt idx="27">
                  <c:v>21.568627450980394</c:v>
                </c:pt>
                <c:pt idx="28">
                  <c:v>17.777777777777779</c:v>
                </c:pt>
              </c:numCache>
            </c:numRef>
          </c:yVal>
        </c:ser>
        <c:ser>
          <c:idx val="2"/>
          <c:order val="2"/>
          <c:tx>
            <c:strRef>
              <c:f>Tabelle1!$A$51</c:f>
              <c:strCache>
                <c:ptCount val="1"/>
                <c:pt idx="0">
                  <c:v>FAM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Tabelle1!$D$52:$D$60</c:f>
              <c:numCache>
                <c:formatCode>General</c:formatCode>
                <c:ptCount val="9"/>
                <c:pt idx="0">
                  <c:v>45</c:v>
                </c:pt>
                <c:pt idx="1">
                  <c:v>80</c:v>
                </c:pt>
                <c:pt idx="2">
                  <c:v>150</c:v>
                </c:pt>
                <c:pt idx="4">
                  <c:v>250</c:v>
                </c:pt>
                <c:pt idx="5">
                  <c:v>400</c:v>
                </c:pt>
                <c:pt idx="6">
                  <c:v>450</c:v>
                </c:pt>
                <c:pt idx="7">
                  <c:v>850</c:v>
                </c:pt>
                <c:pt idx="8">
                  <c:v>1300</c:v>
                </c:pt>
              </c:numCache>
            </c:numRef>
          </c:xVal>
          <c:yVal>
            <c:numRef>
              <c:f>Tabelle1!$R$52:$R$60</c:f>
              <c:numCache>
                <c:formatCode>0.00</c:formatCode>
                <c:ptCount val="9"/>
                <c:pt idx="0">
                  <c:v>8.1818181818181817</c:v>
                </c:pt>
                <c:pt idx="1">
                  <c:v>8.6956521739130448</c:v>
                </c:pt>
                <c:pt idx="2">
                  <c:v>9.5541401273885356</c:v>
                </c:pt>
                <c:pt idx="3">
                  <c:v>122.41379310344828</c:v>
                </c:pt>
                <c:pt idx="4">
                  <c:v>10.377358490566039</c:v>
                </c:pt>
                <c:pt idx="5">
                  <c:v>9.8591549295774641</c:v>
                </c:pt>
                <c:pt idx="6">
                  <c:v>8.1632653061224492</c:v>
                </c:pt>
                <c:pt idx="7">
                  <c:v>9.3023255813953494</c:v>
                </c:pt>
                <c:pt idx="8">
                  <c:v>10.416666666666666</c:v>
                </c:pt>
              </c:numCache>
            </c:numRef>
          </c:yVal>
        </c:ser>
        <c:ser>
          <c:idx val="3"/>
          <c:order val="3"/>
          <c:tx>
            <c:strRef>
              <c:f>Tabelle1!$A$62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Tabelle1!$D$64:$D$69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450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Tabelle1!$R$64:$R$69</c:f>
              <c:numCache>
                <c:formatCode>0.00</c:formatCode>
                <c:ptCount val="6"/>
                <c:pt idx="0">
                  <c:v>9.1666666666666661</c:v>
                </c:pt>
                <c:pt idx="1">
                  <c:v>10.32258064516129</c:v>
                </c:pt>
                <c:pt idx="2">
                  <c:v>14.084507042253522</c:v>
                </c:pt>
                <c:pt idx="3">
                  <c:v>10.810810810810811</c:v>
                </c:pt>
                <c:pt idx="4">
                  <c:v>14.634146341463415</c:v>
                </c:pt>
                <c:pt idx="5">
                  <c:v>13.953488372093023</c:v>
                </c:pt>
              </c:numCache>
            </c:numRef>
          </c:yVal>
        </c:ser>
        <c:ser>
          <c:idx val="4"/>
          <c:order val="4"/>
          <c:tx>
            <c:strRef>
              <c:f>Tabelle1!$A$71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Tabelle1!$D$73:$D$87</c:f>
              <c:numCache>
                <c:formatCode>General</c:formatCode>
                <c:ptCount val="15"/>
                <c:pt idx="0">
                  <c:v>600</c:v>
                </c:pt>
                <c:pt idx="1">
                  <c:v>750</c:v>
                </c:pt>
                <c:pt idx="3">
                  <c:v>500</c:v>
                </c:pt>
                <c:pt idx="4">
                  <c:v>650</c:v>
                </c:pt>
                <c:pt idx="6">
                  <c:v>2000</c:v>
                </c:pt>
                <c:pt idx="7">
                  <c:v>2300</c:v>
                </c:pt>
                <c:pt idx="8">
                  <c:v>2300</c:v>
                </c:pt>
                <c:pt idx="10">
                  <c:v>120</c:v>
                </c:pt>
                <c:pt idx="12">
                  <c:v>750</c:v>
                </c:pt>
                <c:pt idx="14">
                  <c:v>160</c:v>
                </c:pt>
              </c:numCache>
            </c:numRef>
          </c:xVal>
          <c:yVal>
            <c:numRef>
              <c:f>Tabelle1!$R$73:$R$87</c:f>
              <c:numCache>
                <c:formatCode>0.00</c:formatCode>
                <c:ptCount val="15"/>
                <c:pt idx="0">
                  <c:v>10.077519379844961</c:v>
                </c:pt>
                <c:pt idx="1">
                  <c:v>14.84375</c:v>
                </c:pt>
                <c:pt idx="3">
                  <c:v>11.049723756906076</c:v>
                </c:pt>
                <c:pt idx="4">
                  <c:v>19.117647058823529</c:v>
                </c:pt>
                <c:pt idx="6">
                  <c:v>13.103448275862069</c:v>
                </c:pt>
                <c:pt idx="7">
                  <c:v>8.8888888888888893</c:v>
                </c:pt>
                <c:pt idx="8">
                  <c:v>12.738853503184714</c:v>
                </c:pt>
                <c:pt idx="10">
                  <c:v>25.477707006369428</c:v>
                </c:pt>
                <c:pt idx="12">
                  <c:v>2</c:v>
                </c:pt>
                <c:pt idx="14">
                  <c:v>21.428571428571431</c:v>
                </c:pt>
              </c:numCache>
            </c:numRef>
          </c:yVal>
        </c:ser>
        <c:ser>
          <c:idx val="5"/>
          <c:order val="5"/>
          <c:tx>
            <c:strRef>
              <c:f>Tabelle1!$A$89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Tabelle1!$D$91:$D$94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Tabelle1!$R$91:$R$94</c:f>
              <c:numCache>
                <c:formatCode>0.00</c:formatCode>
                <c:ptCount val="4"/>
                <c:pt idx="0">
                  <c:v>13.432835820895521</c:v>
                </c:pt>
                <c:pt idx="1">
                  <c:v>11.111111111111111</c:v>
                </c:pt>
                <c:pt idx="2">
                  <c:v>12.598425196850394</c:v>
                </c:pt>
                <c:pt idx="3">
                  <c:v>29.850746268656717</c:v>
                </c:pt>
              </c:numCache>
            </c:numRef>
          </c:yVal>
        </c:ser>
        <c:ser>
          <c:idx val="6"/>
          <c:order val="6"/>
          <c:tx>
            <c:strRef>
              <c:f>Tabelle1!$A$96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Tabelle1!$D$98:$D$119</c:f>
              <c:numCache>
                <c:formatCode>General</c:formatCode>
                <c:ptCount val="22"/>
                <c:pt idx="0">
                  <c:v>350</c:v>
                </c:pt>
                <c:pt idx="1">
                  <c:v>400</c:v>
                </c:pt>
                <c:pt idx="2">
                  <c:v>550</c:v>
                </c:pt>
                <c:pt idx="3">
                  <c:v>500</c:v>
                </c:pt>
                <c:pt idx="4">
                  <c:v>750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340</c:v>
                </c:pt>
                <c:pt idx="10">
                  <c:v>380</c:v>
                </c:pt>
                <c:pt idx="11">
                  <c:v>480</c:v>
                </c:pt>
                <c:pt idx="13">
                  <c:v>215</c:v>
                </c:pt>
                <c:pt idx="14">
                  <c:v>265</c:v>
                </c:pt>
                <c:pt idx="15">
                  <c:v>300</c:v>
                </c:pt>
                <c:pt idx="16">
                  <c:v>360</c:v>
                </c:pt>
                <c:pt idx="17">
                  <c:v>480</c:v>
                </c:pt>
                <c:pt idx="19">
                  <c:v>70</c:v>
                </c:pt>
                <c:pt idx="20">
                  <c:v>100</c:v>
                </c:pt>
                <c:pt idx="21">
                  <c:v>140</c:v>
                </c:pt>
              </c:numCache>
            </c:numRef>
          </c:xVal>
          <c:yVal>
            <c:numRef>
              <c:f>Tabelle1!$R$98:$R$119</c:f>
              <c:numCache>
                <c:formatCode>0.00</c:formatCode>
                <c:ptCount val="22"/>
                <c:pt idx="0">
                  <c:v>7.4074074074074074</c:v>
                </c:pt>
                <c:pt idx="1">
                  <c:v>10.5</c:v>
                </c:pt>
                <c:pt idx="2">
                  <c:v>6.8269230769230766</c:v>
                </c:pt>
                <c:pt idx="3">
                  <c:v>10.757575757575758</c:v>
                </c:pt>
                <c:pt idx="4">
                  <c:v>7.6271186440677967</c:v>
                </c:pt>
                <c:pt idx="6">
                  <c:v>13.469387755102041</c:v>
                </c:pt>
                <c:pt idx="7">
                  <c:v>13.513513513513514</c:v>
                </c:pt>
                <c:pt idx="8">
                  <c:v>16.666666666666668</c:v>
                </c:pt>
                <c:pt idx="9">
                  <c:v>13.695652173913043</c:v>
                </c:pt>
                <c:pt idx="10">
                  <c:v>10.570469798657719</c:v>
                </c:pt>
                <c:pt idx="11">
                  <c:v>6.5274151436031334</c:v>
                </c:pt>
                <c:pt idx="13">
                  <c:v>14.814814814814815</c:v>
                </c:pt>
                <c:pt idx="14">
                  <c:v>16.233766233766232</c:v>
                </c:pt>
                <c:pt idx="15">
                  <c:v>19.09090909090909</c:v>
                </c:pt>
                <c:pt idx="16">
                  <c:v>18.684210526315791</c:v>
                </c:pt>
                <c:pt idx="17">
                  <c:v>16.666666666666668</c:v>
                </c:pt>
                <c:pt idx="19">
                  <c:v>26.829268292682929</c:v>
                </c:pt>
                <c:pt idx="20">
                  <c:v>28.07017543859649</c:v>
                </c:pt>
                <c:pt idx="21">
                  <c:v>24.390243902439025</c:v>
                </c:pt>
              </c:numCache>
            </c:numRef>
          </c:yVal>
        </c:ser>
        <c:ser>
          <c:idx val="7"/>
          <c:order val="7"/>
          <c:tx>
            <c:strRef>
              <c:f>Tabelle1!$A$121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Tabelle1!$D$123:$D$127</c:f>
              <c:numCache>
                <c:formatCode>General</c:formatCode>
                <c:ptCount val="5"/>
                <c:pt idx="0">
                  <c:v>400</c:v>
                </c:pt>
                <c:pt idx="2">
                  <c:v>350</c:v>
                </c:pt>
                <c:pt idx="4">
                  <c:v>120</c:v>
                </c:pt>
              </c:numCache>
            </c:numRef>
          </c:xVal>
          <c:yVal>
            <c:numRef>
              <c:f>Tabelle1!$R$123:$R$127</c:f>
              <c:numCache>
                <c:formatCode>0.00</c:formatCode>
                <c:ptCount val="5"/>
                <c:pt idx="0">
                  <c:v>7.8431372549019605</c:v>
                </c:pt>
                <c:pt idx="2">
                  <c:v>10.9375</c:v>
                </c:pt>
                <c:pt idx="4">
                  <c:v>31.25</c:v>
                </c:pt>
              </c:numCache>
            </c:numRef>
          </c:yVal>
        </c:ser>
        <c:ser>
          <c:idx val="8"/>
          <c:order val="8"/>
          <c:tx>
            <c:strRef>
              <c:f>Tabelle1!$A$129</c:f>
              <c:strCache>
                <c:ptCount val="1"/>
                <c:pt idx="0">
                  <c:v>Magotteaux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Tabelle1!$D$131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Tabelle1!$R$131</c:f>
              <c:numCache>
                <c:formatCode>0.00</c:formatCode>
                <c:ptCount val="1"/>
                <c:pt idx="0">
                  <c:v>27.777777777777779</c:v>
                </c:pt>
              </c:numCache>
            </c:numRef>
          </c:yVal>
        </c:ser>
        <c:ser>
          <c:idx val="9"/>
          <c:order val="9"/>
          <c:tx>
            <c:strRef>
              <c:f>Tabelle1!$A$133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Tabelle1!$D$135:$D$156</c:f>
              <c:numCache>
                <c:formatCode>General</c:formatCode>
                <c:ptCount val="22"/>
                <c:pt idx="0">
                  <c:v>96</c:v>
                </c:pt>
                <c:pt idx="1">
                  <c:v>160</c:v>
                </c:pt>
                <c:pt idx="2">
                  <c:v>256</c:v>
                </c:pt>
                <c:pt idx="3">
                  <c:v>304</c:v>
                </c:pt>
                <c:pt idx="5">
                  <c:v>64</c:v>
                </c:pt>
                <c:pt idx="6">
                  <c:v>96</c:v>
                </c:pt>
                <c:pt idx="8">
                  <c:v>112</c:v>
                </c:pt>
                <c:pt idx="9">
                  <c:v>96</c:v>
                </c:pt>
                <c:pt idx="10">
                  <c:v>200</c:v>
                </c:pt>
                <c:pt idx="11">
                  <c:v>176</c:v>
                </c:pt>
                <c:pt idx="12">
                  <c:v>248</c:v>
                </c:pt>
                <c:pt idx="13">
                  <c:v>216</c:v>
                </c:pt>
                <c:pt idx="14">
                  <c:v>368</c:v>
                </c:pt>
                <c:pt idx="15">
                  <c:v>328</c:v>
                </c:pt>
                <c:pt idx="16">
                  <c:v>432</c:v>
                </c:pt>
                <c:pt idx="17">
                  <c:v>400</c:v>
                </c:pt>
                <c:pt idx="19">
                  <c:v>80</c:v>
                </c:pt>
                <c:pt idx="20">
                  <c:v>128</c:v>
                </c:pt>
                <c:pt idx="21">
                  <c:v>211.20000000000002</c:v>
                </c:pt>
              </c:numCache>
            </c:numRef>
          </c:xVal>
          <c:yVal>
            <c:numRef>
              <c:f>Tabelle1!$R$135:$R$156</c:f>
              <c:numCache>
                <c:formatCode>0.00</c:formatCode>
                <c:ptCount val="22"/>
                <c:pt idx="0">
                  <c:v>13.043478260869565</c:v>
                </c:pt>
                <c:pt idx="1">
                  <c:v>12.222222222222221</c:v>
                </c:pt>
                <c:pt idx="2">
                  <c:v>11.851851851851851</c:v>
                </c:pt>
                <c:pt idx="3">
                  <c:v>12.903225806451612</c:v>
                </c:pt>
                <c:pt idx="5">
                  <c:v>14.150943396226415</c:v>
                </c:pt>
                <c:pt idx="6">
                  <c:v>18.425460636515915</c:v>
                </c:pt>
                <c:pt idx="8">
                  <c:v>14.754098360655739</c:v>
                </c:pt>
                <c:pt idx="9">
                  <c:v>14.173228346456694</c:v>
                </c:pt>
                <c:pt idx="10">
                  <c:v>13.333333333333334</c:v>
                </c:pt>
                <c:pt idx="11">
                  <c:v>12.307692307692308</c:v>
                </c:pt>
                <c:pt idx="12">
                  <c:v>13.793103448275861</c:v>
                </c:pt>
                <c:pt idx="13">
                  <c:v>12.779552715654951</c:v>
                </c:pt>
                <c:pt idx="14">
                  <c:v>13.888888888888888</c:v>
                </c:pt>
                <c:pt idx="15">
                  <c:v>13.043478260869565</c:v>
                </c:pt>
                <c:pt idx="16">
                  <c:v>14.583333333333334</c:v>
                </c:pt>
                <c:pt idx="17">
                  <c:v>13.461538461538462</c:v>
                </c:pt>
                <c:pt idx="19">
                  <c:v>26.19047619047619</c:v>
                </c:pt>
                <c:pt idx="20">
                  <c:v>33.898305084745758</c:v>
                </c:pt>
                <c:pt idx="21">
                  <c:v>39.873417721518983</c:v>
                </c:pt>
              </c:numCache>
            </c:numRef>
          </c:yVal>
        </c:ser>
        <c:ser>
          <c:idx val="10"/>
          <c:order val="10"/>
          <c:tx>
            <c:strRef>
              <c:f>Tabelle1!$A$181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Tabelle1!$D$183:$D$191</c:f>
              <c:numCache>
                <c:formatCode>General</c:formatCode>
                <c:ptCount val="9"/>
                <c:pt idx="0">
                  <c:v>1800</c:v>
                </c:pt>
                <c:pt idx="2">
                  <c:v>110</c:v>
                </c:pt>
                <c:pt idx="4">
                  <c:v>130</c:v>
                </c:pt>
                <c:pt idx="6">
                  <c:v>120</c:v>
                </c:pt>
                <c:pt idx="8">
                  <c:v>300</c:v>
                </c:pt>
              </c:numCache>
            </c:numRef>
          </c:xVal>
          <c:yVal>
            <c:numRef>
              <c:f>Tabelle1!$R$183:$R$191</c:f>
              <c:numCache>
                <c:formatCode>0.00</c:formatCode>
                <c:ptCount val="9"/>
                <c:pt idx="0">
                  <c:v>17.708333333333332</c:v>
                </c:pt>
                <c:pt idx="2">
                  <c:v>12.5</c:v>
                </c:pt>
                <c:pt idx="4">
                  <c:v>14.492753623188404</c:v>
                </c:pt>
                <c:pt idx="6">
                  <c:v>9.4285714285714288</c:v>
                </c:pt>
                <c:pt idx="8">
                  <c:v>20.860927152317881</c:v>
                </c:pt>
              </c:numCache>
            </c:numRef>
          </c:yVal>
        </c:ser>
        <c:ser>
          <c:idx val="11"/>
          <c:order val="11"/>
          <c:tx>
            <c:strRef>
              <c:f>Tabelle1!$A$193</c:f>
              <c:strCache>
                <c:ptCount val="1"/>
                <c:pt idx="0">
                  <c:v>Reiter &amp; Crippa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Tabelle1!$D$195:$D$208</c:f>
              <c:numCache>
                <c:formatCode>General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1200</c:v>
                </c:pt>
                <c:pt idx="3">
                  <c:v>1200</c:v>
                </c:pt>
                <c:pt idx="5">
                  <c:v>25</c:v>
                </c:pt>
                <c:pt idx="6">
                  <c:v>20</c:v>
                </c:pt>
                <c:pt idx="7">
                  <c:v>45</c:v>
                </c:pt>
                <c:pt idx="8">
                  <c:v>100</c:v>
                </c:pt>
                <c:pt idx="9">
                  <c:v>35</c:v>
                </c:pt>
                <c:pt idx="10">
                  <c:v>150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</c:numCache>
            </c:numRef>
          </c:xVal>
          <c:yVal>
            <c:numRef>
              <c:f>Tabelle1!$R$195:$R$208</c:f>
              <c:numCache>
                <c:formatCode>0.00</c:formatCode>
                <c:ptCount val="14"/>
                <c:pt idx="0">
                  <c:v>10.869565217391305</c:v>
                </c:pt>
                <c:pt idx="1">
                  <c:v>123.52941176470588</c:v>
                </c:pt>
                <c:pt idx="2">
                  <c:v>15.517241379310345</c:v>
                </c:pt>
                <c:pt idx="3">
                  <c:v>0.16666666666666666</c:v>
                </c:pt>
                <c:pt idx="5">
                  <c:v>9.25</c:v>
                </c:pt>
                <c:pt idx="6">
                  <c:v>13.75</c:v>
                </c:pt>
                <c:pt idx="7">
                  <c:v>9.4871794871794872</c:v>
                </c:pt>
                <c:pt idx="8">
                  <c:v>18.09090909090909</c:v>
                </c:pt>
                <c:pt idx="9">
                  <c:v>14.102564102564102</c:v>
                </c:pt>
                <c:pt idx="10">
                  <c:v>9.4117647058823533</c:v>
                </c:pt>
                <c:pt idx="11">
                  <c:v>9.4838709677419359</c:v>
                </c:pt>
                <c:pt idx="12">
                  <c:v>10.416666666666666</c:v>
                </c:pt>
                <c:pt idx="13">
                  <c:v>11.363636363636363</c:v>
                </c:pt>
              </c:numCache>
            </c:numRef>
          </c:yVal>
        </c:ser>
        <c:ser>
          <c:idx val="12"/>
          <c:order val="12"/>
          <c:tx>
            <c:strRef>
              <c:f>Tabelle1!$A$210</c:f>
              <c:strCache>
                <c:ptCount val="1"/>
                <c:pt idx="0">
                  <c:v>Sandvik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Tabelle1!$D$212:$D$226</c:f>
              <c:numCache>
                <c:formatCode>General</c:formatCode>
                <c:ptCount val="15"/>
                <c:pt idx="0">
                  <c:v>180</c:v>
                </c:pt>
                <c:pt idx="1">
                  <c:v>340</c:v>
                </c:pt>
                <c:pt idx="2">
                  <c:v>380</c:v>
                </c:pt>
                <c:pt idx="3">
                  <c:v>520</c:v>
                </c:pt>
                <c:pt idx="4">
                  <c:v>620</c:v>
                </c:pt>
                <c:pt idx="5">
                  <c:v>720</c:v>
                </c:pt>
                <c:pt idx="7">
                  <c:v>150</c:v>
                </c:pt>
                <c:pt idx="8">
                  <c:v>220</c:v>
                </c:pt>
                <c:pt idx="9">
                  <c:v>300</c:v>
                </c:pt>
                <c:pt idx="10">
                  <c:v>380</c:v>
                </c:pt>
                <c:pt idx="11">
                  <c:v>460</c:v>
                </c:pt>
                <c:pt idx="12">
                  <c:v>580</c:v>
                </c:pt>
                <c:pt idx="13">
                  <c:v>720</c:v>
                </c:pt>
                <c:pt idx="14">
                  <c:v>950</c:v>
                </c:pt>
              </c:numCache>
            </c:numRef>
          </c:xVal>
          <c:yVal>
            <c:numRef>
              <c:f>Tabelle1!$R$212:$R$226</c:f>
              <c:numCache>
                <c:formatCode>0.00</c:formatCode>
                <c:ptCount val="15"/>
                <c:pt idx="0">
                  <c:v>16.296296296296298</c:v>
                </c:pt>
                <c:pt idx="1">
                  <c:v>12.698412698412699</c:v>
                </c:pt>
                <c:pt idx="2">
                  <c:v>11.764705882352942</c:v>
                </c:pt>
                <c:pt idx="3">
                  <c:v>12.195121951219512</c:v>
                </c:pt>
                <c:pt idx="4">
                  <c:v>12</c:v>
                </c:pt>
                <c:pt idx="5">
                  <c:v>12.820512820512821</c:v>
                </c:pt>
                <c:pt idx="7">
                  <c:v>18.333333333333332</c:v>
                </c:pt>
                <c:pt idx="8">
                  <c:v>16.326530612244898</c:v>
                </c:pt>
                <c:pt idx="9">
                  <c:v>16.129032258064516</c:v>
                </c:pt>
                <c:pt idx="10">
                  <c:v>16.447368421052634</c:v>
                </c:pt>
                <c:pt idx="11">
                  <c:v>16.304347826086957</c:v>
                </c:pt>
                <c:pt idx="12">
                  <c:v>16.181229773462785</c:v>
                </c:pt>
                <c:pt idx="13">
                  <c:v>18.421052631578945</c:v>
                </c:pt>
                <c:pt idx="14">
                  <c:v>22.784810126582279</c:v>
                </c:pt>
              </c:numCache>
            </c:numRef>
          </c:yVal>
        </c:ser>
        <c:ser>
          <c:idx val="13"/>
          <c:order val="13"/>
          <c:tx>
            <c:strRef>
              <c:f>Tabelle1!$A$228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Tabelle1!$D$230:$D$262</c:f>
              <c:numCache>
                <c:formatCode>General</c:formatCode>
                <c:ptCount val="33"/>
                <c:pt idx="0">
                  <c:v>180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160</c:v>
                </c:pt>
                <c:pt idx="6">
                  <c:v>160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5">
                  <c:v>80</c:v>
                </c:pt>
                <c:pt idx="16">
                  <c:v>80</c:v>
                </c:pt>
                <c:pt idx="17">
                  <c:v>130</c:v>
                </c:pt>
                <c:pt idx="18">
                  <c:v>130</c:v>
                </c:pt>
                <c:pt idx="19">
                  <c:v>150</c:v>
                </c:pt>
                <c:pt idx="20">
                  <c:v>200</c:v>
                </c:pt>
                <c:pt idx="23">
                  <c:v>70</c:v>
                </c:pt>
                <c:pt idx="24">
                  <c:v>90</c:v>
                </c:pt>
                <c:pt idx="25">
                  <c:v>1000</c:v>
                </c:pt>
                <c:pt idx="27">
                  <c:v>110</c:v>
                </c:pt>
                <c:pt idx="28">
                  <c:v>180</c:v>
                </c:pt>
                <c:pt idx="29">
                  <c:v>350</c:v>
                </c:pt>
                <c:pt idx="30">
                  <c:v>85</c:v>
                </c:pt>
                <c:pt idx="31">
                  <c:v>140</c:v>
                </c:pt>
                <c:pt idx="32">
                  <c:v>180</c:v>
                </c:pt>
              </c:numCache>
            </c:numRef>
          </c:xVal>
          <c:yVal>
            <c:numRef>
              <c:f>Tabelle1!$R$230:$R$262</c:f>
              <c:numCache>
                <c:formatCode>0.00</c:formatCode>
                <c:ptCount val="33"/>
                <c:pt idx="0">
                  <c:v>17.021276595744681</c:v>
                </c:pt>
                <c:pt idx="2">
                  <c:v>15.384615384615383</c:v>
                </c:pt>
                <c:pt idx="3">
                  <c:v>14.473684210526317</c:v>
                </c:pt>
                <c:pt idx="4">
                  <c:v>11.578947368421053</c:v>
                </c:pt>
                <c:pt idx="5">
                  <c:v>13.894736842105264</c:v>
                </c:pt>
                <c:pt idx="6">
                  <c:v>12.222222222222221</c:v>
                </c:pt>
                <c:pt idx="7">
                  <c:v>13.793103448275863</c:v>
                </c:pt>
                <c:pt idx="8">
                  <c:v>13.008130081300813</c:v>
                </c:pt>
                <c:pt idx="9">
                  <c:v>12.403100775193797</c:v>
                </c:pt>
                <c:pt idx="10">
                  <c:v>14.814814814814815</c:v>
                </c:pt>
                <c:pt idx="11">
                  <c:v>14.084507042253522</c:v>
                </c:pt>
                <c:pt idx="12">
                  <c:v>12.658227848101266</c:v>
                </c:pt>
                <c:pt idx="15">
                  <c:v>20.253164556962023</c:v>
                </c:pt>
                <c:pt idx="16">
                  <c:v>17.977528089887638</c:v>
                </c:pt>
                <c:pt idx="17">
                  <c:v>19.753086419753089</c:v>
                </c:pt>
                <c:pt idx="18">
                  <c:v>17.582417582417584</c:v>
                </c:pt>
                <c:pt idx="19">
                  <c:v>20.833333333333332</c:v>
                </c:pt>
                <c:pt idx="20">
                  <c:v>20.161290322580644</c:v>
                </c:pt>
                <c:pt idx="23">
                  <c:v>18.75</c:v>
                </c:pt>
                <c:pt idx="24">
                  <c:v>21.153846153846153</c:v>
                </c:pt>
                <c:pt idx="25">
                  <c:v>12.5</c:v>
                </c:pt>
                <c:pt idx="27">
                  <c:v>17.021276595744681</c:v>
                </c:pt>
                <c:pt idx="28">
                  <c:v>30.882352941176471</c:v>
                </c:pt>
                <c:pt idx="29">
                  <c:v>30.8641975308642</c:v>
                </c:pt>
                <c:pt idx="30">
                  <c:v>24</c:v>
                </c:pt>
                <c:pt idx="31">
                  <c:v>17.948717948717949</c:v>
                </c:pt>
                <c:pt idx="32">
                  <c:v>22.5</c:v>
                </c:pt>
              </c:numCache>
            </c:numRef>
          </c:yVal>
        </c:ser>
        <c:ser>
          <c:idx val="14"/>
          <c:order val="14"/>
          <c:tx>
            <c:strRef>
              <c:f>Tabelle1!$A$264</c:f>
              <c:strCache>
                <c:ptCount val="1"/>
                <c:pt idx="0">
                  <c:v>Martin Steckert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Tabelle1!$D$265</c:f>
              <c:numCache>
                <c:formatCode>General</c:formatCode>
                <c:ptCount val="1"/>
                <c:pt idx="0">
                  <c:v>320</c:v>
                </c:pt>
              </c:numCache>
            </c:numRef>
          </c:xVal>
          <c:yVal>
            <c:numRef>
              <c:f>Tabelle1!$R$265</c:f>
              <c:numCache>
                <c:formatCode>0.00</c:formatCode>
                <c:ptCount val="1"/>
                <c:pt idx="0">
                  <c:v>50.714285714285715</c:v>
                </c:pt>
              </c:numCache>
            </c:numRef>
          </c:yVal>
        </c:ser>
        <c:ser>
          <c:idx val="15"/>
          <c:order val="15"/>
          <c:tx>
            <c:strRef>
              <c:f>Tabelle1!$A$267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Tabelle1!$D$269:$D$298</c:f>
              <c:numCache>
                <c:formatCode>General</c:formatCode>
                <c:ptCount val="30"/>
                <c:pt idx="0">
                  <c:v>35</c:v>
                </c:pt>
                <c:pt idx="1">
                  <c:v>90</c:v>
                </c:pt>
                <c:pt idx="2">
                  <c:v>110</c:v>
                </c:pt>
                <c:pt idx="3">
                  <c:v>145</c:v>
                </c:pt>
                <c:pt idx="4">
                  <c:v>175</c:v>
                </c:pt>
                <c:pt idx="5">
                  <c:v>120</c:v>
                </c:pt>
                <c:pt idx="6">
                  <c:v>230</c:v>
                </c:pt>
                <c:pt idx="7">
                  <c:v>275</c:v>
                </c:pt>
                <c:pt idx="8">
                  <c:v>300</c:v>
                </c:pt>
                <c:pt idx="9">
                  <c:v>330</c:v>
                </c:pt>
                <c:pt idx="10">
                  <c:v>400</c:v>
                </c:pt>
                <c:pt idx="11">
                  <c:v>600</c:v>
                </c:pt>
                <c:pt idx="12">
                  <c:v>950</c:v>
                </c:pt>
                <c:pt idx="13">
                  <c:v>1175</c:v>
                </c:pt>
                <c:pt idx="14">
                  <c:v>1700</c:v>
                </c:pt>
                <c:pt idx="15">
                  <c:v>2200</c:v>
                </c:pt>
                <c:pt idx="17">
                  <c:v>160</c:v>
                </c:pt>
                <c:pt idx="18">
                  <c:v>220</c:v>
                </c:pt>
                <c:pt idx="19">
                  <c:v>350</c:v>
                </c:pt>
                <c:pt idx="20">
                  <c:v>650</c:v>
                </c:pt>
                <c:pt idx="21">
                  <c:v>1500</c:v>
                </c:pt>
                <c:pt idx="23">
                  <c:v>40</c:v>
                </c:pt>
                <c:pt idx="24">
                  <c:v>160</c:v>
                </c:pt>
                <c:pt idx="25">
                  <c:v>400</c:v>
                </c:pt>
                <c:pt idx="26">
                  <c:v>650</c:v>
                </c:pt>
                <c:pt idx="28">
                  <c:v>160</c:v>
                </c:pt>
                <c:pt idx="29">
                  <c:v>250</c:v>
                </c:pt>
              </c:numCache>
            </c:numRef>
          </c:xVal>
          <c:yVal>
            <c:numRef>
              <c:f>Tabelle1!$R$269:$R$298</c:f>
              <c:numCache>
                <c:formatCode>0.00</c:formatCode>
                <c:ptCount val="30"/>
                <c:pt idx="0">
                  <c:v>12.847222222222223</c:v>
                </c:pt>
                <c:pt idx="1">
                  <c:v>15.100671140939598</c:v>
                </c:pt>
                <c:pt idx="2">
                  <c:v>11.422637590861889</c:v>
                </c:pt>
                <c:pt idx="3">
                  <c:v>12</c:v>
                </c:pt>
                <c:pt idx="4">
                  <c:v>10.757946210268949</c:v>
                </c:pt>
                <c:pt idx="5">
                  <c:v>10.076335877862595</c:v>
                </c:pt>
                <c:pt idx="6">
                  <c:v>10.344827586206897</c:v>
                </c:pt>
                <c:pt idx="7">
                  <c:v>10.736196319018404</c:v>
                </c:pt>
                <c:pt idx="8">
                  <c:v>11.299435028248588</c:v>
                </c:pt>
                <c:pt idx="9">
                  <c:v>9.2867756315007419</c:v>
                </c:pt>
                <c:pt idx="10">
                  <c:v>9.3527315914489311</c:v>
                </c:pt>
                <c:pt idx="11">
                  <c:v>9.9049128367670374</c:v>
                </c:pt>
                <c:pt idx="12">
                  <c:v>17.735334242837656</c:v>
                </c:pt>
                <c:pt idx="13">
                  <c:v>13.565689241364918</c:v>
                </c:pt>
                <c:pt idx="14">
                  <c:v>163.38655774229483</c:v>
                </c:pt>
                <c:pt idx="15">
                  <c:v>13.346275175928172</c:v>
                </c:pt>
                <c:pt idx="17">
                  <c:v>12.903225806451612</c:v>
                </c:pt>
                <c:pt idx="18">
                  <c:v>12.941176470588236</c:v>
                </c:pt>
                <c:pt idx="19">
                  <c:v>10.416666666666666</c:v>
                </c:pt>
                <c:pt idx="20">
                  <c:v>8.8809946714031973</c:v>
                </c:pt>
                <c:pt idx="21">
                  <c:v>11.25</c:v>
                </c:pt>
                <c:pt idx="23">
                  <c:v>12.162162162162161</c:v>
                </c:pt>
                <c:pt idx="24">
                  <c:v>22.222222222222221</c:v>
                </c:pt>
                <c:pt idx="25">
                  <c:v>16.666666666666668</c:v>
                </c:pt>
                <c:pt idx="26">
                  <c:v>19.6078431372549</c:v>
                </c:pt>
                <c:pt idx="28">
                  <c:v>29.09090909090909</c:v>
                </c:pt>
                <c:pt idx="29">
                  <c:v>28.901734104046241</c:v>
                </c:pt>
              </c:numCache>
            </c:numRef>
          </c:yVal>
        </c:ser>
        <c:axId val="75084928"/>
        <c:axId val="75086848"/>
      </c:scatterChart>
      <c:valAx>
        <c:axId val="7508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</c:title>
        <c:numFmt formatCode="General" sourceLinked="1"/>
        <c:majorTickMark val="none"/>
        <c:tickLblPos val="nextTo"/>
        <c:crossAx val="75086848"/>
        <c:crosses val="autoZero"/>
        <c:crossBetween val="midCat"/>
      </c:valAx>
      <c:valAx>
        <c:axId val="75086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[kW/t]</a:t>
                </a:r>
                <a:endParaRPr lang="de-DE" sz="1400"/>
              </a:p>
            </c:rich>
          </c:tx>
        </c:title>
        <c:numFmt formatCode="0.00" sourceLinked="1"/>
        <c:majorTickMark val="none"/>
        <c:tickLblPos val="nextTo"/>
        <c:crossAx val="7508492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5"/>
        <c:delete val="1"/>
      </c:legendEntry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10"/>
  <sheetViews>
    <sheetView tabSelected="1" workbookViewId="0">
      <pane ySplit="3" topLeftCell="A4" activePane="bottomLeft" state="frozen"/>
      <selection pane="bottomLeft" activeCell="A279" sqref="A279"/>
    </sheetView>
  </sheetViews>
  <sheetFormatPr baseColWidth="10" defaultRowHeight="12.75"/>
  <cols>
    <col min="1" max="1" width="30.42578125" style="1" bestFit="1" customWidth="1"/>
    <col min="2" max="2" width="31.140625" style="2" bestFit="1" customWidth="1"/>
    <col min="3" max="3" width="13.42578125" bestFit="1" customWidth="1"/>
    <col min="5" max="6" width="11.42578125" style="21"/>
    <col min="8" max="8" width="11.42578125" style="21"/>
    <col min="9" max="9" width="16.28515625" bestFit="1" customWidth="1"/>
    <col min="12" max="12" width="11.42578125" style="21"/>
    <col min="19" max="19" width="12.42578125" bestFit="1" customWidth="1"/>
  </cols>
  <sheetData>
    <row r="1" spans="1:33">
      <c r="A1" s="1" t="s">
        <v>0</v>
      </c>
      <c r="B1" s="2" t="s">
        <v>1</v>
      </c>
      <c r="C1" s="39" t="s">
        <v>2</v>
      </c>
      <c r="D1" s="39"/>
      <c r="E1" s="39"/>
      <c r="F1" s="39"/>
      <c r="G1" s="3" t="s">
        <v>3</v>
      </c>
      <c r="H1" s="28" t="s">
        <v>52</v>
      </c>
      <c r="I1" s="3" t="s">
        <v>53</v>
      </c>
      <c r="J1" s="39" t="s">
        <v>4</v>
      </c>
      <c r="K1" s="39"/>
      <c r="L1" s="28" t="s">
        <v>5</v>
      </c>
      <c r="M1" s="39" t="s">
        <v>6</v>
      </c>
      <c r="N1" s="39"/>
      <c r="O1" s="39"/>
      <c r="P1" t="s">
        <v>7</v>
      </c>
      <c r="R1" s="39" t="s">
        <v>8</v>
      </c>
      <c r="S1" s="39"/>
      <c r="T1" s="39"/>
      <c r="V1" t="s">
        <v>9</v>
      </c>
      <c r="X1" t="s">
        <v>10</v>
      </c>
      <c r="Z1" t="s">
        <v>11</v>
      </c>
      <c r="AB1" s="39" t="s">
        <v>12</v>
      </c>
      <c r="AC1" s="39"/>
      <c r="AD1" s="39"/>
      <c r="AE1" s="39"/>
      <c r="AF1" s="39"/>
      <c r="AG1" s="39"/>
    </row>
    <row r="2" spans="1:33">
      <c r="C2" t="s">
        <v>13</v>
      </c>
      <c r="D2" t="s">
        <v>14</v>
      </c>
      <c r="E2" s="21" t="s">
        <v>15</v>
      </c>
      <c r="F2" s="21" t="s">
        <v>16</v>
      </c>
      <c r="J2" t="s">
        <v>13</v>
      </c>
      <c r="K2" t="s">
        <v>14</v>
      </c>
      <c r="M2" t="s">
        <v>17</v>
      </c>
      <c r="N2" t="s">
        <v>18</v>
      </c>
      <c r="O2" t="s">
        <v>19</v>
      </c>
      <c r="P2" t="s">
        <v>20</v>
      </c>
      <c r="AB2" s="39" t="s">
        <v>21</v>
      </c>
      <c r="AC2" s="39"/>
      <c r="AD2" s="39" t="s">
        <v>22</v>
      </c>
      <c r="AE2" s="39"/>
      <c r="AF2" s="39" t="s">
        <v>23</v>
      </c>
      <c r="AG2" s="39"/>
    </row>
    <row r="3" spans="1:33" s="3" customFormat="1">
      <c r="B3" s="26"/>
      <c r="C3" s="3" t="s">
        <v>24</v>
      </c>
      <c r="D3" s="3" t="s">
        <v>24</v>
      </c>
      <c r="E3" s="28" t="s">
        <v>25</v>
      </c>
      <c r="F3" s="28" t="s">
        <v>25</v>
      </c>
      <c r="G3" s="3" t="s">
        <v>26</v>
      </c>
      <c r="H3" s="28" t="s">
        <v>27</v>
      </c>
      <c r="I3" s="4" t="s">
        <v>27</v>
      </c>
      <c r="J3" s="39" t="s">
        <v>28</v>
      </c>
      <c r="K3" s="39"/>
      <c r="L3" s="28" t="s">
        <v>29</v>
      </c>
      <c r="M3" s="3" t="s">
        <v>27</v>
      </c>
      <c r="N3" s="3" t="s">
        <v>27</v>
      </c>
      <c r="O3" s="3" t="s">
        <v>27</v>
      </c>
      <c r="P3" s="3" t="s">
        <v>30</v>
      </c>
      <c r="R3" s="3" t="s">
        <v>31</v>
      </c>
      <c r="S3" s="3" t="s">
        <v>32</v>
      </c>
      <c r="T3" s="3" t="s">
        <v>33</v>
      </c>
      <c r="V3" s="3" t="s">
        <v>34</v>
      </c>
      <c r="W3" s="3" t="s">
        <v>35</v>
      </c>
      <c r="X3" s="3" t="s">
        <v>36</v>
      </c>
      <c r="Y3" s="3" t="s">
        <v>37</v>
      </c>
      <c r="Z3" s="3" t="s">
        <v>38</v>
      </c>
      <c r="AA3" s="3" t="s">
        <v>39</v>
      </c>
      <c r="AB3" s="3" t="s">
        <v>40</v>
      </c>
      <c r="AC3" s="3" t="s">
        <v>41</v>
      </c>
      <c r="AD3" s="3" t="s">
        <v>42</v>
      </c>
      <c r="AE3" s="3" t="s">
        <v>43</v>
      </c>
      <c r="AF3" s="3" t="s">
        <v>44</v>
      </c>
      <c r="AG3" s="3" t="s">
        <v>45</v>
      </c>
    </row>
    <row r="4" spans="1:33">
      <c r="A4" s="6" t="s">
        <v>46</v>
      </c>
      <c r="B4" s="11"/>
      <c r="G4" s="7"/>
      <c r="P4" s="8"/>
      <c r="R4" s="8"/>
      <c r="S4" s="8"/>
      <c r="T4" s="8"/>
      <c r="V4" s="9"/>
      <c r="W4" s="9"/>
      <c r="X4" s="9"/>
      <c r="Y4" s="9"/>
      <c r="Z4" s="9"/>
      <c r="AA4" s="9"/>
      <c r="AB4" s="8"/>
      <c r="AC4" s="8"/>
      <c r="AD4" s="8"/>
      <c r="AE4" s="8"/>
      <c r="AF4" s="8"/>
      <c r="AG4" s="8"/>
    </row>
    <row r="5" spans="1:33">
      <c r="A5" s="1" t="s">
        <v>48</v>
      </c>
      <c r="B5" s="11"/>
      <c r="G5" s="7"/>
      <c r="P5" s="8"/>
      <c r="R5" s="8"/>
      <c r="S5" s="8"/>
      <c r="T5" s="8"/>
      <c r="V5" s="9"/>
      <c r="W5" s="9"/>
      <c r="X5" s="9"/>
      <c r="Y5" s="9"/>
      <c r="Z5" s="9"/>
      <c r="AA5" s="9"/>
      <c r="AB5" s="8"/>
      <c r="AC5" s="8"/>
      <c r="AD5" s="8"/>
      <c r="AE5" s="8"/>
      <c r="AF5" s="8"/>
      <c r="AG5" s="8"/>
    </row>
    <row r="6" spans="1:33">
      <c r="B6" s="2" t="s">
        <v>49</v>
      </c>
      <c r="D6">
        <v>1200</v>
      </c>
      <c r="F6" s="21">
        <f t="shared" ref="E6:F40" si="0">D6/1.6</f>
        <v>750</v>
      </c>
      <c r="G6" s="7" t="s">
        <v>47</v>
      </c>
      <c r="H6" s="21">
        <v>2400</v>
      </c>
      <c r="I6">
        <v>2000</v>
      </c>
      <c r="J6">
        <v>18.5</v>
      </c>
      <c r="K6" s="7">
        <v>1500</v>
      </c>
      <c r="L6" s="21">
        <v>41.6</v>
      </c>
      <c r="M6" s="7">
        <v>3600</v>
      </c>
      <c r="N6" s="7">
        <v>4100</v>
      </c>
      <c r="O6" s="7">
        <v>5200</v>
      </c>
      <c r="P6" s="8">
        <f t="shared" ref="P6:P66" si="1">K6/D6</f>
        <v>1.25</v>
      </c>
      <c r="R6" s="8">
        <f t="shared" ref="R6:R65" si="2">K6/L6</f>
        <v>36.057692307692307</v>
      </c>
      <c r="S6" s="8">
        <f t="shared" ref="S6:S65" si="3">K6/(N6*O6)*1000000</f>
        <v>70.356472795497183</v>
      </c>
      <c r="T6" s="8">
        <f>K6/(M6*N6*O6)*1000000000</f>
        <v>19.543464665415886</v>
      </c>
      <c r="V6" s="9">
        <f t="shared" ref="V6:V66" si="4">(N6*O6)/1000000/F6</f>
        <v>2.8426666666666666E-2</v>
      </c>
      <c r="W6" s="9">
        <f t="shared" ref="W6:W66" si="5">(N6*O6)/1000000/D6</f>
        <v>1.7766666666666667E-2</v>
      </c>
      <c r="X6" s="9">
        <f t="shared" ref="X6:X66" si="6">(M6*N6*O6)/1000000000/F6</f>
        <v>0.102336</v>
      </c>
      <c r="Y6" s="9">
        <f t="shared" ref="Y6:Y66" si="7">(M6*N6*O6)/1000000000/D6</f>
        <v>6.3960000000000003E-2</v>
      </c>
      <c r="Z6" s="9">
        <f t="shared" ref="Z6:Z66" si="8">L6/F6</f>
        <v>5.5466666666666671E-2</v>
      </c>
      <c r="AA6" s="9">
        <f t="shared" ref="AA6:AA66" si="9">L6/D6</f>
        <v>3.4666666666666665E-2</v>
      </c>
      <c r="AB6" s="8">
        <f t="shared" ref="AB6:AB66" si="10">F6/L6</f>
        <v>18.028846153846153</v>
      </c>
      <c r="AC6" s="8">
        <f t="shared" ref="AC6:AC66" si="11">D6/L6</f>
        <v>28.846153846153847</v>
      </c>
      <c r="AD6" s="8">
        <f t="shared" ref="AD6:AD66" si="12">F6/(N6*O6)*1000000</f>
        <v>35.178236397748591</v>
      </c>
      <c r="AE6" s="8">
        <f t="shared" ref="AE6:AE66" si="13">D6/(N6*O6)*1000000</f>
        <v>56.285178236397748</v>
      </c>
      <c r="AF6" s="8">
        <f t="shared" ref="AF6:AF66" si="14">F6/(N6*O6*M6)*1000000000</f>
        <v>9.7717323327079431</v>
      </c>
      <c r="AG6" s="8">
        <f t="shared" ref="AG6:AG66" si="15">D6/(N6*O6*M6)*1000000000</f>
        <v>15.634771732332709</v>
      </c>
    </row>
    <row r="7" spans="1:33">
      <c r="B7" s="2" t="s">
        <v>50</v>
      </c>
      <c r="D7">
        <v>1000</v>
      </c>
      <c r="F7" s="21">
        <f t="shared" si="0"/>
        <v>625</v>
      </c>
      <c r="G7" s="7" t="s">
        <v>54</v>
      </c>
      <c r="H7" s="21">
        <v>2000</v>
      </c>
      <c r="I7">
        <v>1600</v>
      </c>
      <c r="J7">
        <v>560</v>
      </c>
      <c r="K7" s="7">
        <v>800</v>
      </c>
      <c r="L7" s="21">
        <v>77.599999999999994</v>
      </c>
      <c r="M7" s="7">
        <v>4800</v>
      </c>
      <c r="N7" s="7">
        <v>4000</v>
      </c>
      <c r="O7" s="7">
        <v>7400</v>
      </c>
      <c r="P7" s="8">
        <f t="shared" si="1"/>
        <v>0.8</v>
      </c>
      <c r="R7" s="8">
        <f t="shared" si="2"/>
        <v>10.309278350515465</v>
      </c>
      <c r="S7" s="8">
        <f t="shared" si="3"/>
        <v>27.027027027027028</v>
      </c>
      <c r="T7" s="8">
        <f t="shared" ref="T7:T65" si="16">K7/(M7*N7*O7)*1000000000</f>
        <v>5.6306306306306304</v>
      </c>
      <c r="V7" s="9">
        <f t="shared" si="4"/>
        <v>4.7359999999999999E-2</v>
      </c>
      <c r="W7" s="9">
        <f t="shared" si="5"/>
        <v>2.9600000000000001E-2</v>
      </c>
      <c r="X7" s="9">
        <f t="shared" si="6"/>
        <v>0.22732800000000003</v>
      </c>
      <c r="Y7" s="9">
        <f t="shared" si="7"/>
        <v>0.14208000000000001</v>
      </c>
      <c r="Z7" s="9">
        <f t="shared" si="8"/>
        <v>0.12415999999999999</v>
      </c>
      <c r="AA7" s="9">
        <f t="shared" si="9"/>
        <v>7.7599999999999988E-2</v>
      </c>
      <c r="AB7" s="8">
        <f t="shared" si="10"/>
        <v>8.0541237113402069</v>
      </c>
      <c r="AC7" s="8">
        <f t="shared" si="11"/>
        <v>12.88659793814433</v>
      </c>
      <c r="AD7" s="8">
        <f t="shared" si="12"/>
        <v>21.114864864864867</v>
      </c>
      <c r="AE7" s="8">
        <f t="shared" si="13"/>
        <v>33.783783783783782</v>
      </c>
      <c r="AF7" s="8">
        <f t="shared" si="14"/>
        <v>4.3989301801801801</v>
      </c>
      <c r="AG7" s="8">
        <f t="shared" si="15"/>
        <v>7.038288288288288</v>
      </c>
    </row>
    <row r="8" spans="1:33">
      <c r="B8" s="2" t="s">
        <v>51</v>
      </c>
      <c r="D8">
        <v>1200</v>
      </c>
      <c r="F8" s="21">
        <f t="shared" si="0"/>
        <v>750</v>
      </c>
      <c r="G8" t="s">
        <v>54</v>
      </c>
      <c r="H8" s="21">
        <v>2000</v>
      </c>
      <c r="I8">
        <v>1800</v>
      </c>
      <c r="J8">
        <v>800</v>
      </c>
      <c r="K8">
        <v>1200</v>
      </c>
      <c r="L8" s="21">
        <v>89.5</v>
      </c>
      <c r="M8">
        <v>5000</v>
      </c>
      <c r="N8">
        <v>4200</v>
      </c>
      <c r="O8">
        <v>7500</v>
      </c>
      <c r="P8" s="8">
        <f t="shared" si="1"/>
        <v>1</v>
      </c>
      <c r="R8" s="8">
        <f t="shared" si="2"/>
        <v>13.407821229050279</v>
      </c>
      <c r="S8" s="8">
        <f t="shared" si="3"/>
        <v>38.095238095238095</v>
      </c>
      <c r="T8" s="8">
        <f t="shared" si="16"/>
        <v>7.6190476190476195</v>
      </c>
      <c r="V8" s="9">
        <f t="shared" si="4"/>
        <v>4.2000000000000003E-2</v>
      </c>
      <c r="W8" s="9">
        <f t="shared" si="5"/>
        <v>2.6249999999999999E-2</v>
      </c>
      <c r="X8" s="9">
        <f t="shared" si="6"/>
        <v>0.21</v>
      </c>
      <c r="Y8" s="9">
        <f t="shared" si="7"/>
        <v>0.13125000000000001</v>
      </c>
      <c r="Z8" s="9">
        <f t="shared" si="8"/>
        <v>0.11933333333333333</v>
      </c>
      <c r="AA8" s="9">
        <f t="shared" si="9"/>
        <v>7.4583333333333335E-2</v>
      </c>
      <c r="AB8" s="8">
        <f t="shared" si="10"/>
        <v>8.3798882681564244</v>
      </c>
      <c r="AC8" s="8">
        <f t="shared" si="11"/>
        <v>13.407821229050279</v>
      </c>
      <c r="AD8" s="8">
        <f t="shared" si="12"/>
        <v>23.80952380952381</v>
      </c>
      <c r="AE8" s="8">
        <f t="shared" si="13"/>
        <v>38.095238095238095</v>
      </c>
      <c r="AF8" s="8">
        <f t="shared" si="14"/>
        <v>4.7619047619047619</v>
      </c>
      <c r="AG8" s="8">
        <f t="shared" si="15"/>
        <v>7.6190476190476195</v>
      </c>
    </row>
    <row r="9" spans="1:33">
      <c r="A9" s="15"/>
      <c r="P9" s="8"/>
      <c r="R9" s="8"/>
      <c r="S9" s="8"/>
      <c r="T9" s="8"/>
      <c r="V9" s="9"/>
      <c r="W9" s="9"/>
      <c r="X9" s="9"/>
      <c r="Y9" s="9"/>
      <c r="Z9" s="9"/>
      <c r="AA9" s="9"/>
      <c r="AB9" s="8"/>
      <c r="AC9" s="8"/>
      <c r="AD9" s="8"/>
      <c r="AE9" s="8"/>
      <c r="AF9" s="8"/>
      <c r="AG9" s="8"/>
    </row>
    <row r="10" spans="1:33">
      <c r="A10" s="18" t="s">
        <v>55</v>
      </c>
      <c r="B10" s="11"/>
      <c r="G10" s="7"/>
      <c r="P10" s="8"/>
      <c r="R10" s="8"/>
      <c r="S10" s="8"/>
      <c r="T10" s="8"/>
      <c r="V10" s="9"/>
      <c r="W10" s="9"/>
      <c r="X10" s="9"/>
      <c r="Y10" s="9"/>
      <c r="Z10" s="9"/>
      <c r="AA10" s="9"/>
      <c r="AB10" s="8"/>
      <c r="AC10" s="8"/>
      <c r="AD10" s="8"/>
      <c r="AE10" s="8"/>
      <c r="AF10" s="8"/>
      <c r="AG10" s="8"/>
    </row>
    <row r="11" spans="1:33">
      <c r="A11" s="1" t="s">
        <v>56</v>
      </c>
      <c r="B11" s="11"/>
      <c r="G11" s="7"/>
      <c r="P11" s="8"/>
      <c r="R11" s="8"/>
      <c r="S11" s="8"/>
      <c r="T11" s="8"/>
      <c r="V11" s="9"/>
      <c r="W11" s="9"/>
      <c r="X11" s="9"/>
      <c r="Y11" s="9"/>
      <c r="Z11" s="9"/>
      <c r="AA11" s="9"/>
      <c r="AB11" s="8"/>
      <c r="AC11" s="8"/>
      <c r="AD11" s="8"/>
      <c r="AE11" s="8"/>
      <c r="AF11" s="8"/>
      <c r="AG11" s="8"/>
    </row>
    <row r="12" spans="1:33">
      <c r="B12" s="2" t="s">
        <v>57</v>
      </c>
      <c r="C12">
        <v>200</v>
      </c>
      <c r="D12">
        <v>500</v>
      </c>
      <c r="E12" s="21">
        <f t="shared" si="0"/>
        <v>125</v>
      </c>
      <c r="F12" s="21">
        <f t="shared" si="0"/>
        <v>312.5</v>
      </c>
      <c r="G12" s="7" t="s">
        <v>86</v>
      </c>
      <c r="H12" s="21">
        <v>1400</v>
      </c>
      <c r="I12">
        <v>1300</v>
      </c>
      <c r="J12">
        <v>200</v>
      </c>
      <c r="K12" s="7">
        <v>315</v>
      </c>
      <c r="L12" s="21">
        <v>38</v>
      </c>
      <c r="M12" s="21">
        <v>4700</v>
      </c>
      <c r="N12" s="21">
        <v>2500</v>
      </c>
      <c r="O12" s="21">
        <v>3000</v>
      </c>
      <c r="P12" s="8">
        <f t="shared" si="1"/>
        <v>0.63</v>
      </c>
      <c r="R12" s="8">
        <f t="shared" si="2"/>
        <v>8.2894736842105257</v>
      </c>
      <c r="S12" s="8">
        <f t="shared" si="3"/>
        <v>42</v>
      </c>
      <c r="T12" s="8">
        <f t="shared" si="16"/>
        <v>8.9361702127659566</v>
      </c>
      <c r="V12" s="9">
        <f t="shared" si="4"/>
        <v>2.4E-2</v>
      </c>
      <c r="W12" s="9">
        <f t="shared" si="5"/>
        <v>1.4999999999999999E-2</v>
      </c>
      <c r="X12" s="9">
        <f t="shared" si="6"/>
        <v>0.1128</v>
      </c>
      <c r="Y12" s="9">
        <f t="shared" si="7"/>
        <v>7.0499999999999993E-2</v>
      </c>
      <c r="Z12" s="9">
        <f t="shared" si="8"/>
        <v>0.1216</v>
      </c>
      <c r="AA12" s="9">
        <f t="shared" si="9"/>
        <v>7.5999999999999998E-2</v>
      </c>
      <c r="AB12" s="8">
        <f t="shared" si="10"/>
        <v>8.223684210526315</v>
      </c>
      <c r="AC12" s="8">
        <f t="shared" si="11"/>
        <v>13.157894736842104</v>
      </c>
      <c r="AD12" s="8">
        <f t="shared" si="12"/>
        <v>41.666666666666664</v>
      </c>
      <c r="AE12" s="8">
        <f t="shared" si="13"/>
        <v>66.666666666666671</v>
      </c>
      <c r="AF12" s="8">
        <f t="shared" si="14"/>
        <v>8.8652482269503547</v>
      </c>
      <c r="AG12" s="8">
        <f t="shared" si="15"/>
        <v>14.184397163120567</v>
      </c>
    </row>
    <row r="13" spans="1:33">
      <c r="B13" s="2" t="s">
        <v>58</v>
      </c>
      <c r="C13">
        <v>300</v>
      </c>
      <c r="D13">
        <v>700</v>
      </c>
      <c r="E13" s="21">
        <f t="shared" si="0"/>
        <v>187.5</v>
      </c>
      <c r="F13" s="21">
        <f t="shared" si="0"/>
        <v>437.5</v>
      </c>
      <c r="G13" s="7" t="s">
        <v>87</v>
      </c>
      <c r="H13" s="21">
        <v>1600</v>
      </c>
      <c r="I13">
        <v>1500</v>
      </c>
      <c r="J13">
        <v>250</v>
      </c>
      <c r="K13" s="7">
        <v>350</v>
      </c>
      <c r="L13" s="21">
        <v>63</v>
      </c>
      <c r="M13" s="21">
        <v>4750</v>
      </c>
      <c r="N13" s="21">
        <v>2640</v>
      </c>
      <c r="O13" s="21">
        <v>3000</v>
      </c>
      <c r="P13" s="8">
        <f t="shared" si="1"/>
        <v>0.5</v>
      </c>
      <c r="R13" s="8">
        <f t="shared" si="2"/>
        <v>5.5555555555555554</v>
      </c>
      <c r="S13" s="8">
        <f t="shared" si="3"/>
        <v>44.19191919191919</v>
      </c>
      <c r="T13" s="8">
        <f t="shared" si="16"/>
        <v>9.3035619351408823</v>
      </c>
      <c r="V13" s="9">
        <f t="shared" si="4"/>
        <v>1.8102857142857143E-2</v>
      </c>
      <c r="W13" s="9">
        <f t="shared" si="5"/>
        <v>1.1314285714285714E-2</v>
      </c>
      <c r="X13" s="9">
        <f t="shared" si="6"/>
        <v>8.5988571428571428E-2</v>
      </c>
      <c r="Y13" s="9">
        <f t="shared" si="7"/>
        <v>5.3742857142857141E-2</v>
      </c>
      <c r="Z13" s="9">
        <f t="shared" si="8"/>
        <v>0.14399999999999999</v>
      </c>
      <c r="AA13" s="9">
        <f t="shared" si="9"/>
        <v>0.09</v>
      </c>
      <c r="AB13" s="8">
        <f t="shared" si="10"/>
        <v>6.9444444444444446</v>
      </c>
      <c r="AC13" s="8">
        <f t="shared" si="11"/>
        <v>11.111111111111111</v>
      </c>
      <c r="AD13" s="8">
        <f t="shared" si="12"/>
        <v>55.239898989898997</v>
      </c>
      <c r="AE13" s="8">
        <f t="shared" si="13"/>
        <v>88.383838383838381</v>
      </c>
      <c r="AF13" s="8">
        <f t="shared" si="14"/>
        <v>11.629452418926103</v>
      </c>
      <c r="AG13" s="8">
        <f t="shared" si="15"/>
        <v>18.607123870281765</v>
      </c>
    </row>
    <row r="14" spans="1:33">
      <c r="B14" s="2" t="s">
        <v>59</v>
      </c>
      <c r="C14">
        <v>400</v>
      </c>
      <c r="D14">
        <v>900</v>
      </c>
      <c r="E14" s="21">
        <f t="shared" si="0"/>
        <v>250</v>
      </c>
      <c r="F14" s="21">
        <f t="shared" si="0"/>
        <v>562.5</v>
      </c>
      <c r="G14" s="7" t="s">
        <v>88</v>
      </c>
      <c r="H14" s="21">
        <v>1800</v>
      </c>
      <c r="I14">
        <v>1500</v>
      </c>
      <c r="J14">
        <v>315</v>
      </c>
      <c r="K14" s="7">
        <v>500</v>
      </c>
      <c r="L14" s="21">
        <v>70</v>
      </c>
      <c r="M14" s="21">
        <v>5400</v>
      </c>
      <c r="N14" s="21">
        <v>2900</v>
      </c>
      <c r="O14" s="21">
        <v>3000</v>
      </c>
      <c r="P14" s="8">
        <f t="shared" si="1"/>
        <v>0.55555555555555558</v>
      </c>
      <c r="R14" s="8">
        <f t="shared" si="2"/>
        <v>7.1428571428571432</v>
      </c>
      <c r="S14" s="8">
        <f t="shared" si="3"/>
        <v>57.47126436781609</v>
      </c>
      <c r="T14" s="8">
        <f t="shared" si="16"/>
        <v>10.642826734780758</v>
      </c>
      <c r="V14" s="9">
        <f t="shared" si="4"/>
        <v>1.5466666666666665E-2</v>
      </c>
      <c r="W14" s="9">
        <f t="shared" si="5"/>
        <v>9.6666666666666654E-3</v>
      </c>
      <c r="X14" s="9">
        <f t="shared" si="6"/>
        <v>8.3519999999999997E-2</v>
      </c>
      <c r="Y14" s="9">
        <f t="shared" si="7"/>
        <v>5.2199999999999996E-2</v>
      </c>
      <c r="Z14" s="9">
        <f t="shared" si="8"/>
        <v>0.12444444444444444</v>
      </c>
      <c r="AA14" s="9">
        <f t="shared" si="9"/>
        <v>7.7777777777777779E-2</v>
      </c>
      <c r="AB14" s="8">
        <f t="shared" si="10"/>
        <v>8.0357142857142865</v>
      </c>
      <c r="AC14" s="8">
        <f t="shared" si="11"/>
        <v>12.857142857142858</v>
      </c>
      <c r="AD14" s="8">
        <f t="shared" si="12"/>
        <v>64.65517241379311</v>
      </c>
      <c r="AE14" s="8">
        <f t="shared" si="13"/>
        <v>103.44827586206897</v>
      </c>
      <c r="AF14" s="8">
        <f t="shared" si="14"/>
        <v>11.973180076628353</v>
      </c>
      <c r="AG14" s="8">
        <f t="shared" si="15"/>
        <v>19.157088122605366</v>
      </c>
    </row>
    <row r="15" spans="1:33" s="13" customFormat="1">
      <c r="A15" s="16" t="s">
        <v>60</v>
      </c>
      <c r="B15" s="17"/>
      <c r="E15" s="21"/>
      <c r="F15" s="21"/>
      <c r="G15" s="14"/>
      <c r="H15" s="29"/>
      <c r="L15" s="29"/>
      <c r="P15" s="8"/>
      <c r="R15" s="8"/>
      <c r="S15" s="8"/>
      <c r="T15" s="8"/>
      <c r="V15" s="9"/>
      <c r="W15" s="9"/>
      <c r="X15" s="9"/>
      <c r="Y15" s="9"/>
      <c r="Z15" s="9"/>
      <c r="AA15" s="9"/>
      <c r="AB15" s="8"/>
      <c r="AC15" s="8"/>
      <c r="AD15" s="8"/>
      <c r="AE15" s="8"/>
      <c r="AF15" s="8"/>
      <c r="AG15" s="8"/>
    </row>
    <row r="16" spans="1:33">
      <c r="B16" s="12" t="s">
        <v>61</v>
      </c>
      <c r="C16" s="13">
        <v>20</v>
      </c>
      <c r="D16" s="13">
        <v>50</v>
      </c>
      <c r="E16" s="21">
        <f t="shared" si="0"/>
        <v>12.5</v>
      </c>
      <c r="F16" s="21">
        <f t="shared" si="0"/>
        <v>31.25</v>
      </c>
      <c r="G16" s="7" t="s">
        <v>89</v>
      </c>
      <c r="H16" s="21">
        <v>620</v>
      </c>
      <c r="I16" s="13">
        <v>800</v>
      </c>
      <c r="J16" s="13">
        <v>37</v>
      </c>
      <c r="K16" s="14">
        <v>55</v>
      </c>
      <c r="L16" s="29">
        <v>4.2</v>
      </c>
      <c r="M16" s="29">
        <v>1765</v>
      </c>
      <c r="N16" s="29">
        <v>1120</v>
      </c>
      <c r="O16" s="29">
        <v>1775</v>
      </c>
      <c r="P16" s="8">
        <f t="shared" si="1"/>
        <v>1.1000000000000001</v>
      </c>
      <c r="R16" s="8">
        <f t="shared" si="2"/>
        <v>13.095238095238095</v>
      </c>
      <c r="S16" s="8">
        <f t="shared" si="3"/>
        <v>27.665995975855132</v>
      </c>
      <c r="T16" s="8">
        <f t="shared" si="16"/>
        <v>15.674785255442</v>
      </c>
      <c r="V16" s="9">
        <f t="shared" si="4"/>
        <v>6.3616000000000006E-2</v>
      </c>
      <c r="W16" s="9">
        <f t="shared" si="5"/>
        <v>3.9759999999999997E-2</v>
      </c>
      <c r="X16" s="9">
        <f t="shared" si="6"/>
        <v>0.11228224000000001</v>
      </c>
      <c r="Y16" s="9">
        <f t="shared" si="7"/>
        <v>7.01764E-2</v>
      </c>
      <c r="Z16" s="9">
        <f t="shared" si="8"/>
        <v>0.13440000000000002</v>
      </c>
      <c r="AA16" s="9">
        <f t="shared" si="9"/>
        <v>8.4000000000000005E-2</v>
      </c>
      <c r="AB16" s="8">
        <f t="shared" si="10"/>
        <v>7.4404761904761898</v>
      </c>
      <c r="AC16" s="8">
        <f t="shared" si="11"/>
        <v>11.904761904761905</v>
      </c>
      <c r="AD16" s="8">
        <f t="shared" si="12"/>
        <v>15.719315895372235</v>
      </c>
      <c r="AE16" s="8">
        <f t="shared" si="13"/>
        <v>25.150905432595572</v>
      </c>
      <c r="AF16" s="8">
        <f t="shared" si="14"/>
        <v>8.9061279860465916</v>
      </c>
      <c r="AG16" s="8">
        <f t="shared" si="15"/>
        <v>14.249804777674546</v>
      </c>
    </row>
    <row r="17" spans="1:33">
      <c r="B17" s="12" t="s">
        <v>62</v>
      </c>
      <c r="C17" s="13">
        <v>40</v>
      </c>
      <c r="D17" s="13">
        <v>90</v>
      </c>
      <c r="E17" s="21">
        <f t="shared" si="0"/>
        <v>25</v>
      </c>
      <c r="F17" s="21">
        <f t="shared" si="0"/>
        <v>56.25</v>
      </c>
      <c r="G17" s="7" t="s">
        <v>90</v>
      </c>
      <c r="H17" s="21">
        <v>1030</v>
      </c>
      <c r="I17" s="13">
        <v>800</v>
      </c>
      <c r="J17" s="13">
        <v>55</v>
      </c>
      <c r="K17" s="14">
        <v>90</v>
      </c>
      <c r="L17" s="29">
        <v>5.3</v>
      </c>
      <c r="M17" s="29">
        <v>1765</v>
      </c>
      <c r="N17" s="29">
        <v>1540</v>
      </c>
      <c r="O17" s="29">
        <v>1775</v>
      </c>
      <c r="P17" s="8">
        <f t="shared" si="1"/>
        <v>1</v>
      </c>
      <c r="R17" s="8">
        <f t="shared" si="2"/>
        <v>16.981132075471699</v>
      </c>
      <c r="S17" s="8">
        <f t="shared" si="3"/>
        <v>32.924821657216029</v>
      </c>
      <c r="T17" s="8">
        <f t="shared" si="16"/>
        <v>18.654289890773949</v>
      </c>
      <c r="V17" s="9">
        <f t="shared" si="4"/>
        <v>4.8595555555555552E-2</v>
      </c>
      <c r="W17" s="9">
        <f t="shared" si="5"/>
        <v>3.0372222222222221E-2</v>
      </c>
      <c r="X17" s="9">
        <f t="shared" si="6"/>
        <v>8.5771155555555562E-2</v>
      </c>
      <c r="Y17" s="9">
        <f t="shared" si="7"/>
        <v>5.3606972222222223E-2</v>
      </c>
      <c r="Z17" s="9">
        <f t="shared" si="8"/>
        <v>9.4222222222222221E-2</v>
      </c>
      <c r="AA17" s="9">
        <f t="shared" si="9"/>
        <v>5.8888888888888886E-2</v>
      </c>
      <c r="AB17" s="8">
        <f t="shared" si="10"/>
        <v>10.613207547169811</v>
      </c>
      <c r="AC17" s="8">
        <f t="shared" si="11"/>
        <v>16.981132075471699</v>
      </c>
      <c r="AD17" s="8">
        <f t="shared" si="12"/>
        <v>20.578013535760014</v>
      </c>
      <c r="AE17" s="8">
        <f t="shared" si="13"/>
        <v>32.924821657216029</v>
      </c>
      <c r="AF17" s="8">
        <f t="shared" si="14"/>
        <v>11.658931181733719</v>
      </c>
      <c r="AG17" s="8">
        <f t="shared" si="15"/>
        <v>18.654289890773949</v>
      </c>
    </row>
    <row r="18" spans="1:33">
      <c r="B18" s="12" t="s">
        <v>63</v>
      </c>
      <c r="C18" s="13">
        <v>60</v>
      </c>
      <c r="D18" s="13">
        <v>135</v>
      </c>
      <c r="E18" s="21">
        <f t="shared" si="0"/>
        <v>37.5</v>
      </c>
      <c r="F18" s="21">
        <f t="shared" si="0"/>
        <v>84.375</v>
      </c>
      <c r="G18" s="7" t="s">
        <v>91</v>
      </c>
      <c r="H18" s="21">
        <v>1010</v>
      </c>
      <c r="I18" s="13">
        <v>1000</v>
      </c>
      <c r="J18" s="13">
        <v>90</v>
      </c>
      <c r="K18" s="14">
        <v>132</v>
      </c>
      <c r="L18" s="29">
        <v>10.5</v>
      </c>
      <c r="M18" s="29">
        <v>2205</v>
      </c>
      <c r="N18" s="29">
        <v>1540</v>
      </c>
      <c r="O18" s="29">
        <v>2250</v>
      </c>
      <c r="P18" s="8">
        <f t="shared" si="1"/>
        <v>0.97777777777777775</v>
      </c>
      <c r="R18" s="8">
        <f t="shared" si="2"/>
        <v>12.571428571428571</v>
      </c>
      <c r="S18" s="8">
        <f t="shared" si="3"/>
        <v>38.095238095238095</v>
      </c>
      <c r="T18" s="8">
        <f t="shared" si="16"/>
        <v>17.276751970629523</v>
      </c>
      <c r="V18" s="9">
        <f t="shared" si="4"/>
        <v>4.1066666666666668E-2</v>
      </c>
      <c r="W18" s="9">
        <f t="shared" si="5"/>
        <v>2.5666666666666664E-2</v>
      </c>
      <c r="X18" s="9">
        <f t="shared" si="6"/>
        <v>9.0551999999999994E-2</v>
      </c>
      <c r="Y18" s="9">
        <f t="shared" si="7"/>
        <v>5.6594999999999999E-2</v>
      </c>
      <c r="Z18" s="9">
        <f t="shared" si="8"/>
        <v>0.12444444444444444</v>
      </c>
      <c r="AA18" s="9">
        <f t="shared" si="9"/>
        <v>7.7777777777777779E-2</v>
      </c>
      <c r="AB18" s="8">
        <f t="shared" si="10"/>
        <v>8.0357142857142865</v>
      </c>
      <c r="AC18" s="8">
        <f t="shared" si="11"/>
        <v>12.857142857142858</v>
      </c>
      <c r="AD18" s="8">
        <f t="shared" si="12"/>
        <v>24.350649350649352</v>
      </c>
      <c r="AE18" s="8">
        <f t="shared" si="13"/>
        <v>38.961038961038959</v>
      </c>
      <c r="AF18" s="8">
        <f t="shared" si="14"/>
        <v>11.043378390317166</v>
      </c>
      <c r="AG18" s="8">
        <f t="shared" si="15"/>
        <v>17.669405424507467</v>
      </c>
    </row>
    <row r="19" spans="1:33">
      <c r="B19" s="12" t="s">
        <v>64</v>
      </c>
      <c r="C19" s="13">
        <v>60</v>
      </c>
      <c r="D19" s="13">
        <v>160</v>
      </c>
      <c r="E19" s="21">
        <f t="shared" si="0"/>
        <v>37.5</v>
      </c>
      <c r="F19" s="21">
        <f t="shared" si="0"/>
        <v>100</v>
      </c>
      <c r="G19" s="7" t="s">
        <v>92</v>
      </c>
      <c r="H19" s="21">
        <v>1280</v>
      </c>
      <c r="I19" s="13">
        <v>1000</v>
      </c>
      <c r="J19" s="13">
        <v>110</v>
      </c>
      <c r="K19" s="14">
        <v>160</v>
      </c>
      <c r="L19" s="29">
        <v>12.5</v>
      </c>
      <c r="M19" s="29">
        <v>2205</v>
      </c>
      <c r="N19" s="29">
        <v>1810</v>
      </c>
      <c r="O19" s="29">
        <v>2250</v>
      </c>
      <c r="P19" s="8">
        <f t="shared" si="1"/>
        <v>1</v>
      </c>
      <c r="R19" s="8">
        <f t="shared" si="2"/>
        <v>12.8</v>
      </c>
      <c r="S19" s="8">
        <f t="shared" si="3"/>
        <v>39.287906691221608</v>
      </c>
      <c r="T19" s="8">
        <f t="shared" si="16"/>
        <v>17.817644757923631</v>
      </c>
      <c r="V19" s="9">
        <f t="shared" si="4"/>
        <v>4.0724999999999997E-2</v>
      </c>
      <c r="W19" s="9">
        <f t="shared" si="5"/>
        <v>2.5453125E-2</v>
      </c>
      <c r="X19" s="9">
        <f t="shared" si="6"/>
        <v>8.9798624999999993E-2</v>
      </c>
      <c r="Y19" s="9">
        <f t="shared" si="7"/>
        <v>5.6124140624999999E-2</v>
      </c>
      <c r="Z19" s="9">
        <f t="shared" si="8"/>
        <v>0.125</v>
      </c>
      <c r="AA19" s="9">
        <f t="shared" si="9"/>
        <v>7.8125E-2</v>
      </c>
      <c r="AB19" s="8">
        <f t="shared" si="10"/>
        <v>8</v>
      </c>
      <c r="AC19" s="8">
        <f t="shared" si="11"/>
        <v>12.8</v>
      </c>
      <c r="AD19" s="8">
        <f t="shared" si="12"/>
        <v>24.554941682013503</v>
      </c>
      <c r="AE19" s="8">
        <f t="shared" si="13"/>
        <v>39.287906691221608</v>
      </c>
      <c r="AF19" s="8">
        <f t="shared" si="14"/>
        <v>11.136027973702269</v>
      </c>
      <c r="AG19" s="8">
        <f t="shared" si="15"/>
        <v>17.817644757923631</v>
      </c>
    </row>
    <row r="20" spans="1:33">
      <c r="B20" s="12" t="s">
        <v>65</v>
      </c>
      <c r="C20" s="13">
        <v>80</v>
      </c>
      <c r="D20" s="13">
        <v>180</v>
      </c>
      <c r="E20" s="21">
        <f t="shared" si="0"/>
        <v>50</v>
      </c>
      <c r="F20" s="21">
        <f t="shared" si="0"/>
        <v>112.5</v>
      </c>
      <c r="G20" s="7" t="s">
        <v>93</v>
      </c>
      <c r="H20" s="21">
        <v>1550</v>
      </c>
      <c r="I20" s="13">
        <v>1000</v>
      </c>
      <c r="J20" s="13">
        <v>132</v>
      </c>
      <c r="K20" s="14">
        <v>200</v>
      </c>
      <c r="L20" s="29">
        <v>14.5</v>
      </c>
      <c r="M20" s="29">
        <v>2205</v>
      </c>
      <c r="N20" s="29">
        <v>2080</v>
      </c>
      <c r="O20" s="29">
        <v>2250</v>
      </c>
      <c r="P20" s="8">
        <f t="shared" si="1"/>
        <v>1.1111111111111112</v>
      </c>
      <c r="R20" s="8">
        <f t="shared" si="2"/>
        <v>13.793103448275861</v>
      </c>
      <c r="S20" s="8">
        <f t="shared" si="3"/>
        <v>42.735042735042732</v>
      </c>
      <c r="T20" s="8">
        <f t="shared" si="16"/>
        <v>19.380971761924144</v>
      </c>
      <c r="V20" s="9">
        <f t="shared" si="4"/>
        <v>4.1599999999999998E-2</v>
      </c>
      <c r="W20" s="9">
        <f t="shared" si="5"/>
        <v>2.5999999999999999E-2</v>
      </c>
      <c r="X20" s="9">
        <f t="shared" si="6"/>
        <v>9.1728000000000004E-2</v>
      </c>
      <c r="Y20" s="9">
        <f t="shared" si="7"/>
        <v>5.7329999999999999E-2</v>
      </c>
      <c r="Z20" s="9">
        <f t="shared" si="8"/>
        <v>0.12888888888888889</v>
      </c>
      <c r="AA20" s="9">
        <f t="shared" si="9"/>
        <v>8.0555555555555561E-2</v>
      </c>
      <c r="AB20" s="8">
        <f t="shared" si="10"/>
        <v>7.7586206896551726</v>
      </c>
      <c r="AC20" s="8">
        <f t="shared" si="11"/>
        <v>12.413793103448276</v>
      </c>
      <c r="AD20" s="8">
        <f t="shared" si="12"/>
        <v>24.03846153846154</v>
      </c>
      <c r="AE20" s="8">
        <f t="shared" si="13"/>
        <v>38.46153846153846</v>
      </c>
      <c r="AF20" s="8">
        <f t="shared" si="14"/>
        <v>10.901796616082331</v>
      </c>
      <c r="AG20" s="8">
        <f t="shared" si="15"/>
        <v>17.44287458573173</v>
      </c>
    </row>
    <row r="21" spans="1:33">
      <c r="B21" s="12" t="s">
        <v>66</v>
      </c>
      <c r="C21" s="13">
        <v>100</v>
      </c>
      <c r="D21" s="13">
        <v>225</v>
      </c>
      <c r="E21" s="21">
        <f t="shared" si="0"/>
        <v>62.5</v>
      </c>
      <c r="F21" s="21">
        <f t="shared" si="0"/>
        <v>140.625</v>
      </c>
      <c r="G21" s="7" t="s">
        <v>94</v>
      </c>
      <c r="H21" s="21">
        <v>1250</v>
      </c>
      <c r="I21" s="13">
        <v>1250</v>
      </c>
      <c r="J21" s="13">
        <v>132</v>
      </c>
      <c r="K21" s="14">
        <v>200</v>
      </c>
      <c r="L21" s="29">
        <v>20</v>
      </c>
      <c r="M21" s="29">
        <v>2850</v>
      </c>
      <c r="N21" s="29">
        <v>1940</v>
      </c>
      <c r="O21" s="29">
        <v>2400</v>
      </c>
      <c r="P21" s="8">
        <f t="shared" si="1"/>
        <v>0.88888888888888884</v>
      </c>
      <c r="R21" s="8">
        <f t="shared" si="2"/>
        <v>10</v>
      </c>
      <c r="S21" s="8">
        <f t="shared" si="3"/>
        <v>42.955326460481103</v>
      </c>
      <c r="T21" s="8">
        <f t="shared" si="16"/>
        <v>15.072044372098631</v>
      </c>
      <c r="V21" s="9">
        <f t="shared" si="4"/>
        <v>3.3109333333333331E-2</v>
      </c>
      <c r="W21" s="9">
        <f t="shared" si="5"/>
        <v>2.0693333333333331E-2</v>
      </c>
      <c r="X21" s="9">
        <f t="shared" si="6"/>
        <v>9.4361600000000004E-2</v>
      </c>
      <c r="Y21" s="9">
        <f t="shared" si="7"/>
        <v>5.8976000000000001E-2</v>
      </c>
      <c r="Z21" s="9">
        <f t="shared" si="8"/>
        <v>0.14222222222222222</v>
      </c>
      <c r="AA21" s="9">
        <f t="shared" si="9"/>
        <v>8.8888888888888892E-2</v>
      </c>
      <c r="AB21" s="8">
        <f t="shared" si="10"/>
        <v>7.03125</v>
      </c>
      <c r="AC21" s="8">
        <f t="shared" si="11"/>
        <v>11.25</v>
      </c>
      <c r="AD21" s="8">
        <f t="shared" si="12"/>
        <v>30.202963917525775</v>
      </c>
      <c r="AE21" s="8">
        <f t="shared" si="13"/>
        <v>48.324742268041234</v>
      </c>
      <c r="AF21" s="8">
        <f t="shared" si="14"/>
        <v>10.597531199131851</v>
      </c>
      <c r="AG21" s="8">
        <f t="shared" si="15"/>
        <v>16.956049918610958</v>
      </c>
    </row>
    <row r="22" spans="1:33" s="13" customFormat="1">
      <c r="A22" s="16"/>
      <c r="B22" s="12" t="s">
        <v>67</v>
      </c>
      <c r="C22" s="13">
        <v>120</v>
      </c>
      <c r="D22" s="13">
        <v>335</v>
      </c>
      <c r="E22" s="21">
        <f t="shared" si="0"/>
        <v>75</v>
      </c>
      <c r="F22" s="21">
        <f t="shared" si="0"/>
        <v>209.375</v>
      </c>
      <c r="G22" s="14" t="s">
        <v>95</v>
      </c>
      <c r="H22" s="29">
        <v>1580</v>
      </c>
      <c r="I22" s="13">
        <v>1250</v>
      </c>
      <c r="J22" s="13">
        <v>160</v>
      </c>
      <c r="K22" s="14">
        <v>250</v>
      </c>
      <c r="L22" s="29">
        <v>23</v>
      </c>
      <c r="M22" s="29">
        <v>2850</v>
      </c>
      <c r="N22" s="29">
        <v>2270</v>
      </c>
      <c r="O22" s="29">
        <v>2400</v>
      </c>
      <c r="P22" s="8">
        <f t="shared" si="1"/>
        <v>0.74626865671641796</v>
      </c>
      <c r="R22" s="8">
        <f t="shared" si="2"/>
        <v>10.869565217391305</v>
      </c>
      <c r="S22" s="8">
        <f t="shared" si="3"/>
        <v>45.888399412628488</v>
      </c>
      <c r="T22" s="8">
        <f t="shared" si="16"/>
        <v>16.101192776360875</v>
      </c>
      <c r="V22" s="9">
        <f t="shared" si="4"/>
        <v>2.6020298507462687E-2</v>
      </c>
      <c r="W22" s="9">
        <f t="shared" si="5"/>
        <v>1.6262686567164179E-2</v>
      </c>
      <c r="X22" s="9">
        <f t="shared" si="6"/>
        <v>7.4157850746268655E-2</v>
      </c>
      <c r="Y22" s="9">
        <f t="shared" si="7"/>
        <v>4.6348656716417906E-2</v>
      </c>
      <c r="Z22" s="9">
        <f t="shared" si="8"/>
        <v>0.10985074626865672</v>
      </c>
      <c r="AA22" s="9">
        <f t="shared" si="9"/>
        <v>6.8656716417910449E-2</v>
      </c>
      <c r="AB22" s="8">
        <f t="shared" si="10"/>
        <v>9.1032608695652169</v>
      </c>
      <c r="AC22" s="8">
        <f t="shared" si="11"/>
        <v>14.565217391304348</v>
      </c>
      <c r="AD22" s="8">
        <f t="shared" si="12"/>
        <v>38.431534508076361</v>
      </c>
      <c r="AE22" s="8">
        <f t="shared" si="13"/>
        <v>61.490455212922178</v>
      </c>
      <c r="AF22" s="8">
        <f t="shared" si="14"/>
        <v>13.484748950202231</v>
      </c>
      <c r="AG22" s="8">
        <f t="shared" si="15"/>
        <v>21.575598320323568</v>
      </c>
    </row>
    <row r="23" spans="1:33">
      <c r="A23" s="1" t="s">
        <v>68</v>
      </c>
      <c r="B23" s="17"/>
      <c r="D23" s="13"/>
      <c r="G23" s="7"/>
      <c r="I23" s="13"/>
      <c r="J23" s="13"/>
      <c r="K23" s="13"/>
      <c r="L23" s="29"/>
      <c r="P23" s="8"/>
      <c r="R23" s="8"/>
      <c r="S23" s="8"/>
      <c r="T23" s="8"/>
      <c r="V23" s="9"/>
      <c r="W23" s="9"/>
      <c r="X23" s="9"/>
      <c r="Y23" s="9"/>
      <c r="Z23" s="9"/>
      <c r="AA23" s="9"/>
      <c r="AB23" s="8"/>
      <c r="AC23" s="8"/>
      <c r="AD23" s="8"/>
      <c r="AE23" s="8"/>
      <c r="AF23" s="8"/>
      <c r="AG23" s="8"/>
    </row>
    <row r="24" spans="1:33">
      <c r="B24" s="12" t="s">
        <v>69</v>
      </c>
      <c r="C24">
        <v>10</v>
      </c>
      <c r="D24" s="13">
        <v>40</v>
      </c>
      <c r="E24" s="21">
        <f t="shared" si="0"/>
        <v>6.25</v>
      </c>
      <c r="F24" s="21">
        <f t="shared" si="0"/>
        <v>25</v>
      </c>
      <c r="G24" s="7" t="s">
        <v>89</v>
      </c>
      <c r="H24" s="21">
        <v>620</v>
      </c>
      <c r="I24" s="13">
        <v>800</v>
      </c>
      <c r="J24" s="13">
        <v>37</v>
      </c>
      <c r="K24" s="14">
        <v>55</v>
      </c>
      <c r="L24" s="29">
        <v>5</v>
      </c>
      <c r="M24" s="29">
        <v>1980</v>
      </c>
      <c r="N24" s="29">
        <v>1120</v>
      </c>
      <c r="O24" s="29">
        <v>1775</v>
      </c>
      <c r="P24" s="8">
        <f t="shared" si="1"/>
        <v>1.375</v>
      </c>
      <c r="R24" s="8">
        <f t="shared" si="2"/>
        <v>11</v>
      </c>
      <c r="S24" s="8">
        <f t="shared" si="3"/>
        <v>27.665995975855132</v>
      </c>
      <c r="T24" s="8">
        <f t="shared" si="16"/>
        <v>13.972725240330874</v>
      </c>
      <c r="V24" s="9">
        <f t="shared" si="4"/>
        <v>7.9519999999999993E-2</v>
      </c>
      <c r="W24" s="9">
        <f t="shared" si="5"/>
        <v>4.9700000000000001E-2</v>
      </c>
      <c r="X24" s="9">
        <f t="shared" si="6"/>
        <v>0.1574496</v>
      </c>
      <c r="Y24" s="9">
        <f t="shared" si="7"/>
        <v>9.8406000000000007E-2</v>
      </c>
      <c r="Z24" s="9">
        <f t="shared" si="8"/>
        <v>0.2</v>
      </c>
      <c r="AA24" s="9">
        <f t="shared" si="9"/>
        <v>0.125</v>
      </c>
      <c r="AB24" s="8">
        <f t="shared" si="10"/>
        <v>5</v>
      </c>
      <c r="AC24" s="8">
        <f t="shared" si="11"/>
        <v>8</v>
      </c>
      <c r="AD24" s="8">
        <f t="shared" si="12"/>
        <v>12.575452716297786</v>
      </c>
      <c r="AE24" s="8">
        <f t="shared" si="13"/>
        <v>20.120724346076461</v>
      </c>
      <c r="AF24" s="8">
        <f t="shared" si="14"/>
        <v>6.3512387456049426</v>
      </c>
      <c r="AG24" s="8">
        <f t="shared" si="15"/>
        <v>10.16198199296791</v>
      </c>
    </row>
    <row r="25" spans="1:33">
      <c r="B25" s="12" t="s">
        <v>70</v>
      </c>
      <c r="C25">
        <v>25</v>
      </c>
      <c r="D25" s="13">
        <v>70</v>
      </c>
      <c r="E25" s="21">
        <f t="shared" si="0"/>
        <v>15.625</v>
      </c>
      <c r="F25" s="21">
        <f t="shared" si="0"/>
        <v>43.75</v>
      </c>
      <c r="G25" s="7" t="s">
        <v>90</v>
      </c>
      <c r="H25" s="21">
        <v>1030</v>
      </c>
      <c r="I25" s="13">
        <v>800</v>
      </c>
      <c r="J25" s="13">
        <v>55</v>
      </c>
      <c r="K25" s="14">
        <v>90</v>
      </c>
      <c r="L25" s="29">
        <v>6.2</v>
      </c>
      <c r="M25" s="29">
        <v>1980</v>
      </c>
      <c r="N25" s="29">
        <v>1540</v>
      </c>
      <c r="O25" s="29">
        <v>1775</v>
      </c>
      <c r="P25" s="8">
        <f t="shared" si="1"/>
        <v>1.2857142857142858</v>
      </c>
      <c r="R25" s="8">
        <f t="shared" si="2"/>
        <v>14.516129032258064</v>
      </c>
      <c r="S25" s="8">
        <f t="shared" si="3"/>
        <v>32.924821657216029</v>
      </c>
      <c r="T25" s="8">
        <f t="shared" si="16"/>
        <v>16.628697806674758</v>
      </c>
      <c r="V25" s="9">
        <f t="shared" si="4"/>
        <v>6.2479999999999994E-2</v>
      </c>
      <c r="W25" s="9">
        <f t="shared" si="5"/>
        <v>3.9049999999999994E-2</v>
      </c>
      <c r="X25" s="9">
        <f t="shared" si="6"/>
        <v>0.1237104</v>
      </c>
      <c r="Y25" s="9">
        <f t="shared" si="7"/>
        <v>7.7318999999999999E-2</v>
      </c>
      <c r="Z25" s="9">
        <f t="shared" si="8"/>
        <v>0.14171428571428571</v>
      </c>
      <c r="AA25" s="9">
        <f t="shared" si="9"/>
        <v>8.8571428571428579E-2</v>
      </c>
      <c r="AB25" s="8">
        <f t="shared" si="10"/>
        <v>7.056451612903226</v>
      </c>
      <c r="AC25" s="8">
        <f t="shared" si="11"/>
        <v>11.29032258064516</v>
      </c>
      <c r="AD25" s="8">
        <f t="shared" si="12"/>
        <v>16.005121638924454</v>
      </c>
      <c r="AE25" s="8">
        <f t="shared" si="13"/>
        <v>25.608194622279129</v>
      </c>
      <c r="AF25" s="8">
        <f t="shared" si="14"/>
        <v>8.083394767133564</v>
      </c>
      <c r="AG25" s="8">
        <f t="shared" si="15"/>
        <v>12.933431627413702</v>
      </c>
    </row>
    <row r="26" spans="1:33">
      <c r="B26" s="12" t="s">
        <v>71</v>
      </c>
      <c r="C26">
        <v>40</v>
      </c>
      <c r="D26" s="13">
        <v>100</v>
      </c>
      <c r="E26" s="21">
        <f t="shared" si="0"/>
        <v>25</v>
      </c>
      <c r="F26" s="21">
        <f t="shared" si="0"/>
        <v>62.5</v>
      </c>
      <c r="G26" s="7" t="s">
        <v>91</v>
      </c>
      <c r="H26" s="21">
        <v>1010</v>
      </c>
      <c r="I26" s="13">
        <v>1000</v>
      </c>
      <c r="J26" s="13">
        <v>90</v>
      </c>
      <c r="K26" s="14">
        <v>132</v>
      </c>
      <c r="L26" s="29">
        <v>12.5</v>
      </c>
      <c r="M26" s="29">
        <v>2480</v>
      </c>
      <c r="N26" s="29">
        <v>1540</v>
      </c>
      <c r="O26" s="29">
        <v>2250</v>
      </c>
      <c r="P26" s="8">
        <f t="shared" si="1"/>
        <v>1.32</v>
      </c>
      <c r="R26" s="8">
        <f t="shared" si="2"/>
        <v>10.56</v>
      </c>
      <c r="S26" s="8">
        <f t="shared" si="3"/>
        <v>38.095238095238095</v>
      </c>
      <c r="T26" s="8">
        <f t="shared" si="16"/>
        <v>15.360983102918588</v>
      </c>
      <c r="V26" s="9">
        <f t="shared" si="4"/>
        <v>5.5439999999999996E-2</v>
      </c>
      <c r="W26" s="9">
        <f t="shared" si="5"/>
        <v>3.465E-2</v>
      </c>
      <c r="X26" s="9">
        <f t="shared" si="6"/>
        <v>0.13749119999999998</v>
      </c>
      <c r="Y26" s="9">
        <f t="shared" si="7"/>
        <v>8.5931999999999994E-2</v>
      </c>
      <c r="Z26" s="9">
        <f t="shared" si="8"/>
        <v>0.2</v>
      </c>
      <c r="AA26" s="9">
        <f t="shared" si="9"/>
        <v>0.125</v>
      </c>
      <c r="AB26" s="8">
        <f t="shared" si="10"/>
        <v>5</v>
      </c>
      <c r="AC26" s="8">
        <f t="shared" si="11"/>
        <v>8</v>
      </c>
      <c r="AD26" s="8">
        <f t="shared" si="12"/>
        <v>18.037518037518037</v>
      </c>
      <c r="AE26" s="8">
        <f t="shared" si="13"/>
        <v>28.860028860028859</v>
      </c>
      <c r="AF26" s="8">
        <f t="shared" si="14"/>
        <v>7.2731927570637245</v>
      </c>
      <c r="AG26" s="8">
        <f t="shared" si="15"/>
        <v>11.637108411301959</v>
      </c>
    </row>
    <row r="27" spans="1:33">
      <c r="B27" s="12" t="s">
        <v>72</v>
      </c>
      <c r="C27">
        <v>60</v>
      </c>
      <c r="D27" s="13">
        <v>120</v>
      </c>
      <c r="E27" s="21">
        <f t="shared" si="0"/>
        <v>37.5</v>
      </c>
      <c r="F27" s="21">
        <f t="shared" si="0"/>
        <v>75</v>
      </c>
      <c r="G27" s="7" t="s">
        <v>92</v>
      </c>
      <c r="H27" s="21">
        <v>1280</v>
      </c>
      <c r="I27" s="13">
        <v>1000</v>
      </c>
      <c r="J27" s="13">
        <v>110</v>
      </c>
      <c r="K27" s="14">
        <v>160</v>
      </c>
      <c r="L27" s="29">
        <v>14.5</v>
      </c>
      <c r="M27" s="29">
        <v>2480</v>
      </c>
      <c r="N27" s="29">
        <v>1810</v>
      </c>
      <c r="O27" s="29">
        <v>2250</v>
      </c>
      <c r="P27" s="8">
        <f t="shared" si="1"/>
        <v>1.3333333333333333</v>
      </c>
      <c r="R27" s="8">
        <f t="shared" si="2"/>
        <v>11.03448275862069</v>
      </c>
      <c r="S27" s="8">
        <f t="shared" si="3"/>
        <v>39.287906691221608</v>
      </c>
      <c r="T27" s="8">
        <f t="shared" si="16"/>
        <v>15.84189785936355</v>
      </c>
      <c r="V27" s="9">
        <f t="shared" si="4"/>
        <v>5.4299999999999994E-2</v>
      </c>
      <c r="W27" s="9">
        <f t="shared" si="5"/>
        <v>3.3937499999999995E-2</v>
      </c>
      <c r="X27" s="9">
        <f t="shared" si="6"/>
        <v>0.13466400000000001</v>
      </c>
      <c r="Y27" s="9">
        <f t="shared" si="7"/>
        <v>8.4165000000000004E-2</v>
      </c>
      <c r="Z27" s="9">
        <f t="shared" si="8"/>
        <v>0.19333333333333333</v>
      </c>
      <c r="AA27" s="9">
        <f t="shared" si="9"/>
        <v>0.12083333333333333</v>
      </c>
      <c r="AB27" s="8">
        <f t="shared" si="10"/>
        <v>5.1724137931034484</v>
      </c>
      <c r="AC27" s="8">
        <f t="shared" si="11"/>
        <v>8.2758620689655178</v>
      </c>
      <c r="AD27" s="8">
        <f t="shared" si="12"/>
        <v>18.416206261510126</v>
      </c>
      <c r="AE27" s="8">
        <f t="shared" si="13"/>
        <v>29.465930018416209</v>
      </c>
      <c r="AF27" s="8">
        <f t="shared" si="14"/>
        <v>7.4258896215766645</v>
      </c>
      <c r="AG27" s="8">
        <f t="shared" si="15"/>
        <v>11.881423394522663</v>
      </c>
    </row>
    <row r="28" spans="1:33">
      <c r="B28" s="12" t="s">
        <v>73</v>
      </c>
      <c r="C28">
        <v>70</v>
      </c>
      <c r="D28" s="13">
        <v>160</v>
      </c>
      <c r="E28" s="21">
        <f t="shared" si="0"/>
        <v>43.75</v>
      </c>
      <c r="F28" s="21">
        <f t="shared" si="0"/>
        <v>100</v>
      </c>
      <c r="G28" s="7" t="s">
        <v>93</v>
      </c>
      <c r="H28" s="21">
        <v>1550</v>
      </c>
      <c r="I28" s="13">
        <v>1000</v>
      </c>
      <c r="J28" s="13">
        <v>132</v>
      </c>
      <c r="K28" s="14">
        <v>200</v>
      </c>
      <c r="L28" s="29">
        <v>16.5</v>
      </c>
      <c r="M28" s="29">
        <v>2480</v>
      </c>
      <c r="N28" s="29">
        <v>2080</v>
      </c>
      <c r="O28" s="29">
        <v>2250</v>
      </c>
      <c r="P28" s="8">
        <f t="shared" si="1"/>
        <v>1.25</v>
      </c>
      <c r="R28" s="8">
        <f t="shared" si="2"/>
        <v>12.121212121212121</v>
      </c>
      <c r="S28" s="8">
        <f t="shared" si="3"/>
        <v>42.735042735042732</v>
      </c>
      <c r="T28" s="8">
        <f t="shared" si="16"/>
        <v>17.231872070581748</v>
      </c>
      <c r="V28" s="9">
        <f t="shared" si="4"/>
        <v>4.6799999999999994E-2</v>
      </c>
      <c r="W28" s="9">
        <f t="shared" si="5"/>
        <v>2.9249999999999998E-2</v>
      </c>
      <c r="X28" s="9">
        <f t="shared" si="6"/>
        <v>0.116064</v>
      </c>
      <c r="Y28" s="9">
        <f t="shared" si="7"/>
        <v>7.2540000000000007E-2</v>
      </c>
      <c r="Z28" s="9">
        <f t="shared" si="8"/>
        <v>0.16500000000000001</v>
      </c>
      <c r="AA28" s="9">
        <f t="shared" si="9"/>
        <v>0.10312499999999999</v>
      </c>
      <c r="AB28" s="8">
        <f t="shared" si="10"/>
        <v>6.0606060606060606</v>
      </c>
      <c r="AC28" s="8">
        <f t="shared" si="11"/>
        <v>9.6969696969696972</v>
      </c>
      <c r="AD28" s="8">
        <f t="shared" si="12"/>
        <v>21.367521367521366</v>
      </c>
      <c r="AE28" s="8">
        <f t="shared" si="13"/>
        <v>34.188034188034187</v>
      </c>
      <c r="AF28" s="8">
        <f t="shared" si="14"/>
        <v>8.6159360352908738</v>
      </c>
      <c r="AG28" s="8">
        <f t="shared" si="15"/>
        <v>13.785497656465399</v>
      </c>
    </row>
    <row r="29" spans="1:33">
      <c r="B29" s="12" t="s">
        <v>74</v>
      </c>
      <c r="C29">
        <v>100</v>
      </c>
      <c r="D29" s="13">
        <v>200</v>
      </c>
      <c r="E29" s="21">
        <f t="shared" si="0"/>
        <v>62.5</v>
      </c>
      <c r="F29" s="21">
        <f t="shared" si="0"/>
        <v>125</v>
      </c>
      <c r="G29" s="7" t="s">
        <v>94</v>
      </c>
      <c r="H29" s="21">
        <v>1250</v>
      </c>
      <c r="I29" s="13">
        <v>1250</v>
      </c>
      <c r="J29" s="13">
        <v>132</v>
      </c>
      <c r="K29" s="14">
        <v>200</v>
      </c>
      <c r="L29" s="29">
        <v>22</v>
      </c>
      <c r="M29" s="29">
        <v>3100</v>
      </c>
      <c r="N29" s="29">
        <v>1940</v>
      </c>
      <c r="O29" s="29">
        <v>2400</v>
      </c>
      <c r="P29" s="8">
        <f t="shared" si="1"/>
        <v>1</v>
      </c>
      <c r="R29" s="8">
        <f t="shared" si="2"/>
        <v>9.0909090909090917</v>
      </c>
      <c r="S29" s="8">
        <f t="shared" si="3"/>
        <v>42.955326460481103</v>
      </c>
      <c r="T29" s="8">
        <f t="shared" si="16"/>
        <v>13.856556922735839</v>
      </c>
      <c r="V29" s="9">
        <f t="shared" si="4"/>
        <v>3.7247999999999996E-2</v>
      </c>
      <c r="W29" s="9">
        <f t="shared" si="5"/>
        <v>2.3279999999999999E-2</v>
      </c>
      <c r="X29" s="9">
        <f t="shared" si="6"/>
        <v>0.1154688</v>
      </c>
      <c r="Y29" s="9">
        <f t="shared" si="7"/>
        <v>7.2167999999999996E-2</v>
      </c>
      <c r="Z29" s="9">
        <f t="shared" si="8"/>
        <v>0.17599999999999999</v>
      </c>
      <c r="AA29" s="9">
        <f t="shared" si="9"/>
        <v>0.11</v>
      </c>
      <c r="AB29" s="8">
        <f t="shared" si="10"/>
        <v>5.6818181818181817</v>
      </c>
      <c r="AC29" s="8">
        <f t="shared" si="11"/>
        <v>9.0909090909090917</v>
      </c>
      <c r="AD29" s="8">
        <f t="shared" si="12"/>
        <v>26.847079037800686</v>
      </c>
      <c r="AE29" s="8">
        <f t="shared" si="13"/>
        <v>42.955326460481103</v>
      </c>
      <c r="AF29" s="8">
        <f t="shared" si="14"/>
        <v>8.6603480767098997</v>
      </c>
      <c r="AG29" s="8">
        <f t="shared" si="15"/>
        <v>13.856556922735839</v>
      </c>
    </row>
    <row r="30" spans="1:33">
      <c r="A30" s="18"/>
      <c r="B30" s="12" t="s">
        <v>75</v>
      </c>
      <c r="C30">
        <v>130</v>
      </c>
      <c r="D30" s="13">
        <v>300</v>
      </c>
      <c r="E30" s="21">
        <f t="shared" si="0"/>
        <v>81.25</v>
      </c>
      <c r="F30" s="21">
        <f t="shared" si="0"/>
        <v>187.5</v>
      </c>
      <c r="G30" s="7" t="s">
        <v>95</v>
      </c>
      <c r="H30" s="21">
        <v>1580</v>
      </c>
      <c r="I30" s="13">
        <v>1250</v>
      </c>
      <c r="J30" s="13">
        <v>160</v>
      </c>
      <c r="K30" s="14">
        <v>250</v>
      </c>
      <c r="L30" s="29">
        <v>25</v>
      </c>
      <c r="M30" s="29">
        <v>3100</v>
      </c>
      <c r="N30" s="29">
        <v>2270</v>
      </c>
      <c r="O30" s="29">
        <v>2400</v>
      </c>
      <c r="P30" s="8">
        <f t="shared" si="1"/>
        <v>0.83333333333333337</v>
      </c>
      <c r="R30" s="8">
        <f t="shared" si="2"/>
        <v>10</v>
      </c>
      <c r="S30" s="8">
        <f t="shared" si="3"/>
        <v>45.888399412628488</v>
      </c>
      <c r="T30" s="8">
        <f t="shared" si="16"/>
        <v>14.802709487944673</v>
      </c>
      <c r="V30" s="9">
        <f t="shared" si="4"/>
        <v>2.9056000000000002E-2</v>
      </c>
      <c r="W30" s="9">
        <f t="shared" si="5"/>
        <v>1.8160000000000003E-2</v>
      </c>
      <c r="X30" s="9">
        <f t="shared" si="6"/>
        <v>9.0073600000000004E-2</v>
      </c>
      <c r="Y30" s="9">
        <f t="shared" si="7"/>
        <v>5.6295999999999999E-2</v>
      </c>
      <c r="Z30" s="9">
        <f t="shared" si="8"/>
        <v>0.13333333333333333</v>
      </c>
      <c r="AA30" s="9">
        <f t="shared" si="9"/>
        <v>8.3333333333333329E-2</v>
      </c>
      <c r="AB30" s="8">
        <f t="shared" si="10"/>
        <v>7.5</v>
      </c>
      <c r="AC30" s="8">
        <f t="shared" si="11"/>
        <v>12</v>
      </c>
      <c r="AD30" s="8">
        <f t="shared" si="12"/>
        <v>34.416299559471369</v>
      </c>
      <c r="AE30" s="8">
        <f t="shared" si="13"/>
        <v>55.066079295154189</v>
      </c>
      <c r="AF30" s="8">
        <f t="shared" si="14"/>
        <v>11.102032115958506</v>
      </c>
      <c r="AG30" s="8">
        <f t="shared" si="15"/>
        <v>17.763251385533611</v>
      </c>
    </row>
    <row r="31" spans="1:33">
      <c r="A31" s="1" t="s">
        <v>76</v>
      </c>
      <c r="B31" s="17"/>
      <c r="G31" s="7"/>
      <c r="I31" s="13"/>
      <c r="K31" s="13"/>
      <c r="L31" s="29"/>
      <c r="P31" s="8"/>
      <c r="R31" s="8"/>
      <c r="S31" s="8"/>
      <c r="T31" s="8"/>
      <c r="V31" s="9"/>
      <c r="W31" s="9"/>
      <c r="X31" s="9"/>
      <c r="Y31" s="9"/>
      <c r="Z31" s="9"/>
      <c r="AA31" s="9"/>
      <c r="AB31" s="8"/>
      <c r="AC31" s="8"/>
      <c r="AD31" s="8"/>
      <c r="AE31" s="8"/>
      <c r="AF31" s="8"/>
      <c r="AG31" s="8"/>
    </row>
    <row r="32" spans="1:33">
      <c r="B32" s="12" t="s">
        <v>77</v>
      </c>
      <c r="C32">
        <v>35</v>
      </c>
      <c r="D32">
        <v>70</v>
      </c>
      <c r="E32" s="21">
        <f t="shared" si="0"/>
        <v>21.875</v>
      </c>
      <c r="F32" s="21">
        <f t="shared" si="0"/>
        <v>43.75</v>
      </c>
      <c r="G32" s="19">
        <v>267</v>
      </c>
      <c r="H32" s="33">
        <v>135</v>
      </c>
      <c r="I32" s="27">
        <v>930</v>
      </c>
      <c r="J32" s="27">
        <v>75</v>
      </c>
      <c r="K32" s="14">
        <v>110</v>
      </c>
      <c r="L32" s="29">
        <v>5.5</v>
      </c>
      <c r="M32" s="14">
        <v>2180</v>
      </c>
      <c r="N32" s="14">
        <v>2200</v>
      </c>
      <c r="O32" s="14">
        <v>3950</v>
      </c>
      <c r="P32" s="8">
        <f t="shared" si="1"/>
        <v>1.5714285714285714</v>
      </c>
      <c r="R32" s="8">
        <f t="shared" si="2"/>
        <v>20</v>
      </c>
      <c r="S32" s="8">
        <f t="shared" si="3"/>
        <v>12.658227848101266</v>
      </c>
      <c r="T32" s="8">
        <f t="shared" si="16"/>
        <v>5.8065265358262685</v>
      </c>
      <c r="V32" s="9">
        <f t="shared" si="4"/>
        <v>0.1986285714285714</v>
      </c>
      <c r="W32" s="9">
        <f t="shared" si="5"/>
        <v>0.12414285714285714</v>
      </c>
      <c r="X32" s="9">
        <f t="shared" si="6"/>
        <v>0.43301028571428568</v>
      </c>
      <c r="Y32" s="9">
        <f t="shared" si="7"/>
        <v>0.27063142857142858</v>
      </c>
      <c r="Z32" s="9">
        <f t="shared" si="8"/>
        <v>0.12571428571428572</v>
      </c>
      <c r="AA32" s="9">
        <f t="shared" si="9"/>
        <v>7.857142857142857E-2</v>
      </c>
      <c r="AB32" s="8">
        <f t="shared" si="10"/>
        <v>7.9545454545454541</v>
      </c>
      <c r="AC32" s="8">
        <f t="shared" si="11"/>
        <v>12.727272727272727</v>
      </c>
      <c r="AD32" s="8">
        <f t="shared" si="12"/>
        <v>5.0345224395857304</v>
      </c>
      <c r="AE32" s="8">
        <f t="shared" si="13"/>
        <v>8.0552359033371701</v>
      </c>
      <c r="AF32" s="8">
        <f t="shared" si="14"/>
        <v>2.3094139631127204</v>
      </c>
      <c r="AG32" s="8">
        <f t="shared" si="15"/>
        <v>3.6950623409803529</v>
      </c>
    </row>
    <row r="33" spans="1:33">
      <c r="B33" s="2" t="s">
        <v>78</v>
      </c>
      <c r="C33">
        <v>50</v>
      </c>
      <c r="D33">
        <v>90</v>
      </c>
      <c r="E33" s="21">
        <f t="shared" si="0"/>
        <v>31.25</v>
      </c>
      <c r="F33" s="21">
        <f t="shared" si="0"/>
        <v>56.25</v>
      </c>
      <c r="G33" s="19">
        <v>318</v>
      </c>
      <c r="H33" s="33">
        <v>220</v>
      </c>
      <c r="I33" s="27">
        <v>930</v>
      </c>
      <c r="J33" s="27">
        <v>90</v>
      </c>
      <c r="K33" s="14">
        <v>132</v>
      </c>
      <c r="L33" s="29">
        <v>7.5</v>
      </c>
      <c r="M33" s="14">
        <v>2265</v>
      </c>
      <c r="N33" s="14">
        <v>2400</v>
      </c>
      <c r="O33" s="14">
        <v>3950</v>
      </c>
      <c r="P33" s="8">
        <f t="shared" si="1"/>
        <v>1.4666666666666666</v>
      </c>
      <c r="R33" s="8">
        <f t="shared" si="2"/>
        <v>17.600000000000001</v>
      </c>
      <c r="S33" s="8">
        <f t="shared" si="3"/>
        <v>13.924050632911394</v>
      </c>
      <c r="T33" s="8">
        <f t="shared" si="16"/>
        <v>6.1474837231396879</v>
      </c>
      <c r="V33" s="9">
        <f t="shared" si="4"/>
        <v>0.16853333333333334</v>
      </c>
      <c r="W33" s="9">
        <f t="shared" si="5"/>
        <v>0.10533333333333333</v>
      </c>
      <c r="X33" s="9">
        <f t="shared" si="6"/>
        <v>0.38172800000000001</v>
      </c>
      <c r="Y33" s="9">
        <f t="shared" si="7"/>
        <v>0.23858000000000001</v>
      </c>
      <c r="Z33" s="9">
        <f t="shared" si="8"/>
        <v>0.13333333333333333</v>
      </c>
      <c r="AA33" s="9">
        <f t="shared" si="9"/>
        <v>8.3333333333333329E-2</v>
      </c>
      <c r="AB33" s="8">
        <f t="shared" si="10"/>
        <v>7.5</v>
      </c>
      <c r="AC33" s="8">
        <f t="shared" si="11"/>
        <v>12</v>
      </c>
      <c r="AD33" s="8">
        <f t="shared" si="12"/>
        <v>5.9335443037974684</v>
      </c>
      <c r="AE33" s="8">
        <f t="shared" si="13"/>
        <v>9.4936708860759502</v>
      </c>
      <c r="AF33" s="8">
        <f t="shared" si="14"/>
        <v>2.6196663592924803</v>
      </c>
      <c r="AG33" s="8">
        <f t="shared" si="15"/>
        <v>4.1914661748679691</v>
      </c>
    </row>
    <row r="34" spans="1:33">
      <c r="A34" s="15"/>
      <c r="B34" s="2" t="s">
        <v>79</v>
      </c>
      <c r="C34">
        <v>100</v>
      </c>
      <c r="D34">
        <v>180</v>
      </c>
      <c r="E34" s="21">
        <f t="shared" si="0"/>
        <v>62.5</v>
      </c>
      <c r="F34" s="21">
        <f t="shared" si="0"/>
        <v>112.5</v>
      </c>
      <c r="G34" s="19">
        <v>318</v>
      </c>
      <c r="H34" s="33">
        <v>220</v>
      </c>
      <c r="I34" s="27">
        <v>1200</v>
      </c>
      <c r="J34" s="27">
        <v>110</v>
      </c>
      <c r="K34" s="14">
        <v>200</v>
      </c>
      <c r="L34" s="29">
        <v>8.9</v>
      </c>
      <c r="M34" s="14">
        <v>2445</v>
      </c>
      <c r="N34" s="14">
        <v>2650</v>
      </c>
      <c r="O34" s="14">
        <v>4500</v>
      </c>
      <c r="P34" s="8">
        <f t="shared" si="1"/>
        <v>1.1111111111111112</v>
      </c>
      <c r="R34" s="8">
        <f t="shared" si="2"/>
        <v>22.471910112359549</v>
      </c>
      <c r="S34" s="8">
        <f t="shared" si="3"/>
        <v>16.771488469601678</v>
      </c>
      <c r="T34" s="8">
        <f t="shared" si="16"/>
        <v>6.8595044865446528</v>
      </c>
      <c r="V34" s="9">
        <f t="shared" si="4"/>
        <v>0.10600000000000001</v>
      </c>
      <c r="W34" s="9">
        <f t="shared" si="5"/>
        <v>6.6250000000000003E-2</v>
      </c>
      <c r="X34" s="9">
        <f t="shared" si="6"/>
        <v>0.25917000000000001</v>
      </c>
      <c r="Y34" s="9">
        <f t="shared" si="7"/>
        <v>0.16198124999999999</v>
      </c>
      <c r="Z34" s="9">
        <f t="shared" si="8"/>
        <v>7.9111111111111118E-2</v>
      </c>
      <c r="AA34" s="9">
        <f t="shared" si="9"/>
        <v>4.9444444444444444E-2</v>
      </c>
      <c r="AB34" s="8">
        <f t="shared" si="10"/>
        <v>12.640449438202246</v>
      </c>
      <c r="AC34" s="8">
        <f t="shared" si="11"/>
        <v>20.224719101123593</v>
      </c>
      <c r="AD34" s="8">
        <f t="shared" si="12"/>
        <v>9.433962264150944</v>
      </c>
      <c r="AE34" s="8">
        <f t="shared" si="13"/>
        <v>15.09433962264151</v>
      </c>
      <c r="AF34" s="8">
        <f t="shared" si="14"/>
        <v>3.8584712736813671</v>
      </c>
      <c r="AG34" s="8">
        <f t="shared" si="15"/>
        <v>6.1735540378901881</v>
      </c>
    </row>
    <row r="35" spans="1:33">
      <c r="B35" s="12" t="s">
        <v>80</v>
      </c>
      <c r="C35">
        <v>180</v>
      </c>
      <c r="D35">
        <v>300</v>
      </c>
      <c r="E35" s="21">
        <f t="shared" si="0"/>
        <v>112.5</v>
      </c>
      <c r="F35" s="21">
        <f t="shared" si="0"/>
        <v>187.5</v>
      </c>
      <c r="G35" s="19">
        <v>457</v>
      </c>
      <c r="H35" s="33">
        <v>220</v>
      </c>
      <c r="I35" s="27">
        <v>1200</v>
      </c>
      <c r="J35" s="27">
        <v>200</v>
      </c>
      <c r="K35" s="14">
        <v>400</v>
      </c>
      <c r="L35" s="29">
        <v>11.5</v>
      </c>
      <c r="M35" s="14">
        <v>2700</v>
      </c>
      <c r="N35" s="14">
        <v>2860</v>
      </c>
      <c r="O35" s="14">
        <v>5100</v>
      </c>
      <c r="P35" s="8">
        <f t="shared" si="1"/>
        <v>1.3333333333333333</v>
      </c>
      <c r="R35" s="8">
        <f t="shared" si="2"/>
        <v>34.782608695652172</v>
      </c>
      <c r="S35" s="8">
        <f t="shared" si="3"/>
        <v>27.423556835321541</v>
      </c>
      <c r="T35" s="8">
        <f t="shared" si="16"/>
        <v>10.156872901970942</v>
      </c>
      <c r="V35" s="9">
        <f t="shared" si="4"/>
        <v>7.7792E-2</v>
      </c>
      <c r="W35" s="9">
        <f t="shared" si="5"/>
        <v>4.8620000000000003E-2</v>
      </c>
      <c r="X35" s="9">
        <f t="shared" si="6"/>
        <v>0.21003839999999999</v>
      </c>
      <c r="Y35" s="9">
        <f t="shared" si="7"/>
        <v>0.131274</v>
      </c>
      <c r="Z35" s="9">
        <f t="shared" si="8"/>
        <v>6.133333333333333E-2</v>
      </c>
      <c r="AA35" s="9">
        <f t="shared" si="9"/>
        <v>3.833333333333333E-2</v>
      </c>
      <c r="AB35" s="8">
        <f t="shared" si="10"/>
        <v>16.304347826086957</v>
      </c>
      <c r="AC35" s="8">
        <f t="shared" si="11"/>
        <v>26.086956521739129</v>
      </c>
      <c r="AD35" s="8">
        <f t="shared" si="12"/>
        <v>12.854792266556974</v>
      </c>
      <c r="AE35" s="8">
        <f t="shared" si="13"/>
        <v>20.567667626491154</v>
      </c>
      <c r="AF35" s="8">
        <f t="shared" si="14"/>
        <v>4.7610341727988787</v>
      </c>
      <c r="AG35" s="8">
        <f t="shared" si="15"/>
        <v>7.6176546764782058</v>
      </c>
    </row>
    <row r="36" spans="1:33">
      <c r="B36" s="2" t="s">
        <v>81</v>
      </c>
      <c r="C36">
        <v>200</v>
      </c>
      <c r="D36">
        <v>400</v>
      </c>
      <c r="E36" s="21">
        <f t="shared" si="0"/>
        <v>125</v>
      </c>
      <c r="F36" s="21">
        <f t="shared" si="0"/>
        <v>250</v>
      </c>
      <c r="G36" s="19">
        <v>457</v>
      </c>
      <c r="H36" s="33">
        <v>330</v>
      </c>
      <c r="I36" s="27">
        <v>1200</v>
      </c>
      <c r="J36" s="27">
        <v>200</v>
      </c>
      <c r="K36" s="14">
        <v>400</v>
      </c>
      <c r="L36" s="29">
        <v>11.7</v>
      </c>
      <c r="M36" s="14">
        <v>3000</v>
      </c>
      <c r="N36" s="14">
        <v>2980</v>
      </c>
      <c r="O36" s="14">
        <v>5100</v>
      </c>
      <c r="P36" s="8">
        <f t="shared" si="1"/>
        <v>1</v>
      </c>
      <c r="R36" s="8">
        <f t="shared" si="2"/>
        <v>34.188034188034187</v>
      </c>
      <c r="S36" s="8">
        <f t="shared" si="3"/>
        <v>26.319252533228056</v>
      </c>
      <c r="T36" s="8">
        <f t="shared" si="16"/>
        <v>8.7730841777426853</v>
      </c>
      <c r="V36" s="9">
        <f t="shared" si="4"/>
        <v>6.0791999999999999E-2</v>
      </c>
      <c r="W36" s="9">
        <f t="shared" si="5"/>
        <v>3.7995000000000001E-2</v>
      </c>
      <c r="X36" s="9">
        <f t="shared" si="6"/>
        <v>0.18237600000000001</v>
      </c>
      <c r="Y36" s="9">
        <f t="shared" si="7"/>
        <v>0.113985</v>
      </c>
      <c r="Z36" s="9">
        <f t="shared" si="8"/>
        <v>4.6799999999999994E-2</v>
      </c>
      <c r="AA36" s="9">
        <f t="shared" si="9"/>
        <v>2.9249999999999998E-2</v>
      </c>
      <c r="AB36" s="8">
        <f t="shared" si="10"/>
        <v>21.36752136752137</v>
      </c>
      <c r="AC36" s="8">
        <f t="shared" si="11"/>
        <v>34.188034188034187</v>
      </c>
      <c r="AD36" s="8">
        <f t="shared" si="12"/>
        <v>16.449532833267536</v>
      </c>
      <c r="AE36" s="8">
        <f t="shared" si="13"/>
        <v>26.319252533228056</v>
      </c>
      <c r="AF36" s="8">
        <f t="shared" si="14"/>
        <v>5.4831776110891779</v>
      </c>
      <c r="AG36" s="8">
        <f t="shared" si="15"/>
        <v>8.7730841777426853</v>
      </c>
    </row>
    <row r="37" spans="1:33">
      <c r="A37" s="16" t="s">
        <v>82</v>
      </c>
      <c r="B37" s="11"/>
      <c r="H37" s="33"/>
      <c r="P37" s="8"/>
      <c r="R37" s="8"/>
      <c r="S37" s="8"/>
      <c r="T37" s="8"/>
      <c r="V37" s="9"/>
      <c r="W37" s="9"/>
      <c r="X37" s="9"/>
      <c r="Y37" s="9"/>
      <c r="Z37" s="9"/>
      <c r="AA37" s="9"/>
      <c r="AB37" s="8"/>
      <c r="AC37" s="8"/>
      <c r="AD37" s="8"/>
      <c r="AE37" s="8"/>
      <c r="AF37" s="8"/>
      <c r="AG37" s="8"/>
    </row>
    <row r="38" spans="1:33">
      <c r="A38" s="10"/>
      <c r="B38" s="2" t="s">
        <v>83</v>
      </c>
      <c r="C38">
        <v>15</v>
      </c>
      <c r="D38">
        <v>30</v>
      </c>
      <c r="E38" s="21">
        <f t="shared" si="0"/>
        <v>9.375</v>
      </c>
      <c r="F38" s="21">
        <f t="shared" si="0"/>
        <v>18.75</v>
      </c>
      <c r="G38" s="19">
        <v>219</v>
      </c>
      <c r="H38" s="33">
        <v>850</v>
      </c>
      <c r="I38" s="27">
        <v>850</v>
      </c>
      <c r="J38" s="27">
        <v>37</v>
      </c>
      <c r="K38" s="14">
        <v>55</v>
      </c>
      <c r="L38" s="29">
        <v>3.7</v>
      </c>
      <c r="M38" s="14">
        <v>2070</v>
      </c>
      <c r="N38" s="14">
        <v>1270</v>
      </c>
      <c r="O38" s="14">
        <v>2800</v>
      </c>
      <c r="P38" s="8">
        <f t="shared" si="1"/>
        <v>1.8333333333333333</v>
      </c>
      <c r="R38" s="8">
        <f t="shared" si="2"/>
        <v>14.864864864864865</v>
      </c>
      <c r="S38" s="8">
        <f t="shared" si="3"/>
        <v>15.466816647919011</v>
      </c>
      <c r="T38" s="8">
        <f t="shared" si="16"/>
        <v>7.4718921004439673</v>
      </c>
      <c r="V38" s="9">
        <f t="shared" si="4"/>
        <v>0.18965333333333334</v>
      </c>
      <c r="W38" s="9">
        <f t="shared" si="5"/>
        <v>0.11853333333333334</v>
      </c>
      <c r="X38" s="9">
        <f t="shared" si="6"/>
        <v>0.3925824</v>
      </c>
      <c r="Y38" s="9">
        <f t="shared" si="7"/>
        <v>0.245364</v>
      </c>
      <c r="Z38" s="9">
        <f t="shared" si="8"/>
        <v>0.19733333333333333</v>
      </c>
      <c r="AA38" s="9">
        <f t="shared" si="9"/>
        <v>0.12333333333333334</v>
      </c>
      <c r="AB38" s="8">
        <f t="shared" si="10"/>
        <v>5.0675675675675675</v>
      </c>
      <c r="AC38" s="8">
        <f t="shared" si="11"/>
        <v>8.108108108108107</v>
      </c>
      <c r="AD38" s="8">
        <f t="shared" si="12"/>
        <v>5.2727784026996627</v>
      </c>
      <c r="AE38" s="8">
        <f t="shared" si="13"/>
        <v>8.4364454443194603</v>
      </c>
      <c r="AF38" s="8">
        <f t="shared" si="14"/>
        <v>2.5472359433331704</v>
      </c>
      <c r="AG38" s="8">
        <f t="shared" si="15"/>
        <v>4.0755775093330726</v>
      </c>
    </row>
    <row r="39" spans="1:33">
      <c r="B39" s="2" t="s">
        <v>84</v>
      </c>
      <c r="C39">
        <v>25</v>
      </c>
      <c r="D39">
        <v>50</v>
      </c>
      <c r="E39" s="21">
        <f t="shared" si="0"/>
        <v>15.625</v>
      </c>
      <c r="F39" s="21">
        <f t="shared" si="0"/>
        <v>31.25</v>
      </c>
      <c r="G39" s="19">
        <v>219</v>
      </c>
      <c r="H39" s="33">
        <v>1150</v>
      </c>
      <c r="I39" s="27">
        <v>1150</v>
      </c>
      <c r="J39" s="27">
        <v>75</v>
      </c>
      <c r="K39" s="14">
        <v>110</v>
      </c>
      <c r="L39" s="29">
        <v>5.0999999999999996</v>
      </c>
      <c r="M39" s="14">
        <v>2070</v>
      </c>
      <c r="N39" s="14">
        <v>1500</v>
      </c>
      <c r="O39" s="14">
        <v>3080</v>
      </c>
      <c r="P39" s="8">
        <f t="shared" si="1"/>
        <v>2.2000000000000002</v>
      </c>
      <c r="R39" s="8">
        <f t="shared" si="2"/>
        <v>21.568627450980394</v>
      </c>
      <c r="S39" s="8">
        <f t="shared" si="3"/>
        <v>23.80952380952381</v>
      </c>
      <c r="T39" s="8">
        <f t="shared" si="16"/>
        <v>11.502185415228894</v>
      </c>
      <c r="V39" s="9">
        <f t="shared" si="4"/>
        <v>0.14784</v>
      </c>
      <c r="W39" s="9">
        <f t="shared" si="5"/>
        <v>9.2399999999999996E-2</v>
      </c>
      <c r="X39" s="9">
        <f t="shared" si="6"/>
        <v>0.30602879999999999</v>
      </c>
      <c r="Y39" s="9">
        <f t="shared" si="7"/>
        <v>0.19126799999999999</v>
      </c>
      <c r="Z39" s="9">
        <f t="shared" si="8"/>
        <v>0.16319999999999998</v>
      </c>
      <c r="AA39" s="9">
        <f t="shared" si="9"/>
        <v>0.10199999999999999</v>
      </c>
      <c r="AB39" s="8">
        <f t="shared" si="10"/>
        <v>6.1274509803921573</v>
      </c>
      <c r="AC39" s="8">
        <f t="shared" si="11"/>
        <v>9.8039215686274517</v>
      </c>
      <c r="AD39" s="8">
        <f t="shared" si="12"/>
        <v>6.7640692640692643</v>
      </c>
      <c r="AE39" s="8">
        <f t="shared" si="13"/>
        <v>10.822510822510823</v>
      </c>
      <c r="AF39" s="8">
        <f t="shared" si="14"/>
        <v>3.2676663111445721</v>
      </c>
      <c r="AG39" s="8">
        <f t="shared" si="15"/>
        <v>5.2282660978313151</v>
      </c>
    </row>
    <row r="40" spans="1:33">
      <c r="A40" s="10"/>
      <c r="B40" s="12" t="s">
        <v>85</v>
      </c>
      <c r="C40" s="13">
        <v>45</v>
      </c>
      <c r="D40">
        <v>75</v>
      </c>
      <c r="E40" s="21">
        <f t="shared" si="0"/>
        <v>28.125</v>
      </c>
      <c r="F40" s="21">
        <f t="shared" si="0"/>
        <v>46.875</v>
      </c>
      <c r="G40" s="19">
        <v>219</v>
      </c>
      <c r="H40" s="34">
        <v>1500</v>
      </c>
      <c r="I40" s="27">
        <v>1500</v>
      </c>
      <c r="J40" s="27">
        <v>110</v>
      </c>
      <c r="K40" s="14">
        <v>160</v>
      </c>
      <c r="L40" s="29">
        <v>9</v>
      </c>
      <c r="M40" s="14">
        <v>2195</v>
      </c>
      <c r="N40" s="14">
        <v>1900</v>
      </c>
      <c r="O40" s="14">
        <v>4500</v>
      </c>
      <c r="P40" s="8">
        <f t="shared" si="1"/>
        <v>2.1333333333333333</v>
      </c>
      <c r="Q40" s="13"/>
      <c r="R40" s="8">
        <f t="shared" si="2"/>
        <v>17.777777777777779</v>
      </c>
      <c r="S40" s="8">
        <f t="shared" si="3"/>
        <v>18.71345029239766</v>
      </c>
      <c r="T40" s="8">
        <f t="shared" si="16"/>
        <v>8.5254898826413026</v>
      </c>
      <c r="U40" s="13"/>
      <c r="V40" s="9">
        <f t="shared" si="4"/>
        <v>0.18240000000000001</v>
      </c>
      <c r="W40" s="9">
        <f t="shared" si="5"/>
        <v>0.114</v>
      </c>
      <c r="X40" s="9">
        <f t="shared" si="6"/>
        <v>0.400368</v>
      </c>
      <c r="Y40" s="9">
        <f t="shared" si="7"/>
        <v>0.25023000000000001</v>
      </c>
      <c r="Z40" s="9">
        <f t="shared" si="8"/>
        <v>0.192</v>
      </c>
      <c r="AA40" s="9">
        <f t="shared" si="9"/>
        <v>0.12</v>
      </c>
      <c r="AB40" s="8">
        <f t="shared" si="10"/>
        <v>5.208333333333333</v>
      </c>
      <c r="AC40" s="8">
        <f t="shared" si="11"/>
        <v>8.3333333333333339</v>
      </c>
      <c r="AD40" s="8">
        <f t="shared" si="12"/>
        <v>5.4824561403508767</v>
      </c>
      <c r="AE40" s="8">
        <f t="shared" si="13"/>
        <v>8.7719298245614024</v>
      </c>
      <c r="AF40" s="8">
        <f t="shared" si="14"/>
        <v>2.4977021140550693</v>
      </c>
      <c r="AG40" s="8">
        <f t="shared" si="15"/>
        <v>3.9963233824881113</v>
      </c>
    </row>
    <row r="41" spans="1:33">
      <c r="A41" s="15"/>
      <c r="B41" s="11"/>
      <c r="G41" s="7"/>
      <c r="P41" s="8"/>
      <c r="R41" s="8"/>
      <c r="S41" s="8"/>
      <c r="T41" s="8"/>
      <c r="V41" s="9"/>
      <c r="W41" s="9"/>
      <c r="X41" s="9"/>
      <c r="Y41" s="9"/>
      <c r="Z41" s="9"/>
      <c r="AA41" s="9"/>
      <c r="AB41" s="8"/>
      <c r="AC41" s="8"/>
      <c r="AD41" s="8"/>
      <c r="AE41" s="8"/>
      <c r="AF41" s="8"/>
      <c r="AG41" s="8"/>
    </row>
    <row r="42" spans="1:33">
      <c r="A42" s="18" t="s">
        <v>96</v>
      </c>
      <c r="B42" s="11"/>
      <c r="G42" s="19"/>
      <c r="H42" s="33"/>
      <c r="P42" s="8"/>
      <c r="R42" s="8"/>
      <c r="S42" s="8"/>
      <c r="T42" s="8"/>
      <c r="V42" s="9"/>
      <c r="W42" s="9"/>
      <c r="X42" s="9"/>
      <c r="Y42" s="9"/>
      <c r="Z42" s="9"/>
      <c r="AA42" s="9"/>
      <c r="AB42" s="8"/>
      <c r="AC42" s="8"/>
      <c r="AD42" s="8"/>
      <c r="AE42" s="8"/>
      <c r="AF42" s="8"/>
      <c r="AG42" s="8"/>
    </row>
    <row r="43" spans="1:33">
      <c r="A43" s="1" t="s">
        <v>97</v>
      </c>
      <c r="B43" s="11"/>
      <c r="G43" s="19"/>
      <c r="H43" s="33"/>
      <c r="P43" s="8"/>
      <c r="R43" s="8"/>
      <c r="S43" s="8"/>
      <c r="T43" s="8"/>
      <c r="V43" s="9"/>
      <c r="W43" s="9"/>
      <c r="X43" s="9"/>
      <c r="Y43" s="9"/>
      <c r="Z43" s="9"/>
      <c r="AA43" s="9"/>
      <c r="AB43" s="8"/>
      <c r="AC43" s="8"/>
      <c r="AD43" s="8"/>
      <c r="AE43" s="8"/>
      <c r="AF43" s="8"/>
      <c r="AG43" s="8"/>
    </row>
    <row r="44" spans="1:33">
      <c r="B44" s="2" t="s">
        <v>98</v>
      </c>
      <c r="D44">
        <v>120</v>
      </c>
      <c r="F44" s="21">
        <f t="shared" ref="E44:F87" si="17">D44/1.6</f>
        <v>75</v>
      </c>
      <c r="G44" s="7" t="s">
        <v>104</v>
      </c>
      <c r="H44" s="33">
        <v>700</v>
      </c>
      <c r="I44">
        <v>800</v>
      </c>
      <c r="K44">
        <v>75</v>
      </c>
      <c r="P44" s="8">
        <f t="shared" si="1"/>
        <v>0.625</v>
      </c>
      <c r="R44" s="8"/>
      <c r="S44" s="8"/>
      <c r="T44" s="8"/>
      <c r="V44" s="9"/>
      <c r="W44" s="9"/>
      <c r="X44" s="9"/>
      <c r="Y44" s="9"/>
      <c r="Z44" s="9"/>
      <c r="AA44" s="9"/>
      <c r="AB44" s="8"/>
      <c r="AC44" s="8"/>
      <c r="AD44" s="8"/>
      <c r="AE44" s="8"/>
      <c r="AF44" s="8"/>
      <c r="AG44" s="8"/>
    </row>
    <row r="45" spans="1:33">
      <c r="B45" s="2" t="s">
        <v>99</v>
      </c>
      <c r="D45">
        <v>200</v>
      </c>
      <c r="F45" s="21">
        <f t="shared" si="17"/>
        <v>125</v>
      </c>
      <c r="G45" s="7" t="s">
        <v>105</v>
      </c>
      <c r="H45" s="33">
        <v>900</v>
      </c>
      <c r="I45">
        <v>800</v>
      </c>
      <c r="K45">
        <v>90</v>
      </c>
      <c r="P45" s="8">
        <f t="shared" si="1"/>
        <v>0.45</v>
      </c>
      <c r="R45" s="8"/>
      <c r="S45" s="8"/>
      <c r="T45" s="8"/>
      <c r="V45" s="9"/>
      <c r="W45" s="9"/>
      <c r="X45" s="9"/>
      <c r="Y45" s="9"/>
      <c r="Z45" s="9"/>
      <c r="AA45" s="9"/>
      <c r="AB45" s="8"/>
      <c r="AC45" s="8"/>
      <c r="AD45" s="8"/>
      <c r="AE45" s="8"/>
      <c r="AF45" s="8"/>
      <c r="AG45" s="8"/>
    </row>
    <row r="46" spans="1:33">
      <c r="A46" s="15"/>
      <c r="B46" s="2" t="s">
        <v>100</v>
      </c>
      <c r="D46">
        <v>220</v>
      </c>
      <c r="F46" s="21">
        <f t="shared" si="17"/>
        <v>137.5</v>
      </c>
      <c r="G46" s="7" t="s">
        <v>106</v>
      </c>
      <c r="H46" s="33">
        <v>950</v>
      </c>
      <c r="I46">
        <v>800</v>
      </c>
      <c r="K46">
        <v>110</v>
      </c>
      <c r="P46" s="8">
        <f t="shared" si="1"/>
        <v>0.5</v>
      </c>
      <c r="R46" s="8"/>
      <c r="S46" s="8"/>
      <c r="T46" s="8"/>
      <c r="V46" s="9"/>
      <c r="W46" s="9"/>
      <c r="X46" s="9"/>
      <c r="Y46" s="9"/>
      <c r="Z46" s="9"/>
      <c r="AA46" s="9"/>
      <c r="AB46" s="8"/>
      <c r="AC46" s="8"/>
      <c r="AD46" s="8"/>
      <c r="AE46" s="8"/>
      <c r="AF46" s="8"/>
      <c r="AG46" s="8"/>
    </row>
    <row r="47" spans="1:33">
      <c r="B47" s="2" t="s">
        <v>101</v>
      </c>
      <c r="D47">
        <v>240</v>
      </c>
      <c r="F47" s="21">
        <f t="shared" si="17"/>
        <v>150</v>
      </c>
      <c r="G47" s="7" t="s">
        <v>107</v>
      </c>
      <c r="H47" s="33">
        <v>1000</v>
      </c>
      <c r="I47">
        <v>860</v>
      </c>
      <c r="K47">
        <v>132</v>
      </c>
      <c r="P47" s="8">
        <f t="shared" si="1"/>
        <v>0.55000000000000004</v>
      </c>
      <c r="R47" s="8"/>
      <c r="S47" s="8"/>
      <c r="T47" s="8"/>
      <c r="V47" s="9"/>
      <c r="W47" s="9"/>
      <c r="X47" s="9"/>
      <c r="Y47" s="9"/>
      <c r="Z47" s="9"/>
      <c r="AA47" s="9"/>
      <c r="AB47" s="8"/>
      <c r="AC47" s="8"/>
      <c r="AD47" s="8"/>
      <c r="AE47" s="8"/>
      <c r="AF47" s="8"/>
      <c r="AG47" s="8"/>
    </row>
    <row r="48" spans="1:33">
      <c r="B48" s="2" t="s">
        <v>102</v>
      </c>
      <c r="D48">
        <v>350</v>
      </c>
      <c r="F48" s="21">
        <f t="shared" si="17"/>
        <v>218.75</v>
      </c>
      <c r="G48" s="7" t="s">
        <v>108</v>
      </c>
      <c r="H48" s="33">
        <v>1200</v>
      </c>
      <c r="I48">
        <v>1060</v>
      </c>
      <c r="K48">
        <v>200</v>
      </c>
      <c r="P48" s="8">
        <f t="shared" si="1"/>
        <v>0.5714285714285714</v>
      </c>
      <c r="R48" s="8"/>
      <c r="S48" s="8"/>
      <c r="T48" s="8"/>
      <c r="V48" s="9"/>
      <c r="W48" s="9"/>
      <c r="X48" s="9"/>
      <c r="Y48" s="9"/>
      <c r="Z48" s="9"/>
      <c r="AA48" s="9"/>
      <c r="AB48" s="8"/>
      <c r="AC48" s="8"/>
      <c r="AD48" s="8"/>
      <c r="AE48" s="8"/>
      <c r="AF48" s="8"/>
      <c r="AG48" s="8"/>
    </row>
    <row r="49" spans="1:33">
      <c r="B49" s="2" t="s">
        <v>103</v>
      </c>
      <c r="D49">
        <v>350</v>
      </c>
      <c r="F49" s="21">
        <f t="shared" si="17"/>
        <v>218.75</v>
      </c>
      <c r="G49" s="7" t="s">
        <v>109</v>
      </c>
      <c r="H49" s="33">
        <v>1500</v>
      </c>
      <c r="I49">
        <v>1260</v>
      </c>
      <c r="K49">
        <v>300</v>
      </c>
      <c r="P49" s="8">
        <f t="shared" si="1"/>
        <v>0.8571428571428571</v>
      </c>
      <c r="R49" s="8"/>
      <c r="S49" s="8"/>
      <c r="T49" s="8"/>
      <c r="V49" s="9"/>
      <c r="W49" s="9"/>
      <c r="X49" s="9"/>
      <c r="Y49" s="9"/>
      <c r="Z49" s="9"/>
      <c r="AA49" s="9"/>
      <c r="AB49" s="8"/>
      <c r="AC49" s="8"/>
      <c r="AD49" s="8"/>
      <c r="AE49" s="8"/>
      <c r="AF49" s="8"/>
      <c r="AG49" s="8"/>
    </row>
    <row r="50" spans="1:33">
      <c r="B50" s="11"/>
      <c r="G50" s="19"/>
      <c r="H50" s="33"/>
      <c r="P50" s="8"/>
      <c r="R50" s="8"/>
      <c r="S50" s="8"/>
      <c r="T50" s="8"/>
      <c r="V50" s="9"/>
      <c r="W50" s="9"/>
      <c r="X50" s="9"/>
      <c r="Y50" s="9"/>
      <c r="Z50" s="9"/>
      <c r="AA50" s="9"/>
      <c r="AB50" s="8"/>
      <c r="AC50" s="8"/>
      <c r="AD50" s="8"/>
      <c r="AE50" s="8"/>
      <c r="AF50" s="8"/>
      <c r="AG50" s="8"/>
    </row>
    <row r="51" spans="1:33">
      <c r="A51" s="18" t="s">
        <v>110</v>
      </c>
      <c r="B51" s="11"/>
      <c r="G51" s="7"/>
      <c r="P51" s="8"/>
      <c r="R51" s="8"/>
      <c r="S51" s="8"/>
      <c r="T51" s="8"/>
      <c r="V51" s="9"/>
      <c r="W51" s="9"/>
      <c r="X51" s="9"/>
      <c r="Y51" s="9"/>
      <c r="Z51" s="9"/>
      <c r="AA51" s="9"/>
      <c r="AB51" s="8"/>
      <c r="AC51" s="8"/>
      <c r="AD51" s="8"/>
      <c r="AE51" s="8"/>
      <c r="AF51" s="8"/>
      <c r="AG51" s="8"/>
    </row>
    <row r="52" spans="1:33">
      <c r="A52" s="18"/>
      <c r="B52" s="2" t="s">
        <v>111</v>
      </c>
      <c r="D52">
        <v>45</v>
      </c>
      <c r="F52" s="21">
        <f t="shared" si="17"/>
        <v>28.125</v>
      </c>
      <c r="G52" s="7" t="s">
        <v>120</v>
      </c>
      <c r="H52" s="21">
        <v>1000</v>
      </c>
      <c r="I52">
        <v>800</v>
      </c>
      <c r="J52">
        <v>22</v>
      </c>
      <c r="K52" s="7">
        <v>45</v>
      </c>
      <c r="L52" s="21">
        <v>5.5</v>
      </c>
      <c r="M52" s="21">
        <v>1680</v>
      </c>
      <c r="N52" s="21">
        <v>1800</v>
      </c>
      <c r="O52" s="21">
        <v>1400</v>
      </c>
      <c r="P52" s="8">
        <f t="shared" si="1"/>
        <v>1</v>
      </c>
      <c r="R52" s="8">
        <f t="shared" si="2"/>
        <v>8.1818181818181817</v>
      </c>
      <c r="S52" s="8">
        <f t="shared" si="3"/>
        <v>17.857142857142858</v>
      </c>
      <c r="T52" s="8">
        <f t="shared" si="16"/>
        <v>10.629251700680273</v>
      </c>
      <c r="V52" s="9">
        <f t="shared" si="4"/>
        <v>8.9599999999999999E-2</v>
      </c>
      <c r="W52" s="9">
        <f t="shared" si="5"/>
        <v>5.6000000000000001E-2</v>
      </c>
      <c r="X52" s="9">
        <f t="shared" si="6"/>
        <v>0.150528</v>
      </c>
      <c r="Y52" s="9">
        <f t="shared" si="7"/>
        <v>9.4079999999999997E-2</v>
      </c>
      <c r="Z52" s="9">
        <f t="shared" si="8"/>
        <v>0.19555555555555557</v>
      </c>
      <c r="AA52" s="9">
        <f t="shared" si="9"/>
        <v>0.12222222222222222</v>
      </c>
      <c r="AB52" s="8">
        <f t="shared" si="10"/>
        <v>5.1136363636363633</v>
      </c>
      <c r="AC52" s="8">
        <f t="shared" si="11"/>
        <v>8.1818181818181817</v>
      </c>
      <c r="AD52" s="8">
        <f t="shared" si="12"/>
        <v>11.160714285714286</v>
      </c>
      <c r="AE52" s="8">
        <f t="shared" si="13"/>
        <v>17.857142857142858</v>
      </c>
      <c r="AF52" s="8">
        <f t="shared" si="14"/>
        <v>6.6432823129251704</v>
      </c>
      <c r="AG52" s="8">
        <f t="shared" si="15"/>
        <v>10.629251700680273</v>
      </c>
    </row>
    <row r="53" spans="1:33">
      <c r="A53" s="10"/>
      <c r="B53" s="12" t="s">
        <v>112</v>
      </c>
      <c r="C53" s="13"/>
      <c r="D53" s="13">
        <v>80</v>
      </c>
      <c r="E53" s="29"/>
      <c r="F53" s="21">
        <f t="shared" si="17"/>
        <v>50</v>
      </c>
      <c r="G53" s="14" t="s">
        <v>123</v>
      </c>
      <c r="H53" s="29">
        <v>1200</v>
      </c>
      <c r="I53" s="13">
        <v>1000</v>
      </c>
      <c r="J53" s="13">
        <v>50</v>
      </c>
      <c r="K53" s="14">
        <v>80</v>
      </c>
      <c r="L53" s="29">
        <v>9.1999999999999993</v>
      </c>
      <c r="M53" s="29">
        <v>2100</v>
      </c>
      <c r="N53" s="29">
        <v>2140</v>
      </c>
      <c r="O53" s="29">
        <v>1750</v>
      </c>
      <c r="P53" s="8">
        <f t="shared" si="1"/>
        <v>1</v>
      </c>
      <c r="Q53" s="13"/>
      <c r="R53" s="8">
        <f t="shared" si="2"/>
        <v>8.6956521739130448</v>
      </c>
      <c r="S53" s="8">
        <f t="shared" si="3"/>
        <v>21.361815754339119</v>
      </c>
      <c r="T53" s="8">
        <f t="shared" si="16"/>
        <v>10.172293216351962</v>
      </c>
      <c r="U53" s="13"/>
      <c r="V53" s="9">
        <f t="shared" si="4"/>
        <v>7.4900000000000008E-2</v>
      </c>
      <c r="W53" s="9">
        <f t="shared" si="5"/>
        <v>4.68125E-2</v>
      </c>
      <c r="X53" s="9">
        <f t="shared" si="6"/>
        <v>0.15728999999999999</v>
      </c>
      <c r="Y53" s="9">
        <f t="shared" si="7"/>
        <v>9.8306249999999998E-2</v>
      </c>
      <c r="Z53" s="9">
        <f t="shared" si="8"/>
        <v>0.184</v>
      </c>
      <c r="AA53" s="9">
        <f t="shared" si="9"/>
        <v>0.11499999999999999</v>
      </c>
      <c r="AB53" s="8">
        <f t="shared" si="10"/>
        <v>5.4347826086956523</v>
      </c>
      <c r="AC53" s="8">
        <f t="shared" si="11"/>
        <v>8.6956521739130448</v>
      </c>
      <c r="AD53" s="8">
        <f t="shared" si="12"/>
        <v>13.351134846461949</v>
      </c>
      <c r="AE53" s="8">
        <f t="shared" si="13"/>
        <v>21.361815754339119</v>
      </c>
      <c r="AF53" s="8">
        <f t="shared" si="14"/>
        <v>6.357683260219976</v>
      </c>
      <c r="AG53" s="8">
        <f t="shared" si="15"/>
        <v>10.172293216351962</v>
      </c>
    </row>
    <row r="54" spans="1:33">
      <c r="B54" s="12" t="s">
        <v>113</v>
      </c>
      <c r="D54" s="13">
        <v>150</v>
      </c>
      <c r="F54" s="21">
        <f t="shared" si="17"/>
        <v>93.75</v>
      </c>
      <c r="G54" s="7" t="s">
        <v>121</v>
      </c>
      <c r="H54" s="33">
        <v>1400</v>
      </c>
      <c r="I54" s="13">
        <v>1200</v>
      </c>
      <c r="J54" s="13">
        <v>75</v>
      </c>
      <c r="K54" s="27">
        <v>150</v>
      </c>
      <c r="L54" s="30">
        <v>15.7</v>
      </c>
      <c r="M54" s="30">
        <v>2520</v>
      </c>
      <c r="N54" s="30">
        <v>2490</v>
      </c>
      <c r="O54" s="30">
        <v>2000</v>
      </c>
      <c r="P54" s="8">
        <f t="shared" si="1"/>
        <v>1</v>
      </c>
      <c r="R54" s="8">
        <f t="shared" si="2"/>
        <v>9.5541401273885356</v>
      </c>
      <c r="S54" s="8">
        <f t="shared" si="3"/>
        <v>30.120481927710841</v>
      </c>
      <c r="T54" s="8">
        <f t="shared" si="16"/>
        <v>11.952572193536049</v>
      </c>
      <c r="V54" s="9">
        <f t="shared" si="4"/>
        <v>5.3120000000000007E-2</v>
      </c>
      <c r="W54" s="9">
        <f t="shared" si="5"/>
        <v>3.32E-2</v>
      </c>
      <c r="X54" s="9">
        <f t="shared" si="6"/>
        <v>0.13386239999999999</v>
      </c>
      <c r="Y54" s="9">
        <f t="shared" si="7"/>
        <v>8.3664000000000002E-2</v>
      </c>
      <c r="Z54" s="9">
        <f t="shared" si="8"/>
        <v>0.16746666666666665</v>
      </c>
      <c r="AA54" s="9">
        <f t="shared" si="9"/>
        <v>0.10466666666666666</v>
      </c>
      <c r="AB54" s="8">
        <f t="shared" si="10"/>
        <v>5.9713375796178347</v>
      </c>
      <c r="AC54" s="8">
        <f t="shared" si="11"/>
        <v>9.5541401273885356</v>
      </c>
      <c r="AD54" s="8">
        <f t="shared" si="12"/>
        <v>18.825301204819279</v>
      </c>
      <c r="AE54" s="8">
        <f t="shared" si="13"/>
        <v>30.120481927710841</v>
      </c>
      <c r="AF54" s="8">
        <f t="shared" si="14"/>
        <v>7.47035762096003</v>
      </c>
      <c r="AG54" s="8">
        <f t="shared" si="15"/>
        <v>11.952572193536049</v>
      </c>
    </row>
    <row r="55" spans="1:33">
      <c r="B55" s="12" t="s">
        <v>114</v>
      </c>
      <c r="D55" s="13"/>
      <c r="G55" s="7" t="s">
        <v>122</v>
      </c>
      <c r="H55" s="33">
        <v>1800</v>
      </c>
      <c r="I55" s="13">
        <v>1300</v>
      </c>
      <c r="J55" s="13">
        <v>160</v>
      </c>
      <c r="K55" s="27">
        <v>355</v>
      </c>
      <c r="L55" s="30">
        <v>2.9</v>
      </c>
      <c r="M55" s="30">
        <v>2800</v>
      </c>
      <c r="N55" s="30">
        <v>2400</v>
      </c>
      <c r="O55" s="30">
        <v>2250</v>
      </c>
      <c r="P55" s="8"/>
      <c r="R55" s="8">
        <f t="shared" si="2"/>
        <v>122.41379310344828</v>
      </c>
      <c r="S55" s="8">
        <f t="shared" si="3"/>
        <v>65.740740740740733</v>
      </c>
      <c r="T55" s="8">
        <f t="shared" si="16"/>
        <v>23.478835978835978</v>
      </c>
      <c r="V55" s="9"/>
      <c r="W55" s="9"/>
      <c r="X55" s="9"/>
      <c r="Y55" s="9"/>
      <c r="Z55" s="9"/>
      <c r="AA55" s="9"/>
      <c r="AB55" s="8"/>
      <c r="AC55" s="8"/>
      <c r="AD55" s="8"/>
      <c r="AE55" s="8"/>
      <c r="AF55" s="8"/>
      <c r="AG55" s="8"/>
    </row>
    <row r="56" spans="1:33">
      <c r="B56" s="12" t="s">
        <v>115</v>
      </c>
      <c r="D56" s="13">
        <v>250</v>
      </c>
      <c r="F56" s="21">
        <f t="shared" si="17"/>
        <v>156.25</v>
      </c>
      <c r="G56" s="7" t="s">
        <v>124</v>
      </c>
      <c r="H56" s="33">
        <v>3000</v>
      </c>
      <c r="I56" s="13">
        <v>1400</v>
      </c>
      <c r="J56" s="13">
        <v>90</v>
      </c>
      <c r="K56" s="27">
        <v>220</v>
      </c>
      <c r="L56" s="30">
        <v>21.2</v>
      </c>
      <c r="M56" s="30">
        <v>2950</v>
      </c>
      <c r="N56" s="30">
        <v>3030</v>
      </c>
      <c r="O56" s="30">
        <v>2380</v>
      </c>
      <c r="P56" s="8">
        <f t="shared" si="1"/>
        <v>0.88</v>
      </c>
      <c r="R56" s="8">
        <f t="shared" si="2"/>
        <v>10.377358490566039</v>
      </c>
      <c r="S56" s="8">
        <f t="shared" si="3"/>
        <v>30.507252405912858</v>
      </c>
      <c r="T56" s="8">
        <f t="shared" si="16"/>
        <v>10.341441493529784</v>
      </c>
      <c r="V56" s="9">
        <f t="shared" si="4"/>
        <v>4.615296E-2</v>
      </c>
      <c r="W56" s="9">
        <f t="shared" si="5"/>
        <v>2.8845600000000002E-2</v>
      </c>
      <c r="X56" s="9">
        <f t="shared" si="6"/>
        <v>0.13615123200000001</v>
      </c>
      <c r="Y56" s="9">
        <f t="shared" si="7"/>
        <v>8.5094520000000007E-2</v>
      </c>
      <c r="Z56" s="9">
        <f t="shared" si="8"/>
        <v>0.13568</v>
      </c>
      <c r="AA56" s="9">
        <f t="shared" si="9"/>
        <v>8.48E-2</v>
      </c>
      <c r="AB56" s="8">
        <f t="shared" si="10"/>
        <v>7.3702830188679247</v>
      </c>
      <c r="AC56" s="8">
        <f t="shared" si="11"/>
        <v>11.79245283018868</v>
      </c>
      <c r="AD56" s="8">
        <f t="shared" si="12"/>
        <v>21.667082674654019</v>
      </c>
      <c r="AE56" s="8">
        <f t="shared" si="13"/>
        <v>34.667332279446427</v>
      </c>
      <c r="AF56" s="8">
        <f t="shared" si="14"/>
        <v>7.3447737880183119</v>
      </c>
      <c r="AG56" s="8">
        <f t="shared" si="15"/>
        <v>11.751638060829299</v>
      </c>
    </row>
    <row r="57" spans="1:33">
      <c r="B57" s="12" t="s">
        <v>116</v>
      </c>
      <c r="D57" s="13">
        <v>400</v>
      </c>
      <c r="F57" s="21">
        <f t="shared" si="17"/>
        <v>250</v>
      </c>
      <c r="G57" s="7" t="s">
        <v>125</v>
      </c>
      <c r="H57" s="33">
        <v>2200</v>
      </c>
      <c r="I57" s="13">
        <v>1600</v>
      </c>
      <c r="J57" s="13">
        <v>150</v>
      </c>
      <c r="K57" s="27">
        <v>350</v>
      </c>
      <c r="L57" s="30">
        <v>35.5</v>
      </c>
      <c r="M57" s="30">
        <v>4150</v>
      </c>
      <c r="N57" s="30">
        <v>3500</v>
      </c>
      <c r="O57" s="30">
        <v>3500</v>
      </c>
      <c r="P57" s="8">
        <f t="shared" si="1"/>
        <v>0.875</v>
      </c>
      <c r="R57" s="8">
        <f t="shared" si="2"/>
        <v>9.8591549295774641</v>
      </c>
      <c r="S57" s="8">
        <f t="shared" si="3"/>
        <v>28.571428571428569</v>
      </c>
      <c r="T57" s="8">
        <f t="shared" si="16"/>
        <v>6.8846815834767643</v>
      </c>
      <c r="V57" s="9">
        <f t="shared" si="4"/>
        <v>4.9000000000000002E-2</v>
      </c>
      <c r="W57" s="9">
        <f t="shared" si="5"/>
        <v>3.0624999999999999E-2</v>
      </c>
      <c r="X57" s="9">
        <f t="shared" si="6"/>
        <v>0.20335</v>
      </c>
      <c r="Y57" s="9">
        <f t="shared" si="7"/>
        <v>0.12709375000000001</v>
      </c>
      <c r="Z57" s="9">
        <f t="shared" si="8"/>
        <v>0.14199999999999999</v>
      </c>
      <c r="AA57" s="9">
        <f t="shared" si="9"/>
        <v>8.8749999999999996E-2</v>
      </c>
      <c r="AB57" s="8">
        <f t="shared" si="10"/>
        <v>7.042253521126761</v>
      </c>
      <c r="AC57" s="8">
        <f t="shared" si="11"/>
        <v>11.267605633802816</v>
      </c>
      <c r="AD57" s="8">
        <f t="shared" si="12"/>
        <v>20.408163265306122</v>
      </c>
      <c r="AE57" s="8">
        <f t="shared" si="13"/>
        <v>32.653061224489797</v>
      </c>
      <c r="AF57" s="8">
        <f t="shared" si="14"/>
        <v>4.9176297024834028</v>
      </c>
      <c r="AG57" s="8">
        <f t="shared" si="15"/>
        <v>7.8682075239734441</v>
      </c>
    </row>
    <row r="58" spans="1:33">
      <c r="B58" s="12" t="s">
        <v>117</v>
      </c>
      <c r="D58" s="13">
        <v>450</v>
      </c>
      <c r="F58" s="21">
        <f t="shared" si="17"/>
        <v>281.25</v>
      </c>
      <c r="G58" s="7" t="s">
        <v>126</v>
      </c>
      <c r="H58" s="33">
        <v>2200</v>
      </c>
      <c r="I58" s="13">
        <v>1800</v>
      </c>
      <c r="J58" s="13">
        <v>250</v>
      </c>
      <c r="K58" s="27">
        <v>400</v>
      </c>
      <c r="L58" s="30">
        <v>49</v>
      </c>
      <c r="M58" s="30">
        <v>4350</v>
      </c>
      <c r="N58" s="30">
        <v>4050</v>
      </c>
      <c r="O58" s="30">
        <v>3700</v>
      </c>
      <c r="P58" s="8">
        <f t="shared" si="1"/>
        <v>0.88888888888888884</v>
      </c>
      <c r="R58" s="8">
        <f t="shared" si="2"/>
        <v>8.1632653061224492</v>
      </c>
      <c r="S58" s="8">
        <f t="shared" si="3"/>
        <v>26.693360026693359</v>
      </c>
      <c r="T58" s="8">
        <f t="shared" si="16"/>
        <v>6.1364046038375539</v>
      </c>
      <c r="V58" s="9">
        <f t="shared" si="4"/>
        <v>5.3280000000000001E-2</v>
      </c>
      <c r="W58" s="9">
        <f t="shared" si="5"/>
        <v>3.3299999999999996E-2</v>
      </c>
      <c r="X58" s="9">
        <f t="shared" si="6"/>
        <v>0.23176799999999997</v>
      </c>
      <c r="Y58" s="9">
        <f t="shared" si="7"/>
        <v>0.14485499999999998</v>
      </c>
      <c r="Z58" s="9">
        <f t="shared" si="8"/>
        <v>0.17422222222222222</v>
      </c>
      <c r="AA58" s="9">
        <f t="shared" si="9"/>
        <v>0.10888888888888888</v>
      </c>
      <c r="AB58" s="8">
        <f t="shared" si="10"/>
        <v>5.7397959183673466</v>
      </c>
      <c r="AC58" s="8">
        <f t="shared" si="11"/>
        <v>9.183673469387756</v>
      </c>
      <c r="AD58" s="8">
        <f t="shared" si="12"/>
        <v>18.768768768768769</v>
      </c>
      <c r="AE58" s="8">
        <f t="shared" si="13"/>
        <v>30.03003003003003</v>
      </c>
      <c r="AF58" s="8">
        <f t="shared" si="14"/>
        <v>4.3146594870732802</v>
      </c>
      <c r="AG58" s="8">
        <f t="shared" si="15"/>
        <v>6.9034551793172483</v>
      </c>
    </row>
    <row r="59" spans="1:33">
      <c r="B59" s="12" t="s">
        <v>118</v>
      </c>
      <c r="D59" s="13">
        <v>850</v>
      </c>
      <c r="F59" s="21">
        <f t="shared" si="17"/>
        <v>531.25</v>
      </c>
      <c r="G59" s="7" t="s">
        <v>127</v>
      </c>
      <c r="H59" s="33">
        <v>3000</v>
      </c>
      <c r="I59" s="13">
        <v>2000</v>
      </c>
      <c r="J59" s="13">
        <v>350</v>
      </c>
      <c r="K59" s="27">
        <v>800</v>
      </c>
      <c r="L59" s="30">
        <v>86</v>
      </c>
      <c r="M59" s="30">
        <v>5150</v>
      </c>
      <c r="N59" s="30">
        <v>5100</v>
      </c>
      <c r="O59" s="30">
        <v>4300</v>
      </c>
      <c r="P59" s="8">
        <f t="shared" si="1"/>
        <v>0.94117647058823528</v>
      </c>
      <c r="R59" s="8">
        <f t="shared" si="2"/>
        <v>9.3023255813953494</v>
      </c>
      <c r="S59" s="8">
        <f t="shared" si="3"/>
        <v>36.479708162334703</v>
      </c>
      <c r="T59" s="8">
        <f t="shared" si="16"/>
        <v>7.0834384781232433</v>
      </c>
      <c r="V59" s="9">
        <f t="shared" si="4"/>
        <v>4.1279999999999997E-2</v>
      </c>
      <c r="W59" s="9">
        <f t="shared" si="5"/>
        <v>2.58E-2</v>
      </c>
      <c r="X59" s="9">
        <f t="shared" si="6"/>
        <v>0.212592</v>
      </c>
      <c r="Y59" s="9">
        <f t="shared" si="7"/>
        <v>0.13286999999999999</v>
      </c>
      <c r="Z59" s="9">
        <f t="shared" si="8"/>
        <v>0.16188235294117648</v>
      </c>
      <c r="AA59" s="9">
        <f t="shared" si="9"/>
        <v>0.1011764705882353</v>
      </c>
      <c r="AB59" s="8">
        <f t="shared" si="10"/>
        <v>6.1773255813953485</v>
      </c>
      <c r="AC59" s="8">
        <f t="shared" si="11"/>
        <v>9.8837209302325579</v>
      </c>
      <c r="AD59" s="8">
        <f t="shared" si="12"/>
        <v>24.224806201550386</v>
      </c>
      <c r="AE59" s="8">
        <f t="shared" si="13"/>
        <v>38.759689922480625</v>
      </c>
      <c r="AF59" s="8">
        <f t="shared" si="14"/>
        <v>4.7038458643787155</v>
      </c>
      <c r="AG59" s="8">
        <f t="shared" si="15"/>
        <v>7.5261533830059451</v>
      </c>
    </row>
    <row r="60" spans="1:33">
      <c r="A60" s="10"/>
      <c r="B60" s="12" t="s">
        <v>119</v>
      </c>
      <c r="C60" s="13"/>
      <c r="D60" s="13">
        <v>1300</v>
      </c>
      <c r="E60" s="29"/>
      <c r="F60" s="21">
        <f t="shared" si="17"/>
        <v>812.5</v>
      </c>
      <c r="G60" s="14" t="s">
        <v>128</v>
      </c>
      <c r="H60" s="29">
        <v>3000</v>
      </c>
      <c r="I60" s="13">
        <v>2500</v>
      </c>
      <c r="J60" s="13">
        <v>750</v>
      </c>
      <c r="K60" s="27">
        <v>1250</v>
      </c>
      <c r="L60" s="30">
        <v>120</v>
      </c>
      <c r="M60" s="30">
        <v>6150</v>
      </c>
      <c r="N60" s="30">
        <v>5700</v>
      </c>
      <c r="O60" s="30">
        <v>5100</v>
      </c>
      <c r="P60" s="8">
        <f t="shared" si="1"/>
        <v>0.96153846153846156</v>
      </c>
      <c r="Q60" s="13"/>
      <c r="R60" s="8">
        <f t="shared" si="2"/>
        <v>10.416666666666666</v>
      </c>
      <c r="S60" s="8">
        <f t="shared" si="3"/>
        <v>42.999656002751976</v>
      </c>
      <c r="T60" s="8">
        <f t="shared" si="16"/>
        <v>6.9918139841873135</v>
      </c>
      <c r="U60" s="13"/>
      <c r="V60" s="9">
        <f t="shared" si="4"/>
        <v>3.5778461538461537E-2</v>
      </c>
      <c r="W60" s="9">
        <f t="shared" si="5"/>
        <v>2.236153846153846E-2</v>
      </c>
      <c r="X60" s="9">
        <f t="shared" si="6"/>
        <v>0.22003753846153845</v>
      </c>
      <c r="Y60" s="9">
        <f t="shared" si="7"/>
        <v>0.13752346153846154</v>
      </c>
      <c r="Z60" s="9">
        <f t="shared" si="8"/>
        <v>0.14769230769230771</v>
      </c>
      <c r="AA60" s="9">
        <f t="shared" si="9"/>
        <v>9.2307692307692313E-2</v>
      </c>
      <c r="AB60" s="8">
        <f t="shared" si="10"/>
        <v>6.770833333333333</v>
      </c>
      <c r="AC60" s="8">
        <f t="shared" si="11"/>
        <v>10.833333333333334</v>
      </c>
      <c r="AD60" s="8">
        <f t="shared" si="12"/>
        <v>27.949776401788785</v>
      </c>
      <c r="AE60" s="8">
        <f t="shared" si="13"/>
        <v>44.719642242862058</v>
      </c>
      <c r="AF60" s="8">
        <f t="shared" si="14"/>
        <v>4.5446790897217539</v>
      </c>
      <c r="AG60" s="8">
        <f t="shared" si="15"/>
        <v>7.2714865435548059</v>
      </c>
    </row>
    <row r="61" spans="1:33">
      <c r="B61" s="17"/>
      <c r="G61" s="19"/>
      <c r="H61" s="33"/>
      <c r="I61" s="13"/>
      <c r="J61" s="13"/>
      <c r="K61" s="13"/>
      <c r="L61" s="29"/>
      <c r="M61" s="13"/>
      <c r="N61" s="13"/>
      <c r="O61" s="13"/>
      <c r="P61" s="8"/>
      <c r="R61" s="8"/>
      <c r="S61" s="8"/>
      <c r="T61" s="8"/>
      <c r="V61" s="9"/>
      <c r="W61" s="9"/>
      <c r="X61" s="9"/>
      <c r="Y61" s="9"/>
      <c r="Z61" s="9"/>
      <c r="AA61" s="9"/>
      <c r="AB61" s="8"/>
      <c r="AC61" s="8"/>
      <c r="AD61" s="8"/>
      <c r="AE61" s="8"/>
      <c r="AF61" s="8"/>
      <c r="AG61" s="8"/>
    </row>
    <row r="62" spans="1:33">
      <c r="A62" s="18" t="s">
        <v>129</v>
      </c>
      <c r="B62" s="17"/>
      <c r="G62" s="19"/>
      <c r="H62" s="33"/>
      <c r="I62" s="13"/>
      <c r="J62" s="13"/>
      <c r="K62" s="13"/>
      <c r="L62" s="29"/>
      <c r="M62" s="13"/>
      <c r="N62" s="13"/>
      <c r="O62" s="13"/>
      <c r="P62" s="8"/>
      <c r="R62" s="8"/>
      <c r="S62" s="8"/>
      <c r="T62" s="8"/>
      <c r="V62" s="9"/>
      <c r="W62" s="9"/>
      <c r="X62" s="9"/>
      <c r="Y62" s="9"/>
      <c r="Z62" s="9"/>
      <c r="AA62" s="9"/>
      <c r="AB62" s="8"/>
      <c r="AC62" s="8"/>
      <c r="AD62" s="8"/>
      <c r="AE62" s="8"/>
      <c r="AF62" s="8"/>
      <c r="AG62" s="8"/>
    </row>
    <row r="63" spans="1:33">
      <c r="A63" s="1" t="s">
        <v>60</v>
      </c>
      <c r="B63" s="17"/>
      <c r="G63" s="19"/>
      <c r="H63" s="33"/>
      <c r="I63" s="13"/>
      <c r="J63" s="13"/>
      <c r="K63" s="13"/>
      <c r="L63" s="29"/>
      <c r="M63" s="13"/>
      <c r="N63" s="13"/>
      <c r="O63" s="13"/>
      <c r="P63" s="8"/>
      <c r="R63" s="8"/>
      <c r="S63" s="8"/>
      <c r="T63" s="8"/>
      <c r="V63" s="9"/>
      <c r="W63" s="9"/>
      <c r="X63" s="9"/>
      <c r="Y63" s="9"/>
      <c r="Z63" s="9"/>
      <c r="AA63" s="9"/>
      <c r="AB63" s="8"/>
      <c r="AC63" s="8"/>
      <c r="AD63" s="8"/>
      <c r="AE63" s="8"/>
      <c r="AF63" s="8"/>
      <c r="AG63" s="8"/>
    </row>
    <row r="64" spans="1:33">
      <c r="B64" s="12" t="s">
        <v>130</v>
      </c>
      <c r="D64">
        <v>200</v>
      </c>
      <c r="F64" s="21">
        <f t="shared" si="17"/>
        <v>125</v>
      </c>
      <c r="G64" s="7" t="s">
        <v>136</v>
      </c>
      <c r="H64" s="33">
        <v>950</v>
      </c>
      <c r="I64" s="13">
        <v>1200</v>
      </c>
      <c r="J64" s="13"/>
      <c r="K64" s="13">
        <v>110</v>
      </c>
      <c r="L64" s="29">
        <v>12</v>
      </c>
      <c r="M64" s="29">
        <v>2450</v>
      </c>
      <c r="N64" s="29">
        <v>1950</v>
      </c>
      <c r="O64" s="29">
        <v>3250</v>
      </c>
      <c r="P64" s="8">
        <f t="shared" si="1"/>
        <v>0.55000000000000004</v>
      </c>
      <c r="R64" s="8">
        <f t="shared" si="2"/>
        <v>9.1666666666666661</v>
      </c>
      <c r="S64" s="8">
        <f t="shared" si="3"/>
        <v>17.357001972386588</v>
      </c>
      <c r="T64" s="8">
        <f t="shared" si="16"/>
        <v>7.0844906009741173</v>
      </c>
      <c r="V64" s="9">
        <f t="shared" si="4"/>
        <v>5.0700000000000002E-2</v>
      </c>
      <c r="W64" s="9">
        <f t="shared" si="5"/>
        <v>3.16875E-2</v>
      </c>
      <c r="X64" s="9">
        <f t="shared" si="6"/>
        <v>0.12421500000000001</v>
      </c>
      <c r="Y64" s="9">
        <f t="shared" si="7"/>
        <v>7.7634375000000005E-2</v>
      </c>
      <c r="Z64" s="9">
        <f t="shared" si="8"/>
        <v>9.6000000000000002E-2</v>
      </c>
      <c r="AA64" s="9">
        <f t="shared" si="9"/>
        <v>0.06</v>
      </c>
      <c r="AB64" s="8">
        <f t="shared" si="10"/>
        <v>10.416666666666666</v>
      </c>
      <c r="AC64" s="8">
        <f t="shared" si="11"/>
        <v>16.666666666666668</v>
      </c>
      <c r="AD64" s="8">
        <f t="shared" si="12"/>
        <v>19.723865877712029</v>
      </c>
      <c r="AE64" s="8">
        <f t="shared" si="13"/>
        <v>31.558185404339252</v>
      </c>
      <c r="AF64" s="8">
        <f t="shared" si="14"/>
        <v>8.050557501106951</v>
      </c>
      <c r="AG64" s="8">
        <f t="shared" si="15"/>
        <v>12.880892001771123</v>
      </c>
    </row>
    <row r="65" spans="1:33">
      <c r="B65" s="12" t="s">
        <v>131</v>
      </c>
      <c r="D65">
        <v>300</v>
      </c>
      <c r="F65" s="21">
        <f t="shared" si="17"/>
        <v>187.5</v>
      </c>
      <c r="G65" s="7" t="s">
        <v>137</v>
      </c>
      <c r="H65" s="33">
        <v>1055</v>
      </c>
      <c r="I65" s="13">
        <v>1300</v>
      </c>
      <c r="J65" s="13"/>
      <c r="K65" s="13">
        <v>160</v>
      </c>
      <c r="L65" s="29">
        <v>15.5</v>
      </c>
      <c r="M65" s="29">
        <v>2650</v>
      </c>
      <c r="N65" s="29">
        <v>2200</v>
      </c>
      <c r="O65" s="29">
        <v>3500</v>
      </c>
      <c r="P65" s="8">
        <f t="shared" si="1"/>
        <v>0.53333333333333333</v>
      </c>
      <c r="R65" s="8">
        <f t="shared" si="2"/>
        <v>10.32258064516129</v>
      </c>
      <c r="S65" s="8">
        <f t="shared" si="3"/>
        <v>20.779220779220779</v>
      </c>
      <c r="T65" s="8">
        <f t="shared" si="16"/>
        <v>7.8412153883851996</v>
      </c>
      <c r="V65" s="9">
        <f t="shared" si="4"/>
        <v>4.1066666666666668E-2</v>
      </c>
      <c r="W65" s="9">
        <f t="shared" si="5"/>
        <v>2.5666666666666667E-2</v>
      </c>
      <c r="X65" s="9">
        <f t="shared" si="6"/>
        <v>0.10882666666666667</v>
      </c>
      <c r="Y65" s="9">
        <f t="shared" si="7"/>
        <v>6.801666666666667E-2</v>
      </c>
      <c r="Z65" s="9">
        <f t="shared" si="8"/>
        <v>8.2666666666666666E-2</v>
      </c>
      <c r="AA65" s="9">
        <f t="shared" si="9"/>
        <v>5.1666666666666666E-2</v>
      </c>
      <c r="AB65" s="8">
        <f t="shared" si="10"/>
        <v>12.096774193548388</v>
      </c>
      <c r="AC65" s="8">
        <f t="shared" si="11"/>
        <v>19.35483870967742</v>
      </c>
      <c r="AD65" s="8">
        <f t="shared" si="12"/>
        <v>24.350649350649352</v>
      </c>
      <c r="AE65" s="8">
        <f t="shared" si="13"/>
        <v>38.961038961038959</v>
      </c>
      <c r="AF65" s="8">
        <f t="shared" si="14"/>
        <v>9.1889242832639049</v>
      </c>
      <c r="AG65" s="8">
        <f t="shared" si="15"/>
        <v>14.70227885322225</v>
      </c>
    </row>
    <row r="66" spans="1:33">
      <c r="B66" s="12" t="s">
        <v>132</v>
      </c>
      <c r="D66">
        <v>350</v>
      </c>
      <c r="F66" s="21">
        <f t="shared" si="17"/>
        <v>218.75</v>
      </c>
      <c r="G66" s="7" t="s">
        <v>138</v>
      </c>
      <c r="H66" s="33">
        <v>1255</v>
      </c>
      <c r="I66" s="13">
        <v>1200</v>
      </c>
      <c r="K66" s="13">
        <v>200</v>
      </c>
      <c r="L66" s="29">
        <v>14.2</v>
      </c>
      <c r="M66" s="29">
        <v>2450</v>
      </c>
      <c r="N66" s="29">
        <v>2250</v>
      </c>
      <c r="O66" s="29">
        <v>3250</v>
      </c>
      <c r="P66" s="8">
        <f t="shared" si="1"/>
        <v>0.5714285714285714</v>
      </c>
      <c r="R66" s="8">
        <f t="shared" ref="R66:R127" si="18">K66/L66</f>
        <v>14.084507042253522</v>
      </c>
      <c r="S66" s="8">
        <f t="shared" ref="S66:S127" si="19">K66/(N66*O66)*1000000</f>
        <v>27.350427350427353</v>
      </c>
      <c r="T66" s="8">
        <f t="shared" ref="T66:T127" si="20">K66/(M66*N66*O66)*1000000000</f>
        <v>11.163439734868307</v>
      </c>
      <c r="V66" s="9">
        <f t="shared" si="4"/>
        <v>3.3428571428571426E-2</v>
      </c>
      <c r="W66" s="9">
        <f t="shared" si="5"/>
        <v>2.0892857142857144E-2</v>
      </c>
      <c r="X66" s="9">
        <f t="shared" si="6"/>
        <v>8.1899999999999987E-2</v>
      </c>
      <c r="Y66" s="9">
        <f t="shared" si="7"/>
        <v>5.1187499999999997E-2</v>
      </c>
      <c r="Z66" s="9">
        <f t="shared" si="8"/>
        <v>6.4914285714285716E-2</v>
      </c>
      <c r="AA66" s="9">
        <f t="shared" si="9"/>
        <v>4.0571428571428571E-2</v>
      </c>
      <c r="AB66" s="8">
        <f t="shared" si="10"/>
        <v>15.40492957746479</v>
      </c>
      <c r="AC66" s="8">
        <f t="shared" si="11"/>
        <v>24.647887323943664</v>
      </c>
      <c r="AD66" s="8">
        <f t="shared" si="12"/>
        <v>29.914529914529915</v>
      </c>
      <c r="AE66" s="8">
        <f t="shared" si="13"/>
        <v>47.863247863247864</v>
      </c>
      <c r="AF66" s="8">
        <f t="shared" si="14"/>
        <v>12.210012210012209</v>
      </c>
      <c r="AG66" s="8">
        <f t="shared" si="15"/>
        <v>19.536019536019534</v>
      </c>
    </row>
    <row r="67" spans="1:33">
      <c r="B67" s="12" t="s">
        <v>133</v>
      </c>
      <c r="D67">
        <v>450</v>
      </c>
      <c r="F67" s="21">
        <f t="shared" si="17"/>
        <v>281.25</v>
      </c>
      <c r="G67" s="7" t="s">
        <v>139</v>
      </c>
      <c r="H67" s="33">
        <v>1255</v>
      </c>
      <c r="I67" s="13">
        <v>1300</v>
      </c>
      <c r="K67" s="13">
        <v>200</v>
      </c>
      <c r="L67" s="29">
        <v>18.5</v>
      </c>
      <c r="M67" s="29">
        <v>2650</v>
      </c>
      <c r="N67" s="29">
        <v>2400</v>
      </c>
      <c r="O67" s="29">
        <v>3500</v>
      </c>
      <c r="P67" s="8">
        <f t="shared" ref="P67:P127" si="21">K67/D67</f>
        <v>0.44444444444444442</v>
      </c>
      <c r="R67" s="8">
        <f t="shared" si="18"/>
        <v>10.810810810810811</v>
      </c>
      <c r="S67" s="8">
        <f t="shared" si="19"/>
        <v>23.80952380952381</v>
      </c>
      <c r="T67" s="8">
        <f t="shared" si="20"/>
        <v>8.9847259658580416</v>
      </c>
      <c r="V67" s="9">
        <f t="shared" ref="V67:V127" si="22">(N67*O67)/1000000/F67</f>
        <v>2.9866666666666666E-2</v>
      </c>
      <c r="W67" s="9">
        <f t="shared" ref="W67:W127" si="23">(N67*O67)/1000000/D67</f>
        <v>1.8666666666666668E-2</v>
      </c>
      <c r="X67" s="9">
        <f t="shared" ref="X67:X127" si="24">(M67*N67*O67)/1000000000/F67</f>
        <v>7.9146666666666671E-2</v>
      </c>
      <c r="Y67" s="9">
        <f t="shared" ref="Y67:Y127" si="25">(M67*N67*O67)/1000000000/D67</f>
        <v>4.9466666666666673E-2</v>
      </c>
      <c r="Z67" s="9">
        <f t="shared" ref="Z67:Z127" si="26">L67/F67</f>
        <v>6.5777777777777782E-2</v>
      </c>
      <c r="AA67" s="9">
        <f t="shared" ref="AA67:AA127" si="27">L67/D67</f>
        <v>4.1111111111111112E-2</v>
      </c>
      <c r="AB67" s="8">
        <f t="shared" ref="AB67:AB127" si="28">F67/L67</f>
        <v>15.202702702702704</v>
      </c>
      <c r="AC67" s="8">
        <f t="shared" ref="AC67:AC127" si="29">D67/L67</f>
        <v>24.324324324324323</v>
      </c>
      <c r="AD67" s="8">
        <f t="shared" ref="AD67:AD127" si="30">F67/(N67*O67)*1000000</f>
        <v>33.482142857142861</v>
      </c>
      <c r="AE67" s="8">
        <f t="shared" ref="AE67:AE127" si="31">D67/(N67*O67)*1000000</f>
        <v>53.571428571428569</v>
      </c>
      <c r="AF67" s="8">
        <f t="shared" ref="AF67:AF127" si="32">F67/(N67*O67*M67)*1000000000</f>
        <v>12.634770889487871</v>
      </c>
      <c r="AG67" s="8">
        <f t="shared" ref="AG67:AG127" si="33">D67/(N67*O67*M67)*1000000000</f>
        <v>20.215633423180595</v>
      </c>
    </row>
    <row r="68" spans="1:33">
      <c r="B68" s="12" t="s">
        <v>134</v>
      </c>
      <c r="D68">
        <v>500</v>
      </c>
      <c r="F68" s="21">
        <f t="shared" si="17"/>
        <v>312.5</v>
      </c>
      <c r="G68" s="7" t="s">
        <v>140</v>
      </c>
      <c r="H68" s="33">
        <v>1450</v>
      </c>
      <c r="I68" s="13">
        <v>1300</v>
      </c>
      <c r="K68" s="13">
        <v>300</v>
      </c>
      <c r="L68" s="29">
        <v>20.5</v>
      </c>
      <c r="M68" s="29">
        <v>2650</v>
      </c>
      <c r="N68" s="29">
        <v>2600</v>
      </c>
      <c r="O68" s="29">
        <v>3500</v>
      </c>
      <c r="P68" s="8">
        <f t="shared" si="21"/>
        <v>0.6</v>
      </c>
      <c r="R68" s="8">
        <f t="shared" si="18"/>
        <v>14.634146341463415</v>
      </c>
      <c r="S68" s="8">
        <f t="shared" si="19"/>
        <v>32.967032967032964</v>
      </c>
      <c r="T68" s="8">
        <f t="shared" si="20"/>
        <v>12.440389798880364</v>
      </c>
      <c r="V68" s="9">
        <f t="shared" si="22"/>
        <v>2.912E-2</v>
      </c>
      <c r="W68" s="9">
        <f t="shared" si="23"/>
        <v>1.8200000000000001E-2</v>
      </c>
      <c r="X68" s="9">
        <f t="shared" si="24"/>
        <v>7.7168E-2</v>
      </c>
      <c r="Y68" s="9">
        <f t="shared" si="25"/>
        <v>4.8229999999999995E-2</v>
      </c>
      <c r="Z68" s="9">
        <f t="shared" si="26"/>
        <v>6.5600000000000006E-2</v>
      </c>
      <c r="AA68" s="9">
        <f t="shared" si="27"/>
        <v>4.1000000000000002E-2</v>
      </c>
      <c r="AB68" s="8">
        <f t="shared" si="28"/>
        <v>15.24390243902439</v>
      </c>
      <c r="AC68" s="8">
        <f t="shared" si="29"/>
        <v>24.390243902439025</v>
      </c>
      <c r="AD68" s="8">
        <f t="shared" si="30"/>
        <v>34.340659340659343</v>
      </c>
      <c r="AE68" s="8">
        <f t="shared" si="31"/>
        <v>54.945054945054942</v>
      </c>
      <c r="AF68" s="8">
        <f t="shared" si="32"/>
        <v>12.958739373833714</v>
      </c>
      <c r="AG68" s="8">
        <f t="shared" si="33"/>
        <v>20.733982998133939</v>
      </c>
    </row>
    <row r="69" spans="1:33" s="21" customFormat="1">
      <c r="A69" s="31"/>
      <c r="B69" s="32" t="s">
        <v>135</v>
      </c>
      <c r="D69" s="21">
        <v>600</v>
      </c>
      <c r="F69" s="21">
        <f t="shared" si="17"/>
        <v>375</v>
      </c>
      <c r="G69" s="21" t="s">
        <v>141</v>
      </c>
      <c r="H69" s="21">
        <v>1650</v>
      </c>
      <c r="I69" s="29">
        <v>1300</v>
      </c>
      <c r="K69" s="23">
        <v>300</v>
      </c>
      <c r="L69" s="23">
        <v>21.5</v>
      </c>
      <c r="M69" s="29">
        <v>2650</v>
      </c>
      <c r="N69" s="23">
        <v>2800</v>
      </c>
      <c r="O69" s="23">
        <v>3500</v>
      </c>
      <c r="P69" s="8">
        <f t="shared" si="21"/>
        <v>0.5</v>
      </c>
      <c r="R69" s="8">
        <f t="shared" si="18"/>
        <v>13.953488372093023</v>
      </c>
      <c r="S69" s="8">
        <f t="shared" si="19"/>
        <v>30.612244897959183</v>
      </c>
      <c r="T69" s="8">
        <f t="shared" si="20"/>
        <v>11.551790527531768</v>
      </c>
      <c r="V69" s="9">
        <f t="shared" si="22"/>
        <v>2.6133333333333335E-2</v>
      </c>
      <c r="W69" s="9">
        <f t="shared" si="23"/>
        <v>1.6333333333333335E-2</v>
      </c>
      <c r="X69" s="9">
        <f t="shared" si="24"/>
        <v>6.9253333333333333E-2</v>
      </c>
      <c r="Y69" s="9">
        <f t="shared" si="25"/>
        <v>4.3283333333333333E-2</v>
      </c>
      <c r="Z69" s="9">
        <f t="shared" si="26"/>
        <v>5.7333333333333333E-2</v>
      </c>
      <c r="AA69" s="9">
        <f t="shared" si="27"/>
        <v>3.5833333333333335E-2</v>
      </c>
      <c r="AB69" s="8">
        <f t="shared" si="28"/>
        <v>17.441860465116278</v>
      </c>
      <c r="AC69" s="8">
        <f t="shared" si="29"/>
        <v>27.906976744186046</v>
      </c>
      <c r="AD69" s="8">
        <f t="shared" si="30"/>
        <v>38.265306122448976</v>
      </c>
      <c r="AE69" s="8">
        <f t="shared" si="31"/>
        <v>61.224489795918366</v>
      </c>
      <c r="AF69" s="8">
        <f t="shared" si="32"/>
        <v>14.439738159414709</v>
      </c>
      <c r="AG69" s="8">
        <f t="shared" si="33"/>
        <v>23.103581055063536</v>
      </c>
    </row>
    <row r="70" spans="1:33">
      <c r="B70" s="11"/>
      <c r="D70" s="21"/>
      <c r="G70" s="22"/>
      <c r="H70" s="33"/>
      <c r="K70" s="23"/>
      <c r="L70" s="23"/>
      <c r="N70" s="20"/>
      <c r="O70" s="20"/>
      <c r="P70" s="8"/>
      <c r="R70" s="8"/>
      <c r="S70" s="8"/>
      <c r="T70" s="8"/>
      <c r="V70" s="9"/>
      <c r="W70" s="9"/>
      <c r="X70" s="9"/>
      <c r="Y70" s="9"/>
      <c r="Z70" s="9"/>
      <c r="AA70" s="9"/>
      <c r="AB70" s="8"/>
      <c r="AC70" s="8"/>
      <c r="AD70" s="8"/>
      <c r="AE70" s="8"/>
      <c r="AF70" s="8"/>
      <c r="AG70" s="8"/>
    </row>
    <row r="71" spans="1:33">
      <c r="A71" s="18" t="s">
        <v>142</v>
      </c>
      <c r="B71" s="11"/>
      <c r="G71" s="22"/>
      <c r="H71" s="33"/>
      <c r="L71" s="29"/>
      <c r="M71" s="13"/>
      <c r="N71" s="13"/>
      <c r="O71" s="13"/>
      <c r="P71" s="8"/>
      <c r="R71" s="8"/>
      <c r="S71" s="8"/>
      <c r="T71" s="8"/>
      <c r="V71" s="9"/>
      <c r="W71" s="9"/>
      <c r="X71" s="9"/>
      <c r="Y71" s="9"/>
      <c r="Z71" s="9"/>
      <c r="AA71" s="9"/>
      <c r="AB71" s="8"/>
      <c r="AC71" s="8"/>
      <c r="AD71" s="8"/>
      <c r="AE71" s="8"/>
      <c r="AF71" s="8"/>
      <c r="AG71" s="8"/>
    </row>
    <row r="72" spans="1:33">
      <c r="A72" s="1" t="s">
        <v>148</v>
      </c>
      <c r="B72" s="11"/>
      <c r="G72" s="22"/>
      <c r="H72" s="33"/>
      <c r="L72" s="29"/>
      <c r="M72" s="13"/>
      <c r="N72" s="13"/>
      <c r="O72" s="13"/>
      <c r="P72" s="8"/>
      <c r="R72" s="8"/>
      <c r="S72" s="8"/>
      <c r="T72" s="8"/>
      <c r="V72" s="9"/>
      <c r="W72" s="9"/>
      <c r="X72" s="9"/>
      <c r="Y72" s="9"/>
      <c r="Z72" s="9"/>
      <c r="AA72" s="9"/>
      <c r="AB72" s="8"/>
      <c r="AC72" s="8"/>
      <c r="AD72" s="8"/>
      <c r="AE72" s="8"/>
      <c r="AF72" s="8"/>
      <c r="AG72" s="8"/>
    </row>
    <row r="73" spans="1:33">
      <c r="B73" s="2" t="s">
        <v>143</v>
      </c>
      <c r="C73">
        <v>30</v>
      </c>
      <c r="D73">
        <v>600</v>
      </c>
      <c r="E73" s="21">
        <f t="shared" si="17"/>
        <v>18.75</v>
      </c>
      <c r="F73" s="21">
        <f t="shared" si="17"/>
        <v>375</v>
      </c>
      <c r="G73" s="8" t="s">
        <v>158</v>
      </c>
      <c r="H73" s="33">
        <v>3000</v>
      </c>
      <c r="I73">
        <v>1600</v>
      </c>
      <c r="J73">
        <v>35</v>
      </c>
      <c r="K73">
        <v>650</v>
      </c>
      <c r="L73" s="29">
        <v>64.5</v>
      </c>
      <c r="M73" s="29">
        <v>3325</v>
      </c>
      <c r="N73" s="29">
        <v>5200</v>
      </c>
      <c r="O73" s="29">
        <v>4000</v>
      </c>
      <c r="P73" s="8">
        <f t="shared" si="21"/>
        <v>1.0833333333333333</v>
      </c>
      <c r="R73" s="8">
        <f t="shared" si="18"/>
        <v>10.077519379844961</v>
      </c>
      <c r="S73" s="8">
        <f t="shared" si="19"/>
        <v>31.25</v>
      </c>
      <c r="T73" s="8">
        <f t="shared" si="20"/>
        <v>9.3984962406015029</v>
      </c>
      <c r="V73" s="9">
        <f t="shared" si="22"/>
        <v>5.5466666666666671E-2</v>
      </c>
      <c r="W73" s="9">
        <f t="shared" si="23"/>
        <v>3.4666666666666665E-2</v>
      </c>
      <c r="X73" s="9">
        <f t="shared" si="24"/>
        <v>0.18442666666666666</v>
      </c>
      <c r="Y73" s="9">
        <f t="shared" si="25"/>
        <v>0.11526666666666666</v>
      </c>
      <c r="Z73" s="9">
        <f t="shared" si="26"/>
        <v>0.17199999999999999</v>
      </c>
      <c r="AA73" s="9">
        <f t="shared" si="27"/>
        <v>0.1075</v>
      </c>
      <c r="AB73" s="8">
        <f t="shared" si="28"/>
        <v>5.8139534883720927</v>
      </c>
      <c r="AC73" s="8">
        <f t="shared" si="29"/>
        <v>9.3023255813953494</v>
      </c>
      <c r="AD73" s="8">
        <f t="shared" si="30"/>
        <v>18.028846153846157</v>
      </c>
      <c r="AE73" s="8">
        <f t="shared" si="31"/>
        <v>28.846153846153847</v>
      </c>
      <c r="AF73" s="8">
        <f t="shared" si="32"/>
        <v>5.4222093695777902</v>
      </c>
      <c r="AG73" s="8">
        <f t="shared" si="33"/>
        <v>8.675534991324465</v>
      </c>
    </row>
    <row r="74" spans="1:33">
      <c r="B74" s="2" t="s">
        <v>144</v>
      </c>
      <c r="C74">
        <v>30</v>
      </c>
      <c r="D74">
        <v>750</v>
      </c>
      <c r="E74" s="21">
        <f t="shared" si="17"/>
        <v>18.75</v>
      </c>
      <c r="F74" s="21">
        <f t="shared" si="17"/>
        <v>468.75</v>
      </c>
      <c r="G74" s="8" t="s">
        <v>158</v>
      </c>
      <c r="H74" s="33">
        <v>3000</v>
      </c>
      <c r="I74">
        <v>1600</v>
      </c>
      <c r="J74">
        <v>50</v>
      </c>
      <c r="K74">
        <v>950</v>
      </c>
      <c r="L74" s="29">
        <v>64</v>
      </c>
      <c r="M74" s="29">
        <v>3580</v>
      </c>
      <c r="N74" s="29">
        <v>5250</v>
      </c>
      <c r="O74" s="29">
        <v>6700</v>
      </c>
      <c r="P74" s="8">
        <f t="shared" si="21"/>
        <v>1.2666666666666666</v>
      </c>
      <c r="R74" s="8">
        <f t="shared" si="18"/>
        <v>14.84375</v>
      </c>
      <c r="S74" s="8">
        <f t="shared" si="19"/>
        <v>27.007818052594171</v>
      </c>
      <c r="T74" s="8">
        <f t="shared" si="20"/>
        <v>7.5440832549145735</v>
      </c>
      <c r="V74" s="9">
        <f t="shared" si="22"/>
        <v>7.5039999999999996E-2</v>
      </c>
      <c r="W74" s="9">
        <f t="shared" si="23"/>
        <v>4.6899999999999997E-2</v>
      </c>
      <c r="X74" s="9">
        <f t="shared" si="24"/>
        <v>0.26864320000000003</v>
      </c>
      <c r="Y74" s="9">
        <f t="shared" si="25"/>
        <v>0.167902</v>
      </c>
      <c r="Z74" s="9">
        <f t="shared" si="26"/>
        <v>0.13653333333333334</v>
      </c>
      <c r="AA74" s="9">
        <f t="shared" si="27"/>
        <v>8.533333333333333E-2</v>
      </c>
      <c r="AB74" s="8">
        <f t="shared" si="28"/>
        <v>7.32421875</v>
      </c>
      <c r="AC74" s="8">
        <f t="shared" si="29"/>
        <v>11.71875</v>
      </c>
      <c r="AD74" s="8">
        <f t="shared" si="30"/>
        <v>13.326226012793176</v>
      </c>
      <c r="AE74" s="8">
        <f t="shared" si="31"/>
        <v>21.321961620469082</v>
      </c>
      <c r="AF74" s="8">
        <f t="shared" si="32"/>
        <v>3.7224095007802172</v>
      </c>
      <c r="AG74" s="8">
        <f t="shared" si="33"/>
        <v>5.9558552012483466</v>
      </c>
    </row>
    <row r="75" spans="1:33">
      <c r="A75" s="1" t="s">
        <v>48</v>
      </c>
      <c r="B75" s="11"/>
      <c r="G75" s="22"/>
      <c r="H75" s="33"/>
      <c r="L75" s="29"/>
      <c r="M75" s="13"/>
      <c r="N75" s="13"/>
      <c r="O75" s="13"/>
      <c r="P75" s="8"/>
      <c r="R75" s="8"/>
      <c r="S75" s="8"/>
      <c r="T75" s="8"/>
      <c r="V75" s="9"/>
      <c r="W75" s="9"/>
      <c r="X75" s="9"/>
      <c r="Y75" s="9"/>
      <c r="Z75" s="9"/>
      <c r="AA75" s="9"/>
      <c r="AB75" s="8"/>
      <c r="AC75" s="8"/>
      <c r="AD75" s="8"/>
      <c r="AE75" s="8"/>
      <c r="AF75" s="8"/>
      <c r="AG75" s="8"/>
    </row>
    <row r="76" spans="1:33">
      <c r="B76" s="2" t="s">
        <v>145</v>
      </c>
      <c r="C76">
        <v>140</v>
      </c>
      <c r="D76">
        <v>500</v>
      </c>
      <c r="E76" s="21">
        <f t="shared" si="17"/>
        <v>87.5</v>
      </c>
      <c r="F76" s="21">
        <f t="shared" si="17"/>
        <v>312.5</v>
      </c>
      <c r="G76" s="8" t="s">
        <v>159</v>
      </c>
      <c r="H76" s="33">
        <v>1000</v>
      </c>
      <c r="I76">
        <v>1600</v>
      </c>
      <c r="J76">
        <v>75</v>
      </c>
      <c r="K76">
        <v>400</v>
      </c>
      <c r="L76" s="29">
        <v>36.200000000000003</v>
      </c>
      <c r="M76" s="29">
        <v>2950</v>
      </c>
      <c r="N76" s="29">
        <v>3000</v>
      </c>
      <c r="O76" s="29">
        <v>3500</v>
      </c>
      <c r="P76" s="8">
        <f t="shared" si="21"/>
        <v>0.8</v>
      </c>
      <c r="R76" s="8">
        <f t="shared" si="18"/>
        <v>11.049723756906076</v>
      </c>
      <c r="S76" s="8">
        <f t="shared" si="19"/>
        <v>38.095238095238095</v>
      </c>
      <c r="T76" s="8">
        <f t="shared" si="20"/>
        <v>12.9136400322841</v>
      </c>
      <c r="V76" s="9">
        <f t="shared" si="22"/>
        <v>3.3599999999999998E-2</v>
      </c>
      <c r="W76" s="9">
        <f t="shared" si="23"/>
        <v>2.1000000000000001E-2</v>
      </c>
      <c r="X76" s="9">
        <f t="shared" si="24"/>
        <v>9.912E-2</v>
      </c>
      <c r="Y76" s="9">
        <f t="shared" si="25"/>
        <v>6.1950000000000005E-2</v>
      </c>
      <c r="Z76" s="9">
        <f t="shared" si="26"/>
        <v>0.11584000000000001</v>
      </c>
      <c r="AA76" s="9">
        <f t="shared" si="27"/>
        <v>7.2400000000000006E-2</v>
      </c>
      <c r="AB76" s="8">
        <f t="shared" si="28"/>
        <v>8.6325966850828717</v>
      </c>
      <c r="AC76" s="8">
        <f t="shared" si="29"/>
        <v>13.812154696132595</v>
      </c>
      <c r="AD76" s="8">
        <f t="shared" si="30"/>
        <v>29.761904761904763</v>
      </c>
      <c r="AE76" s="8">
        <f t="shared" si="31"/>
        <v>47.61904761904762</v>
      </c>
      <c r="AF76" s="8">
        <f t="shared" si="32"/>
        <v>10.088781275221953</v>
      </c>
      <c r="AG76" s="8">
        <f t="shared" si="33"/>
        <v>16.142050040355123</v>
      </c>
    </row>
    <row r="77" spans="1:33">
      <c r="B77" s="2" t="s">
        <v>146</v>
      </c>
      <c r="C77">
        <v>4</v>
      </c>
      <c r="D77">
        <v>650</v>
      </c>
      <c r="E77" s="21">
        <f t="shared" si="17"/>
        <v>2.5</v>
      </c>
      <c r="F77" s="21">
        <f t="shared" si="17"/>
        <v>406.25</v>
      </c>
      <c r="G77" s="8" t="s">
        <v>160</v>
      </c>
      <c r="H77" s="33">
        <v>3000</v>
      </c>
      <c r="I77">
        <v>1450</v>
      </c>
      <c r="J77">
        <v>5.5</v>
      </c>
      <c r="K77">
        <v>650</v>
      </c>
      <c r="L77" s="29">
        <v>34</v>
      </c>
      <c r="M77" s="29">
        <v>2910</v>
      </c>
      <c r="N77" s="29">
        <v>5000</v>
      </c>
      <c r="O77" s="29">
        <v>2480</v>
      </c>
      <c r="P77" s="8">
        <f t="shared" si="21"/>
        <v>1</v>
      </c>
      <c r="R77" s="8">
        <f t="shared" si="18"/>
        <v>19.117647058823529</v>
      </c>
      <c r="S77" s="8">
        <f t="shared" si="19"/>
        <v>52.41935483870968</v>
      </c>
      <c r="T77" s="8">
        <f t="shared" si="20"/>
        <v>18.01352399955659</v>
      </c>
      <c r="V77" s="9">
        <f t="shared" si="22"/>
        <v>3.0523076923076924E-2</v>
      </c>
      <c r="W77" s="9">
        <f t="shared" si="23"/>
        <v>1.9076923076923078E-2</v>
      </c>
      <c r="X77" s="9">
        <f t="shared" si="24"/>
        <v>8.8822153846153856E-2</v>
      </c>
      <c r="Y77" s="9">
        <f t="shared" si="25"/>
        <v>5.5513846153846157E-2</v>
      </c>
      <c r="Z77" s="9">
        <f t="shared" si="26"/>
        <v>8.3692307692307691E-2</v>
      </c>
      <c r="AA77" s="9">
        <f t="shared" si="27"/>
        <v>5.2307692307692305E-2</v>
      </c>
      <c r="AB77" s="8">
        <f t="shared" si="28"/>
        <v>11.948529411764707</v>
      </c>
      <c r="AC77" s="8">
        <f t="shared" si="29"/>
        <v>19.117647058823529</v>
      </c>
      <c r="AD77" s="8">
        <f t="shared" si="30"/>
        <v>32.762096774193544</v>
      </c>
      <c r="AE77" s="8">
        <f t="shared" si="31"/>
        <v>52.41935483870968</v>
      </c>
      <c r="AF77" s="8">
        <f t="shared" si="32"/>
        <v>11.258452499722869</v>
      </c>
      <c r="AG77" s="8">
        <f t="shared" si="33"/>
        <v>18.01352399955659</v>
      </c>
    </row>
    <row r="78" spans="1:33">
      <c r="A78" s="1" t="s">
        <v>147</v>
      </c>
      <c r="B78" s="11"/>
      <c r="G78" s="22"/>
      <c r="H78" s="33"/>
      <c r="L78" s="29"/>
      <c r="M78" s="13"/>
      <c r="N78" s="13"/>
      <c r="O78" s="13"/>
      <c r="P78" s="8"/>
      <c r="R78" s="8"/>
      <c r="S78" s="8"/>
      <c r="T78" s="8"/>
      <c r="V78" s="9"/>
      <c r="W78" s="9"/>
      <c r="X78" s="9"/>
      <c r="Y78" s="9"/>
      <c r="Z78" s="9"/>
      <c r="AA78" s="9"/>
      <c r="AB78" s="8"/>
      <c r="AC78" s="8"/>
      <c r="AD78" s="8"/>
      <c r="AE78" s="8"/>
      <c r="AF78" s="8"/>
      <c r="AG78" s="8"/>
    </row>
    <row r="79" spans="1:33">
      <c r="B79" s="2" t="s">
        <v>149</v>
      </c>
      <c r="C79">
        <v>180</v>
      </c>
      <c r="D79">
        <v>2000</v>
      </c>
      <c r="E79" s="21">
        <f t="shared" si="17"/>
        <v>112.5</v>
      </c>
      <c r="F79" s="21">
        <f t="shared" si="17"/>
        <v>1250</v>
      </c>
      <c r="G79" s="8" t="s">
        <v>161</v>
      </c>
      <c r="H79" s="21">
        <v>3000</v>
      </c>
      <c r="I79">
        <v>2500</v>
      </c>
      <c r="J79">
        <v>400</v>
      </c>
      <c r="K79">
        <v>3800</v>
      </c>
      <c r="L79" s="29">
        <v>290</v>
      </c>
      <c r="M79" s="29">
        <v>7100</v>
      </c>
      <c r="N79" s="29">
        <v>6100</v>
      </c>
      <c r="O79" s="29">
        <v>7100</v>
      </c>
      <c r="P79" s="8">
        <f t="shared" si="21"/>
        <v>1.9</v>
      </c>
      <c r="R79" s="8">
        <f t="shared" si="18"/>
        <v>13.103448275862069</v>
      </c>
      <c r="S79" s="8">
        <f t="shared" si="19"/>
        <v>87.739552066497339</v>
      </c>
      <c r="T79" s="8">
        <f t="shared" si="20"/>
        <v>12.357683389647512</v>
      </c>
      <c r="V79" s="9">
        <f t="shared" si="22"/>
        <v>3.4648000000000005E-2</v>
      </c>
      <c r="W79" s="9">
        <f t="shared" si="23"/>
        <v>2.1655000000000001E-2</v>
      </c>
      <c r="X79" s="9">
        <f t="shared" si="24"/>
        <v>0.24600079999999999</v>
      </c>
      <c r="Y79" s="9">
        <f t="shared" si="25"/>
        <v>0.15375049999999998</v>
      </c>
      <c r="Z79" s="9">
        <f t="shared" si="26"/>
        <v>0.23200000000000001</v>
      </c>
      <c r="AA79" s="9">
        <f t="shared" si="27"/>
        <v>0.14499999999999999</v>
      </c>
      <c r="AB79" s="8">
        <f t="shared" si="28"/>
        <v>4.3103448275862073</v>
      </c>
      <c r="AC79" s="8">
        <f t="shared" si="29"/>
        <v>6.8965517241379306</v>
      </c>
      <c r="AD79" s="8">
        <f t="shared" si="30"/>
        <v>28.861694758716233</v>
      </c>
      <c r="AE79" s="8">
        <f t="shared" si="31"/>
        <v>46.178711613945971</v>
      </c>
      <c r="AF79" s="8">
        <f t="shared" si="32"/>
        <v>4.0650274308051033</v>
      </c>
      <c r="AG79" s="8">
        <f t="shared" si="33"/>
        <v>6.5040438892881651</v>
      </c>
    </row>
    <row r="80" spans="1:33">
      <c r="A80" s="18"/>
      <c r="B80" s="2" t="s">
        <v>150</v>
      </c>
      <c r="C80">
        <v>220</v>
      </c>
      <c r="D80">
        <v>2300</v>
      </c>
      <c r="E80" s="21">
        <f t="shared" si="17"/>
        <v>137.5</v>
      </c>
      <c r="F80" s="21">
        <f t="shared" si="17"/>
        <v>1437.5</v>
      </c>
      <c r="G80" s="8" t="s">
        <v>162</v>
      </c>
      <c r="H80" s="21">
        <v>3000</v>
      </c>
      <c r="I80">
        <v>2500</v>
      </c>
      <c r="J80">
        <v>160</v>
      </c>
      <c r="K80">
        <v>1600</v>
      </c>
      <c r="L80" s="29">
        <v>180</v>
      </c>
      <c r="M80" s="29">
        <v>5740</v>
      </c>
      <c r="N80" s="29">
        <v>6100</v>
      </c>
      <c r="O80" s="29">
        <v>4500</v>
      </c>
      <c r="P80" s="8">
        <f t="shared" si="21"/>
        <v>0.69565217391304346</v>
      </c>
      <c r="R80" s="8">
        <f t="shared" si="18"/>
        <v>8.8888888888888893</v>
      </c>
      <c r="S80" s="8">
        <f t="shared" si="19"/>
        <v>58.287795992714024</v>
      </c>
      <c r="T80" s="8">
        <f t="shared" si="20"/>
        <v>10.154668291413593</v>
      </c>
      <c r="V80" s="9">
        <f t="shared" si="22"/>
        <v>1.9095652173913041E-2</v>
      </c>
      <c r="W80" s="9">
        <f t="shared" si="23"/>
        <v>1.1934782608695653E-2</v>
      </c>
      <c r="X80" s="9">
        <f t="shared" si="24"/>
        <v>0.10960904347826086</v>
      </c>
      <c r="Y80" s="9">
        <f t="shared" si="25"/>
        <v>6.8505652173913037E-2</v>
      </c>
      <c r="Z80" s="9">
        <f t="shared" si="26"/>
        <v>0.12521739130434784</v>
      </c>
      <c r="AA80" s="9">
        <f t="shared" si="27"/>
        <v>7.8260869565217397E-2</v>
      </c>
      <c r="AB80" s="8">
        <f t="shared" si="28"/>
        <v>7.9861111111111107</v>
      </c>
      <c r="AC80" s="8">
        <f t="shared" si="29"/>
        <v>12.777777777777779</v>
      </c>
      <c r="AD80" s="8">
        <f t="shared" si="30"/>
        <v>52.367941712204008</v>
      </c>
      <c r="AE80" s="8">
        <f t="shared" si="31"/>
        <v>83.788706739526418</v>
      </c>
      <c r="AF80" s="8">
        <f t="shared" si="32"/>
        <v>9.1233347930669009</v>
      </c>
      <c r="AG80" s="8">
        <f t="shared" si="33"/>
        <v>14.597335668907039</v>
      </c>
    </row>
    <row r="81" spans="1:33">
      <c r="A81" s="15"/>
      <c r="B81" s="2" t="s">
        <v>151</v>
      </c>
      <c r="C81">
        <v>220</v>
      </c>
      <c r="D81">
        <v>2300</v>
      </c>
      <c r="E81" s="21">
        <f t="shared" si="17"/>
        <v>137.5</v>
      </c>
      <c r="F81" s="21">
        <f t="shared" si="17"/>
        <v>1437.5</v>
      </c>
      <c r="G81" s="8" t="s">
        <v>162</v>
      </c>
      <c r="H81" s="21">
        <v>3000</v>
      </c>
      <c r="I81">
        <v>2500</v>
      </c>
      <c r="J81">
        <v>160</v>
      </c>
      <c r="K81">
        <v>2000</v>
      </c>
      <c r="L81" s="29">
        <v>157</v>
      </c>
      <c r="M81" s="29">
        <v>6260</v>
      </c>
      <c r="N81" s="29">
        <v>6650</v>
      </c>
      <c r="O81" s="29">
        <v>5500</v>
      </c>
      <c r="P81" s="8">
        <f t="shared" si="21"/>
        <v>0.86956521739130432</v>
      </c>
      <c r="R81" s="8">
        <f t="shared" si="18"/>
        <v>12.738853503184714</v>
      </c>
      <c r="S81" s="8">
        <f t="shared" si="19"/>
        <v>54.682159945317835</v>
      </c>
      <c r="T81" s="8">
        <f t="shared" si="20"/>
        <v>8.7351693203383132</v>
      </c>
      <c r="V81" s="9">
        <f t="shared" si="22"/>
        <v>2.5443478260869568E-2</v>
      </c>
      <c r="W81" s="9">
        <f t="shared" si="23"/>
        <v>1.590217391304348E-2</v>
      </c>
      <c r="X81" s="9">
        <f t="shared" si="24"/>
        <v>0.15927617391304347</v>
      </c>
      <c r="Y81" s="9">
        <f t="shared" si="25"/>
        <v>9.9547608695652171E-2</v>
      </c>
      <c r="Z81" s="9">
        <f t="shared" si="26"/>
        <v>0.10921739130434782</v>
      </c>
      <c r="AA81" s="9">
        <f t="shared" si="27"/>
        <v>6.8260869565217389E-2</v>
      </c>
      <c r="AB81" s="8">
        <f t="shared" si="28"/>
        <v>9.1560509554140133</v>
      </c>
      <c r="AC81" s="8">
        <f t="shared" si="29"/>
        <v>14.64968152866242</v>
      </c>
      <c r="AD81" s="8">
        <f t="shared" si="30"/>
        <v>39.302802460697201</v>
      </c>
      <c r="AE81" s="8">
        <f t="shared" si="31"/>
        <v>62.884483937115519</v>
      </c>
      <c r="AF81" s="8">
        <f t="shared" si="32"/>
        <v>6.278402948993163</v>
      </c>
      <c r="AG81" s="8">
        <f t="shared" si="33"/>
        <v>10.04544471838906</v>
      </c>
    </row>
    <row r="82" spans="1:33">
      <c r="A82" s="1" t="s">
        <v>152</v>
      </c>
      <c r="B82" s="11"/>
      <c r="G82" s="5"/>
      <c r="H82" s="33"/>
      <c r="P82" s="8"/>
      <c r="R82" s="8"/>
      <c r="S82" s="8"/>
      <c r="T82" s="8"/>
      <c r="V82" s="9"/>
      <c r="W82" s="9"/>
      <c r="X82" s="9"/>
      <c r="Y82" s="9"/>
      <c r="Z82" s="9"/>
      <c r="AA82" s="9"/>
      <c r="AB82" s="8"/>
      <c r="AC82" s="8"/>
      <c r="AD82" s="8"/>
      <c r="AE82" s="8"/>
      <c r="AF82" s="8"/>
      <c r="AG82" s="8"/>
    </row>
    <row r="83" spans="1:33">
      <c r="B83" s="2" t="s">
        <v>153</v>
      </c>
      <c r="C83">
        <v>60</v>
      </c>
      <c r="D83">
        <v>120</v>
      </c>
      <c r="E83" s="21">
        <f t="shared" si="17"/>
        <v>37.5</v>
      </c>
      <c r="F83" s="21">
        <f t="shared" si="17"/>
        <v>75</v>
      </c>
      <c r="G83" s="8" t="s">
        <v>163</v>
      </c>
      <c r="H83" s="35">
        <v>1000</v>
      </c>
      <c r="I83">
        <v>1000</v>
      </c>
      <c r="J83">
        <v>110</v>
      </c>
      <c r="K83">
        <v>200</v>
      </c>
      <c r="L83" s="21">
        <v>7.85</v>
      </c>
      <c r="M83" s="21">
        <v>1800</v>
      </c>
      <c r="N83" s="21">
        <v>2030</v>
      </c>
      <c r="O83" s="21">
        <v>2400</v>
      </c>
      <c r="P83" s="8">
        <f t="shared" si="21"/>
        <v>1.6666666666666667</v>
      </c>
      <c r="R83" s="8">
        <f t="shared" si="18"/>
        <v>25.477707006369428</v>
      </c>
      <c r="S83" s="8">
        <f t="shared" si="19"/>
        <v>41.050903119868636</v>
      </c>
      <c r="T83" s="8">
        <f t="shared" si="20"/>
        <v>22.806057288815907</v>
      </c>
      <c r="V83" s="9">
        <f t="shared" si="22"/>
        <v>6.4960000000000004E-2</v>
      </c>
      <c r="W83" s="9">
        <f t="shared" si="23"/>
        <v>4.0599999999999997E-2</v>
      </c>
      <c r="X83" s="9">
        <f t="shared" si="24"/>
        <v>0.116928</v>
      </c>
      <c r="Y83" s="9">
        <f t="shared" si="25"/>
        <v>7.3080000000000006E-2</v>
      </c>
      <c r="Z83" s="9">
        <f t="shared" si="26"/>
        <v>0.10466666666666666</v>
      </c>
      <c r="AA83" s="9">
        <f t="shared" si="27"/>
        <v>6.5416666666666665E-2</v>
      </c>
      <c r="AB83" s="8">
        <f t="shared" si="28"/>
        <v>9.5541401273885356</v>
      </c>
      <c r="AC83" s="8">
        <f t="shared" si="29"/>
        <v>15.286624203821656</v>
      </c>
      <c r="AD83" s="8">
        <f t="shared" si="30"/>
        <v>15.394088669950738</v>
      </c>
      <c r="AE83" s="8">
        <f t="shared" si="31"/>
        <v>24.630541871921185</v>
      </c>
      <c r="AF83" s="8">
        <f t="shared" si="32"/>
        <v>8.552271483305967</v>
      </c>
      <c r="AG83" s="8">
        <f t="shared" si="33"/>
        <v>13.683634373289545</v>
      </c>
    </row>
    <row r="84" spans="1:33">
      <c r="A84" s="1" t="s">
        <v>154</v>
      </c>
      <c r="P84" s="8"/>
      <c r="R84" s="8"/>
      <c r="S84" s="8"/>
      <c r="T84" s="8"/>
      <c r="V84" s="9"/>
      <c r="W84" s="9"/>
      <c r="X84" s="9"/>
      <c r="Y84" s="9"/>
      <c r="Z84" s="9"/>
      <c r="AA84" s="9"/>
      <c r="AB84" s="8"/>
      <c r="AC84" s="8"/>
      <c r="AD84" s="8"/>
      <c r="AE84" s="8"/>
      <c r="AF84" s="8"/>
      <c r="AG84" s="8"/>
    </row>
    <row r="85" spans="1:33">
      <c r="B85" s="2" t="s">
        <v>155</v>
      </c>
      <c r="C85">
        <v>40</v>
      </c>
      <c r="D85">
        <v>750</v>
      </c>
      <c r="E85" s="21">
        <f t="shared" si="17"/>
        <v>25</v>
      </c>
      <c r="F85" s="21">
        <f t="shared" si="17"/>
        <v>468.75</v>
      </c>
      <c r="G85" s="8" t="s">
        <v>160</v>
      </c>
      <c r="H85" s="35">
        <v>3000</v>
      </c>
      <c r="I85">
        <v>3000</v>
      </c>
      <c r="J85">
        <v>45</v>
      </c>
      <c r="K85">
        <v>800</v>
      </c>
      <c r="L85" s="21">
        <v>400</v>
      </c>
      <c r="M85" s="21">
        <v>3240</v>
      </c>
      <c r="N85" s="21">
        <v>5000</v>
      </c>
      <c r="O85" s="21">
        <v>3180</v>
      </c>
      <c r="P85" s="8">
        <f t="shared" si="21"/>
        <v>1.0666666666666667</v>
      </c>
      <c r="R85" s="8">
        <f t="shared" si="18"/>
        <v>2</v>
      </c>
      <c r="S85" s="8">
        <f t="shared" si="19"/>
        <v>50.314465408805034</v>
      </c>
      <c r="T85" s="8">
        <f t="shared" si="20"/>
        <v>15.529155990371923</v>
      </c>
      <c r="V85" s="9">
        <f t="shared" si="22"/>
        <v>3.3919999999999999E-2</v>
      </c>
      <c r="W85" s="9">
        <f t="shared" si="23"/>
        <v>2.12E-2</v>
      </c>
      <c r="X85" s="9">
        <f t="shared" si="24"/>
        <v>0.10990079999999999</v>
      </c>
      <c r="Y85" s="9">
        <f t="shared" si="25"/>
        <v>6.8687999999999999E-2</v>
      </c>
      <c r="Z85" s="9">
        <f t="shared" si="26"/>
        <v>0.85333333333333339</v>
      </c>
      <c r="AA85" s="9">
        <f t="shared" si="27"/>
        <v>0.53333333333333333</v>
      </c>
      <c r="AB85" s="8">
        <f t="shared" si="28"/>
        <v>1.171875</v>
      </c>
      <c r="AC85" s="8">
        <f t="shared" si="29"/>
        <v>1.875</v>
      </c>
      <c r="AD85" s="8">
        <f t="shared" si="30"/>
        <v>29.481132075471699</v>
      </c>
      <c r="AE85" s="8">
        <f t="shared" si="31"/>
        <v>47.169811320754718</v>
      </c>
      <c r="AF85" s="8">
        <f t="shared" si="32"/>
        <v>9.0991148381085498</v>
      </c>
      <c r="AG85" s="8">
        <f t="shared" si="33"/>
        <v>14.558583740973678</v>
      </c>
    </row>
    <row r="86" spans="1:33">
      <c r="A86" s="1" t="s">
        <v>156</v>
      </c>
      <c r="P86" s="8"/>
      <c r="R86" s="8"/>
      <c r="S86" s="8"/>
      <c r="T86" s="8"/>
      <c r="V86" s="9"/>
      <c r="W86" s="9"/>
      <c r="X86" s="9"/>
      <c r="Y86" s="9"/>
      <c r="Z86" s="9"/>
      <c r="AA86" s="9"/>
      <c r="AB86" s="8"/>
      <c r="AC86" s="8"/>
      <c r="AD86" s="8"/>
      <c r="AE86" s="8"/>
      <c r="AF86" s="8"/>
      <c r="AG86" s="8"/>
    </row>
    <row r="87" spans="1:33">
      <c r="B87" s="2" t="s">
        <v>157</v>
      </c>
      <c r="C87">
        <v>60</v>
      </c>
      <c r="D87">
        <v>160</v>
      </c>
      <c r="E87" s="21">
        <f t="shared" si="17"/>
        <v>37.5</v>
      </c>
      <c r="F87" s="21">
        <f t="shared" si="17"/>
        <v>100</v>
      </c>
      <c r="G87" t="s">
        <v>164</v>
      </c>
      <c r="H87" s="33">
        <v>1400</v>
      </c>
      <c r="I87">
        <v>1400</v>
      </c>
      <c r="J87">
        <v>90</v>
      </c>
      <c r="K87">
        <v>315</v>
      </c>
      <c r="L87" s="21">
        <v>14.7</v>
      </c>
      <c r="M87" s="21">
        <v>2245</v>
      </c>
      <c r="N87" s="21">
        <v>2390</v>
      </c>
      <c r="O87" s="21">
        <v>3300</v>
      </c>
      <c r="P87" s="8">
        <f t="shared" si="21"/>
        <v>1.96875</v>
      </c>
      <c r="R87" s="8">
        <f t="shared" si="18"/>
        <v>21.428571428571431</v>
      </c>
      <c r="S87" s="8">
        <f t="shared" si="19"/>
        <v>39.939140357550393</v>
      </c>
      <c r="T87" s="8">
        <f t="shared" si="20"/>
        <v>17.790262965501292</v>
      </c>
      <c r="V87" s="9">
        <f t="shared" si="22"/>
        <v>7.8869999999999996E-2</v>
      </c>
      <c r="W87" s="9">
        <f t="shared" si="23"/>
        <v>4.9293749999999997E-2</v>
      </c>
      <c r="X87" s="9">
        <f t="shared" si="24"/>
        <v>0.17706315</v>
      </c>
      <c r="Y87" s="9">
        <f t="shared" si="25"/>
        <v>0.11066446874999999</v>
      </c>
      <c r="Z87" s="9">
        <f t="shared" si="26"/>
        <v>0.14699999999999999</v>
      </c>
      <c r="AA87" s="9">
        <f t="shared" si="27"/>
        <v>9.1874999999999998E-2</v>
      </c>
      <c r="AB87" s="8">
        <f t="shared" si="28"/>
        <v>6.8027210884353746</v>
      </c>
      <c r="AC87" s="8">
        <f t="shared" si="29"/>
        <v>10.884353741496598</v>
      </c>
      <c r="AD87" s="8">
        <f t="shared" si="30"/>
        <v>12.679092177000127</v>
      </c>
      <c r="AE87" s="8">
        <f t="shared" si="31"/>
        <v>20.286547483200202</v>
      </c>
      <c r="AF87" s="8">
        <f t="shared" si="32"/>
        <v>5.6477025287305693</v>
      </c>
      <c r="AG87" s="8">
        <f t="shared" si="33"/>
        <v>9.0363240459689091</v>
      </c>
    </row>
    <row r="88" spans="1:33">
      <c r="P88" s="8"/>
      <c r="R88" s="8"/>
      <c r="S88" s="8"/>
      <c r="T88" s="8"/>
      <c r="V88" s="9"/>
      <c r="W88" s="9"/>
      <c r="X88" s="9"/>
      <c r="Y88" s="9"/>
      <c r="Z88" s="9"/>
      <c r="AA88" s="9"/>
      <c r="AB88" s="8"/>
      <c r="AC88" s="8"/>
      <c r="AD88" s="8"/>
      <c r="AE88" s="8"/>
      <c r="AF88" s="8"/>
      <c r="AG88" s="8"/>
    </row>
    <row r="89" spans="1:33">
      <c r="A89" s="18" t="s">
        <v>165</v>
      </c>
      <c r="P89" s="8"/>
      <c r="R89" s="8"/>
      <c r="S89" s="8"/>
      <c r="T89" s="8"/>
      <c r="V89" s="9"/>
      <c r="W89" s="9"/>
      <c r="X89" s="9"/>
      <c r="Y89" s="9"/>
      <c r="Z89" s="9"/>
      <c r="AA89" s="9"/>
      <c r="AB89" s="8"/>
      <c r="AC89" s="8"/>
      <c r="AD89" s="8"/>
      <c r="AE89" s="8"/>
      <c r="AF89" s="8"/>
      <c r="AG89" s="8"/>
    </row>
    <row r="90" spans="1:33">
      <c r="A90" s="1" t="s">
        <v>60</v>
      </c>
      <c r="P90" s="8"/>
      <c r="R90" s="8"/>
      <c r="S90" s="8"/>
      <c r="T90" s="8"/>
      <c r="V90" s="9"/>
      <c r="W90" s="9"/>
      <c r="X90" s="9"/>
      <c r="Y90" s="9"/>
      <c r="Z90" s="9"/>
      <c r="AA90" s="9"/>
      <c r="AB90" s="8"/>
      <c r="AC90" s="8"/>
      <c r="AD90" s="8"/>
      <c r="AE90" s="8"/>
      <c r="AF90" s="8"/>
      <c r="AG90" s="8"/>
    </row>
    <row r="91" spans="1:33">
      <c r="B91" s="2" t="s">
        <v>166</v>
      </c>
      <c r="C91">
        <v>50</v>
      </c>
      <c r="D91">
        <v>100</v>
      </c>
      <c r="E91" s="21">
        <f t="shared" ref="E91:F98" si="34">C91/1.6</f>
        <v>31.25</v>
      </c>
      <c r="F91" s="21">
        <f t="shared" ref="F91:F94" si="35">D91/1.6</f>
        <v>62.5</v>
      </c>
      <c r="G91" t="s">
        <v>170</v>
      </c>
      <c r="H91" s="21">
        <v>700</v>
      </c>
      <c r="I91">
        <v>1000</v>
      </c>
      <c r="J91">
        <v>55</v>
      </c>
      <c r="K91">
        <v>90</v>
      </c>
      <c r="L91" s="21">
        <v>6.7</v>
      </c>
      <c r="M91" s="21">
        <v>1985</v>
      </c>
      <c r="N91" s="21">
        <v>1740</v>
      </c>
      <c r="O91" s="21">
        <v>2270</v>
      </c>
      <c r="P91" s="8">
        <f t="shared" si="21"/>
        <v>0.9</v>
      </c>
      <c r="R91" s="8">
        <f t="shared" si="18"/>
        <v>13.432835820895521</v>
      </c>
      <c r="S91" s="8">
        <f t="shared" si="19"/>
        <v>22.785963846270697</v>
      </c>
      <c r="T91" s="8">
        <f t="shared" si="20"/>
        <v>11.4790749855268</v>
      </c>
      <c r="V91" s="9">
        <f t="shared" si="22"/>
        <v>6.3196799999999997E-2</v>
      </c>
      <c r="W91" s="9">
        <f t="shared" si="23"/>
        <v>3.9498000000000005E-2</v>
      </c>
      <c r="X91" s="9">
        <f t="shared" si="24"/>
        <v>0.12544564799999999</v>
      </c>
      <c r="Y91" s="9">
        <f t="shared" si="25"/>
        <v>7.8403529999999999E-2</v>
      </c>
      <c r="Z91" s="9">
        <f t="shared" si="26"/>
        <v>0.1072</v>
      </c>
      <c r="AA91" s="9">
        <f t="shared" si="27"/>
        <v>6.7000000000000004E-2</v>
      </c>
      <c r="AB91" s="8">
        <f t="shared" si="28"/>
        <v>9.3283582089552244</v>
      </c>
      <c r="AC91" s="8">
        <f t="shared" si="29"/>
        <v>14.925373134328359</v>
      </c>
      <c r="AD91" s="8">
        <f t="shared" si="30"/>
        <v>15.823586004354651</v>
      </c>
      <c r="AE91" s="8">
        <f t="shared" si="31"/>
        <v>25.317737606967444</v>
      </c>
      <c r="AF91" s="8">
        <f t="shared" si="32"/>
        <v>7.9715798510602776</v>
      </c>
      <c r="AG91" s="8">
        <f t="shared" si="33"/>
        <v>12.754527761696444</v>
      </c>
    </row>
    <row r="92" spans="1:33">
      <c r="A92" s="15"/>
      <c r="B92" s="2" t="s">
        <v>167</v>
      </c>
      <c r="C92">
        <v>80</v>
      </c>
      <c r="D92">
        <v>150</v>
      </c>
      <c r="E92" s="21">
        <f t="shared" si="34"/>
        <v>50</v>
      </c>
      <c r="F92" s="21">
        <f t="shared" si="35"/>
        <v>93.75</v>
      </c>
      <c r="G92" t="s">
        <v>171</v>
      </c>
      <c r="H92" s="21">
        <v>1050</v>
      </c>
      <c r="I92">
        <v>1100</v>
      </c>
      <c r="J92">
        <v>75</v>
      </c>
      <c r="K92">
        <v>110</v>
      </c>
      <c r="L92" s="21">
        <v>9.9</v>
      </c>
      <c r="M92" s="21">
        <v>1900</v>
      </c>
      <c r="N92" s="21">
        <v>1844</v>
      </c>
      <c r="O92" s="21">
        <v>2545</v>
      </c>
      <c r="P92" s="8">
        <f t="shared" si="21"/>
        <v>0.73333333333333328</v>
      </c>
      <c r="R92" s="8">
        <f t="shared" si="18"/>
        <v>11.111111111111111</v>
      </c>
      <c r="S92" s="8">
        <f t="shared" si="19"/>
        <v>23.43926460372727</v>
      </c>
      <c r="T92" s="8">
        <f t="shared" si="20"/>
        <v>12.3364550545933</v>
      </c>
      <c r="V92" s="9">
        <f t="shared" si="22"/>
        <v>5.0058453333333336E-2</v>
      </c>
      <c r="W92" s="9">
        <f t="shared" si="23"/>
        <v>3.1286533333333338E-2</v>
      </c>
      <c r="X92" s="9">
        <f t="shared" si="24"/>
        <v>9.5111061333333344E-2</v>
      </c>
      <c r="Y92" s="9">
        <f t="shared" si="25"/>
        <v>5.9444413333333335E-2</v>
      </c>
      <c r="Z92" s="9">
        <f t="shared" si="26"/>
        <v>0.1056</v>
      </c>
      <c r="AA92" s="9">
        <f t="shared" si="27"/>
        <v>6.6000000000000003E-2</v>
      </c>
      <c r="AB92" s="8">
        <f t="shared" si="28"/>
        <v>9.4696969696969688</v>
      </c>
      <c r="AC92" s="8">
        <f t="shared" si="29"/>
        <v>15.15151515151515</v>
      </c>
      <c r="AD92" s="8">
        <f t="shared" si="30"/>
        <v>19.976645969085741</v>
      </c>
      <c r="AE92" s="8">
        <f t="shared" si="31"/>
        <v>31.962633550537184</v>
      </c>
      <c r="AF92" s="8">
        <f t="shared" si="32"/>
        <v>10.514024194255652</v>
      </c>
      <c r="AG92" s="8">
        <f t="shared" si="33"/>
        <v>16.822438710809045</v>
      </c>
    </row>
    <row r="93" spans="1:33">
      <c r="B93" s="2" t="s">
        <v>168</v>
      </c>
      <c r="C93">
        <v>100</v>
      </c>
      <c r="D93">
        <v>200</v>
      </c>
      <c r="E93" s="21">
        <f t="shared" si="34"/>
        <v>62.5</v>
      </c>
      <c r="F93" s="21">
        <f t="shared" si="35"/>
        <v>125</v>
      </c>
      <c r="G93" t="s">
        <v>172</v>
      </c>
      <c r="H93" s="33">
        <v>1200</v>
      </c>
      <c r="I93">
        <v>1000</v>
      </c>
      <c r="J93">
        <v>90</v>
      </c>
      <c r="K93">
        <v>160</v>
      </c>
      <c r="L93" s="21">
        <v>12.7</v>
      </c>
      <c r="M93" s="21">
        <v>1900</v>
      </c>
      <c r="N93" s="21">
        <v>2150</v>
      </c>
      <c r="O93" s="21">
        <v>2700</v>
      </c>
      <c r="P93" s="8">
        <f t="shared" si="21"/>
        <v>0.8</v>
      </c>
      <c r="R93" s="8">
        <f t="shared" si="18"/>
        <v>12.598425196850394</v>
      </c>
      <c r="S93" s="8">
        <f t="shared" si="19"/>
        <v>27.562446167097328</v>
      </c>
      <c r="T93" s="8">
        <f t="shared" si="20"/>
        <v>14.506550614261753</v>
      </c>
      <c r="V93" s="9">
        <f t="shared" si="22"/>
        <v>4.6439999999999995E-2</v>
      </c>
      <c r="W93" s="9">
        <f t="shared" si="23"/>
        <v>2.9024999999999999E-2</v>
      </c>
      <c r="X93" s="9">
        <f t="shared" si="24"/>
        <v>8.8236000000000009E-2</v>
      </c>
      <c r="Y93" s="9">
        <f t="shared" si="25"/>
        <v>5.5147500000000002E-2</v>
      </c>
      <c r="Z93" s="9">
        <f t="shared" si="26"/>
        <v>0.1016</v>
      </c>
      <c r="AA93" s="9">
        <f t="shared" si="27"/>
        <v>6.3500000000000001E-2</v>
      </c>
      <c r="AB93" s="8">
        <f t="shared" si="28"/>
        <v>9.8425196850393704</v>
      </c>
      <c r="AC93" s="8">
        <f t="shared" si="29"/>
        <v>15.748031496062993</v>
      </c>
      <c r="AD93" s="8">
        <f t="shared" si="30"/>
        <v>21.533161068044787</v>
      </c>
      <c r="AE93" s="8">
        <f t="shared" si="31"/>
        <v>34.453057708871661</v>
      </c>
      <c r="AF93" s="8">
        <f t="shared" si="32"/>
        <v>11.333242667391994</v>
      </c>
      <c r="AG93" s="8">
        <f t="shared" si="33"/>
        <v>18.13318826782719</v>
      </c>
    </row>
    <row r="94" spans="1:33">
      <c r="B94" s="2" t="s">
        <v>169</v>
      </c>
      <c r="C94">
        <v>140</v>
      </c>
      <c r="D94">
        <v>300</v>
      </c>
      <c r="E94" s="21">
        <f t="shared" si="34"/>
        <v>87.5</v>
      </c>
      <c r="F94" s="21">
        <f t="shared" si="35"/>
        <v>187.5</v>
      </c>
      <c r="G94" t="s">
        <v>173</v>
      </c>
      <c r="H94" s="35">
        <v>1420</v>
      </c>
      <c r="I94">
        <v>1250</v>
      </c>
      <c r="J94">
        <v>132</v>
      </c>
      <c r="K94">
        <v>200</v>
      </c>
      <c r="L94" s="21">
        <v>6.7</v>
      </c>
      <c r="M94" s="21">
        <v>2365</v>
      </c>
      <c r="N94" s="21">
        <v>2464</v>
      </c>
      <c r="O94" s="21">
        <v>3230</v>
      </c>
      <c r="P94" s="8">
        <f t="shared" si="21"/>
        <v>0.66666666666666663</v>
      </c>
      <c r="R94" s="8">
        <f t="shared" si="18"/>
        <v>29.850746268656717</v>
      </c>
      <c r="S94" s="8">
        <f t="shared" si="19"/>
        <v>25.129669092517389</v>
      </c>
      <c r="T94" s="8">
        <f t="shared" si="20"/>
        <v>10.625652893242027</v>
      </c>
      <c r="V94" s="9">
        <f t="shared" si="22"/>
        <v>4.2446506666666661E-2</v>
      </c>
      <c r="W94" s="9">
        <f t="shared" si="23"/>
        <v>2.6529066666666667E-2</v>
      </c>
      <c r="X94" s="9">
        <f t="shared" si="24"/>
        <v>0.10038598826666667</v>
      </c>
      <c r="Y94" s="9">
        <f t="shared" si="25"/>
        <v>6.2741242666666669E-2</v>
      </c>
      <c r="Z94" s="9">
        <f t="shared" si="26"/>
        <v>3.5733333333333332E-2</v>
      </c>
      <c r="AA94" s="9">
        <f t="shared" si="27"/>
        <v>2.2333333333333334E-2</v>
      </c>
      <c r="AB94" s="8">
        <f t="shared" si="28"/>
        <v>27.985074626865671</v>
      </c>
      <c r="AC94" s="8">
        <f t="shared" si="29"/>
        <v>44.776119402985074</v>
      </c>
      <c r="AD94" s="8">
        <f t="shared" si="30"/>
        <v>23.559064774235054</v>
      </c>
      <c r="AE94" s="8">
        <f t="shared" si="31"/>
        <v>37.694503638776084</v>
      </c>
      <c r="AF94" s="8">
        <f t="shared" si="32"/>
        <v>9.9615495874143996</v>
      </c>
      <c r="AG94" s="8">
        <f t="shared" si="33"/>
        <v>15.938479339863036</v>
      </c>
    </row>
    <row r="95" spans="1:33">
      <c r="A95" s="18"/>
      <c r="P95" s="8"/>
      <c r="R95" s="8"/>
      <c r="S95" s="8"/>
      <c r="T95" s="8"/>
      <c r="V95" s="9"/>
      <c r="W95" s="9"/>
      <c r="X95" s="9"/>
      <c r="Y95" s="9"/>
      <c r="Z95" s="9"/>
      <c r="AA95" s="9"/>
      <c r="AB95" s="8"/>
      <c r="AC95" s="8"/>
      <c r="AD95" s="8"/>
      <c r="AE95" s="8"/>
      <c r="AF95" s="8"/>
      <c r="AG95" s="8"/>
    </row>
    <row r="96" spans="1:33">
      <c r="A96" s="18" t="s">
        <v>174</v>
      </c>
      <c r="P96" s="8"/>
      <c r="R96" s="8"/>
      <c r="S96" s="8"/>
      <c r="T96" s="8"/>
      <c r="V96" s="9"/>
      <c r="W96" s="9"/>
      <c r="X96" s="9"/>
      <c r="Y96" s="9"/>
      <c r="Z96" s="9"/>
      <c r="AA96" s="9"/>
      <c r="AB96" s="8"/>
      <c r="AC96" s="8"/>
      <c r="AD96" s="8"/>
      <c r="AE96" s="8"/>
      <c r="AF96" s="8"/>
      <c r="AG96" s="8"/>
    </row>
    <row r="97" spans="1:33">
      <c r="A97" s="1" t="s">
        <v>175</v>
      </c>
      <c r="B97" s="11"/>
      <c r="G97" s="5"/>
      <c r="H97" s="33"/>
      <c r="P97" s="8"/>
      <c r="R97" s="8"/>
      <c r="S97" s="8"/>
      <c r="T97" s="8"/>
      <c r="V97" s="9"/>
      <c r="W97" s="9"/>
      <c r="X97" s="9"/>
      <c r="Y97" s="9"/>
      <c r="Z97" s="9"/>
      <c r="AA97" s="9"/>
      <c r="AB97" s="8"/>
      <c r="AC97" s="8"/>
      <c r="AD97" s="8"/>
      <c r="AE97" s="8"/>
      <c r="AF97" s="8"/>
      <c r="AG97" s="8"/>
    </row>
    <row r="98" spans="1:33">
      <c r="B98" s="2" t="s">
        <v>176</v>
      </c>
      <c r="C98">
        <v>200</v>
      </c>
      <c r="D98">
        <v>350</v>
      </c>
      <c r="E98" s="21">
        <f t="shared" si="34"/>
        <v>125</v>
      </c>
      <c r="F98" s="21">
        <f t="shared" si="34"/>
        <v>218.75</v>
      </c>
      <c r="G98" t="s">
        <v>197</v>
      </c>
      <c r="H98" s="33">
        <v>1250</v>
      </c>
      <c r="I98">
        <v>1300</v>
      </c>
      <c r="K98">
        <v>200</v>
      </c>
      <c r="L98" s="21">
        <v>27</v>
      </c>
      <c r="M98" s="21">
        <v>3400</v>
      </c>
      <c r="N98" s="21">
        <v>1950</v>
      </c>
      <c r="O98" s="21">
        <v>3150</v>
      </c>
      <c r="P98" s="8">
        <f t="shared" si="21"/>
        <v>0.5714285714285714</v>
      </c>
      <c r="R98" s="8">
        <f t="shared" si="18"/>
        <v>7.4074074074074074</v>
      </c>
      <c r="S98" s="8">
        <f t="shared" si="19"/>
        <v>32.56003256003256</v>
      </c>
      <c r="T98" s="8">
        <f t="shared" si="20"/>
        <v>9.5764801647154592</v>
      </c>
      <c r="V98" s="9">
        <f t="shared" si="22"/>
        <v>2.8080000000000001E-2</v>
      </c>
      <c r="W98" s="9">
        <f t="shared" si="23"/>
        <v>1.755E-2</v>
      </c>
      <c r="X98" s="9">
        <f t="shared" si="24"/>
        <v>9.5472000000000001E-2</v>
      </c>
      <c r="Y98" s="9">
        <f t="shared" si="25"/>
        <v>5.9670000000000001E-2</v>
      </c>
      <c r="Z98" s="9">
        <f t="shared" si="26"/>
        <v>0.12342857142857143</v>
      </c>
      <c r="AA98" s="9">
        <f t="shared" si="27"/>
        <v>7.7142857142857138E-2</v>
      </c>
      <c r="AB98" s="8">
        <f t="shared" si="28"/>
        <v>8.1018518518518512</v>
      </c>
      <c r="AC98" s="8">
        <f t="shared" si="29"/>
        <v>12.962962962962964</v>
      </c>
      <c r="AD98" s="8">
        <f t="shared" si="30"/>
        <v>35.612535612535609</v>
      </c>
      <c r="AE98" s="8">
        <f t="shared" si="31"/>
        <v>56.980056980056979</v>
      </c>
      <c r="AF98" s="8">
        <f t="shared" si="32"/>
        <v>10.474275180157534</v>
      </c>
      <c r="AG98" s="8">
        <f t="shared" si="33"/>
        <v>16.758840288252053</v>
      </c>
    </row>
    <row r="99" spans="1:33">
      <c r="B99" s="2" t="s">
        <v>177</v>
      </c>
      <c r="C99">
        <v>250</v>
      </c>
      <c r="D99">
        <v>400</v>
      </c>
      <c r="E99" s="21">
        <f t="shared" ref="E99:E127" si="36">C99/1.6</f>
        <v>156.25</v>
      </c>
      <c r="F99" s="21">
        <f t="shared" ref="F99:F131" si="37">D99/1.6</f>
        <v>250</v>
      </c>
      <c r="G99" t="s">
        <v>198</v>
      </c>
      <c r="H99" s="33">
        <v>1400</v>
      </c>
      <c r="I99">
        <v>1300</v>
      </c>
      <c r="K99">
        <v>315</v>
      </c>
      <c r="L99" s="21">
        <v>30</v>
      </c>
      <c r="M99" s="21">
        <v>3750</v>
      </c>
      <c r="N99" s="21">
        <v>2360</v>
      </c>
      <c r="O99" s="21">
        <v>3650</v>
      </c>
      <c r="P99" s="8">
        <f t="shared" si="21"/>
        <v>0.78749999999999998</v>
      </c>
      <c r="R99" s="8">
        <f t="shared" si="18"/>
        <v>10.5</v>
      </c>
      <c r="S99" s="8">
        <f t="shared" si="19"/>
        <v>36.568377060599026</v>
      </c>
      <c r="T99" s="8">
        <f t="shared" si="20"/>
        <v>9.7515672161597404</v>
      </c>
      <c r="V99" s="9">
        <f t="shared" si="22"/>
        <v>3.4456000000000001E-2</v>
      </c>
      <c r="W99" s="9">
        <f t="shared" si="23"/>
        <v>2.1535000000000002E-2</v>
      </c>
      <c r="X99" s="9">
        <f t="shared" si="24"/>
        <v>0.12921000000000002</v>
      </c>
      <c r="Y99" s="9">
        <f t="shared" si="25"/>
        <v>8.0756250000000002E-2</v>
      </c>
      <c r="Z99" s="9">
        <f t="shared" si="26"/>
        <v>0.12</v>
      </c>
      <c r="AA99" s="9">
        <f t="shared" si="27"/>
        <v>7.4999999999999997E-2</v>
      </c>
      <c r="AB99" s="8">
        <f t="shared" si="28"/>
        <v>8.3333333333333339</v>
      </c>
      <c r="AC99" s="8">
        <f t="shared" si="29"/>
        <v>13.333333333333334</v>
      </c>
      <c r="AD99" s="8">
        <f t="shared" si="30"/>
        <v>29.022521476665894</v>
      </c>
      <c r="AE99" s="8">
        <f t="shared" si="31"/>
        <v>46.436034362665431</v>
      </c>
      <c r="AF99" s="8">
        <f t="shared" si="32"/>
        <v>7.7393390604442374</v>
      </c>
      <c r="AG99" s="8">
        <f t="shared" si="33"/>
        <v>12.382942496710781</v>
      </c>
    </row>
    <row r="100" spans="1:33">
      <c r="B100" s="2" t="s">
        <v>178</v>
      </c>
      <c r="C100">
        <v>350</v>
      </c>
      <c r="D100">
        <v>550</v>
      </c>
      <c r="E100" s="21">
        <f t="shared" si="36"/>
        <v>218.75</v>
      </c>
      <c r="F100" s="21">
        <f t="shared" si="37"/>
        <v>343.75</v>
      </c>
      <c r="G100" t="s">
        <v>199</v>
      </c>
      <c r="H100" s="33">
        <v>1500</v>
      </c>
      <c r="I100">
        <v>1500</v>
      </c>
      <c r="K100">
        <v>355</v>
      </c>
      <c r="L100" s="21">
        <v>52</v>
      </c>
      <c r="M100" s="21">
        <v>5500</v>
      </c>
      <c r="N100" s="21">
        <v>2400</v>
      </c>
      <c r="O100" s="21">
        <v>4650</v>
      </c>
      <c r="P100" s="8">
        <f t="shared" si="21"/>
        <v>0.6454545454545455</v>
      </c>
      <c r="R100" s="8">
        <f t="shared" si="18"/>
        <v>6.8269230769230766</v>
      </c>
      <c r="S100" s="8">
        <f t="shared" si="19"/>
        <v>31.810035842293903</v>
      </c>
      <c r="T100" s="8">
        <f t="shared" si="20"/>
        <v>5.7836428804170739</v>
      </c>
      <c r="V100" s="9">
        <f t="shared" si="22"/>
        <v>3.2465454545454547E-2</v>
      </c>
      <c r="W100" s="9">
        <f t="shared" si="23"/>
        <v>2.0290909090909092E-2</v>
      </c>
      <c r="X100" s="9">
        <f t="shared" si="24"/>
        <v>0.17856</v>
      </c>
      <c r="Y100" s="9">
        <f t="shared" si="25"/>
        <v>0.1116</v>
      </c>
      <c r="Z100" s="9">
        <f t="shared" si="26"/>
        <v>0.15127272727272728</v>
      </c>
      <c r="AA100" s="9">
        <f t="shared" si="27"/>
        <v>9.4545454545454544E-2</v>
      </c>
      <c r="AB100" s="8">
        <f t="shared" si="28"/>
        <v>6.6105769230769234</v>
      </c>
      <c r="AC100" s="8">
        <f t="shared" si="29"/>
        <v>10.576923076923077</v>
      </c>
      <c r="AD100" s="8">
        <f t="shared" si="30"/>
        <v>30.801971326164878</v>
      </c>
      <c r="AE100" s="8">
        <f t="shared" si="31"/>
        <v>49.283154121863802</v>
      </c>
      <c r="AF100" s="8">
        <f t="shared" si="32"/>
        <v>5.6003584229390677</v>
      </c>
      <c r="AG100" s="8">
        <f t="shared" si="33"/>
        <v>8.9605734767025087</v>
      </c>
    </row>
    <row r="101" spans="1:33">
      <c r="B101" s="2" t="s">
        <v>179</v>
      </c>
      <c r="C101">
        <v>400</v>
      </c>
      <c r="D101">
        <v>500</v>
      </c>
      <c r="E101" s="21">
        <f t="shared" si="36"/>
        <v>250</v>
      </c>
      <c r="F101" s="21">
        <f t="shared" si="37"/>
        <v>312.5</v>
      </c>
      <c r="G101" t="s">
        <v>200</v>
      </c>
      <c r="H101" s="35">
        <v>1630</v>
      </c>
      <c r="I101">
        <v>1330</v>
      </c>
      <c r="K101">
        <v>355</v>
      </c>
      <c r="L101" s="21">
        <v>33</v>
      </c>
      <c r="M101" s="21">
        <v>3400</v>
      </c>
      <c r="N101" s="21">
        <v>2550</v>
      </c>
      <c r="O101" s="21">
        <v>3650</v>
      </c>
      <c r="P101" s="8">
        <f t="shared" si="21"/>
        <v>0.71</v>
      </c>
      <c r="R101" s="8">
        <f t="shared" si="18"/>
        <v>10.757575757575758</v>
      </c>
      <c r="S101" s="8">
        <f t="shared" si="19"/>
        <v>38.141283910824605</v>
      </c>
      <c r="T101" s="8">
        <f t="shared" si="20"/>
        <v>11.218024679654295</v>
      </c>
      <c r="V101" s="9">
        <f t="shared" si="22"/>
        <v>2.9783999999999998E-2</v>
      </c>
      <c r="W101" s="9">
        <f t="shared" si="23"/>
        <v>1.8615E-2</v>
      </c>
      <c r="X101" s="9">
        <f t="shared" si="24"/>
        <v>0.1012656</v>
      </c>
      <c r="Y101" s="9">
        <f t="shared" si="25"/>
        <v>6.3291E-2</v>
      </c>
      <c r="Z101" s="9">
        <f t="shared" si="26"/>
        <v>0.1056</v>
      </c>
      <c r="AA101" s="9">
        <f t="shared" si="27"/>
        <v>6.6000000000000003E-2</v>
      </c>
      <c r="AB101" s="8">
        <f t="shared" si="28"/>
        <v>9.4696969696969688</v>
      </c>
      <c r="AC101" s="8">
        <f t="shared" si="29"/>
        <v>15.151515151515152</v>
      </c>
      <c r="AD101" s="8">
        <f t="shared" si="30"/>
        <v>33.575073865162501</v>
      </c>
      <c r="AE101" s="8">
        <f t="shared" si="31"/>
        <v>53.720118184260009</v>
      </c>
      <c r="AF101" s="8">
        <f t="shared" si="32"/>
        <v>9.8750217250477945</v>
      </c>
      <c r="AG101" s="8">
        <f t="shared" si="33"/>
        <v>15.800034760076473</v>
      </c>
    </row>
    <row r="102" spans="1:33">
      <c r="B102" s="2" t="s">
        <v>180</v>
      </c>
      <c r="C102">
        <v>500</v>
      </c>
      <c r="D102">
        <v>750</v>
      </c>
      <c r="E102" s="21">
        <f t="shared" si="36"/>
        <v>312.5</v>
      </c>
      <c r="F102" s="21">
        <f t="shared" si="37"/>
        <v>468.75</v>
      </c>
      <c r="G102" t="s">
        <v>201</v>
      </c>
      <c r="H102" s="35">
        <v>2000</v>
      </c>
      <c r="I102">
        <v>1600</v>
      </c>
      <c r="K102">
        <v>450</v>
      </c>
      <c r="L102" s="21">
        <v>59</v>
      </c>
      <c r="M102" s="21">
        <v>4550</v>
      </c>
      <c r="N102" s="21">
        <v>3000</v>
      </c>
      <c r="O102" s="21">
        <v>4500</v>
      </c>
      <c r="P102" s="8">
        <f t="shared" si="21"/>
        <v>0.6</v>
      </c>
      <c r="R102" s="8">
        <f t="shared" si="18"/>
        <v>7.6271186440677967</v>
      </c>
      <c r="S102" s="8">
        <f t="shared" si="19"/>
        <v>33.333333333333336</v>
      </c>
      <c r="T102" s="8">
        <f t="shared" si="20"/>
        <v>7.3260073260073257</v>
      </c>
      <c r="V102" s="9">
        <f t="shared" si="22"/>
        <v>2.8799999999999999E-2</v>
      </c>
      <c r="W102" s="9">
        <f t="shared" si="23"/>
        <v>1.7999999999999999E-2</v>
      </c>
      <c r="X102" s="9">
        <f t="shared" si="24"/>
        <v>0.13103999999999999</v>
      </c>
      <c r="Y102" s="9">
        <f t="shared" si="25"/>
        <v>8.1900000000000001E-2</v>
      </c>
      <c r="Z102" s="9">
        <f t="shared" si="26"/>
        <v>0.12586666666666665</v>
      </c>
      <c r="AA102" s="9">
        <f t="shared" si="27"/>
        <v>7.8666666666666663E-2</v>
      </c>
      <c r="AB102" s="8">
        <f t="shared" si="28"/>
        <v>7.9449152542372881</v>
      </c>
      <c r="AC102" s="8">
        <f t="shared" si="29"/>
        <v>12.711864406779661</v>
      </c>
      <c r="AD102" s="8">
        <f t="shared" si="30"/>
        <v>34.722222222222221</v>
      </c>
      <c r="AE102" s="8">
        <f t="shared" si="31"/>
        <v>55.555555555555557</v>
      </c>
      <c r="AF102" s="8">
        <f t="shared" si="32"/>
        <v>7.6312576312576317</v>
      </c>
      <c r="AG102" s="8">
        <f t="shared" si="33"/>
        <v>12.210012210012209</v>
      </c>
    </row>
    <row r="103" spans="1:33">
      <c r="A103" s="1" t="s">
        <v>181</v>
      </c>
      <c r="B103" s="11"/>
      <c r="G103" s="5"/>
      <c r="H103" s="33"/>
      <c r="P103" s="8"/>
      <c r="R103" s="8"/>
      <c r="S103" s="8"/>
      <c r="T103" s="8"/>
      <c r="V103" s="9"/>
      <c r="W103" s="9"/>
      <c r="X103" s="9"/>
      <c r="Y103" s="9"/>
      <c r="Z103" s="9"/>
      <c r="AA103" s="9"/>
      <c r="AB103" s="8"/>
      <c r="AC103" s="8"/>
      <c r="AD103" s="8"/>
      <c r="AE103" s="8"/>
      <c r="AF103" s="8"/>
      <c r="AG103" s="8"/>
    </row>
    <row r="104" spans="1:33">
      <c r="B104" s="2" t="s">
        <v>182</v>
      </c>
      <c r="C104">
        <v>120</v>
      </c>
      <c r="D104">
        <v>150</v>
      </c>
      <c r="E104" s="21">
        <f t="shared" si="36"/>
        <v>75</v>
      </c>
      <c r="F104" s="21">
        <f t="shared" si="37"/>
        <v>93.75</v>
      </c>
      <c r="G104" s="36" t="s">
        <v>202</v>
      </c>
      <c r="H104" s="35">
        <v>1000</v>
      </c>
      <c r="I104">
        <v>1050</v>
      </c>
      <c r="K104">
        <v>132</v>
      </c>
      <c r="L104" s="21">
        <v>9.8000000000000007</v>
      </c>
      <c r="M104" s="21">
        <v>1800</v>
      </c>
      <c r="N104" s="21">
        <v>1700</v>
      </c>
      <c r="O104" s="21">
        <v>2050</v>
      </c>
      <c r="P104" s="8">
        <f t="shared" si="21"/>
        <v>0.88</v>
      </c>
      <c r="R104" s="8">
        <f t="shared" si="18"/>
        <v>13.469387755102041</v>
      </c>
      <c r="S104" s="8">
        <f t="shared" si="19"/>
        <v>37.876614060258248</v>
      </c>
      <c r="T104" s="8">
        <f t="shared" si="20"/>
        <v>21.042563366810139</v>
      </c>
      <c r="V104" s="9">
        <f t="shared" si="22"/>
        <v>3.7173333333333329E-2</v>
      </c>
      <c r="W104" s="9">
        <f t="shared" si="23"/>
        <v>2.3233333333333332E-2</v>
      </c>
      <c r="X104" s="9">
        <f t="shared" si="24"/>
        <v>6.6911999999999999E-2</v>
      </c>
      <c r="Y104" s="9">
        <f t="shared" si="25"/>
        <v>4.1819999999999996E-2</v>
      </c>
      <c r="Z104" s="9">
        <f t="shared" si="26"/>
        <v>0.10453333333333334</v>
      </c>
      <c r="AA104" s="9">
        <f t="shared" si="27"/>
        <v>6.533333333333334E-2</v>
      </c>
      <c r="AB104" s="8">
        <f t="shared" si="28"/>
        <v>9.566326530612244</v>
      </c>
      <c r="AC104" s="8">
        <f t="shared" si="29"/>
        <v>15.306122448979592</v>
      </c>
      <c r="AD104" s="8">
        <f t="shared" si="30"/>
        <v>26.901004304160686</v>
      </c>
      <c r="AE104" s="8">
        <f t="shared" si="31"/>
        <v>43.0416068866571</v>
      </c>
      <c r="AF104" s="8">
        <f t="shared" si="32"/>
        <v>14.945002391200383</v>
      </c>
      <c r="AG104" s="8">
        <f t="shared" si="33"/>
        <v>23.91200382592061</v>
      </c>
    </row>
    <row r="105" spans="1:33">
      <c r="B105" s="2" t="s">
        <v>183</v>
      </c>
      <c r="C105">
        <v>150</v>
      </c>
      <c r="D105">
        <v>200</v>
      </c>
      <c r="E105" s="21">
        <f t="shared" si="36"/>
        <v>93.75</v>
      </c>
      <c r="F105" s="21">
        <f t="shared" si="37"/>
        <v>125</v>
      </c>
      <c r="G105" s="36" t="s">
        <v>203</v>
      </c>
      <c r="H105" s="35">
        <v>1250</v>
      </c>
      <c r="I105">
        <v>1300</v>
      </c>
      <c r="K105">
        <v>250</v>
      </c>
      <c r="L105" s="21">
        <v>18.5</v>
      </c>
      <c r="M105" s="21">
        <v>2700</v>
      </c>
      <c r="N105" s="21">
        <v>2050</v>
      </c>
      <c r="O105" s="21">
        <v>2600</v>
      </c>
      <c r="P105" s="8">
        <f t="shared" si="21"/>
        <v>1.25</v>
      </c>
      <c r="R105" s="8">
        <f t="shared" si="18"/>
        <v>13.513513513513514</v>
      </c>
      <c r="S105" s="8">
        <f t="shared" si="19"/>
        <v>46.904315196998127</v>
      </c>
      <c r="T105" s="8">
        <f t="shared" si="20"/>
        <v>17.371968591480787</v>
      </c>
      <c r="V105" s="9">
        <f t="shared" si="22"/>
        <v>4.2639999999999997E-2</v>
      </c>
      <c r="W105" s="9">
        <f t="shared" si="23"/>
        <v>2.665E-2</v>
      </c>
      <c r="X105" s="9">
        <f t="shared" si="24"/>
        <v>0.11512799999999999</v>
      </c>
      <c r="Y105" s="9">
        <f t="shared" si="25"/>
        <v>7.1955000000000005E-2</v>
      </c>
      <c r="Z105" s="9">
        <f t="shared" si="26"/>
        <v>0.14799999999999999</v>
      </c>
      <c r="AA105" s="9">
        <f t="shared" si="27"/>
        <v>9.2499999999999999E-2</v>
      </c>
      <c r="AB105" s="8">
        <f t="shared" si="28"/>
        <v>6.756756756756757</v>
      </c>
      <c r="AC105" s="8">
        <f t="shared" si="29"/>
        <v>10.810810810810811</v>
      </c>
      <c r="AD105" s="8">
        <f t="shared" si="30"/>
        <v>23.452157598499063</v>
      </c>
      <c r="AE105" s="8">
        <f t="shared" si="31"/>
        <v>37.523452157598499</v>
      </c>
      <c r="AF105" s="8">
        <f t="shared" si="32"/>
        <v>8.6859842957403934</v>
      </c>
      <c r="AG105" s="8">
        <f t="shared" si="33"/>
        <v>13.897574873184629</v>
      </c>
    </row>
    <row r="106" spans="1:33">
      <c r="B106" s="2" t="s">
        <v>184</v>
      </c>
      <c r="C106">
        <v>150</v>
      </c>
      <c r="D106">
        <v>200</v>
      </c>
      <c r="E106" s="21">
        <f t="shared" si="36"/>
        <v>93.75</v>
      </c>
      <c r="F106" s="21">
        <f t="shared" si="37"/>
        <v>125</v>
      </c>
      <c r="G106" s="36" t="s">
        <v>204</v>
      </c>
      <c r="H106" s="35">
        <v>1280</v>
      </c>
      <c r="I106">
        <v>1200</v>
      </c>
      <c r="K106">
        <v>250</v>
      </c>
      <c r="L106" s="21">
        <v>15</v>
      </c>
      <c r="M106" s="21">
        <v>2450</v>
      </c>
      <c r="N106" s="21">
        <v>1950</v>
      </c>
      <c r="O106" s="21">
        <v>2650</v>
      </c>
      <c r="P106" s="8">
        <f t="shared" si="21"/>
        <v>1.25</v>
      </c>
      <c r="R106" s="8">
        <f t="shared" si="18"/>
        <v>16.666666666666668</v>
      </c>
      <c r="S106" s="8">
        <f t="shared" si="19"/>
        <v>48.379293662312534</v>
      </c>
      <c r="T106" s="8">
        <f t="shared" si="20"/>
        <v>19.746650474413276</v>
      </c>
      <c r="V106" s="9">
        <f t="shared" si="22"/>
        <v>4.1340000000000002E-2</v>
      </c>
      <c r="W106" s="9">
        <f t="shared" si="23"/>
        <v>2.5837500000000003E-2</v>
      </c>
      <c r="X106" s="9">
        <f t="shared" si="24"/>
        <v>0.101283</v>
      </c>
      <c r="Y106" s="9">
        <f t="shared" si="25"/>
        <v>6.3301875000000007E-2</v>
      </c>
      <c r="Z106" s="9">
        <f t="shared" si="26"/>
        <v>0.12</v>
      </c>
      <c r="AA106" s="9">
        <f t="shared" si="27"/>
        <v>7.4999999999999997E-2</v>
      </c>
      <c r="AB106" s="8">
        <f t="shared" si="28"/>
        <v>8.3333333333333339</v>
      </c>
      <c r="AC106" s="8">
        <f t="shared" si="29"/>
        <v>13.333333333333334</v>
      </c>
      <c r="AD106" s="8">
        <f t="shared" si="30"/>
        <v>24.189646831156267</v>
      </c>
      <c r="AE106" s="8">
        <f t="shared" si="31"/>
        <v>38.703434929850026</v>
      </c>
      <c r="AF106" s="8">
        <f t="shared" si="32"/>
        <v>9.8733252372066378</v>
      </c>
      <c r="AG106" s="8">
        <f t="shared" si="33"/>
        <v>15.797320379530623</v>
      </c>
    </row>
    <row r="107" spans="1:33">
      <c r="B107" s="2" t="s">
        <v>185</v>
      </c>
      <c r="C107">
        <v>200</v>
      </c>
      <c r="D107">
        <v>340</v>
      </c>
      <c r="E107" s="21">
        <f t="shared" si="36"/>
        <v>125</v>
      </c>
      <c r="F107" s="21">
        <f t="shared" si="37"/>
        <v>212.5</v>
      </c>
      <c r="G107" s="36" t="s">
        <v>205</v>
      </c>
      <c r="H107" s="35">
        <v>1500</v>
      </c>
      <c r="I107">
        <v>1330</v>
      </c>
      <c r="K107">
        <v>315</v>
      </c>
      <c r="L107" s="21">
        <v>23</v>
      </c>
      <c r="M107" s="21">
        <v>2250</v>
      </c>
      <c r="N107" s="21">
        <v>2300</v>
      </c>
      <c r="O107" s="21">
        <v>2950</v>
      </c>
      <c r="P107" s="8">
        <f t="shared" si="21"/>
        <v>0.92647058823529416</v>
      </c>
      <c r="R107" s="8">
        <f t="shared" si="18"/>
        <v>13.695652173913043</v>
      </c>
      <c r="S107" s="8">
        <f t="shared" si="19"/>
        <v>46.425939572586586</v>
      </c>
      <c r="T107" s="8">
        <f t="shared" si="20"/>
        <v>20.633750921149595</v>
      </c>
      <c r="V107" s="9">
        <f t="shared" si="22"/>
        <v>3.192941176470588E-2</v>
      </c>
      <c r="W107" s="9">
        <f t="shared" si="23"/>
        <v>1.9955882352941177E-2</v>
      </c>
      <c r="X107" s="9">
        <f t="shared" si="24"/>
        <v>7.1841176470588228E-2</v>
      </c>
      <c r="Y107" s="9">
        <f t="shared" si="25"/>
        <v>4.4900735294117644E-2</v>
      </c>
      <c r="Z107" s="9">
        <f t="shared" si="26"/>
        <v>0.10823529411764705</v>
      </c>
      <c r="AA107" s="9">
        <f t="shared" si="27"/>
        <v>6.7647058823529407E-2</v>
      </c>
      <c r="AB107" s="8">
        <f t="shared" si="28"/>
        <v>9.2391304347826093</v>
      </c>
      <c r="AC107" s="8">
        <f t="shared" si="29"/>
        <v>14.782608695652174</v>
      </c>
      <c r="AD107" s="8">
        <f t="shared" si="30"/>
        <v>31.319086219602063</v>
      </c>
      <c r="AE107" s="8">
        <f t="shared" si="31"/>
        <v>50.110537951363298</v>
      </c>
      <c r="AF107" s="8">
        <f t="shared" si="32"/>
        <v>13.919593875378695</v>
      </c>
      <c r="AG107" s="8">
        <f t="shared" si="33"/>
        <v>22.271350200605909</v>
      </c>
    </row>
    <row r="108" spans="1:33">
      <c r="A108" s="18"/>
      <c r="B108" s="2" t="s">
        <v>186</v>
      </c>
      <c r="C108">
        <v>250</v>
      </c>
      <c r="D108">
        <v>380</v>
      </c>
      <c r="E108" s="21">
        <f t="shared" si="36"/>
        <v>156.25</v>
      </c>
      <c r="F108" s="21">
        <f t="shared" si="37"/>
        <v>237.5</v>
      </c>
      <c r="G108" s="36" t="s">
        <v>206</v>
      </c>
      <c r="H108" s="35">
        <v>1640</v>
      </c>
      <c r="I108">
        <v>1330</v>
      </c>
      <c r="K108">
        <v>315</v>
      </c>
      <c r="L108" s="21">
        <v>29.8</v>
      </c>
      <c r="M108" s="21">
        <v>2350</v>
      </c>
      <c r="N108" s="21">
        <v>2550</v>
      </c>
      <c r="O108" s="21">
        <v>2700</v>
      </c>
      <c r="P108" s="8">
        <f t="shared" si="21"/>
        <v>0.82894736842105265</v>
      </c>
      <c r="R108" s="8">
        <f t="shared" si="18"/>
        <v>10.570469798657719</v>
      </c>
      <c r="S108" s="8">
        <f t="shared" si="19"/>
        <v>45.751633986928105</v>
      </c>
      <c r="T108" s="8">
        <f t="shared" si="20"/>
        <v>19.468780419969406</v>
      </c>
      <c r="V108" s="9">
        <f t="shared" si="22"/>
        <v>2.8989473684210527E-2</v>
      </c>
      <c r="W108" s="9">
        <f t="shared" si="23"/>
        <v>1.8118421052631579E-2</v>
      </c>
      <c r="X108" s="9">
        <f t="shared" si="24"/>
        <v>6.812526315789473E-2</v>
      </c>
      <c r="Y108" s="9">
        <f t="shared" si="25"/>
        <v>4.2578289473684208E-2</v>
      </c>
      <c r="Z108" s="9">
        <f t="shared" si="26"/>
        <v>0.12547368421052632</v>
      </c>
      <c r="AA108" s="9">
        <f t="shared" si="27"/>
        <v>7.8421052631578947E-2</v>
      </c>
      <c r="AB108" s="8">
        <f t="shared" si="28"/>
        <v>7.9697986577181208</v>
      </c>
      <c r="AC108" s="8">
        <f t="shared" si="29"/>
        <v>12.751677852348992</v>
      </c>
      <c r="AD108" s="8">
        <f t="shared" si="30"/>
        <v>34.495279593318806</v>
      </c>
      <c r="AE108" s="8">
        <f t="shared" si="31"/>
        <v>55.192447349310093</v>
      </c>
      <c r="AF108" s="8">
        <f t="shared" si="32"/>
        <v>14.678842380135663</v>
      </c>
      <c r="AG108" s="8">
        <f t="shared" si="33"/>
        <v>23.486147808217058</v>
      </c>
    </row>
    <row r="109" spans="1:33">
      <c r="B109" s="2" t="s">
        <v>187</v>
      </c>
      <c r="C109">
        <v>350</v>
      </c>
      <c r="D109">
        <v>480</v>
      </c>
      <c r="E109" s="21">
        <f t="shared" si="36"/>
        <v>218.75</v>
      </c>
      <c r="F109" s="21">
        <f t="shared" si="37"/>
        <v>300</v>
      </c>
      <c r="G109" s="36" t="s">
        <v>207</v>
      </c>
      <c r="H109" s="35">
        <v>2000</v>
      </c>
      <c r="I109">
        <v>1600</v>
      </c>
      <c r="K109">
        <v>500</v>
      </c>
      <c r="L109" s="21">
        <v>76.599999999999994</v>
      </c>
      <c r="M109" s="21">
        <v>4850</v>
      </c>
      <c r="N109" s="21">
        <v>3100</v>
      </c>
      <c r="O109" s="21">
        <v>4700</v>
      </c>
      <c r="P109" s="8">
        <f t="shared" si="21"/>
        <v>1.0416666666666667</v>
      </c>
      <c r="R109" s="8">
        <f t="shared" si="18"/>
        <v>6.5274151436031334</v>
      </c>
      <c r="S109" s="8">
        <f t="shared" si="19"/>
        <v>34.317089910775564</v>
      </c>
      <c r="T109" s="8">
        <f t="shared" si="20"/>
        <v>7.0756886413970239</v>
      </c>
      <c r="V109" s="9">
        <f t="shared" si="22"/>
        <v>4.8566666666666668E-2</v>
      </c>
      <c r="W109" s="9">
        <f t="shared" si="23"/>
        <v>3.0354166666666668E-2</v>
      </c>
      <c r="X109" s="9">
        <f t="shared" si="24"/>
        <v>0.23554833333333336</v>
      </c>
      <c r="Y109" s="9">
        <f t="shared" si="25"/>
        <v>0.14721770833333334</v>
      </c>
      <c r="Z109" s="9">
        <f t="shared" si="26"/>
        <v>0.2553333333333333</v>
      </c>
      <c r="AA109" s="9">
        <f t="shared" si="27"/>
        <v>0.15958333333333333</v>
      </c>
      <c r="AB109" s="8">
        <f t="shared" si="28"/>
        <v>3.9164490861618804</v>
      </c>
      <c r="AC109" s="8">
        <f t="shared" si="29"/>
        <v>6.2663185378590081</v>
      </c>
      <c r="AD109" s="8">
        <f t="shared" si="30"/>
        <v>20.590253946465339</v>
      </c>
      <c r="AE109" s="8">
        <f t="shared" si="31"/>
        <v>32.944406314344548</v>
      </c>
      <c r="AF109" s="8">
        <f t="shared" si="32"/>
        <v>4.2454131848382151</v>
      </c>
      <c r="AG109" s="8">
        <f t="shared" si="33"/>
        <v>6.7926610957411429</v>
      </c>
    </row>
    <row r="110" spans="1:33">
      <c r="A110" s="1" t="s">
        <v>215</v>
      </c>
      <c r="B110" s="11"/>
      <c r="G110" s="5"/>
      <c r="H110" s="33"/>
      <c r="P110" s="8"/>
      <c r="R110" s="8"/>
      <c r="S110" s="8"/>
      <c r="T110" s="8"/>
      <c r="V110" s="9"/>
      <c r="W110" s="9"/>
      <c r="X110" s="9"/>
      <c r="Y110" s="9"/>
      <c r="Z110" s="9"/>
      <c r="AA110" s="9"/>
      <c r="AB110" s="8"/>
      <c r="AC110" s="8"/>
      <c r="AD110" s="8"/>
      <c r="AE110" s="8"/>
      <c r="AF110" s="8"/>
      <c r="AG110" s="8"/>
    </row>
    <row r="111" spans="1:33">
      <c r="B111" s="2" t="s">
        <v>188</v>
      </c>
      <c r="C111">
        <v>100</v>
      </c>
      <c r="D111">
        <v>215</v>
      </c>
      <c r="E111" s="21">
        <f t="shared" si="36"/>
        <v>62.5</v>
      </c>
      <c r="F111" s="21">
        <f t="shared" si="37"/>
        <v>134.375</v>
      </c>
      <c r="G111" s="36" t="s">
        <v>208</v>
      </c>
      <c r="H111" s="35">
        <v>1000</v>
      </c>
      <c r="I111">
        <v>1250</v>
      </c>
      <c r="K111">
        <v>200</v>
      </c>
      <c r="L111" s="21">
        <v>13.5</v>
      </c>
      <c r="M111" s="21">
        <v>2700</v>
      </c>
      <c r="N111" s="21">
        <v>1300</v>
      </c>
      <c r="O111" s="21">
        <v>3060</v>
      </c>
      <c r="P111" s="8">
        <f t="shared" si="21"/>
        <v>0.93023255813953487</v>
      </c>
      <c r="R111" s="8">
        <f t="shared" si="18"/>
        <v>14.814814814814815</v>
      </c>
      <c r="S111" s="8">
        <f t="shared" si="19"/>
        <v>50.276520864756158</v>
      </c>
      <c r="T111" s="8">
        <f t="shared" si="20"/>
        <v>18.620933653613392</v>
      </c>
      <c r="V111" s="9">
        <f t="shared" si="22"/>
        <v>2.9603720930232561E-2</v>
      </c>
      <c r="W111" s="9">
        <f t="shared" si="23"/>
        <v>1.8502325581395349E-2</v>
      </c>
      <c r="X111" s="9">
        <f t="shared" si="24"/>
        <v>7.9930046511627911E-2</v>
      </c>
      <c r="Y111" s="9">
        <f t="shared" si="25"/>
        <v>4.9956279069767448E-2</v>
      </c>
      <c r="Z111" s="9">
        <f t="shared" si="26"/>
        <v>0.10046511627906977</v>
      </c>
      <c r="AA111" s="9">
        <f t="shared" si="27"/>
        <v>6.2790697674418611E-2</v>
      </c>
      <c r="AB111" s="8">
        <f t="shared" si="28"/>
        <v>9.9537037037037042</v>
      </c>
      <c r="AC111" s="8">
        <f t="shared" si="29"/>
        <v>15.925925925925926</v>
      </c>
      <c r="AD111" s="8">
        <f t="shared" si="30"/>
        <v>33.779537456008043</v>
      </c>
      <c r="AE111" s="8">
        <f t="shared" si="31"/>
        <v>54.047259929612871</v>
      </c>
      <c r="AF111" s="8">
        <f t="shared" si="32"/>
        <v>12.510939798521498</v>
      </c>
      <c r="AG111" s="8">
        <f t="shared" si="33"/>
        <v>20.017503677634394</v>
      </c>
    </row>
    <row r="112" spans="1:33">
      <c r="B112" s="2" t="s">
        <v>189</v>
      </c>
      <c r="C112">
        <v>120</v>
      </c>
      <c r="D112">
        <v>265</v>
      </c>
      <c r="E112" s="21">
        <f t="shared" si="36"/>
        <v>75</v>
      </c>
      <c r="F112" s="21">
        <f t="shared" si="37"/>
        <v>165.625</v>
      </c>
      <c r="G112" s="36" t="s">
        <v>209</v>
      </c>
      <c r="H112" s="35">
        <v>1200</v>
      </c>
      <c r="I112">
        <v>1250</v>
      </c>
      <c r="K112">
        <v>250</v>
      </c>
      <c r="L112" s="21">
        <v>15.4</v>
      </c>
      <c r="M112" s="21">
        <v>2700</v>
      </c>
      <c r="N112" s="21">
        <v>1500</v>
      </c>
      <c r="O112" s="21">
        <v>3060</v>
      </c>
      <c r="P112" s="8">
        <f t="shared" si="21"/>
        <v>0.94339622641509435</v>
      </c>
      <c r="R112" s="8">
        <f t="shared" si="18"/>
        <v>16.233766233766232</v>
      </c>
      <c r="S112" s="8">
        <f t="shared" si="19"/>
        <v>54.466230936819173</v>
      </c>
      <c r="T112" s="8">
        <f t="shared" si="20"/>
        <v>20.17267812474784</v>
      </c>
      <c r="V112" s="9">
        <f t="shared" si="22"/>
        <v>2.771320754716981E-2</v>
      </c>
      <c r="W112" s="9">
        <f t="shared" si="23"/>
        <v>1.7320754716981131E-2</v>
      </c>
      <c r="X112" s="9">
        <f t="shared" si="24"/>
        <v>7.4825660377358494E-2</v>
      </c>
      <c r="Y112" s="9">
        <f t="shared" si="25"/>
        <v>4.6766037735849059E-2</v>
      </c>
      <c r="Z112" s="9">
        <f t="shared" si="26"/>
        <v>9.2981132075471706E-2</v>
      </c>
      <c r="AA112" s="9">
        <f t="shared" si="27"/>
        <v>5.811320754716981E-2</v>
      </c>
      <c r="AB112" s="8">
        <f t="shared" si="28"/>
        <v>10.754870129870129</v>
      </c>
      <c r="AC112" s="8">
        <f t="shared" si="29"/>
        <v>17.207792207792206</v>
      </c>
      <c r="AD112" s="8">
        <f t="shared" si="30"/>
        <v>36.083877995642702</v>
      </c>
      <c r="AE112" s="8">
        <f t="shared" si="31"/>
        <v>57.734204793028319</v>
      </c>
      <c r="AF112" s="8">
        <f t="shared" si="32"/>
        <v>13.364399257645445</v>
      </c>
      <c r="AG112" s="8">
        <f t="shared" si="33"/>
        <v>21.383038812232712</v>
      </c>
    </row>
    <row r="113" spans="1:33">
      <c r="B113" s="2" t="s">
        <v>190</v>
      </c>
      <c r="C113">
        <v>150</v>
      </c>
      <c r="D113">
        <v>300</v>
      </c>
      <c r="E113" s="21">
        <f t="shared" si="36"/>
        <v>93.75</v>
      </c>
      <c r="F113" s="21">
        <f t="shared" si="37"/>
        <v>187.5</v>
      </c>
      <c r="G113" s="36" t="s">
        <v>210</v>
      </c>
      <c r="H113" s="35">
        <v>1400</v>
      </c>
      <c r="I113">
        <v>1250</v>
      </c>
      <c r="K113">
        <v>315</v>
      </c>
      <c r="L113" s="21">
        <v>16.5</v>
      </c>
      <c r="M113" s="21">
        <v>2700</v>
      </c>
      <c r="N113" s="21">
        <v>1700</v>
      </c>
      <c r="O113" s="21">
        <v>3060</v>
      </c>
      <c r="P113" s="8">
        <f t="shared" si="21"/>
        <v>1.05</v>
      </c>
      <c r="R113" s="8">
        <f t="shared" si="18"/>
        <v>19.09090909090909</v>
      </c>
      <c r="S113" s="8">
        <f t="shared" si="19"/>
        <v>60.553633217993074</v>
      </c>
      <c r="T113" s="8">
        <f t="shared" si="20"/>
        <v>22.427271562219662</v>
      </c>
      <c r="V113" s="9">
        <f t="shared" si="22"/>
        <v>2.7744000000000001E-2</v>
      </c>
      <c r="W113" s="9">
        <f t="shared" si="23"/>
        <v>1.7340000000000001E-2</v>
      </c>
      <c r="X113" s="9">
        <f t="shared" si="24"/>
        <v>7.4908799999999998E-2</v>
      </c>
      <c r="Y113" s="9">
        <f t="shared" si="25"/>
        <v>4.6818000000000005E-2</v>
      </c>
      <c r="Z113" s="9">
        <f t="shared" si="26"/>
        <v>8.7999999999999995E-2</v>
      </c>
      <c r="AA113" s="9">
        <f t="shared" si="27"/>
        <v>5.5E-2</v>
      </c>
      <c r="AB113" s="8">
        <f t="shared" si="28"/>
        <v>11.363636363636363</v>
      </c>
      <c r="AC113" s="8">
        <f t="shared" si="29"/>
        <v>18.181818181818183</v>
      </c>
      <c r="AD113" s="8">
        <f t="shared" si="30"/>
        <v>36.043829296424455</v>
      </c>
      <c r="AE113" s="8">
        <f t="shared" si="31"/>
        <v>57.670126874279127</v>
      </c>
      <c r="AF113" s="8">
        <f t="shared" si="32"/>
        <v>13.349566406083131</v>
      </c>
      <c r="AG113" s="8">
        <f t="shared" si="33"/>
        <v>21.35930624973301</v>
      </c>
    </row>
    <row r="114" spans="1:33">
      <c r="A114" s="18"/>
      <c r="B114" s="2" t="s">
        <v>191</v>
      </c>
      <c r="C114">
        <v>190</v>
      </c>
      <c r="D114">
        <v>360</v>
      </c>
      <c r="E114" s="21">
        <f t="shared" si="36"/>
        <v>118.75</v>
      </c>
      <c r="F114" s="21">
        <f t="shared" si="37"/>
        <v>225</v>
      </c>
      <c r="G114" s="36" t="s">
        <v>211</v>
      </c>
      <c r="H114" s="35">
        <v>1600</v>
      </c>
      <c r="I114">
        <v>1250</v>
      </c>
      <c r="K114">
        <v>355</v>
      </c>
      <c r="L114" s="21">
        <v>19</v>
      </c>
      <c r="M114" s="21">
        <v>2700</v>
      </c>
      <c r="N114" s="21">
        <v>1900</v>
      </c>
      <c r="O114" s="21">
        <v>3060</v>
      </c>
      <c r="P114" s="8">
        <f t="shared" si="21"/>
        <v>0.98611111111111116</v>
      </c>
      <c r="R114" s="8">
        <f t="shared" si="18"/>
        <v>18.684210526315791</v>
      </c>
      <c r="S114" s="8">
        <f t="shared" si="19"/>
        <v>61.059511523907808</v>
      </c>
      <c r="T114" s="8">
        <f t="shared" si="20"/>
        <v>22.61463389774363</v>
      </c>
      <c r="V114" s="9">
        <f t="shared" si="22"/>
        <v>2.5840000000000002E-2</v>
      </c>
      <c r="W114" s="9">
        <f t="shared" si="23"/>
        <v>1.6150000000000001E-2</v>
      </c>
      <c r="X114" s="9">
        <f t="shared" si="24"/>
        <v>6.9768000000000011E-2</v>
      </c>
      <c r="Y114" s="9">
        <f t="shared" si="25"/>
        <v>4.3605000000000005E-2</v>
      </c>
      <c r="Z114" s="9">
        <f t="shared" si="26"/>
        <v>8.4444444444444447E-2</v>
      </c>
      <c r="AA114" s="9">
        <f t="shared" si="27"/>
        <v>5.2777777777777778E-2</v>
      </c>
      <c r="AB114" s="8">
        <f t="shared" si="28"/>
        <v>11.842105263157896</v>
      </c>
      <c r="AC114" s="8">
        <f t="shared" si="29"/>
        <v>18.94736842105263</v>
      </c>
      <c r="AD114" s="8">
        <f t="shared" si="30"/>
        <v>38.699690402476783</v>
      </c>
      <c r="AE114" s="8">
        <f t="shared" si="31"/>
        <v>61.919504643962853</v>
      </c>
      <c r="AF114" s="8">
        <f t="shared" si="32"/>
        <v>14.333218667583994</v>
      </c>
      <c r="AG114" s="8">
        <f t="shared" si="33"/>
        <v>22.933149868134389</v>
      </c>
    </row>
    <row r="115" spans="1:33">
      <c r="A115" s="15"/>
      <c r="B115" s="2" t="s">
        <v>192</v>
      </c>
      <c r="C115">
        <v>250</v>
      </c>
      <c r="D115">
        <v>480</v>
      </c>
      <c r="E115" s="21">
        <f t="shared" si="36"/>
        <v>156.25</v>
      </c>
      <c r="F115" s="21">
        <f t="shared" si="37"/>
        <v>300</v>
      </c>
      <c r="G115" s="36" t="s">
        <v>207</v>
      </c>
      <c r="H115" s="35">
        <v>2000</v>
      </c>
      <c r="I115">
        <v>1500</v>
      </c>
      <c r="K115">
        <v>500</v>
      </c>
      <c r="L115" s="21">
        <v>30</v>
      </c>
      <c r="M115" s="21">
        <v>3250</v>
      </c>
      <c r="N115" s="21">
        <v>2350</v>
      </c>
      <c r="O115" s="21">
        <v>3700</v>
      </c>
      <c r="P115" s="8">
        <f t="shared" si="21"/>
        <v>1.0416666666666667</v>
      </c>
      <c r="R115" s="8">
        <f t="shared" si="18"/>
        <v>16.666666666666668</v>
      </c>
      <c r="S115" s="8">
        <f t="shared" si="19"/>
        <v>57.50431282346176</v>
      </c>
      <c r="T115" s="8">
        <f t="shared" si="20"/>
        <v>17.693634714911312</v>
      </c>
      <c r="V115" s="9">
        <f t="shared" si="22"/>
        <v>2.8983333333333333E-2</v>
      </c>
      <c r="W115" s="9">
        <f t="shared" si="23"/>
        <v>1.8114583333333333E-2</v>
      </c>
      <c r="X115" s="9">
        <f t="shared" si="24"/>
        <v>9.4195833333333326E-2</v>
      </c>
      <c r="Y115" s="9">
        <f t="shared" si="25"/>
        <v>5.8872395833333334E-2</v>
      </c>
      <c r="Z115" s="9">
        <f t="shared" si="26"/>
        <v>0.1</v>
      </c>
      <c r="AA115" s="9">
        <f t="shared" si="27"/>
        <v>6.25E-2</v>
      </c>
      <c r="AB115" s="8">
        <f t="shared" si="28"/>
        <v>10</v>
      </c>
      <c r="AC115" s="8">
        <f t="shared" si="29"/>
        <v>16</v>
      </c>
      <c r="AD115" s="8">
        <f t="shared" si="30"/>
        <v>34.502587694077057</v>
      </c>
      <c r="AE115" s="8">
        <f t="shared" si="31"/>
        <v>55.204140310523286</v>
      </c>
      <c r="AF115" s="8">
        <f t="shared" si="32"/>
        <v>10.616180828946787</v>
      </c>
      <c r="AG115" s="8">
        <f t="shared" si="33"/>
        <v>16.985889326314858</v>
      </c>
    </row>
    <row r="116" spans="1:33">
      <c r="A116" s="1" t="s">
        <v>193</v>
      </c>
      <c r="B116" s="11"/>
      <c r="P116" s="8"/>
      <c r="R116" s="8"/>
      <c r="S116" s="8"/>
      <c r="T116" s="8"/>
      <c r="V116" s="9"/>
      <c r="W116" s="9"/>
      <c r="X116" s="9"/>
      <c r="Y116" s="9"/>
      <c r="Z116" s="9"/>
      <c r="AA116" s="9"/>
      <c r="AB116" s="8"/>
      <c r="AC116" s="8"/>
      <c r="AD116" s="8"/>
      <c r="AE116" s="8"/>
      <c r="AF116" s="8"/>
      <c r="AG116" s="8"/>
    </row>
    <row r="117" spans="1:33">
      <c r="B117" s="2" t="s">
        <v>194</v>
      </c>
      <c r="C117">
        <v>35</v>
      </c>
      <c r="D117">
        <v>70</v>
      </c>
      <c r="E117" s="21">
        <f t="shared" si="36"/>
        <v>21.875</v>
      </c>
      <c r="F117" s="21">
        <f t="shared" si="37"/>
        <v>43.75</v>
      </c>
      <c r="G117" t="s">
        <v>212</v>
      </c>
      <c r="H117" s="21">
        <v>400</v>
      </c>
      <c r="I117">
        <v>900</v>
      </c>
      <c r="K117">
        <v>110</v>
      </c>
      <c r="L117" s="21">
        <v>4.0999999999999996</v>
      </c>
      <c r="M117" s="21">
        <v>1650</v>
      </c>
      <c r="N117" s="21">
        <v>670</v>
      </c>
      <c r="O117" s="21">
        <v>1850</v>
      </c>
      <c r="P117" s="8">
        <f t="shared" si="21"/>
        <v>1.5714285714285714</v>
      </c>
      <c r="R117" s="8">
        <f t="shared" si="18"/>
        <v>26.829268292682929</v>
      </c>
      <c r="S117" s="8">
        <f t="shared" si="19"/>
        <v>88.745461879790241</v>
      </c>
      <c r="T117" s="8">
        <f t="shared" si="20"/>
        <v>53.78512841199408</v>
      </c>
      <c r="V117" s="9">
        <f t="shared" si="22"/>
        <v>2.8331428571428573E-2</v>
      </c>
      <c r="W117" s="9">
        <f t="shared" si="23"/>
        <v>1.7707142857142859E-2</v>
      </c>
      <c r="X117" s="9">
        <f t="shared" si="24"/>
        <v>4.6746857142857139E-2</v>
      </c>
      <c r="Y117" s="9">
        <f t="shared" si="25"/>
        <v>2.9216785714285712E-2</v>
      </c>
      <c r="Z117" s="9">
        <f t="shared" si="26"/>
        <v>9.3714285714285708E-2</v>
      </c>
      <c r="AA117" s="9">
        <f t="shared" si="27"/>
        <v>5.8571428571428566E-2</v>
      </c>
      <c r="AB117" s="8">
        <f t="shared" si="28"/>
        <v>10.670731707317074</v>
      </c>
      <c r="AC117" s="8">
        <f t="shared" si="29"/>
        <v>17.073170731707318</v>
      </c>
      <c r="AD117" s="8">
        <f t="shared" si="30"/>
        <v>35.296490520371115</v>
      </c>
      <c r="AE117" s="8">
        <f t="shared" si="31"/>
        <v>56.474384832593785</v>
      </c>
      <c r="AF117" s="8">
        <f t="shared" si="32"/>
        <v>21.391812436588555</v>
      </c>
      <c r="AG117" s="8">
        <f t="shared" si="33"/>
        <v>34.226899898541696</v>
      </c>
    </row>
    <row r="118" spans="1:33">
      <c r="A118" s="18"/>
      <c r="B118" s="2" t="s">
        <v>195</v>
      </c>
      <c r="C118">
        <v>50</v>
      </c>
      <c r="D118">
        <v>100</v>
      </c>
      <c r="E118" s="21">
        <f t="shared" si="36"/>
        <v>31.25</v>
      </c>
      <c r="F118" s="21">
        <f t="shared" si="37"/>
        <v>62.5</v>
      </c>
      <c r="G118" t="s">
        <v>213</v>
      </c>
      <c r="H118" s="21">
        <v>600</v>
      </c>
      <c r="I118">
        <v>900</v>
      </c>
      <c r="K118">
        <v>160</v>
      </c>
      <c r="L118" s="21">
        <v>5.7</v>
      </c>
      <c r="M118" s="21">
        <v>1650</v>
      </c>
      <c r="N118" s="21">
        <v>1150</v>
      </c>
      <c r="O118" s="21">
        <v>2100</v>
      </c>
      <c r="P118" s="8">
        <f t="shared" si="21"/>
        <v>1.6</v>
      </c>
      <c r="R118" s="8">
        <f t="shared" si="18"/>
        <v>28.07017543859649</v>
      </c>
      <c r="S118" s="8">
        <f t="shared" si="19"/>
        <v>66.252587991718428</v>
      </c>
      <c r="T118" s="8">
        <f t="shared" si="20"/>
        <v>40.153083631344501</v>
      </c>
      <c r="V118" s="9">
        <f t="shared" si="22"/>
        <v>3.8640000000000001E-2</v>
      </c>
      <c r="W118" s="9">
        <f t="shared" si="23"/>
        <v>2.4150000000000001E-2</v>
      </c>
      <c r="X118" s="9">
        <f t="shared" si="24"/>
        <v>6.3756000000000007E-2</v>
      </c>
      <c r="Y118" s="9">
        <f t="shared" si="25"/>
        <v>3.9847500000000001E-2</v>
      </c>
      <c r="Z118" s="9">
        <f t="shared" si="26"/>
        <v>9.1200000000000003E-2</v>
      </c>
      <c r="AA118" s="9">
        <f t="shared" si="27"/>
        <v>5.7000000000000002E-2</v>
      </c>
      <c r="AB118" s="8">
        <f t="shared" si="28"/>
        <v>10.964912280701753</v>
      </c>
      <c r="AC118" s="8">
        <f t="shared" si="29"/>
        <v>17.543859649122805</v>
      </c>
      <c r="AD118" s="8">
        <f t="shared" si="30"/>
        <v>25.879917184265011</v>
      </c>
      <c r="AE118" s="8">
        <f t="shared" si="31"/>
        <v>41.407867494824011</v>
      </c>
      <c r="AF118" s="8">
        <f t="shared" si="32"/>
        <v>15.684798293493944</v>
      </c>
      <c r="AG118" s="8">
        <f t="shared" si="33"/>
        <v>25.095677269590311</v>
      </c>
    </row>
    <row r="119" spans="1:33">
      <c r="A119" s="15"/>
      <c r="B119" s="2" t="s">
        <v>196</v>
      </c>
      <c r="C119">
        <v>70</v>
      </c>
      <c r="D119">
        <v>140</v>
      </c>
      <c r="E119" s="21">
        <f t="shared" si="36"/>
        <v>43.75</v>
      </c>
      <c r="F119" s="21">
        <f t="shared" si="37"/>
        <v>87.5</v>
      </c>
      <c r="G119" t="s">
        <v>214</v>
      </c>
      <c r="H119" s="21">
        <v>800</v>
      </c>
      <c r="I119">
        <v>900</v>
      </c>
      <c r="K119">
        <v>200</v>
      </c>
      <c r="L119" s="21">
        <v>8.1999999999999993</v>
      </c>
      <c r="M119" s="21">
        <v>1650</v>
      </c>
      <c r="N119" s="21">
        <v>1350</v>
      </c>
      <c r="O119" s="21">
        <v>2100</v>
      </c>
      <c r="P119" s="8">
        <f t="shared" si="21"/>
        <v>1.4285714285714286</v>
      </c>
      <c r="R119" s="8">
        <f t="shared" si="18"/>
        <v>24.390243902439025</v>
      </c>
      <c r="S119" s="8">
        <f t="shared" si="19"/>
        <v>70.546737213403873</v>
      </c>
      <c r="T119" s="8">
        <f t="shared" si="20"/>
        <v>42.755598311153868</v>
      </c>
      <c r="V119" s="9">
        <f t="shared" si="22"/>
        <v>3.2399999999999998E-2</v>
      </c>
      <c r="W119" s="9">
        <f t="shared" si="23"/>
        <v>2.0250000000000001E-2</v>
      </c>
      <c r="X119" s="9">
        <f t="shared" si="24"/>
        <v>5.3459999999999994E-2</v>
      </c>
      <c r="Y119" s="9">
        <f t="shared" si="25"/>
        <v>3.3412499999999998E-2</v>
      </c>
      <c r="Z119" s="9">
        <f t="shared" si="26"/>
        <v>9.3714285714285708E-2</v>
      </c>
      <c r="AA119" s="9">
        <f t="shared" si="27"/>
        <v>5.8571428571428566E-2</v>
      </c>
      <c r="AB119" s="8">
        <f t="shared" si="28"/>
        <v>10.670731707317074</v>
      </c>
      <c r="AC119" s="8">
        <f t="shared" si="29"/>
        <v>17.073170731707318</v>
      </c>
      <c r="AD119" s="8">
        <f t="shared" si="30"/>
        <v>30.8641975308642</v>
      </c>
      <c r="AE119" s="8">
        <f t="shared" si="31"/>
        <v>49.382716049382715</v>
      </c>
      <c r="AF119" s="8">
        <f t="shared" si="32"/>
        <v>18.705574261129819</v>
      </c>
      <c r="AG119" s="8">
        <f t="shared" si="33"/>
        <v>29.928918817807705</v>
      </c>
    </row>
    <row r="120" spans="1:33">
      <c r="B120" s="11"/>
      <c r="P120" s="8"/>
      <c r="R120" s="8"/>
      <c r="S120" s="8"/>
      <c r="T120" s="8"/>
      <c r="V120" s="9"/>
      <c r="W120" s="9"/>
      <c r="X120" s="9"/>
      <c r="Y120" s="9"/>
      <c r="Z120" s="9"/>
      <c r="AA120" s="9"/>
      <c r="AB120" s="8"/>
      <c r="AC120" s="8"/>
      <c r="AD120" s="8"/>
      <c r="AE120" s="8"/>
      <c r="AF120" s="8"/>
      <c r="AG120" s="8"/>
    </row>
    <row r="121" spans="1:33">
      <c r="A121" s="18" t="s">
        <v>216</v>
      </c>
      <c r="B121" s="11"/>
      <c r="G121" s="21"/>
      <c r="P121" s="8"/>
      <c r="R121" s="8"/>
      <c r="S121" s="8"/>
      <c r="T121" s="8"/>
      <c r="V121" s="9"/>
      <c r="W121" s="9"/>
      <c r="X121" s="9"/>
      <c r="Y121" s="9"/>
      <c r="Z121" s="9"/>
      <c r="AA121" s="9"/>
      <c r="AB121" s="8"/>
      <c r="AC121" s="8"/>
      <c r="AD121" s="8"/>
      <c r="AE121" s="8"/>
      <c r="AF121" s="8"/>
      <c r="AG121" s="8"/>
    </row>
    <row r="122" spans="1:33">
      <c r="A122" s="1" t="s">
        <v>60</v>
      </c>
      <c r="G122" s="8"/>
      <c r="P122" s="8"/>
      <c r="R122" s="8"/>
      <c r="S122" s="8"/>
      <c r="T122" s="8"/>
      <c r="V122" s="9"/>
      <c r="W122" s="9"/>
      <c r="X122" s="9"/>
      <c r="Y122" s="9"/>
      <c r="Z122" s="9"/>
      <c r="AA122" s="9"/>
      <c r="AB122" s="8"/>
      <c r="AC122" s="8"/>
      <c r="AD122" s="8"/>
      <c r="AE122" s="8"/>
      <c r="AF122" s="8"/>
      <c r="AG122" s="8"/>
    </row>
    <row r="123" spans="1:33">
      <c r="A123" s="18"/>
      <c r="B123" s="2" t="s">
        <v>217</v>
      </c>
      <c r="C123">
        <v>30</v>
      </c>
      <c r="D123">
        <v>400</v>
      </c>
      <c r="E123" s="21">
        <f t="shared" si="36"/>
        <v>18.75</v>
      </c>
      <c r="F123" s="21">
        <f t="shared" si="37"/>
        <v>250</v>
      </c>
      <c r="G123" s="8" t="s">
        <v>222</v>
      </c>
      <c r="H123" s="21">
        <v>1800</v>
      </c>
      <c r="I123">
        <v>1600</v>
      </c>
      <c r="J123">
        <v>30</v>
      </c>
      <c r="K123">
        <v>400</v>
      </c>
      <c r="L123" s="21">
        <v>51</v>
      </c>
      <c r="M123" s="21">
        <v>3470</v>
      </c>
      <c r="N123" s="21">
        <v>2600</v>
      </c>
      <c r="O123" s="21">
        <v>3500</v>
      </c>
      <c r="P123" s="8">
        <f t="shared" si="21"/>
        <v>1</v>
      </c>
      <c r="R123" s="8">
        <f t="shared" si="18"/>
        <v>7.8431372549019605</v>
      </c>
      <c r="S123" s="8">
        <f t="shared" si="19"/>
        <v>43.956043956043956</v>
      </c>
      <c r="T123" s="8">
        <f t="shared" si="20"/>
        <v>12.667447825949267</v>
      </c>
      <c r="V123" s="9">
        <f t="shared" si="22"/>
        <v>3.6400000000000002E-2</v>
      </c>
      <c r="W123" s="9">
        <f t="shared" si="23"/>
        <v>2.2749999999999999E-2</v>
      </c>
      <c r="X123" s="9">
        <f t="shared" si="24"/>
        <v>0.126308</v>
      </c>
      <c r="Y123" s="9">
        <f t="shared" si="25"/>
        <v>7.8942499999999999E-2</v>
      </c>
      <c r="Z123" s="9">
        <f t="shared" si="26"/>
        <v>0.20399999999999999</v>
      </c>
      <c r="AA123" s="9">
        <f t="shared" si="27"/>
        <v>0.1275</v>
      </c>
      <c r="AB123" s="8">
        <f t="shared" si="28"/>
        <v>4.9019607843137258</v>
      </c>
      <c r="AC123" s="8">
        <f t="shared" si="29"/>
        <v>7.8431372549019605</v>
      </c>
      <c r="AD123" s="8">
        <f t="shared" si="30"/>
        <v>27.472527472527471</v>
      </c>
      <c r="AE123" s="8">
        <f t="shared" si="31"/>
        <v>43.956043956043956</v>
      </c>
      <c r="AF123" s="8">
        <f t="shared" si="32"/>
        <v>7.9171548912182921</v>
      </c>
      <c r="AG123" s="8">
        <f t="shared" si="33"/>
        <v>12.667447825949267</v>
      </c>
    </row>
    <row r="124" spans="1:33">
      <c r="A124" s="1" t="s">
        <v>218</v>
      </c>
      <c r="G124" s="8"/>
      <c r="P124" s="8"/>
      <c r="R124" s="8"/>
      <c r="S124" s="8"/>
      <c r="T124" s="8"/>
      <c r="V124" s="9"/>
      <c r="W124" s="9"/>
      <c r="X124" s="9"/>
      <c r="Y124" s="9"/>
      <c r="Z124" s="9"/>
      <c r="AA124" s="9"/>
      <c r="AB124" s="8"/>
      <c r="AC124" s="8"/>
      <c r="AD124" s="8"/>
      <c r="AE124" s="8"/>
      <c r="AF124" s="8"/>
      <c r="AG124" s="8"/>
    </row>
    <row r="125" spans="1:33">
      <c r="B125" s="2" t="s">
        <v>219</v>
      </c>
      <c r="C125">
        <v>30</v>
      </c>
      <c r="D125">
        <v>350</v>
      </c>
      <c r="E125" s="21">
        <f t="shared" si="36"/>
        <v>18.75</v>
      </c>
      <c r="F125" s="21">
        <f t="shared" si="37"/>
        <v>218.75</v>
      </c>
      <c r="G125" s="8" t="s">
        <v>223</v>
      </c>
      <c r="H125" s="33">
        <v>1500</v>
      </c>
      <c r="I125">
        <v>1600</v>
      </c>
      <c r="J125">
        <v>30</v>
      </c>
      <c r="K125">
        <v>350</v>
      </c>
      <c r="L125" s="21">
        <v>32</v>
      </c>
      <c r="M125" s="21">
        <v>3470</v>
      </c>
      <c r="N125" s="21">
        <v>2300</v>
      </c>
      <c r="O125" s="21">
        <v>3500</v>
      </c>
      <c r="P125" s="8">
        <f t="shared" si="21"/>
        <v>1</v>
      </c>
      <c r="R125" s="8">
        <f t="shared" si="18"/>
        <v>10.9375</v>
      </c>
      <c r="S125" s="8">
        <f t="shared" si="19"/>
        <v>43.478260869565219</v>
      </c>
      <c r="T125" s="8">
        <f t="shared" si="20"/>
        <v>12.52975817566721</v>
      </c>
      <c r="V125" s="9">
        <f t="shared" si="22"/>
        <v>3.6800000000000006E-2</v>
      </c>
      <c r="W125" s="9">
        <f t="shared" si="23"/>
        <v>2.3000000000000003E-2</v>
      </c>
      <c r="X125" s="9">
        <f t="shared" si="24"/>
        <v>0.127696</v>
      </c>
      <c r="Y125" s="9">
        <f t="shared" si="25"/>
        <v>7.9809999999999992E-2</v>
      </c>
      <c r="Z125" s="9">
        <f t="shared" si="26"/>
        <v>0.1462857142857143</v>
      </c>
      <c r="AA125" s="9">
        <f t="shared" si="27"/>
        <v>9.1428571428571428E-2</v>
      </c>
      <c r="AB125" s="8">
        <f t="shared" si="28"/>
        <v>6.8359375</v>
      </c>
      <c r="AC125" s="8">
        <f t="shared" si="29"/>
        <v>10.9375</v>
      </c>
      <c r="AD125" s="8">
        <f t="shared" si="30"/>
        <v>27.173913043478262</v>
      </c>
      <c r="AE125" s="8">
        <f t="shared" si="31"/>
        <v>43.478260869565219</v>
      </c>
      <c r="AF125" s="8">
        <f t="shared" si="32"/>
        <v>7.8310988597920055</v>
      </c>
      <c r="AG125" s="8">
        <f t="shared" si="33"/>
        <v>12.52975817566721</v>
      </c>
    </row>
    <row r="126" spans="1:33">
      <c r="A126" s="1" t="s">
        <v>220</v>
      </c>
      <c r="B126" s="11"/>
      <c r="G126" s="22"/>
      <c r="H126" s="33"/>
      <c r="P126" s="8"/>
      <c r="R126" s="8"/>
      <c r="S126" s="8"/>
      <c r="T126" s="8"/>
      <c r="V126" s="9"/>
      <c r="W126" s="9"/>
      <c r="X126" s="9"/>
      <c r="Y126" s="9"/>
      <c r="Z126" s="9"/>
      <c r="AA126" s="9"/>
      <c r="AB126" s="8"/>
      <c r="AC126" s="8"/>
      <c r="AD126" s="8"/>
      <c r="AE126" s="8"/>
      <c r="AF126" s="8"/>
      <c r="AG126" s="8"/>
    </row>
    <row r="127" spans="1:33">
      <c r="B127" s="2" t="s">
        <v>221</v>
      </c>
      <c r="C127">
        <v>60</v>
      </c>
      <c r="D127">
        <v>120</v>
      </c>
      <c r="E127" s="21">
        <f t="shared" si="36"/>
        <v>37.5</v>
      </c>
      <c r="F127" s="21">
        <f t="shared" si="37"/>
        <v>75</v>
      </c>
      <c r="G127" s="8" t="s">
        <v>224</v>
      </c>
      <c r="H127" s="33">
        <v>1000</v>
      </c>
      <c r="I127">
        <v>1000</v>
      </c>
      <c r="J127">
        <v>90</v>
      </c>
      <c r="K127">
        <v>200</v>
      </c>
      <c r="L127" s="21">
        <v>6.4</v>
      </c>
      <c r="M127" s="21">
        <v>1700</v>
      </c>
      <c r="N127" s="21">
        <v>1500</v>
      </c>
      <c r="O127" s="21">
        <v>1950</v>
      </c>
      <c r="P127" s="8">
        <f t="shared" si="21"/>
        <v>1.6666666666666667</v>
      </c>
      <c r="R127" s="8">
        <f t="shared" si="18"/>
        <v>31.25</v>
      </c>
      <c r="S127" s="8">
        <f t="shared" si="19"/>
        <v>68.376068376068375</v>
      </c>
      <c r="T127" s="8">
        <f t="shared" si="20"/>
        <v>40.221216691804926</v>
      </c>
      <c r="V127" s="9">
        <f t="shared" si="22"/>
        <v>3.9E-2</v>
      </c>
      <c r="W127" s="9">
        <f t="shared" si="23"/>
        <v>2.4374999999999997E-2</v>
      </c>
      <c r="X127" s="9">
        <f t="shared" si="24"/>
        <v>6.6299999999999998E-2</v>
      </c>
      <c r="Y127" s="9">
        <f t="shared" si="25"/>
        <v>4.1437500000000002E-2</v>
      </c>
      <c r="Z127" s="9">
        <f t="shared" si="26"/>
        <v>8.5333333333333344E-2</v>
      </c>
      <c r="AA127" s="9">
        <f t="shared" si="27"/>
        <v>5.3333333333333337E-2</v>
      </c>
      <c r="AB127" s="8">
        <f t="shared" si="28"/>
        <v>11.71875</v>
      </c>
      <c r="AC127" s="8">
        <f t="shared" si="29"/>
        <v>18.75</v>
      </c>
      <c r="AD127" s="8">
        <f t="shared" si="30"/>
        <v>25.641025641025639</v>
      </c>
      <c r="AE127" s="8">
        <f t="shared" si="31"/>
        <v>41.025641025641022</v>
      </c>
      <c r="AF127" s="8">
        <f t="shared" si="32"/>
        <v>15.082956259426849</v>
      </c>
      <c r="AG127" s="8">
        <f t="shared" si="33"/>
        <v>24.132730015082956</v>
      </c>
    </row>
    <row r="128" spans="1:33">
      <c r="A128" s="16"/>
      <c r="B128" s="17"/>
      <c r="C128" s="13"/>
      <c r="D128" s="13"/>
      <c r="E128" s="29"/>
      <c r="G128" s="24"/>
      <c r="H128" s="34"/>
      <c r="I128" s="13"/>
      <c r="J128" s="13"/>
      <c r="P128" s="8"/>
      <c r="R128" s="8"/>
      <c r="S128" s="8"/>
      <c r="T128" s="8"/>
      <c r="V128" s="9"/>
      <c r="W128" s="9"/>
      <c r="X128" s="9"/>
      <c r="Y128" s="9"/>
      <c r="Z128" s="9"/>
      <c r="AA128" s="9"/>
      <c r="AB128" s="8"/>
      <c r="AC128" s="8"/>
      <c r="AD128" s="8"/>
      <c r="AE128" s="8"/>
      <c r="AF128" s="8"/>
      <c r="AG128" s="8"/>
    </row>
    <row r="129" spans="1:33">
      <c r="A129" s="6" t="s">
        <v>225</v>
      </c>
      <c r="B129" s="17"/>
      <c r="C129" s="13"/>
      <c r="D129" s="13"/>
      <c r="E129" s="29"/>
      <c r="G129" s="24"/>
      <c r="H129" s="34"/>
      <c r="I129" s="13"/>
      <c r="J129" s="13"/>
      <c r="P129" s="8"/>
      <c r="R129" s="8"/>
      <c r="S129" s="8"/>
      <c r="T129" s="8"/>
      <c r="V129" s="9"/>
      <c r="W129" s="9"/>
      <c r="X129" s="9"/>
      <c r="Y129" s="9"/>
      <c r="Z129" s="9"/>
      <c r="AA129" s="9"/>
      <c r="AB129" s="8"/>
      <c r="AC129" s="8"/>
      <c r="AD129" s="8"/>
      <c r="AE129" s="8"/>
      <c r="AF129" s="8"/>
      <c r="AG129" s="8"/>
    </row>
    <row r="130" spans="1:33">
      <c r="A130" s="16" t="s">
        <v>60</v>
      </c>
      <c r="B130" s="17"/>
      <c r="C130" s="13"/>
      <c r="D130" s="13"/>
      <c r="E130" s="29"/>
      <c r="G130" s="24"/>
      <c r="H130" s="34"/>
      <c r="I130" s="13"/>
      <c r="J130" s="13"/>
      <c r="P130" s="8"/>
      <c r="R130" s="8"/>
      <c r="S130" s="8"/>
      <c r="T130" s="8"/>
      <c r="V130" s="9"/>
      <c r="W130" s="9"/>
      <c r="X130" s="9"/>
      <c r="Y130" s="9"/>
      <c r="Z130" s="9"/>
      <c r="AA130" s="9"/>
      <c r="AB130" s="8"/>
      <c r="AC130" s="8"/>
      <c r="AD130" s="8"/>
      <c r="AE130" s="8"/>
      <c r="AF130" s="8"/>
      <c r="AG130" s="8"/>
    </row>
    <row r="131" spans="1:33">
      <c r="A131" s="10"/>
      <c r="B131" s="12" t="s">
        <v>226</v>
      </c>
      <c r="C131" s="13"/>
      <c r="D131" s="13">
        <v>500</v>
      </c>
      <c r="E131" s="29"/>
      <c r="F131" s="21">
        <f t="shared" si="37"/>
        <v>312.5</v>
      </c>
      <c r="G131" s="25" t="s">
        <v>227</v>
      </c>
      <c r="H131" s="29"/>
      <c r="I131" s="13">
        <v>1180</v>
      </c>
      <c r="J131" s="13">
        <v>90</v>
      </c>
      <c r="K131">
        <v>500</v>
      </c>
      <c r="L131" s="21">
        <v>18</v>
      </c>
      <c r="M131" s="21">
        <v>2486</v>
      </c>
      <c r="N131" s="21">
        <v>2550</v>
      </c>
      <c r="O131" s="21">
        <v>5620</v>
      </c>
      <c r="P131" s="8">
        <f t="shared" ref="P131:P191" si="38">K131/D131</f>
        <v>1</v>
      </c>
      <c r="R131" s="8">
        <f t="shared" ref="R131:R191" si="39">K131/L131</f>
        <v>27.777777777777779</v>
      </c>
      <c r="S131" s="8">
        <f t="shared" ref="S131:S191" si="40">K131/(N131*O131)*1000000</f>
        <v>34.889400600097687</v>
      </c>
      <c r="T131" s="8">
        <f t="shared" ref="T131:T191" si="41">K131/(M131*N131*O131)*1000000000</f>
        <v>14.034352614681291</v>
      </c>
      <c r="V131" s="9">
        <f t="shared" ref="V131:V191" si="42">(N131*O131)/1000000/F131</f>
        <v>4.5859199999999996E-2</v>
      </c>
      <c r="W131" s="9">
        <f t="shared" ref="W131:W191" si="43">(N131*O131)/1000000/D131</f>
        <v>2.8662E-2</v>
      </c>
      <c r="X131" s="9">
        <f t="shared" ref="X131:X191" si="44">(M131*N131*O131)/1000000000/F131</f>
        <v>0.1140059712</v>
      </c>
      <c r="Y131" s="9">
        <f t="shared" ref="Y131:Y191" si="45">(M131*N131*O131)/1000000000/D131</f>
        <v>7.1253732E-2</v>
      </c>
      <c r="Z131" s="9">
        <f t="shared" ref="Z131:Z191" si="46">L131/F131</f>
        <v>5.7599999999999998E-2</v>
      </c>
      <c r="AA131" s="9">
        <f t="shared" ref="AA131:AA191" si="47">L131/D131</f>
        <v>3.5999999999999997E-2</v>
      </c>
      <c r="AB131" s="8">
        <f t="shared" ref="AB131:AB191" si="48">F131/L131</f>
        <v>17.361111111111111</v>
      </c>
      <c r="AC131" s="8">
        <f t="shared" ref="AC131:AC191" si="49">D131/L131</f>
        <v>27.777777777777779</v>
      </c>
      <c r="AD131" s="8">
        <f t="shared" ref="AD131:AD191" si="50">F131/(N131*O131)*1000000</f>
        <v>21.805875375061056</v>
      </c>
      <c r="AE131" s="8">
        <f t="shared" ref="AE131:AE191" si="51">D131/(N131*O131)*1000000</f>
        <v>34.889400600097687</v>
      </c>
      <c r="AF131" s="8">
        <f t="shared" ref="AF131:AF191" si="52">F131/(N131*O131*M131)*1000000000</f>
        <v>8.7714703841758066</v>
      </c>
      <c r="AG131" s="8">
        <f t="shared" ref="AG131:AG191" si="53">D131/(N131*O131*M131)*1000000000</f>
        <v>14.034352614681291</v>
      </c>
    </row>
    <row r="132" spans="1:33">
      <c r="B132" s="11"/>
      <c r="G132" s="22"/>
      <c r="H132" s="33"/>
      <c r="I132" s="13"/>
      <c r="J132" s="13"/>
      <c r="P132" s="8"/>
      <c r="R132" s="8"/>
      <c r="S132" s="8"/>
      <c r="T132" s="8"/>
      <c r="V132" s="9"/>
      <c r="W132" s="9"/>
      <c r="X132" s="9"/>
      <c r="Y132" s="9"/>
      <c r="Z132" s="9"/>
      <c r="AA132" s="9"/>
      <c r="AB132" s="8"/>
      <c r="AC132" s="8"/>
      <c r="AD132" s="8"/>
      <c r="AE132" s="8"/>
      <c r="AF132" s="8"/>
      <c r="AG132" s="8"/>
    </row>
    <row r="133" spans="1:33">
      <c r="A133" s="18" t="s">
        <v>228</v>
      </c>
      <c r="B133" s="11"/>
      <c r="G133" s="22"/>
      <c r="H133" s="33"/>
      <c r="I133" s="13"/>
      <c r="J133" s="13"/>
      <c r="P133" s="8"/>
      <c r="R133" s="8"/>
      <c r="S133" s="8"/>
      <c r="T133" s="8"/>
      <c r="V133" s="9"/>
      <c r="W133" s="9"/>
      <c r="X133" s="9"/>
      <c r="Y133" s="9"/>
      <c r="Z133" s="9"/>
      <c r="AA133" s="9"/>
      <c r="AB133" s="8"/>
      <c r="AC133" s="8"/>
      <c r="AD133" s="8"/>
      <c r="AE133" s="8"/>
      <c r="AF133" s="8"/>
      <c r="AG133" s="8"/>
    </row>
    <row r="134" spans="1:33">
      <c r="A134" s="1" t="s">
        <v>60</v>
      </c>
      <c r="B134" s="11"/>
      <c r="G134" s="22"/>
      <c r="H134" s="33"/>
      <c r="I134" s="13"/>
      <c r="J134" s="13"/>
      <c r="P134" s="8"/>
      <c r="R134" s="8"/>
      <c r="S134" s="8"/>
      <c r="T134" s="8"/>
      <c r="V134" s="9"/>
      <c r="W134" s="9"/>
      <c r="X134" s="9"/>
      <c r="Y134" s="9"/>
      <c r="Z134" s="9"/>
      <c r="AA134" s="9"/>
      <c r="AB134" s="8"/>
      <c r="AC134" s="8"/>
      <c r="AD134" s="8"/>
      <c r="AE134" s="8"/>
      <c r="AF134" s="8"/>
      <c r="AG134" s="8"/>
    </row>
    <row r="135" spans="1:33">
      <c r="B135" s="2" t="s">
        <v>229</v>
      </c>
      <c r="D135">
        <f>F135*1.6</f>
        <v>96</v>
      </c>
      <c r="F135" s="21">
        <v>60</v>
      </c>
      <c r="G135" s="8" t="s">
        <v>251</v>
      </c>
      <c r="H135" s="33">
        <v>900</v>
      </c>
      <c r="I135" s="13">
        <v>900</v>
      </c>
      <c r="J135" s="13">
        <v>75</v>
      </c>
      <c r="K135" s="13">
        <v>90</v>
      </c>
      <c r="L135" s="29">
        <v>6.9</v>
      </c>
      <c r="M135" s="29">
        <v>2350</v>
      </c>
      <c r="N135" s="29">
        <v>1682</v>
      </c>
      <c r="O135" s="29">
        <v>2005</v>
      </c>
      <c r="P135" s="8">
        <f t="shared" si="38"/>
        <v>0.9375</v>
      </c>
      <c r="R135" s="8">
        <f t="shared" si="39"/>
        <v>13.043478260869565</v>
      </c>
      <c r="S135" s="8">
        <f t="shared" si="40"/>
        <v>26.687146580635215</v>
      </c>
      <c r="T135" s="8">
        <f t="shared" si="41"/>
        <v>11.356232587504346</v>
      </c>
      <c r="V135" s="9">
        <f t="shared" si="42"/>
        <v>5.6206833333333331E-2</v>
      </c>
      <c r="W135" s="9">
        <f t="shared" si="43"/>
        <v>3.512927083333333E-2</v>
      </c>
      <c r="X135" s="9">
        <f t="shared" si="44"/>
        <v>0.13208605833333334</v>
      </c>
      <c r="Y135" s="9">
        <f t="shared" si="45"/>
        <v>8.2553786458333334E-2</v>
      </c>
      <c r="Z135" s="9">
        <f t="shared" si="46"/>
        <v>0.115</v>
      </c>
      <c r="AA135" s="9">
        <f t="shared" si="47"/>
        <v>7.1875000000000008E-2</v>
      </c>
      <c r="AB135" s="8">
        <f t="shared" si="48"/>
        <v>8.695652173913043</v>
      </c>
      <c r="AC135" s="8">
        <f t="shared" si="49"/>
        <v>13.913043478260869</v>
      </c>
      <c r="AD135" s="8">
        <f t="shared" si="50"/>
        <v>17.79143105375681</v>
      </c>
      <c r="AE135" s="8">
        <f t="shared" si="51"/>
        <v>28.466289686010896</v>
      </c>
      <c r="AF135" s="8">
        <f t="shared" si="52"/>
        <v>7.5708217250028973</v>
      </c>
      <c r="AG135" s="8">
        <f t="shared" si="53"/>
        <v>12.113314760004636</v>
      </c>
    </row>
    <row r="136" spans="1:33">
      <c r="B136" s="2" t="s">
        <v>230</v>
      </c>
      <c r="D136">
        <f t="shared" ref="C136:D156" si="54">F136*1.6</f>
        <v>160</v>
      </c>
      <c r="F136" s="21">
        <v>100</v>
      </c>
      <c r="G136" s="8" t="s">
        <v>252</v>
      </c>
      <c r="H136" s="33">
        <v>1000</v>
      </c>
      <c r="I136" s="13">
        <v>1000</v>
      </c>
      <c r="J136" s="13">
        <v>90</v>
      </c>
      <c r="K136" s="13">
        <v>110</v>
      </c>
      <c r="L136" s="29">
        <v>9</v>
      </c>
      <c r="M136" s="29">
        <v>2440</v>
      </c>
      <c r="N136" s="29">
        <v>2190</v>
      </c>
      <c r="O136" s="29">
        <v>2078</v>
      </c>
      <c r="P136" s="8">
        <f t="shared" si="38"/>
        <v>0.6875</v>
      </c>
      <c r="R136" s="8">
        <f t="shared" si="39"/>
        <v>12.222222222222221</v>
      </c>
      <c r="S136" s="8">
        <f t="shared" si="40"/>
        <v>24.171467999173778</v>
      </c>
      <c r="T136" s="8">
        <f t="shared" si="41"/>
        <v>9.906339343923678</v>
      </c>
      <c r="V136" s="9">
        <f t="shared" si="42"/>
        <v>4.5508199999999999E-2</v>
      </c>
      <c r="W136" s="9">
        <f t="shared" si="43"/>
        <v>2.8442624999999999E-2</v>
      </c>
      <c r="X136" s="9">
        <f t="shared" si="44"/>
        <v>0.111040008</v>
      </c>
      <c r="Y136" s="9">
        <f t="shared" si="45"/>
        <v>6.9400005000000001E-2</v>
      </c>
      <c r="Z136" s="9">
        <f t="shared" si="46"/>
        <v>0.09</v>
      </c>
      <c r="AA136" s="9">
        <f t="shared" si="47"/>
        <v>5.6250000000000001E-2</v>
      </c>
      <c r="AB136" s="8">
        <f t="shared" si="48"/>
        <v>11.111111111111111</v>
      </c>
      <c r="AC136" s="8">
        <f t="shared" si="49"/>
        <v>17.777777777777779</v>
      </c>
      <c r="AD136" s="8">
        <f t="shared" si="50"/>
        <v>21.974061817430705</v>
      </c>
      <c r="AE136" s="8">
        <f t="shared" si="51"/>
        <v>35.158498907889125</v>
      </c>
      <c r="AF136" s="8">
        <f t="shared" si="52"/>
        <v>9.005763039930617</v>
      </c>
      <c r="AG136" s="8">
        <f t="shared" si="53"/>
        <v>14.409220863888986</v>
      </c>
    </row>
    <row r="137" spans="1:33">
      <c r="B137" s="2" t="s">
        <v>231</v>
      </c>
      <c r="D137">
        <f t="shared" si="54"/>
        <v>256</v>
      </c>
      <c r="F137" s="21">
        <v>160</v>
      </c>
      <c r="G137" s="8" t="s">
        <v>253</v>
      </c>
      <c r="H137" s="33">
        <v>1300</v>
      </c>
      <c r="I137" s="13">
        <v>1000</v>
      </c>
      <c r="J137" s="13">
        <v>132</v>
      </c>
      <c r="K137" s="13">
        <v>160</v>
      </c>
      <c r="L137" s="29">
        <v>13.5</v>
      </c>
      <c r="M137" s="29">
        <v>2920</v>
      </c>
      <c r="N137" s="29">
        <v>2328</v>
      </c>
      <c r="O137" s="29">
        <v>2442</v>
      </c>
      <c r="P137" s="8">
        <f t="shared" si="38"/>
        <v>0.625</v>
      </c>
      <c r="R137" s="8">
        <f t="shared" si="39"/>
        <v>11.851851851851851</v>
      </c>
      <c r="S137" s="8">
        <f t="shared" si="40"/>
        <v>28.14435804126526</v>
      </c>
      <c r="T137" s="8">
        <f t="shared" si="41"/>
        <v>9.6384787812552251</v>
      </c>
      <c r="V137" s="9">
        <f t="shared" si="42"/>
        <v>3.5531099999999996E-2</v>
      </c>
      <c r="W137" s="9">
        <f t="shared" si="43"/>
        <v>2.2206937499999999E-2</v>
      </c>
      <c r="X137" s="9">
        <f t="shared" si="44"/>
        <v>0.103750812</v>
      </c>
      <c r="Y137" s="9">
        <f t="shared" si="45"/>
        <v>6.4844257500000002E-2</v>
      </c>
      <c r="Z137" s="9">
        <f t="shared" si="46"/>
        <v>8.4375000000000006E-2</v>
      </c>
      <c r="AA137" s="9">
        <f t="shared" si="47"/>
        <v>5.2734375E-2</v>
      </c>
      <c r="AB137" s="8">
        <f t="shared" si="48"/>
        <v>11.851851851851851</v>
      </c>
      <c r="AC137" s="8">
        <f t="shared" si="49"/>
        <v>18.962962962962962</v>
      </c>
      <c r="AD137" s="8">
        <f t="shared" si="50"/>
        <v>28.14435804126526</v>
      </c>
      <c r="AE137" s="8">
        <f t="shared" si="51"/>
        <v>45.030972866024413</v>
      </c>
      <c r="AF137" s="8">
        <f t="shared" si="52"/>
        <v>9.6384787812552251</v>
      </c>
      <c r="AG137" s="8">
        <f t="shared" si="53"/>
        <v>15.42156605000836</v>
      </c>
    </row>
    <row r="138" spans="1:33">
      <c r="A138" s="15"/>
      <c r="B138" s="2" t="s">
        <v>232</v>
      </c>
      <c r="D138">
        <f t="shared" si="54"/>
        <v>304</v>
      </c>
      <c r="F138" s="21">
        <v>190</v>
      </c>
      <c r="G138" s="8" t="s">
        <v>254</v>
      </c>
      <c r="H138" s="35">
        <v>1300</v>
      </c>
      <c r="I138" s="13">
        <v>1300</v>
      </c>
      <c r="J138" s="13">
        <v>160</v>
      </c>
      <c r="K138" s="13">
        <v>200</v>
      </c>
      <c r="L138" s="29">
        <v>15.5</v>
      </c>
      <c r="M138" s="29">
        <v>3260</v>
      </c>
      <c r="N138" s="29">
        <v>2328</v>
      </c>
      <c r="O138" s="29">
        <v>2636</v>
      </c>
      <c r="P138" s="8">
        <f t="shared" si="38"/>
        <v>0.65789473684210531</v>
      </c>
      <c r="R138" s="8">
        <f t="shared" si="39"/>
        <v>12.903225806451612</v>
      </c>
      <c r="S138" s="8">
        <f t="shared" si="40"/>
        <v>32.591294734811157</v>
      </c>
      <c r="T138" s="8">
        <f t="shared" si="41"/>
        <v>9.9973296732549564</v>
      </c>
      <c r="V138" s="9">
        <f t="shared" si="42"/>
        <v>3.229793684210526E-2</v>
      </c>
      <c r="W138" s="9">
        <f t="shared" si="43"/>
        <v>2.0186210526315789E-2</v>
      </c>
      <c r="X138" s="9">
        <f t="shared" si="44"/>
        <v>0.10529127410526315</v>
      </c>
      <c r="Y138" s="9">
        <f t="shared" si="45"/>
        <v>6.5807046315789472E-2</v>
      </c>
      <c r="Z138" s="9">
        <f t="shared" si="46"/>
        <v>8.1578947368421056E-2</v>
      </c>
      <c r="AA138" s="9">
        <f t="shared" si="47"/>
        <v>5.0986842105263157E-2</v>
      </c>
      <c r="AB138" s="8">
        <f t="shared" si="48"/>
        <v>12.258064516129032</v>
      </c>
      <c r="AC138" s="8">
        <f t="shared" si="49"/>
        <v>19.612903225806452</v>
      </c>
      <c r="AD138" s="8">
        <f t="shared" si="50"/>
        <v>30.961729998070595</v>
      </c>
      <c r="AE138" s="8">
        <f t="shared" si="51"/>
        <v>49.538767996912952</v>
      </c>
      <c r="AF138" s="8">
        <f t="shared" si="52"/>
        <v>9.4974631895922084</v>
      </c>
      <c r="AG138" s="8">
        <f t="shared" si="53"/>
        <v>15.195941103347533</v>
      </c>
    </row>
    <row r="139" spans="1:33">
      <c r="A139" s="1" t="s">
        <v>233</v>
      </c>
      <c r="B139" s="11"/>
      <c r="G139" s="22"/>
      <c r="H139" s="33"/>
      <c r="P139" s="8"/>
      <c r="R139" s="8"/>
      <c r="S139" s="8"/>
      <c r="T139" s="8"/>
      <c r="V139" s="9"/>
      <c r="W139" s="9"/>
      <c r="X139" s="9"/>
      <c r="Y139" s="9"/>
      <c r="Z139" s="9"/>
      <c r="AA139" s="9"/>
      <c r="AB139" s="8"/>
      <c r="AC139" s="8"/>
      <c r="AD139" s="8"/>
      <c r="AE139" s="8"/>
      <c r="AF139" s="8"/>
      <c r="AG139" s="8"/>
    </row>
    <row r="140" spans="1:33">
      <c r="B140" s="2" t="s">
        <v>234</v>
      </c>
      <c r="D140">
        <f t="shared" si="54"/>
        <v>64</v>
      </c>
      <c r="F140" s="21">
        <v>40</v>
      </c>
      <c r="G140" s="8" t="s">
        <v>255</v>
      </c>
      <c r="H140" s="35">
        <v>600</v>
      </c>
      <c r="I140">
        <v>865</v>
      </c>
      <c r="J140">
        <v>55</v>
      </c>
      <c r="K140">
        <v>75</v>
      </c>
      <c r="L140" s="21">
        <v>5.3</v>
      </c>
      <c r="M140" s="21">
        <v>1800</v>
      </c>
      <c r="N140" s="21">
        <v>1493</v>
      </c>
      <c r="O140" s="21">
        <v>2647</v>
      </c>
      <c r="P140" s="8">
        <f t="shared" si="38"/>
        <v>1.171875</v>
      </c>
      <c r="R140" s="8">
        <f t="shared" si="39"/>
        <v>14.150943396226415</v>
      </c>
      <c r="S140" s="8">
        <f t="shared" si="40"/>
        <v>18.977872054223067</v>
      </c>
      <c r="T140" s="8">
        <f t="shared" si="41"/>
        <v>10.54326225234615</v>
      </c>
      <c r="V140" s="9">
        <f t="shared" si="42"/>
        <v>9.8799274999999992E-2</v>
      </c>
      <c r="W140" s="9">
        <f t="shared" si="43"/>
        <v>6.1749546874999998E-2</v>
      </c>
      <c r="X140" s="9">
        <f t="shared" si="44"/>
        <v>0.17783869499999999</v>
      </c>
      <c r="Y140" s="9">
        <f t="shared" si="45"/>
        <v>0.111149184375</v>
      </c>
      <c r="Z140" s="9">
        <f t="shared" si="46"/>
        <v>0.13250000000000001</v>
      </c>
      <c r="AA140" s="9">
        <f t="shared" si="47"/>
        <v>8.2812499999999997E-2</v>
      </c>
      <c r="AB140" s="8">
        <f t="shared" si="48"/>
        <v>7.5471698113207548</v>
      </c>
      <c r="AC140" s="8">
        <f t="shared" si="49"/>
        <v>12.075471698113208</v>
      </c>
      <c r="AD140" s="8">
        <f t="shared" si="50"/>
        <v>10.121531762252305</v>
      </c>
      <c r="AE140" s="8">
        <f t="shared" si="51"/>
        <v>16.194450819603684</v>
      </c>
      <c r="AF140" s="8">
        <f t="shared" si="52"/>
        <v>5.6230732012512794</v>
      </c>
      <c r="AG140" s="8">
        <f t="shared" si="53"/>
        <v>8.9969171220020474</v>
      </c>
    </row>
    <row r="141" spans="1:33">
      <c r="B141" s="2" t="s">
        <v>235</v>
      </c>
      <c r="C141">
        <f t="shared" si="54"/>
        <v>56</v>
      </c>
      <c r="D141">
        <f t="shared" si="54"/>
        <v>96</v>
      </c>
      <c r="E141" s="21">
        <v>35</v>
      </c>
      <c r="F141" s="21">
        <v>60</v>
      </c>
      <c r="G141" s="8" t="s">
        <v>256</v>
      </c>
      <c r="H141" s="35">
        <v>900</v>
      </c>
      <c r="I141" s="35">
        <v>865</v>
      </c>
      <c r="J141" s="35">
        <v>90</v>
      </c>
      <c r="K141" s="35">
        <v>110</v>
      </c>
      <c r="L141" s="35">
        <v>5.97</v>
      </c>
      <c r="M141" s="35">
        <v>1800</v>
      </c>
      <c r="N141" s="35">
        <v>1605</v>
      </c>
      <c r="O141" s="35">
        <v>2647</v>
      </c>
      <c r="P141" s="8">
        <f t="shared" si="38"/>
        <v>1.1458333333333333</v>
      </c>
      <c r="R141" s="8">
        <f t="shared" si="39"/>
        <v>18.425460636515915</v>
      </c>
      <c r="S141" s="8">
        <f t="shared" si="40"/>
        <v>25.891887247892459</v>
      </c>
      <c r="T141" s="8">
        <f t="shared" si="41"/>
        <v>14.3843818043847</v>
      </c>
      <c r="V141" s="9">
        <f t="shared" si="42"/>
        <v>7.0807250000000002E-2</v>
      </c>
      <c r="W141" s="9">
        <f t="shared" si="43"/>
        <v>4.425453125E-2</v>
      </c>
      <c r="X141" s="9">
        <f t="shared" si="44"/>
        <v>0.12745305000000001</v>
      </c>
      <c r="Y141" s="9">
        <f t="shared" si="45"/>
        <v>7.9658156250000001E-2</v>
      </c>
      <c r="Z141" s="9">
        <f t="shared" si="46"/>
        <v>9.9499999999999991E-2</v>
      </c>
      <c r="AA141" s="9">
        <f t="shared" si="47"/>
        <v>6.21875E-2</v>
      </c>
      <c r="AB141" s="8">
        <f t="shared" si="48"/>
        <v>10.050251256281408</v>
      </c>
      <c r="AC141" s="8">
        <f t="shared" si="49"/>
        <v>16.080402010050253</v>
      </c>
      <c r="AD141" s="8">
        <f t="shared" si="50"/>
        <v>14.122847589759523</v>
      </c>
      <c r="AE141" s="8">
        <f t="shared" si="51"/>
        <v>22.596556143615238</v>
      </c>
      <c r="AF141" s="8">
        <f t="shared" si="52"/>
        <v>7.8460264387552909</v>
      </c>
      <c r="AG141" s="8">
        <f t="shared" si="53"/>
        <v>12.553642302008464</v>
      </c>
    </row>
    <row r="142" spans="1:33">
      <c r="A142" s="1" t="s">
        <v>236</v>
      </c>
      <c r="B142" s="11"/>
      <c r="G142" s="22"/>
      <c r="H142" s="33"/>
      <c r="P142" s="8"/>
      <c r="R142" s="8"/>
      <c r="S142" s="8"/>
      <c r="T142" s="8"/>
      <c r="V142" s="9"/>
      <c r="W142" s="9"/>
      <c r="X142" s="9"/>
      <c r="Y142" s="9"/>
      <c r="Z142" s="9"/>
      <c r="AA142" s="9"/>
      <c r="AB142" s="8"/>
      <c r="AC142" s="8"/>
      <c r="AD142" s="8"/>
      <c r="AE142" s="8"/>
      <c r="AF142" s="8"/>
      <c r="AG142" s="8"/>
    </row>
    <row r="143" spans="1:33">
      <c r="B143" s="2" t="s">
        <v>237</v>
      </c>
      <c r="D143">
        <f t="shared" si="54"/>
        <v>112</v>
      </c>
      <c r="F143" s="21">
        <v>70</v>
      </c>
      <c r="G143" s="8" t="s">
        <v>257</v>
      </c>
      <c r="H143" s="35">
        <v>750</v>
      </c>
      <c r="I143">
        <v>900</v>
      </c>
      <c r="K143">
        <v>90</v>
      </c>
      <c r="L143" s="21">
        <v>6.1</v>
      </c>
      <c r="M143" s="21">
        <v>1822</v>
      </c>
      <c r="N143" s="21">
        <v>1712</v>
      </c>
      <c r="O143" s="21">
        <v>2608</v>
      </c>
      <c r="P143" s="8">
        <f t="shared" si="38"/>
        <v>0.8035714285714286</v>
      </c>
      <c r="R143" s="8">
        <f t="shared" si="39"/>
        <v>14.754098360655739</v>
      </c>
      <c r="S143" s="8">
        <f t="shared" si="40"/>
        <v>20.157244424058256</v>
      </c>
      <c r="T143" s="8">
        <f t="shared" si="41"/>
        <v>11.063251604861829</v>
      </c>
      <c r="V143" s="9">
        <f t="shared" si="42"/>
        <v>6.3784228571428583E-2</v>
      </c>
      <c r="W143" s="9">
        <f t="shared" si="43"/>
        <v>3.9865142857142863E-2</v>
      </c>
      <c r="X143" s="9">
        <f t="shared" si="44"/>
        <v>0.11621486445714285</v>
      </c>
      <c r="Y143" s="9">
        <f t="shared" si="45"/>
        <v>7.263429028571429E-2</v>
      </c>
      <c r="Z143" s="9">
        <f t="shared" si="46"/>
        <v>8.7142857142857133E-2</v>
      </c>
      <c r="AA143" s="9">
        <f t="shared" si="47"/>
        <v>5.4464285714285708E-2</v>
      </c>
      <c r="AB143" s="8">
        <f t="shared" si="48"/>
        <v>11.475409836065575</v>
      </c>
      <c r="AC143" s="8">
        <f t="shared" si="49"/>
        <v>18.360655737704921</v>
      </c>
      <c r="AD143" s="8">
        <f t="shared" si="50"/>
        <v>15.677856774267529</v>
      </c>
      <c r="AE143" s="8">
        <f t="shared" si="51"/>
        <v>25.08457083882805</v>
      </c>
      <c r="AF143" s="8">
        <f t="shared" si="52"/>
        <v>8.6047512482258668</v>
      </c>
      <c r="AG143" s="8">
        <f t="shared" si="53"/>
        <v>13.767601997161387</v>
      </c>
    </row>
    <row r="144" spans="1:33">
      <c r="B144" s="2" t="s">
        <v>238</v>
      </c>
      <c r="D144">
        <f t="shared" si="54"/>
        <v>96</v>
      </c>
      <c r="F144" s="21">
        <v>60</v>
      </c>
      <c r="G144" s="8" t="s">
        <v>257</v>
      </c>
      <c r="H144" s="35">
        <v>750</v>
      </c>
      <c r="I144">
        <v>900</v>
      </c>
      <c r="K144">
        <v>90</v>
      </c>
      <c r="L144" s="21">
        <v>6.35</v>
      </c>
      <c r="M144" s="21">
        <v>1822</v>
      </c>
      <c r="N144" s="21">
        <v>1712</v>
      </c>
      <c r="O144" s="21">
        <v>2608</v>
      </c>
      <c r="P144" s="8">
        <f t="shared" si="38"/>
        <v>0.9375</v>
      </c>
      <c r="R144" s="8">
        <f t="shared" si="39"/>
        <v>14.173228346456694</v>
      </c>
      <c r="S144" s="8">
        <f t="shared" si="40"/>
        <v>20.157244424058256</v>
      </c>
      <c r="T144" s="8">
        <f t="shared" si="41"/>
        <v>11.063251604861829</v>
      </c>
      <c r="V144" s="9">
        <f t="shared" si="42"/>
        <v>7.4414933333333336E-2</v>
      </c>
      <c r="W144" s="9">
        <f t="shared" si="43"/>
        <v>4.650933333333334E-2</v>
      </c>
      <c r="X144" s="9">
        <f t="shared" si="44"/>
        <v>0.13558400853333333</v>
      </c>
      <c r="Y144" s="9">
        <f t="shared" si="45"/>
        <v>8.4740005333333326E-2</v>
      </c>
      <c r="Z144" s="9">
        <f t="shared" si="46"/>
        <v>0.10583333333333332</v>
      </c>
      <c r="AA144" s="9">
        <f t="shared" si="47"/>
        <v>6.6145833333333334E-2</v>
      </c>
      <c r="AB144" s="8">
        <f t="shared" si="48"/>
        <v>9.4488188976377963</v>
      </c>
      <c r="AC144" s="8">
        <f t="shared" si="49"/>
        <v>15.118110236220474</v>
      </c>
      <c r="AD144" s="8">
        <f t="shared" si="50"/>
        <v>13.43816294937217</v>
      </c>
      <c r="AE144" s="8">
        <f t="shared" si="51"/>
        <v>21.501060718995472</v>
      </c>
      <c r="AF144" s="8">
        <f t="shared" si="52"/>
        <v>7.3755010699078865</v>
      </c>
      <c r="AG144" s="8">
        <f t="shared" si="53"/>
        <v>11.800801711852619</v>
      </c>
    </row>
    <row r="145" spans="1:33">
      <c r="B145" s="2" t="s">
        <v>239</v>
      </c>
      <c r="D145">
        <f t="shared" si="54"/>
        <v>200</v>
      </c>
      <c r="F145" s="21">
        <v>125</v>
      </c>
      <c r="G145" s="8" t="s">
        <v>258</v>
      </c>
      <c r="H145" s="35">
        <v>1000</v>
      </c>
      <c r="I145">
        <v>1120</v>
      </c>
      <c r="K145">
        <v>160</v>
      </c>
      <c r="L145" s="21">
        <v>12</v>
      </c>
      <c r="M145" s="21">
        <v>2278</v>
      </c>
      <c r="N145" s="21">
        <v>2122</v>
      </c>
      <c r="O145" s="21">
        <v>3258</v>
      </c>
      <c r="P145" s="8">
        <f t="shared" si="38"/>
        <v>0.8</v>
      </c>
      <c r="R145" s="8">
        <f t="shared" si="39"/>
        <v>13.333333333333334</v>
      </c>
      <c r="S145" s="8">
        <f t="shared" si="40"/>
        <v>23.143206109343549</v>
      </c>
      <c r="T145" s="8">
        <f t="shared" si="41"/>
        <v>10.159440785488826</v>
      </c>
      <c r="V145" s="9">
        <f t="shared" si="42"/>
        <v>5.5307808E-2</v>
      </c>
      <c r="W145" s="9">
        <f t="shared" si="43"/>
        <v>3.4567380000000002E-2</v>
      </c>
      <c r="X145" s="9">
        <f t="shared" si="44"/>
        <v>0.125991186624</v>
      </c>
      <c r="Y145" s="9">
        <f t="shared" si="45"/>
        <v>7.8744491639999997E-2</v>
      </c>
      <c r="Z145" s="9">
        <f t="shared" si="46"/>
        <v>9.6000000000000002E-2</v>
      </c>
      <c r="AA145" s="9">
        <f t="shared" si="47"/>
        <v>0.06</v>
      </c>
      <c r="AB145" s="8">
        <f t="shared" si="48"/>
        <v>10.416666666666666</v>
      </c>
      <c r="AC145" s="8">
        <f t="shared" si="49"/>
        <v>16.666666666666668</v>
      </c>
      <c r="AD145" s="8">
        <f t="shared" si="50"/>
        <v>18.080629772924645</v>
      </c>
      <c r="AE145" s="8">
        <f t="shared" si="51"/>
        <v>28.929007636679437</v>
      </c>
      <c r="AF145" s="8">
        <f t="shared" si="52"/>
        <v>7.9370631136631467</v>
      </c>
      <c r="AG145" s="8">
        <f t="shared" si="53"/>
        <v>12.699300981861034</v>
      </c>
    </row>
    <row r="146" spans="1:33">
      <c r="B146" s="2" t="s">
        <v>240</v>
      </c>
      <c r="D146">
        <f t="shared" si="54"/>
        <v>176</v>
      </c>
      <c r="F146" s="21">
        <v>110</v>
      </c>
      <c r="G146" s="8" t="s">
        <v>258</v>
      </c>
      <c r="H146" s="35">
        <v>1000</v>
      </c>
      <c r="I146">
        <v>1120</v>
      </c>
      <c r="K146">
        <v>160</v>
      </c>
      <c r="L146" s="21">
        <v>13</v>
      </c>
      <c r="M146" s="21">
        <v>2278</v>
      </c>
      <c r="N146" s="21">
        <v>2122</v>
      </c>
      <c r="O146" s="21">
        <v>3258</v>
      </c>
      <c r="P146" s="8">
        <f t="shared" si="38"/>
        <v>0.90909090909090906</v>
      </c>
      <c r="R146" s="8">
        <f t="shared" si="39"/>
        <v>12.307692307692308</v>
      </c>
      <c r="S146" s="8">
        <f t="shared" si="40"/>
        <v>23.143206109343549</v>
      </c>
      <c r="T146" s="8">
        <f t="shared" si="41"/>
        <v>10.159440785488826</v>
      </c>
      <c r="V146" s="9">
        <f t="shared" si="42"/>
        <v>6.2849781818181821E-2</v>
      </c>
      <c r="W146" s="9">
        <f t="shared" si="43"/>
        <v>3.9281113636363635E-2</v>
      </c>
      <c r="X146" s="9">
        <f t="shared" si="44"/>
        <v>0.14317180298181817</v>
      </c>
      <c r="Y146" s="9">
        <f t="shared" si="45"/>
        <v>8.9482376863636359E-2</v>
      </c>
      <c r="Z146" s="9">
        <f t="shared" si="46"/>
        <v>0.11818181818181818</v>
      </c>
      <c r="AA146" s="9">
        <f t="shared" si="47"/>
        <v>7.3863636363636367E-2</v>
      </c>
      <c r="AB146" s="8">
        <f t="shared" si="48"/>
        <v>8.4615384615384617</v>
      </c>
      <c r="AC146" s="8">
        <f t="shared" si="49"/>
        <v>13.538461538461538</v>
      </c>
      <c r="AD146" s="8">
        <f t="shared" si="50"/>
        <v>15.910954200173691</v>
      </c>
      <c r="AE146" s="8">
        <f t="shared" si="51"/>
        <v>25.457526720277905</v>
      </c>
      <c r="AF146" s="8">
        <f t="shared" si="52"/>
        <v>6.9846155400235688</v>
      </c>
      <c r="AG146" s="8">
        <f t="shared" si="53"/>
        <v>11.17538486403771</v>
      </c>
    </row>
    <row r="147" spans="1:33">
      <c r="B147" s="2" t="s">
        <v>241</v>
      </c>
      <c r="D147">
        <f t="shared" si="54"/>
        <v>248</v>
      </c>
      <c r="F147" s="21">
        <v>155</v>
      </c>
      <c r="G147" s="8" t="s">
        <v>259</v>
      </c>
      <c r="H147" s="35">
        <v>1250</v>
      </c>
      <c r="I147">
        <v>1120</v>
      </c>
      <c r="K147">
        <v>200</v>
      </c>
      <c r="L147" s="21">
        <v>14.5</v>
      </c>
      <c r="M147" s="21">
        <v>2580</v>
      </c>
      <c r="N147" s="21">
        <v>2423</v>
      </c>
      <c r="O147" s="21">
        <v>3390</v>
      </c>
      <c r="P147" s="8">
        <f t="shared" si="38"/>
        <v>0.80645161290322576</v>
      </c>
      <c r="R147" s="8">
        <f t="shared" si="39"/>
        <v>13.793103448275861</v>
      </c>
      <c r="S147" s="8">
        <f t="shared" si="40"/>
        <v>24.348761926327949</v>
      </c>
      <c r="T147" s="8">
        <f t="shared" si="41"/>
        <v>9.437504622607733</v>
      </c>
      <c r="V147" s="9">
        <f t="shared" si="42"/>
        <v>5.2993354838709678E-2</v>
      </c>
      <c r="W147" s="9">
        <f t="shared" si="43"/>
        <v>3.3120846774193545E-2</v>
      </c>
      <c r="X147" s="9">
        <f t="shared" si="44"/>
        <v>0.13672285548387098</v>
      </c>
      <c r="Y147" s="9">
        <f t="shared" si="45"/>
        <v>8.545178467741936E-2</v>
      </c>
      <c r="Z147" s="9">
        <f t="shared" si="46"/>
        <v>9.3548387096774197E-2</v>
      </c>
      <c r="AA147" s="9">
        <f t="shared" si="47"/>
        <v>5.8467741935483868E-2</v>
      </c>
      <c r="AB147" s="8">
        <f t="shared" si="48"/>
        <v>10.689655172413794</v>
      </c>
      <c r="AC147" s="8">
        <f t="shared" si="49"/>
        <v>17.103448275862068</v>
      </c>
      <c r="AD147" s="8">
        <f t="shared" si="50"/>
        <v>18.870290492904164</v>
      </c>
      <c r="AE147" s="8">
        <f t="shared" si="51"/>
        <v>30.19246478864666</v>
      </c>
      <c r="AF147" s="8">
        <f t="shared" si="52"/>
        <v>7.3140660825209931</v>
      </c>
      <c r="AG147" s="8">
        <f t="shared" si="53"/>
        <v>11.702505732033588</v>
      </c>
    </row>
    <row r="148" spans="1:33">
      <c r="B148" s="2" t="s">
        <v>242</v>
      </c>
      <c r="D148">
        <f t="shared" si="54"/>
        <v>216</v>
      </c>
      <c r="F148" s="21">
        <v>135</v>
      </c>
      <c r="G148" s="8" t="s">
        <v>259</v>
      </c>
      <c r="H148" s="35">
        <v>1250</v>
      </c>
      <c r="I148">
        <v>1120</v>
      </c>
      <c r="K148">
        <v>200</v>
      </c>
      <c r="L148" s="21">
        <v>15.65</v>
      </c>
      <c r="M148" s="21">
        <v>2580</v>
      </c>
      <c r="N148" s="21">
        <v>2423</v>
      </c>
      <c r="O148" s="21">
        <v>3390</v>
      </c>
      <c r="P148" s="8">
        <f t="shared" si="38"/>
        <v>0.92592592592592593</v>
      </c>
      <c r="R148" s="8">
        <f t="shared" si="39"/>
        <v>12.779552715654951</v>
      </c>
      <c r="S148" s="8">
        <f t="shared" si="40"/>
        <v>24.348761926327949</v>
      </c>
      <c r="T148" s="8">
        <f t="shared" si="41"/>
        <v>9.437504622607733</v>
      </c>
      <c r="V148" s="9">
        <f t="shared" si="42"/>
        <v>6.0844222222222223E-2</v>
      </c>
      <c r="W148" s="9">
        <f t="shared" si="43"/>
        <v>3.8027638888888889E-2</v>
      </c>
      <c r="X148" s="9">
        <f t="shared" si="44"/>
        <v>0.15697809333333335</v>
      </c>
      <c r="Y148" s="9">
        <f t="shared" si="45"/>
        <v>9.8111308333333341E-2</v>
      </c>
      <c r="Z148" s="9">
        <f t="shared" si="46"/>
        <v>0.11592592592592593</v>
      </c>
      <c r="AA148" s="9">
        <f t="shared" si="47"/>
        <v>7.2453703703703701E-2</v>
      </c>
      <c r="AB148" s="8">
        <f t="shared" si="48"/>
        <v>8.6261980830670932</v>
      </c>
      <c r="AC148" s="8">
        <f t="shared" si="49"/>
        <v>13.801916932907348</v>
      </c>
      <c r="AD148" s="8">
        <f t="shared" si="50"/>
        <v>16.435414300271368</v>
      </c>
      <c r="AE148" s="8">
        <f t="shared" si="51"/>
        <v>26.296662880434187</v>
      </c>
      <c r="AF148" s="8">
        <f t="shared" si="52"/>
        <v>6.3703156202602198</v>
      </c>
      <c r="AG148" s="8">
        <f t="shared" si="53"/>
        <v>10.192504992416351</v>
      </c>
    </row>
    <row r="149" spans="1:33">
      <c r="B149" s="2" t="s">
        <v>243</v>
      </c>
      <c r="D149">
        <f t="shared" si="54"/>
        <v>368</v>
      </c>
      <c r="F149" s="21">
        <v>230</v>
      </c>
      <c r="G149" s="8" t="s">
        <v>260</v>
      </c>
      <c r="H149" s="35">
        <v>1250</v>
      </c>
      <c r="I149">
        <v>1280</v>
      </c>
      <c r="K149">
        <v>300</v>
      </c>
      <c r="L149" s="21">
        <v>21.6</v>
      </c>
      <c r="M149" s="21">
        <v>3364</v>
      </c>
      <c r="N149" s="21">
        <v>2491</v>
      </c>
      <c r="O149" s="21">
        <v>4095</v>
      </c>
      <c r="P149" s="8">
        <f t="shared" si="38"/>
        <v>0.81521739130434778</v>
      </c>
      <c r="R149" s="8">
        <f t="shared" si="39"/>
        <v>13.888888888888888</v>
      </c>
      <c r="S149" s="8">
        <f t="shared" si="40"/>
        <v>29.409904961892114</v>
      </c>
      <c r="T149" s="8">
        <f t="shared" si="41"/>
        <v>8.7425401194685239</v>
      </c>
      <c r="V149" s="9">
        <f t="shared" si="42"/>
        <v>4.4350630434782608E-2</v>
      </c>
      <c r="W149" s="9">
        <f t="shared" si="43"/>
        <v>2.7719144021739129E-2</v>
      </c>
      <c r="X149" s="9">
        <f t="shared" si="44"/>
        <v>0.1491955207826087</v>
      </c>
      <c r="Y149" s="9">
        <f t="shared" si="45"/>
        <v>9.3247200489130433E-2</v>
      </c>
      <c r="Z149" s="9">
        <f t="shared" si="46"/>
        <v>9.3913043478260877E-2</v>
      </c>
      <c r="AA149" s="9">
        <f t="shared" si="47"/>
        <v>5.8695652173913045E-2</v>
      </c>
      <c r="AB149" s="8">
        <f t="shared" si="48"/>
        <v>10.648148148148147</v>
      </c>
      <c r="AC149" s="8">
        <f t="shared" si="49"/>
        <v>17.037037037037035</v>
      </c>
      <c r="AD149" s="8">
        <f t="shared" si="50"/>
        <v>22.547593804117291</v>
      </c>
      <c r="AE149" s="8">
        <f t="shared" si="51"/>
        <v>36.07615008658766</v>
      </c>
      <c r="AF149" s="8">
        <f t="shared" si="52"/>
        <v>6.702614091592535</v>
      </c>
      <c r="AG149" s="8">
        <f t="shared" si="53"/>
        <v>10.724182546548056</v>
      </c>
    </row>
    <row r="150" spans="1:33">
      <c r="B150" s="2" t="s">
        <v>244</v>
      </c>
      <c r="D150">
        <f t="shared" si="54"/>
        <v>328</v>
      </c>
      <c r="F150" s="21">
        <v>205</v>
      </c>
      <c r="G150" s="8" t="s">
        <v>260</v>
      </c>
      <c r="H150" s="35">
        <v>1250</v>
      </c>
      <c r="I150">
        <v>1280</v>
      </c>
      <c r="K150">
        <v>300</v>
      </c>
      <c r="L150" s="21">
        <v>23</v>
      </c>
      <c r="M150" s="21">
        <v>3364</v>
      </c>
      <c r="N150" s="21">
        <v>2491</v>
      </c>
      <c r="O150" s="21">
        <v>4095</v>
      </c>
      <c r="P150" s="8">
        <f t="shared" si="38"/>
        <v>0.91463414634146345</v>
      </c>
      <c r="R150" s="8">
        <f t="shared" si="39"/>
        <v>13.043478260869565</v>
      </c>
      <c r="S150" s="8">
        <f t="shared" si="40"/>
        <v>29.409904961892114</v>
      </c>
      <c r="T150" s="8">
        <f t="shared" si="41"/>
        <v>8.7425401194685239</v>
      </c>
      <c r="V150" s="9">
        <f t="shared" si="42"/>
        <v>4.9759243902439021E-2</v>
      </c>
      <c r="W150" s="9">
        <f t="shared" si="43"/>
        <v>3.1099527439024388E-2</v>
      </c>
      <c r="X150" s="9">
        <f t="shared" si="44"/>
        <v>0.16739009648780487</v>
      </c>
      <c r="Y150" s="9">
        <f t="shared" si="45"/>
        <v>0.10461881030487805</v>
      </c>
      <c r="Z150" s="9">
        <f t="shared" si="46"/>
        <v>0.11219512195121951</v>
      </c>
      <c r="AA150" s="9">
        <f t="shared" si="47"/>
        <v>7.0121951219512202E-2</v>
      </c>
      <c r="AB150" s="8">
        <f t="shared" si="48"/>
        <v>8.9130434782608692</v>
      </c>
      <c r="AC150" s="8">
        <f t="shared" si="49"/>
        <v>14.260869565217391</v>
      </c>
      <c r="AD150" s="8">
        <f t="shared" si="50"/>
        <v>20.096768390626277</v>
      </c>
      <c r="AE150" s="8">
        <f t="shared" si="51"/>
        <v>32.154829425002049</v>
      </c>
      <c r="AF150" s="8">
        <f t="shared" si="52"/>
        <v>5.9740690816368254</v>
      </c>
      <c r="AG150" s="8">
        <f t="shared" si="53"/>
        <v>9.5585105306189195</v>
      </c>
    </row>
    <row r="151" spans="1:33">
      <c r="B151" s="2" t="s">
        <v>245</v>
      </c>
      <c r="D151">
        <f t="shared" si="54"/>
        <v>432</v>
      </c>
      <c r="F151" s="21">
        <v>270</v>
      </c>
      <c r="G151" s="8" t="s">
        <v>261</v>
      </c>
      <c r="H151" s="35">
        <v>1500</v>
      </c>
      <c r="I151">
        <v>1280</v>
      </c>
      <c r="K151">
        <v>350</v>
      </c>
      <c r="L151" s="21">
        <v>24</v>
      </c>
      <c r="M151" s="21">
        <v>3364</v>
      </c>
      <c r="N151" s="21">
        <v>2812</v>
      </c>
      <c r="O151" s="21">
        <v>4095</v>
      </c>
      <c r="P151" s="8">
        <f t="shared" si="38"/>
        <v>0.81018518518518523</v>
      </c>
      <c r="R151" s="8">
        <f t="shared" si="39"/>
        <v>14.583333333333334</v>
      </c>
      <c r="S151" s="8">
        <f t="shared" si="40"/>
        <v>30.3947672368725</v>
      </c>
      <c r="T151" s="8">
        <f t="shared" si="41"/>
        <v>9.0353053617337977</v>
      </c>
      <c r="V151" s="9">
        <f t="shared" si="42"/>
        <v>4.2648666666666668E-2</v>
      </c>
      <c r="W151" s="9">
        <f t="shared" si="43"/>
        <v>2.6655416666666668E-2</v>
      </c>
      <c r="X151" s="9">
        <f t="shared" si="44"/>
        <v>0.14347011466666668</v>
      </c>
      <c r="Y151" s="9">
        <f t="shared" si="45"/>
        <v>8.9668821666666676E-2</v>
      </c>
      <c r="Z151" s="9">
        <f t="shared" si="46"/>
        <v>8.8888888888888892E-2</v>
      </c>
      <c r="AA151" s="9">
        <f t="shared" si="47"/>
        <v>5.5555555555555552E-2</v>
      </c>
      <c r="AB151" s="8">
        <f t="shared" si="48"/>
        <v>11.25</v>
      </c>
      <c r="AC151" s="8">
        <f t="shared" si="49"/>
        <v>18</v>
      </c>
      <c r="AD151" s="8">
        <f t="shared" si="50"/>
        <v>23.447391868444502</v>
      </c>
      <c r="AE151" s="8">
        <f t="shared" si="51"/>
        <v>37.515826989511204</v>
      </c>
      <c r="AF151" s="8">
        <f t="shared" si="52"/>
        <v>6.9700927076232162</v>
      </c>
      <c r="AG151" s="8">
        <f t="shared" si="53"/>
        <v>11.152148332197145</v>
      </c>
    </row>
    <row r="152" spans="1:33">
      <c r="B152" s="2" t="s">
        <v>246</v>
      </c>
      <c r="D152">
        <f t="shared" si="54"/>
        <v>400</v>
      </c>
      <c r="F152" s="21">
        <v>250</v>
      </c>
      <c r="G152" s="8" t="s">
        <v>261</v>
      </c>
      <c r="H152" s="35">
        <v>1500</v>
      </c>
      <c r="I152">
        <v>1280</v>
      </c>
      <c r="K152">
        <v>350</v>
      </c>
      <c r="L152" s="21">
        <v>26</v>
      </c>
      <c r="M152" s="21">
        <v>3364</v>
      </c>
      <c r="N152" s="21">
        <v>2812</v>
      </c>
      <c r="O152" s="21">
        <v>4095</v>
      </c>
      <c r="P152" s="8">
        <f t="shared" si="38"/>
        <v>0.875</v>
      </c>
      <c r="R152" s="8">
        <f t="shared" si="39"/>
        <v>13.461538461538462</v>
      </c>
      <c r="S152" s="8">
        <f t="shared" si="40"/>
        <v>30.3947672368725</v>
      </c>
      <c r="T152" s="8">
        <f t="shared" si="41"/>
        <v>9.0353053617337977</v>
      </c>
      <c r="V152" s="9">
        <f t="shared" si="42"/>
        <v>4.606056E-2</v>
      </c>
      <c r="W152" s="9">
        <f t="shared" si="43"/>
        <v>2.878785E-2</v>
      </c>
      <c r="X152" s="9">
        <f t="shared" si="44"/>
        <v>0.15494772384</v>
      </c>
      <c r="Y152" s="9">
        <f t="shared" si="45"/>
        <v>9.6842327400000011E-2</v>
      </c>
      <c r="Z152" s="9">
        <f t="shared" si="46"/>
        <v>0.104</v>
      </c>
      <c r="AA152" s="9">
        <f t="shared" si="47"/>
        <v>6.5000000000000002E-2</v>
      </c>
      <c r="AB152" s="8">
        <f t="shared" si="48"/>
        <v>9.615384615384615</v>
      </c>
      <c r="AC152" s="8">
        <f t="shared" si="49"/>
        <v>15.384615384615385</v>
      </c>
      <c r="AD152" s="8">
        <f t="shared" si="50"/>
        <v>21.710548026337499</v>
      </c>
      <c r="AE152" s="8">
        <f t="shared" si="51"/>
        <v>34.736876842139999</v>
      </c>
      <c r="AF152" s="8">
        <f t="shared" si="52"/>
        <v>6.4537895440955708</v>
      </c>
      <c r="AG152" s="8">
        <f t="shared" si="53"/>
        <v>10.326063270552913</v>
      </c>
    </row>
    <row r="153" spans="1:33">
      <c r="A153" s="1" t="s">
        <v>247</v>
      </c>
      <c r="P153" s="8"/>
      <c r="R153" s="8"/>
      <c r="S153" s="8"/>
      <c r="T153" s="8"/>
      <c r="V153" s="9"/>
      <c r="W153" s="9"/>
      <c r="X153" s="9"/>
      <c r="Y153" s="9"/>
      <c r="Z153" s="9"/>
      <c r="AA153" s="9"/>
      <c r="AB153" s="8"/>
      <c r="AC153" s="8"/>
      <c r="AD153" s="8"/>
      <c r="AE153" s="8"/>
      <c r="AF153" s="8"/>
      <c r="AG153" s="8"/>
    </row>
    <row r="154" spans="1:33">
      <c r="B154" s="2" t="s">
        <v>248</v>
      </c>
      <c r="C154">
        <f t="shared" si="54"/>
        <v>48</v>
      </c>
      <c r="D154">
        <f t="shared" si="54"/>
        <v>80</v>
      </c>
      <c r="E154" s="21">
        <v>30</v>
      </c>
      <c r="F154" s="21">
        <v>50</v>
      </c>
      <c r="I154">
        <v>800</v>
      </c>
      <c r="J154">
        <v>75</v>
      </c>
      <c r="K154">
        <v>110</v>
      </c>
      <c r="L154" s="21">
        <v>4.2</v>
      </c>
      <c r="M154" s="21">
        <v>1796</v>
      </c>
      <c r="N154" s="21">
        <v>2250</v>
      </c>
      <c r="O154" s="21">
        <v>3100</v>
      </c>
      <c r="P154" s="8">
        <f t="shared" si="38"/>
        <v>1.375</v>
      </c>
      <c r="R154" s="8">
        <f t="shared" si="39"/>
        <v>26.19047619047619</v>
      </c>
      <c r="S154" s="8">
        <f t="shared" si="40"/>
        <v>15.770609318996415</v>
      </c>
      <c r="T154" s="8">
        <f t="shared" si="41"/>
        <v>8.7809628724924362</v>
      </c>
      <c r="V154" s="9">
        <f t="shared" si="42"/>
        <v>0.13949999999999999</v>
      </c>
      <c r="W154" s="9">
        <f t="shared" si="43"/>
        <v>8.7187500000000001E-2</v>
      </c>
      <c r="X154" s="9">
        <f t="shared" si="44"/>
        <v>0.25054200000000004</v>
      </c>
      <c r="Y154" s="9">
        <f t="shared" si="45"/>
        <v>0.15658875</v>
      </c>
      <c r="Z154" s="9">
        <f t="shared" si="46"/>
        <v>8.4000000000000005E-2</v>
      </c>
      <c r="AA154" s="9">
        <f t="shared" si="47"/>
        <v>5.2500000000000005E-2</v>
      </c>
      <c r="AB154" s="8">
        <f t="shared" si="48"/>
        <v>11.904761904761905</v>
      </c>
      <c r="AC154" s="8">
        <f t="shared" si="49"/>
        <v>19.047619047619047</v>
      </c>
      <c r="AD154" s="8">
        <f t="shared" si="50"/>
        <v>7.1684587813620073</v>
      </c>
      <c r="AE154" s="8">
        <f t="shared" si="51"/>
        <v>11.469534050179211</v>
      </c>
      <c r="AF154" s="8">
        <f t="shared" si="52"/>
        <v>3.9913467602238346</v>
      </c>
      <c r="AG154" s="8">
        <f t="shared" si="53"/>
        <v>6.3861548163581361</v>
      </c>
    </row>
    <row r="155" spans="1:33">
      <c r="B155" s="2" t="s">
        <v>249</v>
      </c>
      <c r="C155">
        <f t="shared" si="54"/>
        <v>64</v>
      </c>
      <c r="D155">
        <f t="shared" si="54"/>
        <v>128</v>
      </c>
      <c r="E155" s="21">
        <v>40</v>
      </c>
      <c r="F155" s="21">
        <v>80</v>
      </c>
      <c r="G155" s="8"/>
      <c r="I155">
        <v>1000</v>
      </c>
      <c r="J155">
        <v>110</v>
      </c>
      <c r="K155">
        <v>200</v>
      </c>
      <c r="L155" s="21">
        <v>5.9</v>
      </c>
      <c r="M155" s="21">
        <v>2080</v>
      </c>
      <c r="N155" s="21">
        <v>2250</v>
      </c>
      <c r="O155" s="21">
        <v>3520</v>
      </c>
      <c r="P155" s="8">
        <f t="shared" si="38"/>
        <v>1.5625</v>
      </c>
      <c r="R155" s="8">
        <f t="shared" si="39"/>
        <v>33.898305084745758</v>
      </c>
      <c r="S155" s="8">
        <f t="shared" si="40"/>
        <v>25.252525252525253</v>
      </c>
      <c r="T155" s="8">
        <f t="shared" si="41"/>
        <v>12.140637140637141</v>
      </c>
      <c r="V155" s="9">
        <f t="shared" si="42"/>
        <v>9.9000000000000005E-2</v>
      </c>
      <c r="W155" s="9">
        <f t="shared" si="43"/>
        <v>6.1874999999999999E-2</v>
      </c>
      <c r="X155" s="9">
        <f t="shared" si="44"/>
        <v>0.20592000000000002</v>
      </c>
      <c r="Y155" s="9">
        <f t="shared" si="45"/>
        <v>0.12870000000000001</v>
      </c>
      <c r="Z155" s="9">
        <f t="shared" si="46"/>
        <v>7.375000000000001E-2</v>
      </c>
      <c r="AA155" s="9">
        <f t="shared" si="47"/>
        <v>4.6093750000000003E-2</v>
      </c>
      <c r="AB155" s="8">
        <f t="shared" si="48"/>
        <v>13.559322033898304</v>
      </c>
      <c r="AC155" s="8">
        <f t="shared" si="49"/>
        <v>21.694915254237287</v>
      </c>
      <c r="AD155" s="8">
        <f t="shared" si="50"/>
        <v>10.101010101010102</v>
      </c>
      <c r="AE155" s="8">
        <f t="shared" si="51"/>
        <v>16.161616161616163</v>
      </c>
      <c r="AF155" s="8">
        <f t="shared" si="52"/>
        <v>4.8562548562548562</v>
      </c>
      <c r="AG155" s="8">
        <f t="shared" si="53"/>
        <v>7.7700077700077692</v>
      </c>
    </row>
    <row r="156" spans="1:33">
      <c r="B156" s="2" t="s">
        <v>250</v>
      </c>
      <c r="C156">
        <f t="shared" si="54"/>
        <v>120</v>
      </c>
      <c r="D156">
        <f t="shared" si="54"/>
        <v>211.20000000000002</v>
      </c>
      <c r="E156" s="21">
        <v>75</v>
      </c>
      <c r="F156" s="21">
        <v>132</v>
      </c>
      <c r="G156" s="8"/>
      <c r="I156">
        <v>1200</v>
      </c>
      <c r="J156">
        <v>200</v>
      </c>
      <c r="K156">
        <v>315</v>
      </c>
      <c r="L156" s="21">
        <v>7.9</v>
      </c>
      <c r="M156" s="21">
        <v>2200</v>
      </c>
      <c r="N156" s="21">
        <v>2700</v>
      </c>
      <c r="O156" s="21">
        <v>4200</v>
      </c>
      <c r="P156" s="8">
        <f t="shared" si="38"/>
        <v>1.4914772727272727</v>
      </c>
      <c r="R156" s="8">
        <f t="shared" si="39"/>
        <v>39.873417721518983</v>
      </c>
      <c r="S156" s="8">
        <f t="shared" si="40"/>
        <v>27.777777777777779</v>
      </c>
      <c r="T156" s="8">
        <f t="shared" si="41"/>
        <v>12.626262626262626</v>
      </c>
      <c r="V156" s="9">
        <f t="shared" si="42"/>
        <v>8.5909090909090907E-2</v>
      </c>
      <c r="W156" s="9">
        <f t="shared" si="43"/>
        <v>5.3693181818181814E-2</v>
      </c>
      <c r="X156" s="9">
        <f t="shared" si="44"/>
        <v>0.189</v>
      </c>
      <c r="Y156" s="9">
        <f t="shared" si="45"/>
        <v>0.11812499999999999</v>
      </c>
      <c r="Z156" s="9">
        <f t="shared" si="46"/>
        <v>5.9848484848484852E-2</v>
      </c>
      <c r="AA156" s="9">
        <f t="shared" si="47"/>
        <v>3.7405303030303032E-2</v>
      </c>
      <c r="AB156" s="8">
        <f t="shared" si="48"/>
        <v>16.708860759493671</v>
      </c>
      <c r="AC156" s="8">
        <f t="shared" si="49"/>
        <v>26.734177215189874</v>
      </c>
      <c r="AD156" s="8">
        <f t="shared" si="50"/>
        <v>11.640211640211639</v>
      </c>
      <c r="AE156" s="8">
        <f t="shared" si="51"/>
        <v>18.624338624338627</v>
      </c>
      <c r="AF156" s="8">
        <f t="shared" si="52"/>
        <v>5.2910052910052912</v>
      </c>
      <c r="AG156" s="8">
        <f t="shared" si="53"/>
        <v>8.4656084656084651</v>
      </c>
    </row>
    <row r="157" spans="1:33">
      <c r="G157" s="8"/>
      <c r="P157" s="8"/>
      <c r="R157" s="8"/>
      <c r="S157" s="8"/>
      <c r="T157" s="8"/>
      <c r="V157" s="9"/>
      <c r="W157" s="9"/>
      <c r="X157" s="9"/>
      <c r="Y157" s="9"/>
      <c r="Z157" s="9"/>
      <c r="AA157" s="9"/>
      <c r="AB157" s="8"/>
      <c r="AC157" s="8"/>
      <c r="AD157" s="8"/>
      <c r="AE157" s="8"/>
      <c r="AF157" s="8"/>
      <c r="AG157" s="8"/>
    </row>
    <row r="158" spans="1:33">
      <c r="A158" s="18" t="s">
        <v>262</v>
      </c>
      <c r="G158" s="8"/>
      <c r="P158" s="8"/>
      <c r="R158" s="8"/>
      <c r="S158" s="8"/>
      <c r="T158" s="8"/>
      <c r="V158" s="9"/>
      <c r="W158" s="9"/>
      <c r="X158" s="9"/>
      <c r="Y158" s="9"/>
      <c r="Z158" s="9"/>
      <c r="AA158" s="9"/>
      <c r="AB158" s="8"/>
      <c r="AC158" s="8"/>
      <c r="AD158" s="8"/>
      <c r="AE158" s="8"/>
      <c r="AF158" s="8"/>
      <c r="AG158" s="8"/>
    </row>
    <row r="159" spans="1:33">
      <c r="A159" s="1" t="s">
        <v>60</v>
      </c>
      <c r="G159" s="8"/>
      <c r="P159" s="8"/>
      <c r="R159" s="8"/>
      <c r="S159" s="8"/>
      <c r="T159" s="8"/>
      <c r="V159" s="9"/>
      <c r="W159" s="9"/>
      <c r="X159" s="9"/>
      <c r="Y159" s="9"/>
      <c r="Z159" s="9"/>
      <c r="AA159" s="9"/>
      <c r="AB159" s="8"/>
      <c r="AC159" s="8"/>
      <c r="AD159" s="8"/>
      <c r="AE159" s="8"/>
      <c r="AF159" s="8"/>
      <c r="AG159" s="8"/>
    </row>
    <row r="160" spans="1:33">
      <c r="B160" s="2" t="s">
        <v>263</v>
      </c>
      <c r="G160" s="8" t="s">
        <v>283</v>
      </c>
      <c r="H160" s="21">
        <v>700</v>
      </c>
      <c r="I160">
        <v>1000</v>
      </c>
      <c r="J160">
        <v>55</v>
      </c>
      <c r="K160">
        <v>90</v>
      </c>
      <c r="L160" s="21">
        <v>7.24</v>
      </c>
      <c r="P160" s="8"/>
      <c r="R160" s="8">
        <f t="shared" si="39"/>
        <v>12.430939226519337</v>
      </c>
      <c r="S160" s="8"/>
      <c r="T160" s="8"/>
      <c r="V160" s="9"/>
      <c r="W160" s="9"/>
      <c r="X160" s="9"/>
      <c r="Y160" s="9"/>
      <c r="Z160" s="9"/>
      <c r="AA160" s="9"/>
      <c r="AB160" s="8"/>
      <c r="AC160" s="8"/>
      <c r="AD160" s="8"/>
      <c r="AE160" s="8"/>
      <c r="AF160" s="8"/>
      <c r="AG160" s="8"/>
    </row>
    <row r="161" spans="2:33">
      <c r="B161" s="2" t="s">
        <v>264</v>
      </c>
      <c r="G161" s="8" t="s">
        <v>107</v>
      </c>
      <c r="H161" s="21">
        <v>1000</v>
      </c>
      <c r="I161">
        <v>1100</v>
      </c>
      <c r="J161">
        <v>110</v>
      </c>
      <c r="K161">
        <v>160</v>
      </c>
      <c r="L161" s="21">
        <v>9.25</v>
      </c>
      <c r="P161" s="8"/>
      <c r="R161" s="8">
        <f t="shared" si="39"/>
        <v>17.297297297297298</v>
      </c>
      <c r="S161" s="8"/>
      <c r="T161" s="8"/>
      <c r="V161" s="9"/>
      <c r="W161" s="9"/>
      <c r="X161" s="9"/>
      <c r="Y161" s="9"/>
      <c r="Z161" s="9"/>
      <c r="AA161" s="9"/>
      <c r="AB161" s="8"/>
      <c r="AC161" s="8"/>
      <c r="AD161" s="8"/>
      <c r="AE161" s="8"/>
      <c r="AF161" s="8"/>
      <c r="AG161" s="8"/>
    </row>
    <row r="162" spans="2:33">
      <c r="B162" s="2" t="s">
        <v>265</v>
      </c>
      <c r="G162" s="8" t="s">
        <v>284</v>
      </c>
      <c r="H162" s="21">
        <v>1000</v>
      </c>
      <c r="I162">
        <v>1200</v>
      </c>
      <c r="J162">
        <v>110</v>
      </c>
      <c r="K162">
        <v>160</v>
      </c>
      <c r="L162" s="21">
        <v>12.8</v>
      </c>
      <c r="P162" s="8"/>
      <c r="R162" s="8">
        <f t="shared" si="39"/>
        <v>12.5</v>
      </c>
      <c r="S162" s="8"/>
      <c r="T162" s="8"/>
      <c r="V162" s="9"/>
      <c r="W162" s="9"/>
      <c r="X162" s="9"/>
      <c r="Y162" s="9"/>
      <c r="Z162" s="9"/>
      <c r="AA162" s="9"/>
      <c r="AB162" s="8"/>
      <c r="AC162" s="8"/>
      <c r="AD162" s="8"/>
      <c r="AE162" s="8"/>
      <c r="AF162" s="8"/>
      <c r="AG162" s="8"/>
    </row>
    <row r="163" spans="2:33">
      <c r="B163" s="2" t="s">
        <v>266</v>
      </c>
      <c r="G163" s="8" t="s">
        <v>285</v>
      </c>
      <c r="H163" s="21">
        <v>1300</v>
      </c>
      <c r="I163">
        <v>1200</v>
      </c>
      <c r="J163">
        <v>132</v>
      </c>
      <c r="K163">
        <v>200</v>
      </c>
      <c r="L163" s="21">
        <v>12.78</v>
      </c>
      <c r="P163" s="8"/>
      <c r="R163" s="8">
        <f t="shared" si="39"/>
        <v>15.649452269170579</v>
      </c>
      <c r="S163" s="8"/>
      <c r="T163" s="8"/>
      <c r="V163" s="9"/>
      <c r="W163" s="9"/>
      <c r="X163" s="9"/>
      <c r="Y163" s="9"/>
      <c r="Z163" s="9"/>
      <c r="AA163" s="9"/>
      <c r="AB163" s="8"/>
      <c r="AC163" s="8"/>
      <c r="AD163" s="8"/>
      <c r="AE163" s="8"/>
      <c r="AF163" s="8"/>
      <c r="AG163" s="8"/>
    </row>
    <row r="164" spans="2:33">
      <c r="B164" s="2" t="s">
        <v>267</v>
      </c>
      <c r="G164" s="8" t="s">
        <v>286</v>
      </c>
      <c r="H164" s="21">
        <v>1300</v>
      </c>
      <c r="I164">
        <v>1300</v>
      </c>
      <c r="J164">
        <v>132</v>
      </c>
      <c r="K164">
        <v>200</v>
      </c>
      <c r="L164" s="21">
        <v>17.8</v>
      </c>
      <c r="P164" s="8"/>
      <c r="R164" s="8">
        <f t="shared" si="39"/>
        <v>11.235955056179774</v>
      </c>
      <c r="S164" s="8"/>
      <c r="T164" s="8"/>
      <c r="V164" s="9"/>
      <c r="W164" s="9"/>
      <c r="X164" s="9"/>
      <c r="Y164" s="9"/>
      <c r="Z164" s="9"/>
      <c r="AA164" s="9"/>
      <c r="AB164" s="8"/>
      <c r="AC164" s="8"/>
      <c r="AD164" s="8"/>
      <c r="AE164" s="8"/>
      <c r="AF164" s="8"/>
      <c r="AG164" s="8"/>
    </row>
    <row r="165" spans="2:33">
      <c r="B165" s="2" t="s">
        <v>268</v>
      </c>
      <c r="G165" s="8" t="s">
        <v>287</v>
      </c>
      <c r="H165" s="21">
        <v>1500</v>
      </c>
      <c r="I165">
        <v>1300</v>
      </c>
      <c r="J165">
        <v>160</v>
      </c>
      <c r="K165">
        <v>250</v>
      </c>
      <c r="L165" s="21">
        <v>16.13</v>
      </c>
      <c r="P165" s="8"/>
      <c r="R165" s="8">
        <f t="shared" si="39"/>
        <v>15.499070055796652</v>
      </c>
      <c r="S165" s="8"/>
      <c r="T165" s="8"/>
      <c r="V165" s="9"/>
      <c r="W165" s="9"/>
      <c r="X165" s="9"/>
      <c r="Y165" s="9"/>
      <c r="Z165" s="9"/>
      <c r="AA165" s="9"/>
      <c r="AB165" s="8"/>
      <c r="AC165" s="8"/>
      <c r="AD165" s="8"/>
      <c r="AE165" s="8"/>
      <c r="AF165" s="8"/>
      <c r="AG165" s="8"/>
    </row>
    <row r="166" spans="2:33">
      <c r="B166" s="2" t="s">
        <v>269</v>
      </c>
      <c r="G166" s="8" t="s">
        <v>288</v>
      </c>
      <c r="H166" s="21">
        <v>1500</v>
      </c>
      <c r="I166">
        <v>1400</v>
      </c>
      <c r="J166">
        <v>160</v>
      </c>
      <c r="K166">
        <v>250</v>
      </c>
      <c r="L166" s="21">
        <v>21.82</v>
      </c>
      <c r="P166" s="8"/>
      <c r="R166" s="8">
        <f t="shared" si="39"/>
        <v>11.45737855178735</v>
      </c>
      <c r="S166" s="8"/>
      <c r="T166" s="8"/>
      <c r="V166" s="9"/>
      <c r="W166" s="9"/>
      <c r="X166" s="9"/>
      <c r="Y166" s="9"/>
      <c r="Z166" s="9"/>
      <c r="AA166" s="9"/>
      <c r="AB166" s="8"/>
      <c r="AC166" s="8"/>
      <c r="AD166" s="8"/>
      <c r="AE166" s="8"/>
      <c r="AF166" s="8"/>
      <c r="AG166" s="8"/>
    </row>
    <row r="167" spans="2:33">
      <c r="B167" s="2" t="s">
        <v>270</v>
      </c>
      <c r="G167" s="8" t="s">
        <v>289</v>
      </c>
      <c r="H167" s="21">
        <v>2000</v>
      </c>
      <c r="I167">
        <v>1500</v>
      </c>
      <c r="J167">
        <v>320</v>
      </c>
      <c r="K167">
        <v>400</v>
      </c>
      <c r="L167" s="21">
        <v>27.1</v>
      </c>
      <c r="P167" s="8"/>
      <c r="R167" s="8">
        <f t="shared" si="39"/>
        <v>14.760147601476014</v>
      </c>
      <c r="S167" s="8"/>
      <c r="T167" s="8"/>
      <c r="V167" s="9"/>
      <c r="W167" s="9"/>
      <c r="X167" s="9"/>
      <c r="Y167" s="9"/>
      <c r="Z167" s="9"/>
      <c r="AA167" s="9"/>
      <c r="AB167" s="8"/>
      <c r="AC167" s="8"/>
      <c r="AD167" s="8"/>
      <c r="AE167" s="8"/>
      <c r="AF167" s="8"/>
      <c r="AG167" s="8"/>
    </row>
    <row r="168" spans="2:33">
      <c r="B168" s="2" t="s">
        <v>271</v>
      </c>
      <c r="G168" s="8" t="s">
        <v>290</v>
      </c>
      <c r="H168" s="21">
        <v>2000</v>
      </c>
      <c r="I168">
        <v>1600</v>
      </c>
      <c r="J168">
        <v>320</v>
      </c>
      <c r="K168">
        <v>400</v>
      </c>
      <c r="L168" s="21">
        <v>40.5</v>
      </c>
      <c r="P168" s="8"/>
      <c r="R168" s="8">
        <f t="shared" si="39"/>
        <v>9.8765432098765427</v>
      </c>
      <c r="S168" s="8"/>
      <c r="T168" s="8"/>
      <c r="V168" s="9"/>
      <c r="W168" s="9"/>
      <c r="X168" s="9"/>
      <c r="Y168" s="9"/>
      <c r="Z168" s="9"/>
      <c r="AA168" s="9"/>
      <c r="AB168" s="8"/>
      <c r="AC168" s="8"/>
      <c r="AD168" s="8"/>
      <c r="AE168" s="8"/>
      <c r="AF168" s="8"/>
      <c r="AG168" s="8"/>
    </row>
    <row r="169" spans="2:33">
      <c r="B169" s="2" t="s">
        <v>272</v>
      </c>
      <c r="G169" s="8" t="s">
        <v>291</v>
      </c>
      <c r="H169" s="21">
        <v>2300</v>
      </c>
      <c r="I169">
        <v>2000</v>
      </c>
      <c r="K169">
        <v>1000</v>
      </c>
      <c r="L169" s="21">
        <v>74.2</v>
      </c>
      <c r="P169" s="8"/>
      <c r="R169" s="8">
        <f t="shared" si="39"/>
        <v>13.477088948787062</v>
      </c>
      <c r="S169" s="8"/>
      <c r="T169" s="8"/>
      <c r="V169" s="9"/>
      <c r="W169" s="9"/>
      <c r="X169" s="9"/>
      <c r="Y169" s="9"/>
      <c r="Z169" s="9"/>
      <c r="AA169" s="9"/>
      <c r="AB169" s="8"/>
      <c r="AC169" s="8"/>
      <c r="AD169" s="8"/>
      <c r="AE169" s="8"/>
      <c r="AF169" s="8"/>
      <c r="AG169" s="8"/>
    </row>
    <row r="170" spans="2:33">
      <c r="B170" s="2" t="s">
        <v>273</v>
      </c>
      <c r="I170">
        <v>800</v>
      </c>
      <c r="J170">
        <v>75</v>
      </c>
      <c r="K170">
        <v>132</v>
      </c>
      <c r="L170" s="21">
        <v>7</v>
      </c>
      <c r="P170" s="8"/>
      <c r="R170" s="8">
        <f t="shared" si="39"/>
        <v>18.857142857142858</v>
      </c>
      <c r="S170" s="8"/>
      <c r="T170" s="8"/>
      <c r="V170" s="9"/>
      <c r="W170" s="9"/>
      <c r="X170" s="9"/>
      <c r="Y170" s="9"/>
      <c r="Z170" s="9"/>
      <c r="AA170" s="9"/>
      <c r="AB170" s="8"/>
      <c r="AC170" s="8"/>
      <c r="AD170" s="8"/>
      <c r="AE170" s="8"/>
      <c r="AF170" s="8"/>
      <c r="AG170" s="8"/>
    </row>
    <row r="171" spans="2:33">
      <c r="B171" s="2" t="s">
        <v>274</v>
      </c>
      <c r="I171">
        <v>950</v>
      </c>
      <c r="J171">
        <v>132</v>
      </c>
      <c r="K171">
        <v>250</v>
      </c>
      <c r="L171" s="21">
        <v>10</v>
      </c>
      <c r="P171" s="8"/>
      <c r="R171" s="8">
        <f t="shared" si="39"/>
        <v>25</v>
      </c>
      <c r="S171" s="8"/>
      <c r="T171" s="8"/>
      <c r="V171" s="9"/>
      <c r="W171" s="9"/>
      <c r="X171" s="9"/>
      <c r="Y171" s="9"/>
      <c r="Z171" s="9"/>
      <c r="AA171" s="9"/>
      <c r="AB171" s="8"/>
      <c r="AC171" s="8"/>
      <c r="AD171" s="8"/>
      <c r="AE171" s="8"/>
      <c r="AF171" s="8"/>
      <c r="AG171" s="8"/>
    </row>
    <row r="172" spans="2:33">
      <c r="B172" s="2" t="s">
        <v>275</v>
      </c>
      <c r="I172">
        <v>1050</v>
      </c>
      <c r="J172">
        <v>300</v>
      </c>
      <c r="K172">
        <v>400</v>
      </c>
      <c r="L172" s="21">
        <v>14</v>
      </c>
      <c r="P172" s="8"/>
      <c r="R172" s="8">
        <f t="shared" si="39"/>
        <v>28.571428571428573</v>
      </c>
      <c r="S172" s="8"/>
      <c r="T172" s="8"/>
      <c r="V172" s="9"/>
      <c r="W172" s="9"/>
      <c r="X172" s="9"/>
      <c r="Y172" s="9"/>
      <c r="Z172" s="9"/>
      <c r="AA172" s="9"/>
      <c r="AB172" s="8"/>
      <c r="AC172" s="8"/>
      <c r="AD172" s="8"/>
      <c r="AE172" s="8"/>
      <c r="AF172" s="8"/>
      <c r="AG172" s="8"/>
    </row>
    <row r="173" spans="2:33">
      <c r="B173" s="2" t="s">
        <v>276</v>
      </c>
      <c r="I173">
        <v>1150</v>
      </c>
      <c r="K173">
        <v>600</v>
      </c>
      <c r="L173" s="21">
        <v>21</v>
      </c>
      <c r="P173" s="8"/>
      <c r="R173" s="8">
        <f t="shared" si="39"/>
        <v>28.571428571428573</v>
      </c>
      <c r="S173" s="8"/>
      <c r="T173" s="8"/>
      <c r="V173" s="9"/>
      <c r="W173" s="9"/>
      <c r="X173" s="9"/>
      <c r="Y173" s="9"/>
      <c r="Z173" s="9"/>
      <c r="AA173" s="9"/>
      <c r="AB173" s="8"/>
      <c r="AC173" s="8"/>
      <c r="AD173" s="8"/>
      <c r="AE173" s="8"/>
      <c r="AF173" s="8"/>
      <c r="AG173" s="8"/>
    </row>
    <row r="174" spans="2:33">
      <c r="B174" s="2" t="s">
        <v>277</v>
      </c>
      <c r="I174">
        <v>300</v>
      </c>
      <c r="K174">
        <v>15</v>
      </c>
      <c r="L174" s="21">
        <v>1.2</v>
      </c>
      <c r="P174" s="8"/>
      <c r="R174" s="8">
        <f t="shared" si="39"/>
        <v>12.5</v>
      </c>
      <c r="S174" s="8"/>
      <c r="T174" s="8"/>
      <c r="V174" s="9"/>
      <c r="W174" s="9"/>
      <c r="X174" s="9"/>
      <c r="Y174" s="9"/>
      <c r="Z174" s="9"/>
      <c r="AA174" s="9"/>
      <c r="AB174" s="8"/>
      <c r="AC174" s="8"/>
      <c r="AD174" s="8"/>
      <c r="AE174" s="8"/>
      <c r="AF174" s="8"/>
      <c r="AG174" s="8"/>
    </row>
    <row r="175" spans="2:33">
      <c r="B175" s="2" t="s">
        <v>278</v>
      </c>
      <c r="I175">
        <v>500</v>
      </c>
      <c r="K175">
        <v>55</v>
      </c>
      <c r="L175" s="21">
        <v>3.7</v>
      </c>
      <c r="P175" s="8"/>
      <c r="R175" s="8">
        <f t="shared" si="39"/>
        <v>14.864864864864865</v>
      </c>
      <c r="S175" s="8"/>
      <c r="T175" s="8"/>
      <c r="V175" s="9"/>
      <c r="W175" s="9"/>
      <c r="X175" s="9"/>
      <c r="Y175" s="9"/>
      <c r="Z175" s="9"/>
      <c r="AA175" s="9"/>
      <c r="AB175" s="8"/>
      <c r="AC175" s="8"/>
      <c r="AD175" s="8"/>
      <c r="AE175" s="8"/>
      <c r="AF175" s="8"/>
      <c r="AG175" s="8"/>
    </row>
    <row r="176" spans="2:33">
      <c r="B176" s="2" t="s">
        <v>279</v>
      </c>
      <c r="I176">
        <v>690</v>
      </c>
      <c r="K176">
        <v>132</v>
      </c>
      <c r="L176" s="21">
        <v>7.95</v>
      </c>
      <c r="P176" s="8"/>
      <c r="R176" s="8">
        <f t="shared" si="39"/>
        <v>16.60377358490566</v>
      </c>
      <c r="S176" s="8"/>
      <c r="T176" s="8"/>
      <c r="V176" s="9"/>
      <c r="W176" s="9"/>
      <c r="X176" s="9"/>
      <c r="Y176" s="9"/>
      <c r="Z176" s="9"/>
      <c r="AA176" s="9"/>
      <c r="AB176" s="8"/>
      <c r="AC176" s="8"/>
      <c r="AD176" s="8"/>
      <c r="AE176" s="8"/>
      <c r="AF176" s="8"/>
      <c r="AG176" s="8"/>
    </row>
    <row r="177" spans="1:33">
      <c r="B177" s="2" t="s">
        <v>280</v>
      </c>
      <c r="I177">
        <v>840</v>
      </c>
      <c r="K177">
        <v>300</v>
      </c>
      <c r="L177" s="21">
        <v>14.8</v>
      </c>
      <c r="P177" s="8"/>
      <c r="R177" s="8">
        <f t="shared" si="39"/>
        <v>20.27027027027027</v>
      </c>
      <c r="S177" s="8"/>
      <c r="T177" s="8"/>
      <c r="V177" s="9"/>
      <c r="W177" s="9"/>
      <c r="X177" s="9"/>
      <c r="Y177" s="9"/>
      <c r="Z177" s="9"/>
      <c r="AA177" s="9"/>
      <c r="AB177" s="8"/>
      <c r="AC177" s="8"/>
      <c r="AD177" s="8"/>
      <c r="AE177" s="8"/>
      <c r="AF177" s="8"/>
      <c r="AG177" s="8"/>
    </row>
    <row r="178" spans="1:33">
      <c r="B178" s="2" t="s">
        <v>281</v>
      </c>
      <c r="I178">
        <v>990</v>
      </c>
      <c r="K178">
        <v>600</v>
      </c>
      <c r="L178" s="21">
        <v>17.350000000000001</v>
      </c>
      <c r="P178" s="8"/>
      <c r="R178" s="8">
        <f t="shared" si="39"/>
        <v>34.582132564841494</v>
      </c>
      <c r="S178" s="8"/>
      <c r="T178" s="8"/>
      <c r="V178" s="9"/>
      <c r="W178" s="9"/>
      <c r="X178" s="9"/>
      <c r="Y178" s="9"/>
      <c r="Z178" s="9"/>
      <c r="AA178" s="9"/>
      <c r="AB178" s="8"/>
      <c r="AC178" s="8"/>
      <c r="AD178" s="8"/>
      <c r="AE178" s="8"/>
      <c r="AF178" s="8"/>
      <c r="AG178" s="8"/>
    </row>
    <row r="179" spans="1:33">
      <c r="B179" s="2" t="s">
        <v>282</v>
      </c>
      <c r="I179">
        <v>1200</v>
      </c>
      <c r="K179">
        <v>800</v>
      </c>
      <c r="L179" s="21">
        <v>23.31</v>
      </c>
      <c r="P179" s="8"/>
      <c r="R179" s="8">
        <f t="shared" si="39"/>
        <v>34.320034320034324</v>
      </c>
      <c r="S179" s="8"/>
      <c r="T179" s="8"/>
      <c r="V179" s="9"/>
      <c r="W179" s="9"/>
      <c r="X179" s="9"/>
      <c r="Y179" s="9"/>
      <c r="Z179" s="9"/>
      <c r="AA179" s="9"/>
      <c r="AB179" s="8"/>
      <c r="AC179" s="8"/>
      <c r="AD179" s="8"/>
      <c r="AE179" s="8"/>
      <c r="AF179" s="8"/>
      <c r="AG179" s="8"/>
    </row>
    <row r="180" spans="1:33">
      <c r="P180" s="8"/>
      <c r="R180" s="8"/>
      <c r="S180" s="8"/>
      <c r="T180" s="8"/>
      <c r="V180" s="9"/>
      <c r="W180" s="9"/>
      <c r="X180" s="9"/>
      <c r="Y180" s="9"/>
      <c r="Z180" s="9"/>
      <c r="AA180" s="9"/>
      <c r="AB180" s="8"/>
      <c r="AC180" s="8"/>
      <c r="AD180" s="8"/>
      <c r="AE180" s="8"/>
      <c r="AF180" s="8"/>
      <c r="AG180" s="8"/>
    </row>
    <row r="181" spans="1:33">
      <c r="A181" s="18" t="s">
        <v>292</v>
      </c>
      <c r="P181" s="8"/>
      <c r="R181" s="8"/>
      <c r="S181" s="8"/>
      <c r="T181" s="8"/>
      <c r="V181" s="9"/>
      <c r="W181" s="9"/>
      <c r="X181" s="9"/>
      <c r="Y181" s="9"/>
      <c r="Z181" s="9"/>
      <c r="AA181" s="9"/>
      <c r="AB181" s="8"/>
      <c r="AC181" s="8"/>
      <c r="AD181" s="8"/>
      <c r="AE181" s="8"/>
      <c r="AF181" s="8"/>
      <c r="AG181" s="8"/>
    </row>
    <row r="182" spans="1:33">
      <c r="A182" s="1" t="s">
        <v>60</v>
      </c>
      <c r="P182" s="8"/>
      <c r="R182" s="8"/>
      <c r="S182" s="8"/>
      <c r="T182" s="8"/>
      <c r="V182" s="9"/>
      <c r="W182" s="9"/>
      <c r="X182" s="9"/>
      <c r="Y182" s="9"/>
      <c r="Z182" s="9"/>
      <c r="AA182" s="9"/>
      <c r="AB182" s="8"/>
      <c r="AC182" s="8"/>
      <c r="AD182" s="8"/>
      <c r="AE182" s="8"/>
      <c r="AF182" s="8"/>
      <c r="AG182" s="8"/>
    </row>
    <row r="183" spans="1:33">
      <c r="B183" s="2" t="s">
        <v>293</v>
      </c>
      <c r="C183">
        <v>30</v>
      </c>
      <c r="D183">
        <v>1800</v>
      </c>
      <c r="E183" s="21">
        <f>C183/1.6</f>
        <v>18.75</v>
      </c>
      <c r="F183" s="21">
        <f>D183/1.6</f>
        <v>1125</v>
      </c>
      <c r="G183" t="s">
        <v>302</v>
      </c>
      <c r="H183" s="21">
        <v>3000</v>
      </c>
      <c r="I183">
        <v>2500</v>
      </c>
      <c r="J183">
        <v>45</v>
      </c>
      <c r="K183">
        <v>2550</v>
      </c>
      <c r="L183" s="21">
        <v>144</v>
      </c>
      <c r="M183" s="21">
        <v>5790</v>
      </c>
      <c r="N183" s="21">
        <v>5605</v>
      </c>
      <c r="O183" s="21">
        <v>5970</v>
      </c>
      <c r="P183" s="8">
        <f t="shared" si="38"/>
        <v>1.4166666666666667</v>
      </c>
      <c r="R183" s="8">
        <f t="shared" si="39"/>
        <v>17.708333333333332</v>
      </c>
      <c r="S183" s="8">
        <f t="shared" si="40"/>
        <v>76.206187045844757</v>
      </c>
      <c r="T183" s="8">
        <f t="shared" si="41"/>
        <v>13.161690336069904</v>
      </c>
      <c r="V183" s="9">
        <f t="shared" si="42"/>
        <v>2.9743866666666664E-2</v>
      </c>
      <c r="W183" s="9">
        <f t="shared" si="43"/>
        <v>1.8589916666666664E-2</v>
      </c>
      <c r="X183" s="9">
        <f t="shared" si="44"/>
        <v>0.17221698800000002</v>
      </c>
      <c r="Y183" s="9">
        <f t="shared" si="45"/>
        <v>0.1076356175</v>
      </c>
      <c r="Z183" s="9">
        <f t="shared" si="46"/>
        <v>0.128</v>
      </c>
      <c r="AA183" s="9">
        <f t="shared" si="47"/>
        <v>0.08</v>
      </c>
      <c r="AB183" s="8">
        <f t="shared" si="48"/>
        <v>7.8125</v>
      </c>
      <c r="AC183" s="8">
        <f t="shared" si="49"/>
        <v>12.5</v>
      </c>
      <c r="AD183" s="8">
        <f t="shared" si="50"/>
        <v>33.620376637872681</v>
      </c>
      <c r="AE183" s="8">
        <f t="shared" si="51"/>
        <v>53.792602620596291</v>
      </c>
      <c r="AF183" s="8">
        <f t="shared" si="52"/>
        <v>5.8066280894426043</v>
      </c>
      <c r="AG183" s="8">
        <f t="shared" si="53"/>
        <v>9.2906049431081676</v>
      </c>
    </row>
    <row r="184" spans="1:33">
      <c r="A184" s="1" t="s">
        <v>294</v>
      </c>
      <c r="P184" s="8"/>
      <c r="R184" s="8"/>
      <c r="S184" s="8"/>
      <c r="T184" s="8"/>
      <c r="V184" s="9"/>
      <c r="W184" s="9"/>
      <c r="X184" s="9"/>
      <c r="Y184" s="9"/>
      <c r="Z184" s="9"/>
      <c r="AA184" s="9"/>
      <c r="AB184" s="8"/>
      <c r="AC184" s="8"/>
      <c r="AD184" s="8"/>
      <c r="AE184" s="8"/>
      <c r="AF184" s="8"/>
      <c r="AG184" s="8"/>
    </row>
    <row r="185" spans="1:33">
      <c r="B185" s="2" t="s">
        <v>295</v>
      </c>
      <c r="C185">
        <v>30</v>
      </c>
      <c r="D185">
        <v>110</v>
      </c>
      <c r="E185" s="21">
        <f t="shared" ref="E185:F265" si="55">C185/1.6</f>
        <v>18.75</v>
      </c>
      <c r="F185" s="21">
        <f t="shared" ref="F185:F258" si="56">D185/1.6</f>
        <v>68.75</v>
      </c>
      <c r="G185" t="s">
        <v>303</v>
      </c>
      <c r="H185" s="21">
        <v>1000</v>
      </c>
      <c r="I185">
        <v>900</v>
      </c>
      <c r="J185">
        <v>75</v>
      </c>
      <c r="K185">
        <v>100</v>
      </c>
      <c r="L185" s="21">
        <v>8</v>
      </c>
      <c r="M185" s="21">
        <v>1900</v>
      </c>
      <c r="N185" s="21">
        <v>1990</v>
      </c>
      <c r="O185" s="21">
        <v>1970</v>
      </c>
      <c r="P185" s="8">
        <f t="shared" si="38"/>
        <v>0.90909090909090906</v>
      </c>
      <c r="R185" s="8">
        <f t="shared" si="39"/>
        <v>12.5</v>
      </c>
      <c r="S185" s="8">
        <f t="shared" si="40"/>
        <v>25.508251919495954</v>
      </c>
      <c r="T185" s="8">
        <f t="shared" si="41"/>
        <v>13.425395747103135</v>
      </c>
      <c r="V185" s="9">
        <f t="shared" si="42"/>
        <v>5.7022545454545458E-2</v>
      </c>
      <c r="W185" s="9">
        <f t="shared" si="43"/>
        <v>3.5639090909090912E-2</v>
      </c>
      <c r="X185" s="9">
        <f t="shared" si="44"/>
        <v>0.10834283636363637</v>
      </c>
      <c r="Y185" s="9">
        <f t="shared" si="45"/>
        <v>6.7714272727272734E-2</v>
      </c>
      <c r="Z185" s="9">
        <f t="shared" si="46"/>
        <v>0.11636363636363636</v>
      </c>
      <c r="AA185" s="9">
        <f t="shared" si="47"/>
        <v>7.2727272727272724E-2</v>
      </c>
      <c r="AB185" s="8">
        <f t="shared" si="48"/>
        <v>8.59375</v>
      </c>
      <c r="AC185" s="8">
        <f t="shared" si="49"/>
        <v>13.75</v>
      </c>
      <c r="AD185" s="8">
        <f t="shared" si="50"/>
        <v>17.536923194653472</v>
      </c>
      <c r="AE185" s="8">
        <f t="shared" si="51"/>
        <v>28.059077111445553</v>
      </c>
      <c r="AF185" s="8">
        <f t="shared" si="52"/>
        <v>9.229959576133405</v>
      </c>
      <c r="AG185" s="8">
        <f t="shared" si="53"/>
        <v>14.767935321813448</v>
      </c>
    </row>
    <row r="186" spans="1:33">
      <c r="A186" s="1" t="s">
        <v>296</v>
      </c>
      <c r="P186" s="8"/>
      <c r="R186" s="8"/>
      <c r="S186" s="8"/>
      <c r="T186" s="8"/>
      <c r="V186" s="9"/>
      <c r="W186" s="9"/>
      <c r="X186" s="9"/>
      <c r="Y186" s="9"/>
      <c r="Z186" s="9"/>
      <c r="AA186" s="9"/>
      <c r="AB186" s="8"/>
      <c r="AC186" s="8"/>
      <c r="AD186" s="8"/>
      <c r="AE186" s="8"/>
      <c r="AF186" s="8"/>
      <c r="AG186" s="8"/>
    </row>
    <row r="187" spans="1:33">
      <c r="B187" s="2" t="s">
        <v>297</v>
      </c>
      <c r="C187">
        <v>10</v>
      </c>
      <c r="D187">
        <v>130</v>
      </c>
      <c r="E187" s="21">
        <f t="shared" si="55"/>
        <v>6.25</v>
      </c>
      <c r="F187" s="21">
        <f t="shared" si="56"/>
        <v>81.25</v>
      </c>
      <c r="G187" t="s">
        <v>304</v>
      </c>
      <c r="H187" s="21">
        <v>1000</v>
      </c>
      <c r="I187">
        <v>1120</v>
      </c>
      <c r="J187">
        <v>45</v>
      </c>
      <c r="K187">
        <v>200</v>
      </c>
      <c r="L187" s="21">
        <v>13.8</v>
      </c>
      <c r="M187" s="21">
        <v>2308</v>
      </c>
      <c r="N187" s="21">
        <v>2305</v>
      </c>
      <c r="O187" s="21">
        <v>2695</v>
      </c>
      <c r="P187" s="8">
        <f t="shared" si="38"/>
        <v>1.5384615384615385</v>
      </c>
      <c r="R187" s="8">
        <f t="shared" si="39"/>
        <v>14.492753623188404</v>
      </c>
      <c r="S187" s="8">
        <f t="shared" si="40"/>
        <v>32.19587973229126</v>
      </c>
      <c r="T187" s="8">
        <f t="shared" si="41"/>
        <v>13.949687925602799</v>
      </c>
      <c r="V187" s="9">
        <f t="shared" si="42"/>
        <v>7.6455076923076917E-2</v>
      </c>
      <c r="W187" s="9">
        <f t="shared" si="43"/>
        <v>4.7784423076923078E-2</v>
      </c>
      <c r="X187" s="9">
        <f t="shared" si="44"/>
        <v>0.17645831753846153</v>
      </c>
      <c r="Y187" s="9">
        <f t="shared" si="45"/>
        <v>0.11028644846153846</v>
      </c>
      <c r="Z187" s="9">
        <f t="shared" si="46"/>
        <v>0.16984615384615384</v>
      </c>
      <c r="AA187" s="9">
        <f t="shared" si="47"/>
        <v>0.10615384615384615</v>
      </c>
      <c r="AB187" s="8">
        <f t="shared" si="48"/>
        <v>5.8876811594202891</v>
      </c>
      <c r="AC187" s="8">
        <f t="shared" si="49"/>
        <v>9.420289855072463</v>
      </c>
      <c r="AD187" s="8">
        <f t="shared" si="50"/>
        <v>13.079576141243324</v>
      </c>
      <c r="AE187" s="8">
        <f t="shared" si="51"/>
        <v>20.927321825989317</v>
      </c>
      <c r="AF187" s="8">
        <f t="shared" si="52"/>
        <v>5.6670607197761376</v>
      </c>
      <c r="AG187" s="8">
        <f t="shared" si="53"/>
        <v>9.067297151641819</v>
      </c>
    </row>
    <row r="188" spans="1:33">
      <c r="A188" s="1" t="s">
        <v>298</v>
      </c>
      <c r="P188" s="8"/>
      <c r="R188" s="8"/>
      <c r="S188" s="8"/>
      <c r="T188" s="8"/>
      <c r="V188" s="9"/>
      <c r="W188" s="9"/>
      <c r="X188" s="9"/>
      <c r="Y188" s="9"/>
      <c r="Z188" s="9"/>
      <c r="AA188" s="9"/>
      <c r="AB188" s="8"/>
      <c r="AC188" s="8"/>
      <c r="AD188" s="8"/>
      <c r="AE188" s="8"/>
      <c r="AF188" s="8"/>
      <c r="AG188" s="8"/>
    </row>
    <row r="189" spans="1:33">
      <c r="B189" s="2" t="s">
        <v>299</v>
      </c>
      <c r="C189">
        <v>25</v>
      </c>
      <c r="D189">
        <v>120</v>
      </c>
      <c r="E189" s="21">
        <f t="shared" si="55"/>
        <v>15.625</v>
      </c>
      <c r="F189" s="21">
        <f t="shared" si="56"/>
        <v>75</v>
      </c>
      <c r="G189" t="s">
        <v>305</v>
      </c>
      <c r="H189" s="21">
        <v>1000</v>
      </c>
      <c r="I189">
        <v>1120</v>
      </c>
      <c r="J189">
        <v>45</v>
      </c>
      <c r="K189">
        <v>132</v>
      </c>
      <c r="L189" s="21">
        <v>14</v>
      </c>
      <c r="M189" s="21">
        <v>3100</v>
      </c>
      <c r="N189" s="21">
        <v>3205</v>
      </c>
      <c r="O189" s="21">
        <v>3205</v>
      </c>
      <c r="P189" s="8">
        <f t="shared" si="38"/>
        <v>1.1000000000000001</v>
      </c>
      <c r="R189" s="8">
        <f t="shared" si="39"/>
        <v>9.4285714285714288</v>
      </c>
      <c r="S189" s="8">
        <f t="shared" si="40"/>
        <v>12.850436014320447</v>
      </c>
      <c r="T189" s="8">
        <f t="shared" si="41"/>
        <v>4.1453019401033702</v>
      </c>
      <c r="V189" s="9">
        <f t="shared" si="42"/>
        <v>0.13696033333333332</v>
      </c>
      <c r="W189" s="9">
        <f t="shared" si="43"/>
        <v>8.560020833333333E-2</v>
      </c>
      <c r="X189" s="9">
        <f t="shared" si="44"/>
        <v>0.4245770333333333</v>
      </c>
      <c r="Y189" s="9">
        <f t="shared" si="45"/>
        <v>0.26536064583333335</v>
      </c>
      <c r="Z189" s="9">
        <f t="shared" si="46"/>
        <v>0.18666666666666668</v>
      </c>
      <c r="AA189" s="9">
        <f t="shared" si="47"/>
        <v>0.11666666666666667</v>
      </c>
      <c r="AB189" s="8">
        <f t="shared" si="48"/>
        <v>5.3571428571428568</v>
      </c>
      <c r="AC189" s="8">
        <f t="shared" si="49"/>
        <v>8.5714285714285712</v>
      </c>
      <c r="AD189" s="8">
        <f t="shared" si="50"/>
        <v>7.3013840990457091</v>
      </c>
      <c r="AE189" s="8">
        <f t="shared" si="51"/>
        <v>11.682214558473135</v>
      </c>
      <c r="AF189" s="8">
        <f t="shared" si="52"/>
        <v>2.3552851932405514</v>
      </c>
      <c r="AG189" s="8">
        <f t="shared" si="53"/>
        <v>3.7684563091848822</v>
      </c>
    </row>
    <row r="190" spans="1:33">
      <c r="A190" s="1" t="s">
        <v>300</v>
      </c>
      <c r="P190" s="8"/>
      <c r="R190" s="8"/>
      <c r="S190" s="8"/>
      <c r="T190" s="8"/>
      <c r="V190" s="9"/>
      <c r="W190" s="9"/>
      <c r="X190" s="9"/>
      <c r="Y190" s="9"/>
      <c r="Z190" s="9"/>
      <c r="AA190" s="9"/>
      <c r="AB190" s="8"/>
      <c r="AC190" s="8"/>
      <c r="AD190" s="8"/>
      <c r="AE190" s="8"/>
      <c r="AF190" s="8"/>
      <c r="AG190" s="8"/>
    </row>
    <row r="191" spans="1:33">
      <c r="B191" s="2" t="s">
        <v>301</v>
      </c>
      <c r="C191">
        <v>20</v>
      </c>
      <c r="D191">
        <v>300</v>
      </c>
      <c r="E191" s="21">
        <f t="shared" si="55"/>
        <v>12.5</v>
      </c>
      <c r="F191" s="21">
        <f t="shared" si="56"/>
        <v>187.5</v>
      </c>
      <c r="I191">
        <v>1200</v>
      </c>
      <c r="J191">
        <v>37</v>
      </c>
      <c r="K191">
        <v>315</v>
      </c>
      <c r="L191" s="21">
        <v>15.1</v>
      </c>
      <c r="M191" s="21">
        <v>2400</v>
      </c>
      <c r="N191" s="21">
        <v>2000</v>
      </c>
      <c r="O191" s="21">
        <v>4716</v>
      </c>
      <c r="P191" s="8">
        <f t="shared" si="38"/>
        <v>1.05</v>
      </c>
      <c r="R191" s="8">
        <f t="shared" si="39"/>
        <v>20.860927152317881</v>
      </c>
      <c r="S191" s="8">
        <f t="shared" si="40"/>
        <v>33.396946564885496</v>
      </c>
      <c r="T191" s="8">
        <f t="shared" si="41"/>
        <v>13.915394402035624</v>
      </c>
      <c r="V191" s="9">
        <f t="shared" si="42"/>
        <v>5.0304000000000001E-2</v>
      </c>
      <c r="W191" s="9">
        <f t="shared" si="43"/>
        <v>3.1440000000000003E-2</v>
      </c>
      <c r="X191" s="9">
        <f t="shared" si="44"/>
        <v>0.12072960000000001</v>
      </c>
      <c r="Y191" s="9">
        <f t="shared" si="45"/>
        <v>7.5456000000000009E-2</v>
      </c>
      <c r="Z191" s="9">
        <f t="shared" si="46"/>
        <v>8.0533333333333332E-2</v>
      </c>
      <c r="AA191" s="9">
        <f t="shared" si="47"/>
        <v>5.0333333333333334E-2</v>
      </c>
      <c r="AB191" s="8">
        <f t="shared" si="48"/>
        <v>12.417218543046358</v>
      </c>
      <c r="AC191" s="8">
        <f t="shared" si="49"/>
        <v>19.867549668874172</v>
      </c>
      <c r="AD191" s="8">
        <f t="shared" si="50"/>
        <v>19.879134860050893</v>
      </c>
      <c r="AE191" s="8">
        <f t="shared" si="51"/>
        <v>31.806615776081426</v>
      </c>
      <c r="AF191" s="8">
        <f t="shared" si="52"/>
        <v>8.2829728583545386</v>
      </c>
      <c r="AG191" s="8">
        <f t="shared" si="53"/>
        <v>13.252756573367261</v>
      </c>
    </row>
    <row r="192" spans="1:33">
      <c r="P192" s="8"/>
      <c r="R192" s="8"/>
      <c r="S192" s="8"/>
      <c r="T192" s="8"/>
      <c r="V192" s="9"/>
      <c r="W192" s="9"/>
      <c r="X192" s="9"/>
      <c r="Y192" s="9"/>
      <c r="Z192" s="9"/>
      <c r="AA192" s="9"/>
      <c r="AB192" s="8"/>
      <c r="AC192" s="8"/>
      <c r="AD192" s="8"/>
      <c r="AE192" s="8"/>
      <c r="AF192" s="8"/>
      <c r="AG192" s="8"/>
    </row>
    <row r="193" spans="1:33">
      <c r="A193" s="18" t="s">
        <v>306</v>
      </c>
      <c r="P193" s="8"/>
      <c r="R193" s="8"/>
      <c r="S193" s="8"/>
      <c r="T193" s="8"/>
      <c r="V193" s="9"/>
      <c r="W193" s="9"/>
      <c r="X193" s="9"/>
      <c r="Y193" s="9"/>
      <c r="Z193" s="9"/>
      <c r="AA193" s="9"/>
      <c r="AB193" s="8"/>
      <c r="AC193" s="8"/>
      <c r="AD193" s="8"/>
      <c r="AE193" s="8"/>
      <c r="AF193" s="8"/>
      <c r="AG193" s="8"/>
    </row>
    <row r="194" spans="1:33">
      <c r="A194" s="1" t="s">
        <v>60</v>
      </c>
      <c r="P194" s="8"/>
      <c r="R194" s="8"/>
      <c r="S194" s="8"/>
      <c r="T194" s="8"/>
      <c r="V194" s="9"/>
      <c r="W194" s="9"/>
      <c r="X194" s="9"/>
      <c r="Y194" s="9"/>
      <c r="Z194" s="9"/>
      <c r="AA194" s="9"/>
      <c r="AB194" s="8"/>
      <c r="AC194" s="8"/>
      <c r="AD194" s="8"/>
      <c r="AE194" s="8"/>
      <c r="AF194" s="8"/>
      <c r="AG194" s="8"/>
    </row>
    <row r="195" spans="1:33">
      <c r="B195" s="2" t="s">
        <v>307</v>
      </c>
      <c r="C195">
        <v>150</v>
      </c>
      <c r="D195">
        <v>450</v>
      </c>
      <c r="E195" s="21">
        <f t="shared" si="55"/>
        <v>93.75</v>
      </c>
      <c r="F195" s="21">
        <f t="shared" si="56"/>
        <v>281.25</v>
      </c>
      <c r="G195" t="s">
        <v>320</v>
      </c>
      <c r="H195" s="21">
        <v>1700</v>
      </c>
      <c r="I195">
        <v>1250</v>
      </c>
      <c r="J195">
        <v>90</v>
      </c>
      <c r="K195">
        <v>250</v>
      </c>
      <c r="L195" s="21">
        <v>23</v>
      </c>
      <c r="M195" s="21">
        <v>2600</v>
      </c>
      <c r="N195" s="21">
        <v>2750</v>
      </c>
      <c r="O195" s="21">
        <v>2780</v>
      </c>
      <c r="P195" s="8">
        <f t="shared" ref="P195:P287" si="57">K195/D195</f>
        <v>0.55555555555555558</v>
      </c>
      <c r="R195" s="8">
        <f t="shared" ref="R195:R286" si="58">K195/L195</f>
        <v>10.869565217391305</v>
      </c>
      <c r="S195" s="8">
        <f t="shared" ref="S195:S286" si="59">K195/(N195*O195)*1000000</f>
        <v>32.701111837802486</v>
      </c>
      <c r="T195" s="8">
        <f t="shared" ref="T195:T286" si="60">K195/(M195*N195*O195)*1000000000</f>
        <v>12.57735070684711</v>
      </c>
      <c r="V195" s="9">
        <f t="shared" ref="V195:V287" si="61">(N195*O195)/1000000/F195</f>
        <v>2.7182222222222222E-2</v>
      </c>
      <c r="W195" s="9">
        <f t="shared" ref="W195:W287" si="62">(N195*O195)/1000000/D195</f>
        <v>1.6988888888888887E-2</v>
      </c>
      <c r="X195" s="9">
        <f t="shared" ref="X195:X287" si="63">(M195*N195*O195)/1000000000/F195</f>
        <v>7.067377777777778E-2</v>
      </c>
      <c r="Y195" s="9">
        <f t="shared" ref="Y195:Y287" si="64">(M195*N195*O195)/1000000000/D195</f>
        <v>4.4171111111111105E-2</v>
      </c>
      <c r="Z195" s="9">
        <f t="shared" ref="Z195:Z287" si="65">L195/F195</f>
        <v>8.1777777777777783E-2</v>
      </c>
      <c r="AA195" s="9">
        <f t="shared" ref="AA195:AA287" si="66">L195/D195</f>
        <v>5.1111111111111114E-2</v>
      </c>
      <c r="AB195" s="8">
        <f t="shared" ref="AB195:AB287" si="67">F195/L195</f>
        <v>12.228260869565217</v>
      </c>
      <c r="AC195" s="8">
        <f t="shared" ref="AC195:AC287" si="68">D195/L195</f>
        <v>19.565217391304348</v>
      </c>
      <c r="AD195" s="8">
        <f t="shared" ref="AD195:AD287" si="69">F195/(N195*O195)*1000000</f>
        <v>36.788750817527792</v>
      </c>
      <c r="AE195" s="8">
        <f t="shared" ref="AE195:AE287" si="70">D195/(N195*O195)*1000000</f>
        <v>58.862001308044469</v>
      </c>
      <c r="AF195" s="8">
        <f t="shared" ref="AF195:AF287" si="71">F195/(N195*O195*M195)*1000000000</f>
        <v>14.149519545202999</v>
      </c>
      <c r="AG195" s="8">
        <f t="shared" ref="AG195:AG287" si="72">D195/(N195*O195*M195)*1000000000</f>
        <v>22.639231272324796</v>
      </c>
    </row>
    <row r="196" spans="1:33">
      <c r="B196" s="2" t="s">
        <v>308</v>
      </c>
      <c r="C196">
        <v>150</v>
      </c>
      <c r="D196">
        <v>450</v>
      </c>
      <c r="E196" s="21">
        <f t="shared" si="55"/>
        <v>93.75</v>
      </c>
      <c r="F196" s="21">
        <f t="shared" si="56"/>
        <v>281.25</v>
      </c>
      <c r="G196" t="s">
        <v>321</v>
      </c>
      <c r="H196" s="21">
        <v>1700</v>
      </c>
      <c r="I196">
        <v>1250</v>
      </c>
      <c r="J196">
        <v>110</v>
      </c>
      <c r="K196">
        <v>315</v>
      </c>
      <c r="L196" s="21">
        <v>2.5499999999999998</v>
      </c>
      <c r="M196" s="21">
        <v>2600</v>
      </c>
      <c r="N196" s="21">
        <v>2750</v>
      </c>
      <c r="O196" s="21">
        <v>2780</v>
      </c>
      <c r="P196" s="8">
        <f t="shared" si="57"/>
        <v>0.7</v>
      </c>
      <c r="R196" s="8">
        <f t="shared" si="58"/>
        <v>123.52941176470588</v>
      </c>
      <c r="S196" s="8">
        <f t="shared" si="59"/>
        <v>41.203400915631128</v>
      </c>
      <c r="T196" s="8">
        <f t="shared" si="60"/>
        <v>15.847461890627358</v>
      </c>
      <c r="V196" s="9">
        <f t="shared" si="61"/>
        <v>2.7182222222222222E-2</v>
      </c>
      <c r="W196" s="9">
        <f t="shared" si="62"/>
        <v>1.6988888888888887E-2</v>
      </c>
      <c r="X196" s="9">
        <f t="shared" si="63"/>
        <v>7.067377777777778E-2</v>
      </c>
      <c r="Y196" s="9">
        <f t="shared" si="64"/>
        <v>4.4171111111111105E-2</v>
      </c>
      <c r="Z196" s="9">
        <f t="shared" si="65"/>
        <v>9.0666666666666656E-3</v>
      </c>
      <c r="AA196" s="9">
        <f t="shared" si="66"/>
        <v>5.6666666666666662E-3</v>
      </c>
      <c r="AB196" s="8">
        <f t="shared" si="67"/>
        <v>110.29411764705883</v>
      </c>
      <c r="AC196" s="8">
        <f t="shared" si="68"/>
        <v>176.47058823529412</v>
      </c>
      <c r="AD196" s="8">
        <f t="shared" si="69"/>
        <v>36.788750817527792</v>
      </c>
      <c r="AE196" s="8">
        <f t="shared" si="70"/>
        <v>58.862001308044469</v>
      </c>
      <c r="AF196" s="8">
        <f t="shared" si="71"/>
        <v>14.149519545202999</v>
      </c>
      <c r="AG196" s="8">
        <f t="shared" si="72"/>
        <v>22.639231272324796</v>
      </c>
    </row>
    <row r="197" spans="1:33">
      <c r="B197" s="2" t="s">
        <v>309</v>
      </c>
      <c r="C197">
        <v>75</v>
      </c>
      <c r="D197">
        <v>1200</v>
      </c>
      <c r="E197" s="21">
        <f t="shared" si="55"/>
        <v>46.875</v>
      </c>
      <c r="F197" s="21">
        <f t="shared" si="56"/>
        <v>750</v>
      </c>
      <c r="G197" t="s">
        <v>322</v>
      </c>
      <c r="H197" s="21">
        <v>2600</v>
      </c>
      <c r="I197">
        <v>1500</v>
      </c>
      <c r="J197">
        <v>75</v>
      </c>
      <c r="K197">
        <v>900</v>
      </c>
      <c r="L197" s="21">
        <v>58</v>
      </c>
      <c r="M197" s="21">
        <v>4300</v>
      </c>
      <c r="N197" s="21">
        <v>4250</v>
      </c>
      <c r="O197" s="21">
        <v>4250</v>
      </c>
      <c r="P197" s="8">
        <f t="shared" si="57"/>
        <v>0.75</v>
      </c>
      <c r="R197" s="8">
        <f t="shared" si="58"/>
        <v>15.517241379310345</v>
      </c>
      <c r="S197" s="8">
        <f t="shared" si="59"/>
        <v>49.826989619377159</v>
      </c>
      <c r="T197" s="8">
        <f t="shared" si="60"/>
        <v>11.587672004506317</v>
      </c>
      <c r="V197" s="9">
        <f t="shared" si="61"/>
        <v>2.4083333333333335E-2</v>
      </c>
      <c r="W197" s="9">
        <f t="shared" si="62"/>
        <v>1.5052083333333334E-2</v>
      </c>
      <c r="X197" s="9">
        <f t="shared" si="63"/>
        <v>0.10355833333333334</v>
      </c>
      <c r="Y197" s="9">
        <f t="shared" si="64"/>
        <v>6.4723958333333331E-2</v>
      </c>
      <c r="Z197" s="9">
        <f t="shared" si="65"/>
        <v>7.7333333333333337E-2</v>
      </c>
      <c r="AA197" s="9">
        <f t="shared" si="66"/>
        <v>4.8333333333333332E-2</v>
      </c>
      <c r="AB197" s="8">
        <f t="shared" si="67"/>
        <v>12.931034482758621</v>
      </c>
      <c r="AC197" s="8">
        <f t="shared" si="68"/>
        <v>20.689655172413794</v>
      </c>
      <c r="AD197" s="8">
        <f t="shared" si="69"/>
        <v>41.522491349480966</v>
      </c>
      <c r="AE197" s="8">
        <f t="shared" si="70"/>
        <v>66.435986159169559</v>
      </c>
      <c r="AF197" s="8">
        <f t="shared" si="71"/>
        <v>9.6563933370885966</v>
      </c>
      <c r="AG197" s="8">
        <f t="shared" si="72"/>
        <v>15.450229339341757</v>
      </c>
    </row>
    <row r="198" spans="1:33">
      <c r="B198" s="2" t="s">
        <v>310</v>
      </c>
      <c r="C198">
        <v>75</v>
      </c>
      <c r="D198">
        <v>1200</v>
      </c>
      <c r="E198" s="21">
        <f t="shared" si="55"/>
        <v>46.875</v>
      </c>
      <c r="F198" s="21">
        <f t="shared" si="56"/>
        <v>750</v>
      </c>
      <c r="G198" t="s">
        <v>322</v>
      </c>
      <c r="H198" s="21">
        <v>2600</v>
      </c>
      <c r="I198">
        <v>1500</v>
      </c>
      <c r="J198">
        <v>90</v>
      </c>
      <c r="K198">
        <v>110</v>
      </c>
      <c r="L198" s="21">
        <v>660</v>
      </c>
      <c r="M198" s="21">
        <v>4300</v>
      </c>
      <c r="N198" s="21">
        <v>4250</v>
      </c>
      <c r="O198" s="21">
        <v>4250</v>
      </c>
      <c r="P198" s="8">
        <f t="shared" si="57"/>
        <v>9.166666666666666E-2</v>
      </c>
      <c r="R198" s="8">
        <f t="shared" si="58"/>
        <v>0.16666666666666666</v>
      </c>
      <c r="S198" s="8">
        <f t="shared" si="59"/>
        <v>6.0899653979238755</v>
      </c>
      <c r="T198" s="8">
        <f t="shared" si="60"/>
        <v>1.4162710227729942</v>
      </c>
      <c r="V198" s="9">
        <f t="shared" si="61"/>
        <v>2.4083333333333335E-2</v>
      </c>
      <c r="W198" s="9">
        <f t="shared" si="62"/>
        <v>1.5052083333333334E-2</v>
      </c>
      <c r="X198" s="9">
        <f t="shared" si="63"/>
        <v>0.10355833333333334</v>
      </c>
      <c r="Y198" s="9">
        <f t="shared" si="64"/>
        <v>6.4723958333333331E-2</v>
      </c>
      <c r="Z198" s="9">
        <f t="shared" si="65"/>
        <v>0.88</v>
      </c>
      <c r="AA198" s="9">
        <f t="shared" si="66"/>
        <v>0.55000000000000004</v>
      </c>
      <c r="AB198" s="8">
        <f t="shared" si="67"/>
        <v>1.1363636363636365</v>
      </c>
      <c r="AC198" s="8">
        <f t="shared" si="68"/>
        <v>1.8181818181818181</v>
      </c>
      <c r="AD198" s="8">
        <f t="shared" si="69"/>
        <v>41.522491349480966</v>
      </c>
      <c r="AE198" s="8">
        <f t="shared" si="70"/>
        <v>66.435986159169559</v>
      </c>
      <c r="AF198" s="8">
        <f t="shared" si="71"/>
        <v>9.6563933370885966</v>
      </c>
      <c r="AG198" s="8">
        <f t="shared" si="72"/>
        <v>15.450229339341757</v>
      </c>
    </row>
    <row r="199" spans="1:33">
      <c r="A199" s="1" t="s">
        <v>48</v>
      </c>
      <c r="P199" s="8"/>
      <c r="R199" s="8"/>
      <c r="S199" s="8"/>
      <c r="T199" s="8"/>
      <c r="V199" s="9"/>
      <c r="W199" s="9"/>
      <c r="X199" s="9"/>
      <c r="Y199" s="9"/>
      <c r="Z199" s="9"/>
      <c r="AA199" s="9"/>
      <c r="AB199" s="8"/>
      <c r="AC199" s="8"/>
      <c r="AD199" s="8"/>
      <c r="AE199" s="8"/>
      <c r="AF199" s="8"/>
      <c r="AG199" s="8"/>
    </row>
    <row r="200" spans="1:33">
      <c r="B200" s="2" t="s">
        <v>311</v>
      </c>
      <c r="C200">
        <v>15</v>
      </c>
      <c r="D200">
        <v>25</v>
      </c>
      <c r="E200" s="21">
        <f t="shared" si="55"/>
        <v>9.375</v>
      </c>
      <c r="F200" s="21">
        <f t="shared" si="56"/>
        <v>15.625</v>
      </c>
      <c r="H200" s="21">
        <v>400</v>
      </c>
      <c r="I200">
        <v>1150</v>
      </c>
      <c r="J200">
        <v>22</v>
      </c>
      <c r="K200">
        <v>37</v>
      </c>
      <c r="L200" s="21">
        <v>4</v>
      </c>
      <c r="M200" s="21">
        <v>2000</v>
      </c>
      <c r="N200" s="21">
        <v>2650</v>
      </c>
      <c r="O200" s="21">
        <v>2650</v>
      </c>
      <c r="P200" s="8">
        <f t="shared" si="57"/>
        <v>1.48</v>
      </c>
      <c r="R200" s="8">
        <f t="shared" si="58"/>
        <v>9.25</v>
      </c>
      <c r="S200" s="8">
        <f t="shared" si="59"/>
        <v>5.2687789248843</v>
      </c>
      <c r="T200" s="8">
        <f t="shared" si="60"/>
        <v>2.6343894624421504</v>
      </c>
      <c r="V200" s="9">
        <f t="shared" si="61"/>
        <v>0.44944000000000001</v>
      </c>
      <c r="W200" s="9">
        <f t="shared" si="62"/>
        <v>0.28089999999999998</v>
      </c>
      <c r="X200" s="9">
        <f t="shared" si="63"/>
        <v>0.89888000000000001</v>
      </c>
      <c r="Y200" s="9">
        <f t="shared" si="64"/>
        <v>0.56179999999999997</v>
      </c>
      <c r="Z200" s="9">
        <f t="shared" si="65"/>
        <v>0.25600000000000001</v>
      </c>
      <c r="AA200" s="9">
        <f t="shared" si="66"/>
        <v>0.16</v>
      </c>
      <c r="AB200" s="8">
        <f t="shared" si="67"/>
        <v>3.90625</v>
      </c>
      <c r="AC200" s="8">
        <f t="shared" si="68"/>
        <v>6.25</v>
      </c>
      <c r="AD200" s="8">
        <f t="shared" si="69"/>
        <v>2.2249911000355995</v>
      </c>
      <c r="AE200" s="8">
        <f t="shared" si="70"/>
        <v>3.5599857600569598</v>
      </c>
      <c r="AF200" s="8">
        <f t="shared" si="71"/>
        <v>1.1124955500178</v>
      </c>
      <c r="AG200" s="8">
        <f t="shared" si="72"/>
        <v>1.7799928800284799</v>
      </c>
    </row>
    <row r="201" spans="1:33">
      <c r="B201" s="2" t="s">
        <v>312</v>
      </c>
      <c r="C201">
        <v>10</v>
      </c>
      <c r="D201">
        <v>20</v>
      </c>
      <c r="E201" s="21">
        <f t="shared" si="55"/>
        <v>6.25</v>
      </c>
      <c r="F201" s="21">
        <f t="shared" si="56"/>
        <v>12.5</v>
      </c>
      <c r="H201" s="21">
        <v>400</v>
      </c>
      <c r="I201">
        <v>1250</v>
      </c>
      <c r="J201">
        <v>44</v>
      </c>
      <c r="K201">
        <v>55</v>
      </c>
      <c r="L201" s="21">
        <v>4</v>
      </c>
      <c r="M201" s="21">
        <v>2000</v>
      </c>
      <c r="N201" s="21">
        <v>2650</v>
      </c>
      <c r="O201" s="21">
        <v>2650</v>
      </c>
      <c r="P201" s="8">
        <f t="shared" si="57"/>
        <v>2.75</v>
      </c>
      <c r="R201" s="8">
        <f t="shared" si="58"/>
        <v>13.75</v>
      </c>
      <c r="S201" s="8">
        <f t="shared" si="59"/>
        <v>7.8319686721253126</v>
      </c>
      <c r="T201" s="8">
        <f t="shared" si="60"/>
        <v>3.9159843360626563</v>
      </c>
      <c r="V201" s="9">
        <f t="shared" si="61"/>
        <v>0.56179999999999997</v>
      </c>
      <c r="W201" s="9">
        <f t="shared" si="62"/>
        <v>0.35112500000000002</v>
      </c>
      <c r="X201" s="9">
        <f t="shared" si="63"/>
        <v>1.1235999999999999</v>
      </c>
      <c r="Y201" s="9">
        <f t="shared" si="64"/>
        <v>0.70225000000000004</v>
      </c>
      <c r="Z201" s="9">
        <f t="shared" si="65"/>
        <v>0.32</v>
      </c>
      <c r="AA201" s="9">
        <f t="shared" si="66"/>
        <v>0.2</v>
      </c>
      <c r="AB201" s="8">
        <f t="shared" si="67"/>
        <v>3.125</v>
      </c>
      <c r="AC201" s="8">
        <f t="shared" si="68"/>
        <v>5</v>
      </c>
      <c r="AD201" s="8">
        <f t="shared" si="69"/>
        <v>1.7799928800284799</v>
      </c>
      <c r="AE201" s="8">
        <f t="shared" si="70"/>
        <v>2.8479886080455676</v>
      </c>
      <c r="AF201" s="8">
        <f t="shared" si="71"/>
        <v>0.88999644001423994</v>
      </c>
      <c r="AG201" s="8">
        <f t="shared" si="72"/>
        <v>1.4239943040227838</v>
      </c>
    </row>
    <row r="202" spans="1:33">
      <c r="B202" s="2" t="s">
        <v>313</v>
      </c>
      <c r="C202">
        <v>30</v>
      </c>
      <c r="D202">
        <v>45</v>
      </c>
      <c r="E202" s="21">
        <f t="shared" si="55"/>
        <v>18.75</v>
      </c>
      <c r="F202" s="21">
        <f t="shared" si="56"/>
        <v>28.125</v>
      </c>
      <c r="H202" s="21">
        <v>650</v>
      </c>
      <c r="I202">
        <v>1250</v>
      </c>
      <c r="J202">
        <v>55</v>
      </c>
      <c r="K202">
        <v>74</v>
      </c>
      <c r="L202" s="21">
        <v>7.8</v>
      </c>
      <c r="M202" s="21">
        <v>2500</v>
      </c>
      <c r="N202" s="21">
        <v>2850</v>
      </c>
      <c r="O202" s="21">
        <v>2850</v>
      </c>
      <c r="P202" s="8">
        <f t="shared" si="57"/>
        <v>1.6444444444444444</v>
      </c>
      <c r="R202" s="8">
        <f t="shared" si="58"/>
        <v>9.4871794871794872</v>
      </c>
      <c r="S202" s="8">
        <f t="shared" si="59"/>
        <v>9.1104955370883349</v>
      </c>
      <c r="T202" s="8">
        <f t="shared" si="60"/>
        <v>3.6441982148353338</v>
      </c>
      <c r="V202" s="9">
        <f t="shared" si="61"/>
        <v>0.2888</v>
      </c>
      <c r="W202" s="9">
        <f t="shared" si="62"/>
        <v>0.18050000000000002</v>
      </c>
      <c r="X202" s="9">
        <f t="shared" si="63"/>
        <v>0.72199999999999998</v>
      </c>
      <c r="Y202" s="9">
        <f t="shared" si="64"/>
        <v>0.45124999999999998</v>
      </c>
      <c r="Z202" s="9">
        <f t="shared" si="65"/>
        <v>0.27733333333333332</v>
      </c>
      <c r="AA202" s="9">
        <f t="shared" si="66"/>
        <v>0.17333333333333334</v>
      </c>
      <c r="AB202" s="8">
        <f t="shared" si="67"/>
        <v>3.6057692307692308</v>
      </c>
      <c r="AC202" s="8">
        <f t="shared" si="68"/>
        <v>5.7692307692307692</v>
      </c>
      <c r="AD202" s="8">
        <f t="shared" si="69"/>
        <v>3.4626038781163433</v>
      </c>
      <c r="AE202" s="8">
        <f t="shared" si="70"/>
        <v>5.5401662049861491</v>
      </c>
      <c r="AF202" s="8">
        <f t="shared" si="71"/>
        <v>1.3850415512465375</v>
      </c>
      <c r="AG202" s="8">
        <f t="shared" si="72"/>
        <v>2.2160664819944595</v>
      </c>
    </row>
    <row r="203" spans="1:33">
      <c r="B203" s="2" t="s">
        <v>314</v>
      </c>
      <c r="C203">
        <v>75</v>
      </c>
      <c r="D203">
        <v>100</v>
      </c>
      <c r="E203" s="21">
        <f t="shared" si="55"/>
        <v>46.875</v>
      </c>
      <c r="F203" s="21">
        <f t="shared" si="56"/>
        <v>62.5</v>
      </c>
      <c r="I203">
        <v>1250</v>
      </c>
      <c r="J203">
        <v>132</v>
      </c>
      <c r="K203">
        <v>199</v>
      </c>
      <c r="L203" s="21">
        <v>11</v>
      </c>
      <c r="M203" s="21">
        <v>2700</v>
      </c>
      <c r="N203" s="21">
        <v>2850</v>
      </c>
      <c r="O203" s="21">
        <v>2850</v>
      </c>
      <c r="P203" s="8">
        <f t="shared" si="57"/>
        <v>1.99</v>
      </c>
      <c r="R203" s="8">
        <f t="shared" si="58"/>
        <v>18.09090909090909</v>
      </c>
      <c r="S203" s="8">
        <f t="shared" si="59"/>
        <v>24.499846106494306</v>
      </c>
      <c r="T203" s="8">
        <f t="shared" si="60"/>
        <v>9.0740170764793717</v>
      </c>
      <c r="V203" s="9">
        <f t="shared" si="61"/>
        <v>0.12996000000000002</v>
      </c>
      <c r="W203" s="9">
        <f t="shared" si="62"/>
        <v>8.1225000000000006E-2</v>
      </c>
      <c r="X203" s="9">
        <f t="shared" si="63"/>
        <v>0.35089199999999998</v>
      </c>
      <c r="Y203" s="9">
        <f t="shared" si="64"/>
        <v>0.21930749999999999</v>
      </c>
      <c r="Z203" s="9">
        <f t="shared" si="65"/>
        <v>0.17599999999999999</v>
      </c>
      <c r="AA203" s="9">
        <f t="shared" si="66"/>
        <v>0.11</v>
      </c>
      <c r="AB203" s="8">
        <f t="shared" si="67"/>
        <v>5.6818181818181817</v>
      </c>
      <c r="AC203" s="8">
        <f t="shared" si="68"/>
        <v>9.0909090909090917</v>
      </c>
      <c r="AD203" s="8">
        <f t="shared" si="69"/>
        <v>7.6946752847029858</v>
      </c>
      <c r="AE203" s="8">
        <f t="shared" si="70"/>
        <v>12.311480455524777</v>
      </c>
      <c r="AF203" s="8">
        <f t="shared" si="71"/>
        <v>2.8498797350751799</v>
      </c>
      <c r="AG203" s="8">
        <f t="shared" si="72"/>
        <v>4.5598075761202876</v>
      </c>
    </row>
    <row r="204" spans="1:33">
      <c r="B204" s="2" t="s">
        <v>315</v>
      </c>
      <c r="C204">
        <v>25</v>
      </c>
      <c r="D204">
        <v>35</v>
      </c>
      <c r="E204" s="21">
        <f t="shared" si="55"/>
        <v>15.625</v>
      </c>
      <c r="F204" s="21">
        <f t="shared" si="56"/>
        <v>21.875</v>
      </c>
      <c r="H204" s="21">
        <v>650</v>
      </c>
      <c r="I204">
        <v>1250</v>
      </c>
      <c r="K204">
        <v>110</v>
      </c>
      <c r="L204" s="21">
        <v>7.8</v>
      </c>
      <c r="M204" s="21">
        <v>2550</v>
      </c>
      <c r="N204" s="21">
        <v>2850</v>
      </c>
      <c r="O204" s="21">
        <v>2850</v>
      </c>
      <c r="P204" s="8">
        <f t="shared" si="57"/>
        <v>3.1428571428571428</v>
      </c>
      <c r="R204" s="8">
        <f t="shared" si="58"/>
        <v>14.102564102564102</v>
      </c>
      <c r="S204" s="8">
        <f t="shared" si="59"/>
        <v>13.542628501077255</v>
      </c>
      <c r="T204" s="8">
        <f t="shared" si="60"/>
        <v>5.3108347063048056</v>
      </c>
      <c r="V204" s="9">
        <f t="shared" si="61"/>
        <v>0.37131428571428576</v>
      </c>
      <c r="W204" s="9">
        <f t="shared" si="62"/>
        <v>0.2320714285714286</v>
      </c>
      <c r="X204" s="9">
        <f t="shared" si="63"/>
        <v>0.94685142857142868</v>
      </c>
      <c r="Y204" s="9">
        <f t="shared" si="64"/>
        <v>0.59178214285714292</v>
      </c>
      <c r="Z204" s="9">
        <f t="shared" si="65"/>
        <v>0.35657142857142854</v>
      </c>
      <c r="AA204" s="9">
        <f t="shared" si="66"/>
        <v>0.22285714285714286</v>
      </c>
      <c r="AB204" s="8">
        <f t="shared" si="67"/>
        <v>2.8044871794871797</v>
      </c>
      <c r="AC204" s="8">
        <f t="shared" si="68"/>
        <v>4.4871794871794872</v>
      </c>
      <c r="AD204" s="8">
        <f t="shared" si="69"/>
        <v>2.693136349646045</v>
      </c>
      <c r="AE204" s="8">
        <f t="shared" si="70"/>
        <v>4.3090181594336716</v>
      </c>
      <c r="AF204" s="8">
        <f t="shared" si="71"/>
        <v>1.0561319018219784</v>
      </c>
      <c r="AG204" s="8">
        <f t="shared" si="72"/>
        <v>1.6898110429151656</v>
      </c>
    </row>
    <row r="205" spans="1:33">
      <c r="B205" s="2" t="s">
        <v>316</v>
      </c>
      <c r="C205">
        <v>80</v>
      </c>
      <c r="D205">
        <v>150</v>
      </c>
      <c r="E205" s="21">
        <f t="shared" si="55"/>
        <v>50</v>
      </c>
      <c r="F205" s="21">
        <f t="shared" si="56"/>
        <v>93.75</v>
      </c>
      <c r="H205" s="21">
        <v>700</v>
      </c>
      <c r="I205">
        <v>1250</v>
      </c>
      <c r="J205">
        <v>90</v>
      </c>
      <c r="K205">
        <v>160</v>
      </c>
      <c r="L205" s="21">
        <v>17</v>
      </c>
      <c r="M205" s="21">
        <v>2500</v>
      </c>
      <c r="N205" s="21">
        <v>4200</v>
      </c>
      <c r="O205" s="21">
        <v>4200</v>
      </c>
      <c r="P205" s="8">
        <f t="shared" si="57"/>
        <v>1.0666666666666667</v>
      </c>
      <c r="R205" s="8">
        <f t="shared" si="58"/>
        <v>9.4117647058823533</v>
      </c>
      <c r="S205" s="8">
        <f t="shared" si="59"/>
        <v>9.0702947845804989</v>
      </c>
      <c r="T205" s="8">
        <f t="shared" si="60"/>
        <v>3.6281179138321997</v>
      </c>
      <c r="V205" s="9">
        <f t="shared" si="61"/>
        <v>0.18815999999999999</v>
      </c>
      <c r="W205" s="9">
        <f t="shared" si="62"/>
        <v>0.11760000000000001</v>
      </c>
      <c r="X205" s="9">
        <f t="shared" si="63"/>
        <v>0.47040000000000004</v>
      </c>
      <c r="Y205" s="9">
        <f t="shared" si="64"/>
        <v>0.29399999999999998</v>
      </c>
      <c r="Z205" s="9">
        <f t="shared" si="65"/>
        <v>0.18133333333333335</v>
      </c>
      <c r="AA205" s="9">
        <f t="shared" si="66"/>
        <v>0.11333333333333333</v>
      </c>
      <c r="AB205" s="8">
        <f t="shared" si="67"/>
        <v>5.5147058823529411</v>
      </c>
      <c r="AC205" s="8">
        <f t="shared" si="68"/>
        <v>8.8235294117647065</v>
      </c>
      <c r="AD205" s="8">
        <f t="shared" si="69"/>
        <v>5.3146258503401356</v>
      </c>
      <c r="AE205" s="8">
        <f t="shared" si="70"/>
        <v>8.5034013605442169</v>
      </c>
      <c r="AF205" s="8">
        <f t="shared" si="71"/>
        <v>2.1258503401360547</v>
      </c>
      <c r="AG205" s="8">
        <f t="shared" si="72"/>
        <v>3.4013605442176873</v>
      </c>
    </row>
    <row r="206" spans="1:33">
      <c r="B206" s="2" t="s">
        <v>317</v>
      </c>
      <c r="C206">
        <v>80</v>
      </c>
      <c r="D206">
        <v>150</v>
      </c>
      <c r="E206" s="21">
        <f t="shared" si="55"/>
        <v>50</v>
      </c>
      <c r="F206" s="21">
        <f t="shared" si="56"/>
        <v>93.75</v>
      </c>
      <c r="H206" s="21">
        <v>700</v>
      </c>
      <c r="I206">
        <v>1250</v>
      </c>
      <c r="J206">
        <v>74</v>
      </c>
      <c r="K206">
        <v>147</v>
      </c>
      <c r="L206" s="21">
        <v>15.5</v>
      </c>
      <c r="M206" s="21">
        <v>2500</v>
      </c>
      <c r="N206" s="21">
        <v>4200</v>
      </c>
      <c r="O206" s="21">
        <v>4200</v>
      </c>
      <c r="P206" s="8">
        <f t="shared" si="57"/>
        <v>0.98</v>
      </c>
      <c r="R206" s="8">
        <f t="shared" si="58"/>
        <v>9.4838709677419359</v>
      </c>
      <c r="S206" s="8">
        <f t="shared" si="59"/>
        <v>8.3333333333333339</v>
      </c>
      <c r="T206" s="8">
        <f t="shared" si="60"/>
        <v>3.3333333333333335</v>
      </c>
      <c r="V206" s="9">
        <f t="shared" si="61"/>
        <v>0.18815999999999999</v>
      </c>
      <c r="W206" s="9">
        <f t="shared" si="62"/>
        <v>0.11760000000000001</v>
      </c>
      <c r="X206" s="9">
        <f t="shared" si="63"/>
        <v>0.47040000000000004</v>
      </c>
      <c r="Y206" s="9">
        <f t="shared" si="64"/>
        <v>0.29399999999999998</v>
      </c>
      <c r="Z206" s="9">
        <f t="shared" si="65"/>
        <v>0.16533333333333333</v>
      </c>
      <c r="AA206" s="9">
        <f t="shared" si="66"/>
        <v>0.10333333333333333</v>
      </c>
      <c r="AB206" s="8">
        <f t="shared" si="67"/>
        <v>6.0483870967741939</v>
      </c>
      <c r="AC206" s="8">
        <f t="shared" si="68"/>
        <v>9.67741935483871</v>
      </c>
      <c r="AD206" s="8">
        <f t="shared" si="69"/>
        <v>5.3146258503401356</v>
      </c>
      <c r="AE206" s="8">
        <f t="shared" si="70"/>
        <v>8.5034013605442169</v>
      </c>
      <c r="AF206" s="8">
        <f t="shared" si="71"/>
        <v>2.1258503401360547</v>
      </c>
      <c r="AG206" s="8">
        <f t="shared" si="72"/>
        <v>3.4013605442176873</v>
      </c>
    </row>
    <row r="207" spans="1:33">
      <c r="B207" s="2" t="s">
        <v>318</v>
      </c>
      <c r="C207">
        <v>120</v>
      </c>
      <c r="D207">
        <v>250</v>
      </c>
      <c r="E207" s="21">
        <f t="shared" si="55"/>
        <v>75</v>
      </c>
      <c r="F207" s="21">
        <f t="shared" si="56"/>
        <v>156.25</v>
      </c>
      <c r="H207" s="21">
        <v>1000</v>
      </c>
      <c r="I207">
        <v>1600</v>
      </c>
      <c r="J207">
        <v>160</v>
      </c>
      <c r="K207">
        <v>250</v>
      </c>
      <c r="L207" s="21">
        <v>24</v>
      </c>
      <c r="M207" s="21">
        <v>3000</v>
      </c>
      <c r="N207" s="21">
        <v>4800</v>
      </c>
      <c r="O207" s="21">
        <v>4800</v>
      </c>
      <c r="P207" s="8">
        <f t="shared" si="57"/>
        <v>1</v>
      </c>
      <c r="R207" s="8">
        <f t="shared" si="58"/>
        <v>10.416666666666666</v>
      </c>
      <c r="S207" s="8">
        <f t="shared" si="59"/>
        <v>10.850694444444445</v>
      </c>
      <c r="T207" s="8">
        <f t="shared" si="60"/>
        <v>3.6168981481481484</v>
      </c>
      <c r="V207" s="9">
        <f t="shared" si="61"/>
        <v>0.147456</v>
      </c>
      <c r="W207" s="9">
        <f t="shared" si="62"/>
        <v>9.2159999999999992E-2</v>
      </c>
      <c r="X207" s="9">
        <f t="shared" si="63"/>
        <v>0.44236800000000004</v>
      </c>
      <c r="Y207" s="9">
        <f t="shared" si="64"/>
        <v>0.27648</v>
      </c>
      <c r="Z207" s="9">
        <f t="shared" si="65"/>
        <v>0.15359999999999999</v>
      </c>
      <c r="AA207" s="9">
        <f t="shared" si="66"/>
        <v>9.6000000000000002E-2</v>
      </c>
      <c r="AB207" s="8">
        <f t="shared" si="67"/>
        <v>6.510416666666667</v>
      </c>
      <c r="AC207" s="8">
        <f t="shared" si="68"/>
        <v>10.416666666666666</v>
      </c>
      <c r="AD207" s="8">
        <f t="shared" si="69"/>
        <v>6.7816840277777777</v>
      </c>
      <c r="AE207" s="8">
        <f t="shared" si="70"/>
        <v>10.850694444444445</v>
      </c>
      <c r="AF207" s="8">
        <f t="shared" si="71"/>
        <v>2.2605613425925926</v>
      </c>
      <c r="AG207" s="8">
        <f t="shared" si="72"/>
        <v>3.6168981481481484</v>
      </c>
    </row>
    <row r="208" spans="1:33">
      <c r="B208" s="2" t="s">
        <v>319</v>
      </c>
      <c r="C208">
        <v>120</v>
      </c>
      <c r="D208">
        <v>250</v>
      </c>
      <c r="E208" s="21">
        <f t="shared" si="55"/>
        <v>75</v>
      </c>
      <c r="F208" s="21">
        <f t="shared" si="56"/>
        <v>156.25</v>
      </c>
      <c r="H208" s="21">
        <v>1000</v>
      </c>
      <c r="I208">
        <v>1600</v>
      </c>
      <c r="J208">
        <v>160</v>
      </c>
      <c r="K208">
        <v>250</v>
      </c>
      <c r="L208" s="21">
        <v>22</v>
      </c>
      <c r="M208" s="21">
        <v>3000</v>
      </c>
      <c r="N208" s="21">
        <v>4800</v>
      </c>
      <c r="O208" s="21">
        <v>4800</v>
      </c>
      <c r="P208" s="8">
        <f t="shared" si="57"/>
        <v>1</v>
      </c>
      <c r="R208" s="8">
        <f t="shared" si="58"/>
        <v>11.363636363636363</v>
      </c>
      <c r="S208" s="8">
        <f t="shared" si="59"/>
        <v>10.850694444444445</v>
      </c>
      <c r="T208" s="8">
        <f t="shared" si="60"/>
        <v>3.6168981481481484</v>
      </c>
      <c r="V208" s="9">
        <f t="shared" si="61"/>
        <v>0.147456</v>
      </c>
      <c r="W208" s="9">
        <f t="shared" si="62"/>
        <v>9.2159999999999992E-2</v>
      </c>
      <c r="X208" s="9">
        <f t="shared" si="63"/>
        <v>0.44236800000000004</v>
      </c>
      <c r="Y208" s="9">
        <f t="shared" si="64"/>
        <v>0.27648</v>
      </c>
      <c r="Z208" s="9">
        <f t="shared" si="65"/>
        <v>0.14080000000000001</v>
      </c>
      <c r="AA208" s="9">
        <f t="shared" si="66"/>
        <v>8.7999999999999995E-2</v>
      </c>
      <c r="AB208" s="8">
        <f t="shared" si="67"/>
        <v>7.1022727272727275</v>
      </c>
      <c r="AC208" s="8">
        <f t="shared" si="68"/>
        <v>11.363636363636363</v>
      </c>
      <c r="AD208" s="8">
        <f t="shared" si="69"/>
        <v>6.7816840277777777</v>
      </c>
      <c r="AE208" s="8">
        <f t="shared" si="70"/>
        <v>10.850694444444445</v>
      </c>
      <c r="AF208" s="8">
        <f t="shared" si="71"/>
        <v>2.2605613425925926</v>
      </c>
      <c r="AG208" s="8">
        <f t="shared" si="72"/>
        <v>3.6168981481481484</v>
      </c>
    </row>
    <row r="209" spans="1:33">
      <c r="P209" s="8"/>
      <c r="R209" s="8"/>
      <c r="S209" s="8"/>
      <c r="T209" s="8"/>
      <c r="V209" s="9"/>
      <c r="W209" s="9"/>
      <c r="X209" s="9"/>
      <c r="Y209" s="9"/>
      <c r="Z209" s="9"/>
      <c r="AA209" s="9"/>
      <c r="AB209" s="8"/>
      <c r="AC209" s="8"/>
      <c r="AD209" s="8"/>
      <c r="AE209" s="8"/>
      <c r="AF209" s="8"/>
      <c r="AG209" s="8"/>
    </row>
    <row r="210" spans="1:33">
      <c r="A210" s="18" t="s">
        <v>323</v>
      </c>
      <c r="P210" s="8"/>
      <c r="R210" s="8"/>
      <c r="S210" s="8"/>
      <c r="T210" s="8"/>
      <c r="V210" s="9"/>
      <c r="W210" s="9"/>
      <c r="X210" s="9"/>
      <c r="Y210" s="9"/>
      <c r="Z210" s="9"/>
      <c r="AA210" s="9"/>
      <c r="AB210" s="8"/>
      <c r="AC210" s="8"/>
      <c r="AD210" s="8"/>
      <c r="AE210" s="8"/>
      <c r="AF210" s="8"/>
      <c r="AG210" s="8"/>
    </row>
    <row r="211" spans="1:33">
      <c r="A211" s="1" t="s">
        <v>147</v>
      </c>
      <c r="P211" s="8"/>
      <c r="R211" s="8"/>
      <c r="S211" s="8"/>
      <c r="T211" s="8"/>
      <c r="V211" s="9"/>
      <c r="W211" s="9"/>
      <c r="X211" s="9"/>
      <c r="Y211" s="9"/>
      <c r="Z211" s="9"/>
      <c r="AA211" s="9"/>
      <c r="AB211" s="8"/>
      <c r="AC211" s="8"/>
      <c r="AD211" s="8"/>
      <c r="AE211" s="8"/>
      <c r="AF211" s="8"/>
      <c r="AG211" s="8"/>
    </row>
    <row r="212" spans="1:33">
      <c r="B212" s="2" t="s">
        <v>324</v>
      </c>
      <c r="C212">
        <v>95</v>
      </c>
      <c r="D212">
        <v>180</v>
      </c>
      <c r="E212" s="21">
        <f t="shared" si="55"/>
        <v>59.375</v>
      </c>
      <c r="F212" s="21">
        <f t="shared" si="56"/>
        <v>112.5</v>
      </c>
      <c r="G212" t="s">
        <v>338</v>
      </c>
      <c r="J212">
        <v>90</v>
      </c>
      <c r="K212">
        <v>132</v>
      </c>
      <c r="L212" s="21">
        <v>8.1</v>
      </c>
      <c r="M212" s="21">
        <v>2330</v>
      </c>
      <c r="N212" s="21">
        <v>1512</v>
      </c>
      <c r="O212" s="21">
        <v>1985</v>
      </c>
      <c r="P212" s="8">
        <f t="shared" si="57"/>
        <v>0.73333333333333328</v>
      </c>
      <c r="R212" s="8">
        <f t="shared" si="58"/>
        <v>16.296296296296298</v>
      </c>
      <c r="S212" s="8">
        <f t="shared" si="59"/>
        <v>43.980648514653552</v>
      </c>
      <c r="T212" s="8">
        <f t="shared" si="60"/>
        <v>18.87581481315603</v>
      </c>
      <c r="V212" s="9">
        <f t="shared" si="61"/>
        <v>2.6678400000000001E-2</v>
      </c>
      <c r="W212" s="9">
        <f t="shared" si="62"/>
        <v>1.6674000000000001E-2</v>
      </c>
      <c r="X212" s="9">
        <f t="shared" si="63"/>
        <v>6.2160672E-2</v>
      </c>
      <c r="Y212" s="9">
        <f t="shared" si="64"/>
        <v>3.8850420000000004E-2</v>
      </c>
      <c r="Z212" s="9">
        <f t="shared" si="65"/>
        <v>7.1999999999999995E-2</v>
      </c>
      <c r="AA212" s="9">
        <f t="shared" si="66"/>
        <v>4.4999999999999998E-2</v>
      </c>
      <c r="AB212" s="8">
        <f t="shared" si="67"/>
        <v>13.888888888888889</v>
      </c>
      <c r="AC212" s="8">
        <f t="shared" si="68"/>
        <v>22.222222222222221</v>
      </c>
      <c r="AD212" s="8">
        <f t="shared" si="69"/>
        <v>37.483507256807009</v>
      </c>
      <c r="AE212" s="8">
        <f t="shared" si="70"/>
        <v>59.973611610891211</v>
      </c>
      <c r="AF212" s="8">
        <f t="shared" si="71"/>
        <v>16.087342170303437</v>
      </c>
      <c r="AG212" s="8">
        <f t="shared" si="72"/>
        <v>25.739747472485497</v>
      </c>
    </row>
    <row r="213" spans="1:33">
      <c r="B213" s="2" t="s">
        <v>325</v>
      </c>
      <c r="C213">
        <v>160</v>
      </c>
      <c r="D213">
        <v>340</v>
      </c>
      <c r="E213" s="21">
        <f t="shared" si="55"/>
        <v>100</v>
      </c>
      <c r="F213" s="21">
        <f t="shared" si="56"/>
        <v>212.5</v>
      </c>
      <c r="G213" t="s">
        <v>339</v>
      </c>
      <c r="J213">
        <v>110</v>
      </c>
      <c r="K213">
        <v>160</v>
      </c>
      <c r="L213" s="21">
        <v>12.6</v>
      </c>
      <c r="M213" s="21">
        <v>2533</v>
      </c>
      <c r="N213" s="21">
        <v>1994</v>
      </c>
      <c r="O213" s="21">
        <v>2203</v>
      </c>
      <c r="P213" s="8">
        <f t="shared" si="57"/>
        <v>0.47058823529411764</v>
      </c>
      <c r="R213" s="8">
        <f t="shared" si="58"/>
        <v>12.698412698412699</v>
      </c>
      <c r="S213" s="8">
        <f t="shared" si="59"/>
        <v>36.423387274852246</v>
      </c>
      <c r="T213" s="8">
        <f t="shared" si="60"/>
        <v>14.379544917036021</v>
      </c>
      <c r="V213" s="9">
        <f t="shared" si="61"/>
        <v>2.0671915294117649E-2</v>
      </c>
      <c r="W213" s="9">
        <f t="shared" si="62"/>
        <v>1.291994705882353E-2</v>
      </c>
      <c r="X213" s="9">
        <f t="shared" si="63"/>
        <v>5.236196144E-2</v>
      </c>
      <c r="Y213" s="9">
        <f t="shared" si="64"/>
        <v>3.2726225900000003E-2</v>
      </c>
      <c r="Z213" s="9">
        <f t="shared" si="65"/>
        <v>5.9294117647058824E-2</v>
      </c>
      <c r="AA213" s="9">
        <f t="shared" si="66"/>
        <v>3.7058823529411762E-2</v>
      </c>
      <c r="AB213" s="8">
        <f t="shared" si="67"/>
        <v>16.865079365079364</v>
      </c>
      <c r="AC213" s="8">
        <f t="shared" si="68"/>
        <v>26.984126984126984</v>
      </c>
      <c r="AD213" s="8">
        <f t="shared" si="69"/>
        <v>48.374811224413136</v>
      </c>
      <c r="AE213" s="8">
        <f t="shared" si="70"/>
        <v>77.399697959061029</v>
      </c>
      <c r="AF213" s="8">
        <f t="shared" si="71"/>
        <v>19.097833092938465</v>
      </c>
      <c r="AG213" s="8">
        <f t="shared" si="72"/>
        <v>30.556532948701548</v>
      </c>
    </row>
    <row r="214" spans="1:33">
      <c r="B214" s="2" t="s">
        <v>326</v>
      </c>
      <c r="C214">
        <v>240</v>
      </c>
      <c r="D214">
        <v>380</v>
      </c>
      <c r="E214" s="21">
        <f t="shared" si="55"/>
        <v>150</v>
      </c>
      <c r="F214" s="21">
        <f t="shared" si="56"/>
        <v>237.5</v>
      </c>
      <c r="G214" t="s">
        <v>340</v>
      </c>
      <c r="J214">
        <v>132</v>
      </c>
      <c r="K214">
        <v>200</v>
      </c>
      <c r="L214" s="21">
        <v>17</v>
      </c>
      <c r="M214" s="21">
        <v>2785</v>
      </c>
      <c r="N214" s="21">
        <v>2035</v>
      </c>
      <c r="O214" s="21">
        <v>2515</v>
      </c>
      <c r="P214" s="8">
        <f t="shared" si="57"/>
        <v>0.52631578947368418</v>
      </c>
      <c r="R214" s="8">
        <f t="shared" si="58"/>
        <v>11.764705882352942</v>
      </c>
      <c r="S214" s="8">
        <f t="shared" si="59"/>
        <v>39.077573868826356</v>
      </c>
      <c r="T214" s="8">
        <f t="shared" si="60"/>
        <v>14.031444836203359</v>
      </c>
      <c r="V214" s="9">
        <f t="shared" si="61"/>
        <v>2.1549578947368423E-2</v>
      </c>
      <c r="W214" s="9">
        <f t="shared" si="62"/>
        <v>1.3468486842105264E-2</v>
      </c>
      <c r="X214" s="9">
        <f t="shared" si="63"/>
        <v>6.0015577368421051E-2</v>
      </c>
      <c r="Y214" s="9">
        <f t="shared" si="64"/>
        <v>3.7509735855263154E-2</v>
      </c>
      <c r="Z214" s="9">
        <f t="shared" si="65"/>
        <v>7.1578947368421048E-2</v>
      </c>
      <c r="AA214" s="9">
        <f t="shared" si="66"/>
        <v>4.4736842105263158E-2</v>
      </c>
      <c r="AB214" s="8">
        <f t="shared" si="67"/>
        <v>13.970588235294118</v>
      </c>
      <c r="AC214" s="8">
        <f t="shared" si="68"/>
        <v>22.352941176470587</v>
      </c>
      <c r="AD214" s="8">
        <f t="shared" si="69"/>
        <v>46.404618969231294</v>
      </c>
      <c r="AE214" s="8">
        <f t="shared" si="70"/>
        <v>74.247390350770061</v>
      </c>
      <c r="AF214" s="8">
        <f t="shared" si="71"/>
        <v>16.662340742991489</v>
      </c>
      <c r="AG214" s="8">
        <f t="shared" si="72"/>
        <v>26.659745188786381</v>
      </c>
    </row>
    <row r="215" spans="1:33">
      <c r="B215" s="2" t="s">
        <v>327</v>
      </c>
      <c r="C215">
        <v>260</v>
      </c>
      <c r="D215">
        <v>520</v>
      </c>
      <c r="E215" s="21">
        <f t="shared" si="55"/>
        <v>162.5</v>
      </c>
      <c r="F215" s="21">
        <f t="shared" si="56"/>
        <v>325</v>
      </c>
      <c r="G215" t="s">
        <v>341</v>
      </c>
      <c r="J215">
        <v>160</v>
      </c>
      <c r="K215">
        <v>250</v>
      </c>
      <c r="L215" s="21">
        <v>20.5</v>
      </c>
      <c r="M215" s="21">
        <v>2785</v>
      </c>
      <c r="N215" s="21">
        <v>2455</v>
      </c>
      <c r="O215" s="21">
        <v>2515</v>
      </c>
      <c r="P215" s="8">
        <f t="shared" si="57"/>
        <v>0.48076923076923078</v>
      </c>
      <c r="R215" s="8">
        <f t="shared" si="58"/>
        <v>12.195121951219512</v>
      </c>
      <c r="S215" s="8">
        <f t="shared" si="59"/>
        <v>40.490256019888818</v>
      </c>
      <c r="T215" s="8">
        <f t="shared" si="60"/>
        <v>14.538691569080363</v>
      </c>
      <c r="V215" s="9">
        <f t="shared" si="61"/>
        <v>1.8997923076923075E-2</v>
      </c>
      <c r="W215" s="9">
        <f t="shared" si="62"/>
        <v>1.1873701923076923E-2</v>
      </c>
      <c r="X215" s="9">
        <f t="shared" si="63"/>
        <v>5.2909215769230772E-2</v>
      </c>
      <c r="Y215" s="9">
        <f t="shared" si="64"/>
        <v>3.3068259855769229E-2</v>
      </c>
      <c r="Z215" s="9">
        <f t="shared" si="65"/>
        <v>6.3076923076923072E-2</v>
      </c>
      <c r="AA215" s="9">
        <f t="shared" si="66"/>
        <v>3.9423076923076922E-2</v>
      </c>
      <c r="AB215" s="8">
        <f t="shared" si="67"/>
        <v>15.853658536585366</v>
      </c>
      <c r="AC215" s="8">
        <f t="shared" si="68"/>
        <v>25.365853658536587</v>
      </c>
      <c r="AD215" s="8">
        <f t="shared" si="69"/>
        <v>52.637332825855452</v>
      </c>
      <c r="AE215" s="8">
        <f t="shared" si="70"/>
        <v>84.219732521368726</v>
      </c>
      <c r="AF215" s="8">
        <f t="shared" si="71"/>
        <v>18.900299039804473</v>
      </c>
      <c r="AG215" s="8">
        <f t="shared" si="72"/>
        <v>30.240478463687154</v>
      </c>
    </row>
    <row r="216" spans="1:33">
      <c r="B216" s="2" t="s">
        <v>328</v>
      </c>
      <c r="C216">
        <v>365</v>
      </c>
      <c r="D216">
        <v>620</v>
      </c>
      <c r="E216" s="21">
        <f t="shared" si="55"/>
        <v>228.125</v>
      </c>
      <c r="F216" s="21">
        <f t="shared" si="56"/>
        <v>387.5</v>
      </c>
      <c r="G216" t="s">
        <v>342</v>
      </c>
      <c r="J216">
        <v>200</v>
      </c>
      <c r="K216">
        <v>300</v>
      </c>
      <c r="L216" s="21">
        <v>25</v>
      </c>
      <c r="M216" s="21">
        <v>2785</v>
      </c>
      <c r="N216" s="21">
        <v>2885</v>
      </c>
      <c r="O216" s="21">
        <v>2515</v>
      </c>
      <c r="P216" s="8">
        <f t="shared" si="57"/>
        <v>0.4838709677419355</v>
      </c>
      <c r="R216" s="8">
        <f t="shared" si="58"/>
        <v>12</v>
      </c>
      <c r="S216" s="8">
        <f t="shared" si="59"/>
        <v>41.346375817883001</v>
      </c>
      <c r="T216" s="8">
        <f t="shared" si="60"/>
        <v>14.846095446277557</v>
      </c>
      <c r="V216" s="9">
        <f t="shared" si="61"/>
        <v>1.872458064516129E-2</v>
      </c>
      <c r="W216" s="9">
        <f t="shared" si="62"/>
        <v>1.1702862903225806E-2</v>
      </c>
      <c r="X216" s="9">
        <f t="shared" si="63"/>
        <v>5.2147957096774195E-2</v>
      </c>
      <c r="Y216" s="9">
        <f t="shared" si="64"/>
        <v>3.2592473185483875E-2</v>
      </c>
      <c r="Z216" s="9">
        <f t="shared" si="65"/>
        <v>6.4516129032258063E-2</v>
      </c>
      <c r="AA216" s="9">
        <f t="shared" si="66"/>
        <v>4.0322580645161289E-2</v>
      </c>
      <c r="AB216" s="8">
        <f t="shared" si="67"/>
        <v>15.5</v>
      </c>
      <c r="AC216" s="8">
        <f t="shared" si="68"/>
        <v>24.8</v>
      </c>
      <c r="AD216" s="8">
        <f t="shared" si="69"/>
        <v>53.405735431432205</v>
      </c>
      <c r="AE216" s="8">
        <f t="shared" si="70"/>
        <v>85.449176690291523</v>
      </c>
      <c r="AF216" s="8">
        <f t="shared" si="71"/>
        <v>19.176206618108512</v>
      </c>
      <c r="AG216" s="8">
        <f t="shared" si="72"/>
        <v>30.681930588973621</v>
      </c>
    </row>
    <row r="217" spans="1:33">
      <c r="B217" s="2" t="s">
        <v>329</v>
      </c>
      <c r="C217">
        <v>420</v>
      </c>
      <c r="D217">
        <v>720</v>
      </c>
      <c r="E217" s="21">
        <f t="shared" si="55"/>
        <v>262.5</v>
      </c>
      <c r="F217" s="21">
        <f t="shared" si="56"/>
        <v>450</v>
      </c>
      <c r="G217" t="s">
        <v>343</v>
      </c>
      <c r="J217">
        <v>320</v>
      </c>
      <c r="K217">
        <v>500</v>
      </c>
      <c r="L217" s="21">
        <v>39</v>
      </c>
      <c r="M217" s="21">
        <v>3790</v>
      </c>
      <c r="N217" s="21">
        <v>3088</v>
      </c>
      <c r="O217" s="21">
        <v>3360</v>
      </c>
      <c r="P217" s="8">
        <f t="shared" si="57"/>
        <v>0.69444444444444442</v>
      </c>
      <c r="R217" s="8">
        <f t="shared" si="58"/>
        <v>12.820512820512821</v>
      </c>
      <c r="S217" s="8">
        <f t="shared" si="59"/>
        <v>48.189612632617816</v>
      </c>
      <c r="T217" s="8">
        <f t="shared" si="60"/>
        <v>12.714937370083856</v>
      </c>
      <c r="V217" s="9">
        <f t="shared" si="61"/>
        <v>2.3057066666666664E-2</v>
      </c>
      <c r="W217" s="9">
        <f t="shared" si="62"/>
        <v>1.4410666666666665E-2</v>
      </c>
      <c r="X217" s="9">
        <f t="shared" si="63"/>
        <v>8.7386282666666662E-2</v>
      </c>
      <c r="Y217" s="9">
        <f t="shared" si="64"/>
        <v>5.4616426666666662E-2</v>
      </c>
      <c r="Z217" s="9">
        <f t="shared" si="65"/>
        <v>8.666666666666667E-2</v>
      </c>
      <c r="AA217" s="9">
        <f t="shared" si="66"/>
        <v>5.4166666666666669E-2</v>
      </c>
      <c r="AB217" s="8">
        <f t="shared" si="67"/>
        <v>11.538461538461538</v>
      </c>
      <c r="AC217" s="8">
        <f t="shared" si="68"/>
        <v>18.46153846153846</v>
      </c>
      <c r="AD217" s="8">
        <f t="shared" si="69"/>
        <v>43.370651369356032</v>
      </c>
      <c r="AE217" s="8">
        <f t="shared" si="70"/>
        <v>69.393042190969652</v>
      </c>
      <c r="AF217" s="8">
        <f t="shared" si="71"/>
        <v>11.44344363307547</v>
      </c>
      <c r="AG217" s="8">
        <f t="shared" si="72"/>
        <v>18.309509812920751</v>
      </c>
    </row>
    <row r="218" spans="1:33">
      <c r="A218" s="1" t="s">
        <v>296</v>
      </c>
      <c r="P218" s="8"/>
      <c r="R218" s="8"/>
      <c r="S218" s="8"/>
      <c r="T218" s="8"/>
      <c r="V218" s="9"/>
      <c r="W218" s="9"/>
      <c r="X218" s="9"/>
      <c r="Y218" s="9"/>
      <c r="Z218" s="9"/>
      <c r="AA218" s="9"/>
      <c r="AB218" s="8"/>
      <c r="AC218" s="8"/>
      <c r="AD218" s="8"/>
      <c r="AE218" s="8"/>
      <c r="AF218" s="8"/>
      <c r="AG218" s="8"/>
    </row>
    <row r="219" spans="1:33">
      <c r="B219" s="2" t="s">
        <v>330</v>
      </c>
      <c r="C219">
        <v>80</v>
      </c>
      <c r="D219">
        <v>150</v>
      </c>
      <c r="E219" s="21">
        <f t="shared" si="55"/>
        <v>50</v>
      </c>
      <c r="F219" s="21">
        <f t="shared" si="56"/>
        <v>93.75</v>
      </c>
      <c r="G219" t="s">
        <v>344</v>
      </c>
      <c r="J219">
        <v>90</v>
      </c>
      <c r="K219">
        <v>132</v>
      </c>
      <c r="L219" s="21">
        <v>7.2</v>
      </c>
      <c r="M219" s="21">
        <v>2000</v>
      </c>
      <c r="N219" s="21">
        <v>1512</v>
      </c>
      <c r="O219" s="21">
        <v>2102</v>
      </c>
      <c r="P219" s="8">
        <f t="shared" si="57"/>
        <v>0.88</v>
      </c>
      <c r="R219" s="8">
        <f t="shared" si="58"/>
        <v>18.333333333333332</v>
      </c>
      <c r="S219" s="8">
        <f t="shared" si="59"/>
        <v>41.532629544047246</v>
      </c>
      <c r="T219" s="8">
        <f t="shared" si="60"/>
        <v>20.76631477202362</v>
      </c>
      <c r="V219" s="9">
        <f t="shared" si="61"/>
        <v>3.3901055999999999E-2</v>
      </c>
      <c r="W219" s="9">
        <f t="shared" si="62"/>
        <v>2.1188160000000001E-2</v>
      </c>
      <c r="X219" s="9">
        <f t="shared" si="63"/>
        <v>6.7802111999999998E-2</v>
      </c>
      <c r="Y219" s="9">
        <f t="shared" si="64"/>
        <v>4.2376320000000002E-2</v>
      </c>
      <c r="Z219" s="9">
        <f t="shared" si="65"/>
        <v>7.6800000000000007E-2</v>
      </c>
      <c r="AA219" s="9">
        <f t="shared" si="66"/>
        <v>4.8000000000000001E-2</v>
      </c>
      <c r="AB219" s="8">
        <f t="shared" si="67"/>
        <v>13.020833333333332</v>
      </c>
      <c r="AC219" s="8">
        <f t="shared" si="68"/>
        <v>20.833333333333332</v>
      </c>
      <c r="AD219" s="8">
        <f t="shared" si="69"/>
        <v>29.497606210260823</v>
      </c>
      <c r="AE219" s="8">
        <f t="shared" si="70"/>
        <v>47.19616993641732</v>
      </c>
      <c r="AF219" s="8">
        <f t="shared" si="71"/>
        <v>14.748803105130413</v>
      </c>
      <c r="AG219" s="8">
        <f t="shared" si="72"/>
        <v>23.59808496820866</v>
      </c>
    </row>
    <row r="220" spans="1:33">
      <c r="B220" s="2" t="s">
        <v>331</v>
      </c>
      <c r="C220">
        <v>120</v>
      </c>
      <c r="D220">
        <v>220</v>
      </c>
      <c r="E220" s="21">
        <f t="shared" si="55"/>
        <v>75</v>
      </c>
      <c r="F220" s="21">
        <f t="shared" si="56"/>
        <v>137.5</v>
      </c>
      <c r="G220" t="s">
        <v>346</v>
      </c>
      <c r="J220">
        <v>110</v>
      </c>
      <c r="K220">
        <v>160</v>
      </c>
      <c r="L220" s="21">
        <v>9.8000000000000007</v>
      </c>
      <c r="M220" s="21">
        <v>2000</v>
      </c>
      <c r="N220" s="21">
        <v>1994</v>
      </c>
      <c r="O220" s="21">
        <v>2102</v>
      </c>
      <c r="P220" s="8">
        <f t="shared" si="57"/>
        <v>0.72727272727272729</v>
      </c>
      <c r="R220" s="8">
        <f t="shared" si="58"/>
        <v>16.326530612244898</v>
      </c>
      <c r="S220" s="8">
        <f t="shared" si="59"/>
        <v>38.17351197264486</v>
      </c>
      <c r="T220" s="8">
        <f t="shared" si="60"/>
        <v>19.086755986322434</v>
      </c>
      <c r="V220" s="9">
        <f t="shared" si="61"/>
        <v>3.0482821818181818E-2</v>
      </c>
      <c r="W220" s="9">
        <f t="shared" si="62"/>
        <v>1.9051763636363635E-2</v>
      </c>
      <c r="X220" s="9">
        <f t="shared" si="63"/>
        <v>6.0965643636363635E-2</v>
      </c>
      <c r="Y220" s="9">
        <f t="shared" si="64"/>
        <v>3.8103527272727269E-2</v>
      </c>
      <c r="Z220" s="9">
        <f t="shared" si="65"/>
        <v>7.1272727272727279E-2</v>
      </c>
      <c r="AA220" s="9">
        <f t="shared" si="66"/>
        <v>4.4545454545454548E-2</v>
      </c>
      <c r="AB220" s="8">
        <f t="shared" si="67"/>
        <v>14.030612244897958</v>
      </c>
      <c r="AC220" s="8">
        <f t="shared" si="68"/>
        <v>22.448979591836732</v>
      </c>
      <c r="AD220" s="8">
        <f t="shared" si="69"/>
        <v>32.805361851491675</v>
      </c>
      <c r="AE220" s="8">
        <f t="shared" si="70"/>
        <v>52.488578962386683</v>
      </c>
      <c r="AF220" s="8">
        <f t="shared" si="71"/>
        <v>16.402680925745837</v>
      </c>
      <c r="AG220" s="8">
        <f t="shared" si="72"/>
        <v>26.244289481193341</v>
      </c>
    </row>
    <row r="221" spans="1:33">
      <c r="B221" s="2" t="s">
        <v>332</v>
      </c>
      <c r="C221">
        <v>160</v>
      </c>
      <c r="D221">
        <v>300</v>
      </c>
      <c r="E221" s="21">
        <f t="shared" si="55"/>
        <v>100</v>
      </c>
      <c r="F221" s="21">
        <f t="shared" si="56"/>
        <v>187.5</v>
      </c>
      <c r="G221" t="s">
        <v>345</v>
      </c>
      <c r="J221">
        <v>132</v>
      </c>
      <c r="K221">
        <v>200</v>
      </c>
      <c r="L221" s="21">
        <v>12.4</v>
      </c>
      <c r="M221" s="21">
        <v>2371</v>
      </c>
      <c r="N221" s="21">
        <v>2035</v>
      </c>
      <c r="O221" s="21">
        <v>2342</v>
      </c>
      <c r="P221" s="8">
        <f t="shared" si="57"/>
        <v>0.66666666666666663</v>
      </c>
      <c r="R221" s="8">
        <f t="shared" si="58"/>
        <v>16.129032258064516</v>
      </c>
      <c r="S221" s="8">
        <f t="shared" si="59"/>
        <v>41.964175183645722</v>
      </c>
      <c r="T221" s="8">
        <f t="shared" si="60"/>
        <v>17.698935125957707</v>
      </c>
      <c r="V221" s="9">
        <f t="shared" si="61"/>
        <v>2.5418506666666667E-2</v>
      </c>
      <c r="W221" s="9">
        <f t="shared" si="62"/>
        <v>1.5886566666666668E-2</v>
      </c>
      <c r="X221" s="9">
        <f t="shared" si="63"/>
        <v>6.0267279306666664E-2</v>
      </c>
      <c r="Y221" s="9">
        <f t="shared" si="64"/>
        <v>3.7667049566666666E-2</v>
      </c>
      <c r="Z221" s="9">
        <f t="shared" si="65"/>
        <v>6.6133333333333336E-2</v>
      </c>
      <c r="AA221" s="9">
        <f t="shared" si="66"/>
        <v>4.1333333333333333E-2</v>
      </c>
      <c r="AB221" s="8">
        <f t="shared" si="67"/>
        <v>15.120967741935484</v>
      </c>
      <c r="AC221" s="8">
        <f t="shared" si="68"/>
        <v>24.193548387096772</v>
      </c>
      <c r="AD221" s="8">
        <f t="shared" si="69"/>
        <v>39.341414234667866</v>
      </c>
      <c r="AE221" s="8">
        <f t="shared" si="70"/>
        <v>62.946262775468583</v>
      </c>
      <c r="AF221" s="8">
        <f t="shared" si="71"/>
        <v>16.592751680585351</v>
      </c>
      <c r="AG221" s="8">
        <f t="shared" si="72"/>
        <v>26.548402688936559</v>
      </c>
    </row>
    <row r="222" spans="1:33">
      <c r="B222" s="2" t="s">
        <v>333</v>
      </c>
      <c r="C222">
        <v>200</v>
      </c>
      <c r="D222">
        <v>380</v>
      </c>
      <c r="E222" s="21">
        <f t="shared" si="55"/>
        <v>125</v>
      </c>
      <c r="F222" s="21">
        <f t="shared" si="56"/>
        <v>237.5</v>
      </c>
      <c r="G222" t="s">
        <v>347</v>
      </c>
      <c r="J222">
        <v>160</v>
      </c>
      <c r="K222">
        <v>250</v>
      </c>
      <c r="L222" s="21">
        <v>15.2</v>
      </c>
      <c r="M222" s="21">
        <v>2355</v>
      </c>
      <c r="N222" s="21">
        <v>2455</v>
      </c>
      <c r="O222" s="21">
        <v>2342</v>
      </c>
      <c r="P222" s="8">
        <f t="shared" si="57"/>
        <v>0.65789473684210531</v>
      </c>
      <c r="R222" s="8">
        <f t="shared" si="58"/>
        <v>16.447368421052634</v>
      </c>
      <c r="S222" s="8">
        <f t="shared" si="59"/>
        <v>43.481210029897682</v>
      </c>
      <c r="T222" s="8">
        <f t="shared" si="60"/>
        <v>18.463358823735746</v>
      </c>
      <c r="V222" s="9">
        <f t="shared" si="61"/>
        <v>2.4208884210526315E-2</v>
      </c>
      <c r="W222" s="9">
        <f t="shared" si="62"/>
        <v>1.5130552631578946E-2</v>
      </c>
      <c r="X222" s="9">
        <f t="shared" si="63"/>
        <v>5.7011922315789471E-2</v>
      </c>
      <c r="Y222" s="9">
        <f t="shared" si="64"/>
        <v>3.5632451447368423E-2</v>
      </c>
      <c r="Z222" s="9">
        <f t="shared" si="65"/>
        <v>6.4000000000000001E-2</v>
      </c>
      <c r="AA222" s="9">
        <f t="shared" si="66"/>
        <v>0.04</v>
      </c>
      <c r="AB222" s="8">
        <f t="shared" si="67"/>
        <v>15.625</v>
      </c>
      <c r="AC222" s="8">
        <f t="shared" si="68"/>
        <v>25</v>
      </c>
      <c r="AD222" s="8">
        <f t="shared" si="69"/>
        <v>41.307149528402796</v>
      </c>
      <c r="AE222" s="8">
        <f t="shared" si="70"/>
        <v>66.091439245444477</v>
      </c>
      <c r="AF222" s="8">
        <f t="shared" si="71"/>
        <v>17.540190882548956</v>
      </c>
      <c r="AG222" s="8">
        <f t="shared" si="72"/>
        <v>28.064305412078333</v>
      </c>
    </row>
    <row r="223" spans="1:33">
      <c r="B223" s="2" t="s">
        <v>334</v>
      </c>
      <c r="C223">
        <v>250</v>
      </c>
      <c r="D223">
        <v>460</v>
      </c>
      <c r="E223" s="21">
        <f t="shared" si="55"/>
        <v>156.25</v>
      </c>
      <c r="F223" s="21">
        <f t="shared" si="56"/>
        <v>287.5</v>
      </c>
      <c r="G223" t="s">
        <v>348</v>
      </c>
      <c r="J223">
        <v>200</v>
      </c>
      <c r="K223">
        <v>300</v>
      </c>
      <c r="L223" s="21">
        <v>18.399999999999999</v>
      </c>
      <c r="M223" s="21">
        <v>2355</v>
      </c>
      <c r="N223" s="21">
        <v>2885</v>
      </c>
      <c r="O223" s="21">
        <v>2342</v>
      </c>
      <c r="P223" s="8">
        <f t="shared" si="57"/>
        <v>0.65217391304347827</v>
      </c>
      <c r="R223" s="8">
        <f t="shared" si="58"/>
        <v>16.304347826086957</v>
      </c>
      <c r="S223" s="8">
        <f t="shared" si="59"/>
        <v>44.400570103320128</v>
      </c>
      <c r="T223" s="8">
        <f t="shared" si="60"/>
        <v>18.853745266802601</v>
      </c>
      <c r="V223" s="9">
        <f t="shared" si="61"/>
        <v>2.3501460869565217E-2</v>
      </c>
      <c r="W223" s="9">
        <f t="shared" si="62"/>
        <v>1.468841304347826E-2</v>
      </c>
      <c r="X223" s="9">
        <f t="shared" si="63"/>
        <v>5.5345940347826091E-2</v>
      </c>
      <c r="Y223" s="9">
        <f t="shared" si="64"/>
        <v>3.4591212717391302E-2</v>
      </c>
      <c r="Z223" s="9">
        <f t="shared" si="65"/>
        <v>6.4000000000000001E-2</v>
      </c>
      <c r="AA223" s="9">
        <f t="shared" si="66"/>
        <v>3.9999999999999994E-2</v>
      </c>
      <c r="AB223" s="8">
        <f t="shared" si="67"/>
        <v>15.625000000000002</v>
      </c>
      <c r="AC223" s="8">
        <f t="shared" si="68"/>
        <v>25.000000000000004</v>
      </c>
      <c r="AD223" s="8">
        <f t="shared" si="69"/>
        <v>42.550546349015121</v>
      </c>
      <c r="AE223" s="8">
        <f t="shared" si="70"/>
        <v>68.080874158424194</v>
      </c>
      <c r="AF223" s="8">
        <f t="shared" si="71"/>
        <v>18.068172547352493</v>
      </c>
      <c r="AG223" s="8">
        <f t="shared" si="72"/>
        <v>28.909076075763988</v>
      </c>
    </row>
    <row r="224" spans="1:33">
      <c r="B224" s="2" t="s">
        <v>335</v>
      </c>
      <c r="C224">
        <v>400</v>
      </c>
      <c r="D224">
        <v>580</v>
      </c>
      <c r="E224" s="21">
        <f t="shared" si="55"/>
        <v>250</v>
      </c>
      <c r="F224" s="21">
        <f t="shared" si="56"/>
        <v>362.5</v>
      </c>
      <c r="G224" t="s">
        <v>349</v>
      </c>
      <c r="J224">
        <v>320</v>
      </c>
      <c r="K224">
        <v>500</v>
      </c>
      <c r="L224" s="21">
        <v>30.9</v>
      </c>
      <c r="M224" s="21">
        <v>3225</v>
      </c>
      <c r="N224" s="21">
        <v>3088</v>
      </c>
      <c r="O224" s="21">
        <v>3360</v>
      </c>
      <c r="P224" s="8">
        <f t="shared" si="57"/>
        <v>0.86206896551724133</v>
      </c>
      <c r="R224" s="8">
        <f t="shared" si="58"/>
        <v>16.181229773462785</v>
      </c>
      <c r="S224" s="8">
        <f t="shared" si="59"/>
        <v>48.189612632617816</v>
      </c>
      <c r="T224" s="8">
        <f t="shared" si="60"/>
        <v>14.942515544997772</v>
      </c>
      <c r="V224" s="9">
        <f t="shared" si="61"/>
        <v>2.8622565517241377E-2</v>
      </c>
      <c r="W224" s="9">
        <f t="shared" si="62"/>
        <v>1.7889103448275861E-2</v>
      </c>
      <c r="X224" s="9">
        <f t="shared" si="63"/>
        <v>9.2307773793103454E-2</v>
      </c>
      <c r="Y224" s="9">
        <f t="shared" si="64"/>
        <v>5.7692358620689652E-2</v>
      </c>
      <c r="Z224" s="9">
        <f t="shared" si="65"/>
        <v>8.5241379310344825E-2</v>
      </c>
      <c r="AA224" s="9">
        <f t="shared" si="66"/>
        <v>5.3275862068965514E-2</v>
      </c>
      <c r="AB224" s="8">
        <f t="shared" si="67"/>
        <v>11.731391585760518</v>
      </c>
      <c r="AC224" s="8">
        <f t="shared" si="68"/>
        <v>18.770226537216828</v>
      </c>
      <c r="AD224" s="8">
        <f t="shared" si="69"/>
        <v>34.937469158647914</v>
      </c>
      <c r="AE224" s="8">
        <f t="shared" si="70"/>
        <v>55.899950653836662</v>
      </c>
      <c r="AF224" s="8">
        <f t="shared" si="71"/>
        <v>10.833323770123386</v>
      </c>
      <c r="AG224" s="8">
        <f t="shared" si="72"/>
        <v>17.333318032197415</v>
      </c>
    </row>
    <row r="225" spans="1:33">
      <c r="B225" s="2" t="s">
        <v>336</v>
      </c>
      <c r="C225">
        <v>500</v>
      </c>
      <c r="D225">
        <v>720</v>
      </c>
      <c r="E225" s="21">
        <f t="shared" si="55"/>
        <v>312.5</v>
      </c>
      <c r="F225" s="21">
        <f t="shared" si="56"/>
        <v>450</v>
      </c>
      <c r="G225" t="s">
        <v>350</v>
      </c>
      <c r="J225">
        <v>400</v>
      </c>
      <c r="K225">
        <v>630</v>
      </c>
      <c r="L225" s="21">
        <v>34.200000000000003</v>
      </c>
      <c r="M225" s="21">
        <v>3225</v>
      </c>
      <c r="N225" s="21">
        <v>3410</v>
      </c>
      <c r="O225" s="21">
        <v>3360</v>
      </c>
      <c r="P225" s="8">
        <f t="shared" si="57"/>
        <v>0.875</v>
      </c>
      <c r="R225" s="8">
        <f t="shared" si="58"/>
        <v>18.421052631578945</v>
      </c>
      <c r="S225" s="8">
        <f t="shared" si="59"/>
        <v>54.985337243401759</v>
      </c>
      <c r="T225" s="8">
        <f t="shared" si="60"/>
        <v>17.049716974698217</v>
      </c>
      <c r="V225" s="9">
        <f t="shared" si="61"/>
        <v>2.5461333333333332E-2</v>
      </c>
      <c r="W225" s="9">
        <f t="shared" si="62"/>
        <v>1.5913333333333331E-2</v>
      </c>
      <c r="X225" s="9">
        <f t="shared" si="63"/>
        <v>8.21128E-2</v>
      </c>
      <c r="Y225" s="9">
        <f t="shared" si="64"/>
        <v>5.1320500000000005E-2</v>
      </c>
      <c r="Z225" s="9">
        <f t="shared" si="65"/>
        <v>7.6000000000000012E-2</v>
      </c>
      <c r="AA225" s="9">
        <f t="shared" si="66"/>
        <v>4.7500000000000001E-2</v>
      </c>
      <c r="AB225" s="8">
        <f t="shared" si="67"/>
        <v>13.157894736842104</v>
      </c>
      <c r="AC225" s="8">
        <f t="shared" si="68"/>
        <v>21.052631578947366</v>
      </c>
      <c r="AD225" s="8">
        <f t="shared" si="69"/>
        <v>39.275240888144111</v>
      </c>
      <c r="AE225" s="8">
        <f t="shared" si="70"/>
        <v>62.840385421030582</v>
      </c>
      <c r="AF225" s="8">
        <f t="shared" si="71"/>
        <v>12.178369267641587</v>
      </c>
      <c r="AG225" s="8">
        <f t="shared" si="72"/>
        <v>19.485390828226535</v>
      </c>
    </row>
    <row r="226" spans="1:33">
      <c r="B226" s="2" t="s">
        <v>337</v>
      </c>
      <c r="C226">
        <v>650</v>
      </c>
      <c r="D226">
        <v>950</v>
      </c>
      <c r="E226" s="21">
        <f t="shared" si="55"/>
        <v>406.25</v>
      </c>
      <c r="F226" s="21">
        <f t="shared" si="56"/>
        <v>593.75</v>
      </c>
      <c r="G226" t="s">
        <v>351</v>
      </c>
      <c r="J226">
        <v>500</v>
      </c>
      <c r="K226">
        <v>900</v>
      </c>
      <c r="L226" s="21">
        <v>39.5</v>
      </c>
      <c r="M226" s="21">
        <v>3225</v>
      </c>
      <c r="N226" s="21">
        <v>3790</v>
      </c>
      <c r="O226" s="21">
        <v>3360</v>
      </c>
      <c r="P226" s="8">
        <f t="shared" si="57"/>
        <v>0.94736842105263153</v>
      </c>
      <c r="R226" s="8">
        <f t="shared" si="58"/>
        <v>22.784810126582279</v>
      </c>
      <c r="S226" s="8">
        <f t="shared" si="59"/>
        <v>70.674707877874113</v>
      </c>
      <c r="T226" s="8">
        <f t="shared" si="60"/>
        <v>21.914638101666387</v>
      </c>
      <c r="V226" s="9">
        <f t="shared" si="61"/>
        <v>2.144741052631579E-2</v>
      </c>
      <c r="W226" s="9">
        <f t="shared" si="62"/>
        <v>1.3404631578947369E-2</v>
      </c>
      <c r="X226" s="9">
        <f t="shared" si="63"/>
        <v>6.9167898947368425E-2</v>
      </c>
      <c r="Y226" s="9">
        <f t="shared" si="64"/>
        <v>4.3229936842105264E-2</v>
      </c>
      <c r="Z226" s="9">
        <f t="shared" si="65"/>
        <v>6.6526315789473683E-2</v>
      </c>
      <c r="AA226" s="9">
        <f t="shared" si="66"/>
        <v>4.1578947368421056E-2</v>
      </c>
      <c r="AB226" s="8">
        <f t="shared" si="67"/>
        <v>15.031645569620252</v>
      </c>
      <c r="AC226" s="8">
        <f t="shared" si="68"/>
        <v>24.050632911392405</v>
      </c>
      <c r="AD226" s="8">
        <f t="shared" si="69"/>
        <v>46.625675336097501</v>
      </c>
      <c r="AE226" s="8">
        <f t="shared" si="70"/>
        <v>74.601080537756005</v>
      </c>
      <c r="AF226" s="8">
        <f t="shared" si="71"/>
        <v>14.457573747627132</v>
      </c>
      <c r="AG226" s="8">
        <f t="shared" si="72"/>
        <v>23.132117996203409</v>
      </c>
    </row>
    <row r="227" spans="1:33">
      <c r="P227" s="8"/>
      <c r="R227" s="8"/>
      <c r="S227" s="8"/>
      <c r="T227" s="8"/>
      <c r="V227" s="9"/>
      <c r="W227" s="9"/>
      <c r="X227" s="9"/>
      <c r="Y227" s="9"/>
      <c r="Z227" s="9"/>
      <c r="AA227" s="9"/>
      <c r="AB227" s="8"/>
      <c r="AC227" s="8"/>
      <c r="AD227" s="8"/>
      <c r="AE227" s="8"/>
      <c r="AF227" s="8"/>
      <c r="AG227" s="8"/>
    </row>
    <row r="228" spans="1:33">
      <c r="A228" s="18" t="s">
        <v>352</v>
      </c>
      <c r="P228" s="8"/>
      <c r="R228" s="8"/>
      <c r="S228" s="8"/>
      <c r="T228" s="8"/>
      <c r="V228" s="9"/>
      <c r="W228" s="9"/>
      <c r="X228" s="9"/>
      <c r="Y228" s="9"/>
      <c r="Z228" s="9"/>
      <c r="AA228" s="9"/>
      <c r="AB228" s="8"/>
      <c r="AC228" s="8"/>
      <c r="AD228" s="8"/>
      <c r="AE228" s="8"/>
      <c r="AF228" s="8"/>
      <c r="AG228" s="8"/>
    </row>
    <row r="229" spans="1:33">
      <c r="A229" s="1" t="s">
        <v>353</v>
      </c>
      <c r="P229" s="8"/>
      <c r="R229" s="8"/>
      <c r="S229" s="8"/>
      <c r="T229" s="8"/>
      <c r="V229" s="9"/>
      <c r="W229" s="9"/>
      <c r="X229" s="9"/>
      <c r="Y229" s="9"/>
      <c r="Z229" s="9"/>
      <c r="AA229" s="9"/>
      <c r="AB229" s="8"/>
      <c r="AC229" s="8"/>
      <c r="AD229" s="8"/>
      <c r="AE229" s="8"/>
      <c r="AF229" s="8"/>
      <c r="AG229" s="8"/>
    </row>
    <row r="230" spans="1:33">
      <c r="B230" s="2" t="s">
        <v>354</v>
      </c>
      <c r="C230">
        <v>50</v>
      </c>
      <c r="D230">
        <v>180</v>
      </c>
      <c r="E230" s="21">
        <f t="shared" si="55"/>
        <v>31.25</v>
      </c>
      <c r="F230" s="21">
        <f t="shared" si="56"/>
        <v>112.5</v>
      </c>
      <c r="G230" t="s">
        <v>358</v>
      </c>
      <c r="H230" s="21">
        <v>1210</v>
      </c>
      <c r="I230">
        <v>1060</v>
      </c>
      <c r="J230">
        <v>55</v>
      </c>
      <c r="K230">
        <v>200</v>
      </c>
      <c r="L230" s="21">
        <v>11.75</v>
      </c>
      <c r="M230" s="21">
        <v>2650</v>
      </c>
      <c r="N230" s="21">
        <v>2247</v>
      </c>
      <c r="O230" s="21">
        <v>2345</v>
      </c>
      <c r="P230" s="8">
        <f t="shared" si="57"/>
        <v>1.1111111111111112</v>
      </c>
      <c r="R230" s="8">
        <f t="shared" si="58"/>
        <v>17.021276595744681</v>
      </c>
      <c r="S230" s="8">
        <f t="shared" si="59"/>
        <v>37.956317971462539</v>
      </c>
      <c r="T230" s="8">
        <f t="shared" si="60"/>
        <v>14.323138857155676</v>
      </c>
      <c r="V230" s="9">
        <f t="shared" si="61"/>
        <v>4.6837466666666668E-2</v>
      </c>
      <c r="W230" s="9">
        <f t="shared" si="62"/>
        <v>2.9273416666666666E-2</v>
      </c>
      <c r="X230" s="9">
        <f t="shared" si="63"/>
        <v>0.12411928666666666</v>
      </c>
      <c r="Y230" s="9">
        <f t="shared" si="64"/>
        <v>7.757455416666667E-2</v>
      </c>
      <c r="Z230" s="9">
        <f t="shared" si="65"/>
        <v>0.10444444444444445</v>
      </c>
      <c r="AA230" s="9">
        <f t="shared" si="66"/>
        <v>6.5277777777777782E-2</v>
      </c>
      <c r="AB230" s="8">
        <f t="shared" si="67"/>
        <v>9.5744680851063837</v>
      </c>
      <c r="AC230" s="8">
        <f t="shared" si="68"/>
        <v>15.319148936170214</v>
      </c>
      <c r="AD230" s="8">
        <f t="shared" si="69"/>
        <v>21.35042885894768</v>
      </c>
      <c r="AE230" s="8">
        <f t="shared" si="70"/>
        <v>34.160686174316282</v>
      </c>
      <c r="AF230" s="8">
        <f t="shared" si="71"/>
        <v>8.0567656071500693</v>
      </c>
      <c r="AG230" s="8">
        <f t="shared" si="72"/>
        <v>12.890824971440109</v>
      </c>
    </row>
    <row r="231" spans="1:33">
      <c r="A231" s="1" t="s">
        <v>355</v>
      </c>
      <c r="P231" s="8"/>
      <c r="R231" s="8"/>
      <c r="S231" s="8"/>
      <c r="T231" s="8"/>
      <c r="V231" s="9"/>
      <c r="W231" s="9"/>
      <c r="X231" s="9"/>
      <c r="Y231" s="9"/>
      <c r="Z231" s="9"/>
      <c r="AA231" s="9"/>
      <c r="AB231" s="8"/>
      <c r="AC231" s="8"/>
      <c r="AD231" s="8"/>
      <c r="AE231" s="8"/>
      <c r="AF231" s="8"/>
      <c r="AG231" s="8"/>
    </row>
    <row r="232" spans="1:33">
      <c r="B232" s="2" t="s">
        <v>410</v>
      </c>
      <c r="C232">
        <v>80</v>
      </c>
      <c r="D232">
        <v>140</v>
      </c>
      <c r="G232" t="s">
        <v>421</v>
      </c>
      <c r="I232" s="21">
        <v>1060</v>
      </c>
      <c r="K232">
        <v>110</v>
      </c>
      <c r="L232" s="21">
        <v>7.15</v>
      </c>
      <c r="M232" s="37">
        <v>2235</v>
      </c>
      <c r="N232" s="37">
        <v>2170</v>
      </c>
      <c r="O232" s="37">
        <v>2803</v>
      </c>
      <c r="P232" s="8">
        <f t="shared" si="57"/>
        <v>0.7857142857142857</v>
      </c>
      <c r="R232" s="8">
        <f t="shared" si="58"/>
        <v>15.384615384615383</v>
      </c>
      <c r="S232" s="8">
        <f t="shared" si="59"/>
        <v>18.084639400510646</v>
      </c>
      <c r="T232" s="8">
        <f t="shared" si="60"/>
        <v>8.0915612530248975</v>
      </c>
      <c r="V232" s="9"/>
      <c r="W232" s="9">
        <f t="shared" si="62"/>
        <v>4.3446499999999999E-2</v>
      </c>
      <c r="X232" s="9"/>
      <c r="Y232" s="9">
        <f t="shared" si="64"/>
        <v>9.7102927500000005E-2</v>
      </c>
      <c r="Z232" s="9"/>
      <c r="AA232" s="9">
        <f t="shared" si="66"/>
        <v>5.1071428571428573E-2</v>
      </c>
      <c r="AB232" s="8"/>
      <c r="AC232" s="8">
        <f t="shared" si="68"/>
        <v>19.58041958041958</v>
      </c>
      <c r="AD232" s="8"/>
      <c r="AE232" s="8">
        <f t="shared" si="70"/>
        <v>23.016813782468095</v>
      </c>
      <c r="AF232" s="8"/>
      <c r="AG232" s="8">
        <f t="shared" si="72"/>
        <v>10.29835068566805</v>
      </c>
    </row>
    <row r="233" spans="1:33">
      <c r="B233" s="2" t="s">
        <v>412</v>
      </c>
      <c r="C233">
        <v>80</v>
      </c>
      <c r="D233">
        <v>140</v>
      </c>
      <c r="G233" t="s">
        <v>421</v>
      </c>
      <c r="I233" s="21">
        <v>1060</v>
      </c>
      <c r="K233">
        <v>110</v>
      </c>
      <c r="L233" s="21">
        <v>7.6</v>
      </c>
      <c r="M233" s="37">
        <v>2235</v>
      </c>
      <c r="N233" s="37">
        <v>2170</v>
      </c>
      <c r="O233" s="37">
        <v>2803</v>
      </c>
      <c r="P233" s="8">
        <f t="shared" si="57"/>
        <v>0.7857142857142857</v>
      </c>
      <c r="R233" s="8">
        <f t="shared" si="58"/>
        <v>14.473684210526317</v>
      </c>
      <c r="S233" s="8">
        <f t="shared" si="59"/>
        <v>18.084639400510646</v>
      </c>
      <c r="T233" s="8">
        <f t="shared" si="60"/>
        <v>8.0915612530248975</v>
      </c>
      <c r="V233" s="9"/>
      <c r="W233" s="9">
        <f t="shared" si="62"/>
        <v>4.3446499999999999E-2</v>
      </c>
      <c r="X233" s="9"/>
      <c r="Y233" s="9">
        <f t="shared" si="64"/>
        <v>9.7102927500000005E-2</v>
      </c>
      <c r="Z233" s="9"/>
      <c r="AA233" s="9">
        <f t="shared" si="66"/>
        <v>5.4285714285714284E-2</v>
      </c>
      <c r="AB233" s="8"/>
      <c r="AC233" s="8">
        <f t="shared" si="68"/>
        <v>18.421052631578949</v>
      </c>
      <c r="AD233" s="8"/>
      <c r="AE233" s="8">
        <f t="shared" si="70"/>
        <v>23.016813782468095</v>
      </c>
      <c r="AF233" s="8"/>
      <c r="AG233" s="8">
        <f t="shared" si="72"/>
        <v>10.29835068566805</v>
      </c>
    </row>
    <row r="234" spans="1:33">
      <c r="B234" s="2" t="s">
        <v>413</v>
      </c>
      <c r="C234">
        <v>80</v>
      </c>
      <c r="D234">
        <v>140</v>
      </c>
      <c r="G234" t="s">
        <v>421</v>
      </c>
      <c r="I234" s="21">
        <v>1060</v>
      </c>
      <c r="K234">
        <v>110</v>
      </c>
      <c r="L234" s="21">
        <v>9.5</v>
      </c>
      <c r="M234" s="37">
        <v>2235</v>
      </c>
      <c r="N234" s="37">
        <v>2170</v>
      </c>
      <c r="O234" s="37">
        <v>2803</v>
      </c>
      <c r="P234" s="8">
        <f t="shared" si="57"/>
        <v>0.7857142857142857</v>
      </c>
      <c r="R234" s="8">
        <f t="shared" si="58"/>
        <v>11.578947368421053</v>
      </c>
      <c r="S234" s="8">
        <f t="shared" si="59"/>
        <v>18.084639400510646</v>
      </c>
      <c r="T234" s="8">
        <f t="shared" si="60"/>
        <v>8.0915612530248975</v>
      </c>
      <c r="V234" s="9"/>
      <c r="W234" s="9">
        <f t="shared" si="62"/>
        <v>4.3446499999999999E-2</v>
      </c>
      <c r="X234" s="9"/>
      <c r="Y234" s="9">
        <f t="shared" si="64"/>
        <v>9.7102927500000005E-2</v>
      </c>
      <c r="Z234" s="9"/>
      <c r="AA234" s="9">
        <f t="shared" si="66"/>
        <v>6.7857142857142852E-2</v>
      </c>
      <c r="AB234" s="8"/>
      <c r="AC234" s="8">
        <f t="shared" si="68"/>
        <v>14.736842105263158</v>
      </c>
      <c r="AD234" s="8"/>
      <c r="AE234" s="8">
        <f t="shared" si="70"/>
        <v>23.016813782468095</v>
      </c>
      <c r="AF234" s="8"/>
      <c r="AG234" s="8">
        <f t="shared" si="72"/>
        <v>10.29835068566805</v>
      </c>
    </row>
    <row r="235" spans="1:33">
      <c r="B235" s="2" t="s">
        <v>411</v>
      </c>
      <c r="C235">
        <v>90</v>
      </c>
      <c r="D235">
        <v>160</v>
      </c>
      <c r="G235" t="s">
        <v>422</v>
      </c>
      <c r="I235" s="21">
        <v>1060</v>
      </c>
      <c r="K235">
        <v>132</v>
      </c>
      <c r="L235" s="21">
        <v>9.5</v>
      </c>
      <c r="M235" s="37">
        <v>2235</v>
      </c>
      <c r="N235" s="37">
        <v>2170</v>
      </c>
      <c r="O235" s="37">
        <v>2803</v>
      </c>
      <c r="P235" s="8">
        <f t="shared" si="57"/>
        <v>0.82499999999999996</v>
      </c>
      <c r="R235" s="8">
        <f t="shared" si="58"/>
        <v>13.894736842105264</v>
      </c>
      <c r="S235" s="8">
        <f t="shared" si="59"/>
        <v>21.701567280612775</v>
      </c>
      <c r="T235" s="8">
        <f t="shared" si="60"/>
        <v>9.7098735036298773</v>
      </c>
      <c r="V235" s="9"/>
      <c r="W235" s="9">
        <f t="shared" si="62"/>
        <v>3.8015687499999999E-2</v>
      </c>
      <c r="X235" s="9"/>
      <c r="Y235" s="9">
        <f t="shared" si="64"/>
        <v>8.4965061562499999E-2</v>
      </c>
      <c r="Z235" s="9"/>
      <c r="AA235" s="9">
        <f t="shared" si="66"/>
        <v>5.9374999999999997E-2</v>
      </c>
      <c r="AB235" s="8"/>
      <c r="AC235" s="8">
        <f t="shared" si="68"/>
        <v>16.842105263157894</v>
      </c>
      <c r="AD235" s="8"/>
      <c r="AE235" s="8">
        <f t="shared" si="70"/>
        <v>26.304930037106391</v>
      </c>
      <c r="AF235" s="8"/>
      <c r="AG235" s="8">
        <f t="shared" si="72"/>
        <v>11.769543640763485</v>
      </c>
    </row>
    <row r="236" spans="1:33">
      <c r="B236" s="2" t="s">
        <v>414</v>
      </c>
      <c r="C236">
        <v>90</v>
      </c>
      <c r="D236">
        <v>160</v>
      </c>
      <c r="G236" t="s">
        <v>422</v>
      </c>
      <c r="I236" s="21">
        <v>1060</v>
      </c>
      <c r="K236">
        <v>132</v>
      </c>
      <c r="L236" s="21">
        <v>10.8</v>
      </c>
      <c r="M236" s="37">
        <v>2235</v>
      </c>
      <c r="N236" s="37">
        <v>2170</v>
      </c>
      <c r="O236" s="37">
        <v>2803</v>
      </c>
      <c r="P236" s="8">
        <f t="shared" si="57"/>
        <v>0.82499999999999996</v>
      </c>
      <c r="R236" s="8">
        <f t="shared" si="58"/>
        <v>12.222222222222221</v>
      </c>
      <c r="S236" s="8">
        <f t="shared" si="59"/>
        <v>21.701567280612775</v>
      </c>
      <c r="T236" s="8">
        <f t="shared" si="60"/>
        <v>9.7098735036298773</v>
      </c>
      <c r="V236" s="9"/>
      <c r="W236" s="9">
        <f t="shared" si="62"/>
        <v>3.8015687499999999E-2</v>
      </c>
      <c r="X236" s="9"/>
      <c r="Y236" s="9">
        <f t="shared" si="64"/>
        <v>8.4965061562499999E-2</v>
      </c>
      <c r="Z236" s="9"/>
      <c r="AA236" s="9">
        <f t="shared" si="66"/>
        <v>6.7500000000000004E-2</v>
      </c>
      <c r="AB236" s="8"/>
      <c r="AC236" s="8">
        <f t="shared" si="68"/>
        <v>14.814814814814813</v>
      </c>
      <c r="AD236" s="8"/>
      <c r="AE236" s="8">
        <f t="shared" si="70"/>
        <v>26.304930037106391</v>
      </c>
      <c r="AF236" s="8"/>
      <c r="AG236" s="8">
        <f t="shared" si="72"/>
        <v>11.769543640763485</v>
      </c>
    </row>
    <row r="237" spans="1:33">
      <c r="B237" s="2" t="s">
        <v>415</v>
      </c>
      <c r="C237">
        <v>100</v>
      </c>
      <c r="D237">
        <v>180</v>
      </c>
      <c r="G237" t="s">
        <v>423</v>
      </c>
      <c r="I237" s="21">
        <v>1060</v>
      </c>
      <c r="K237">
        <v>160</v>
      </c>
      <c r="L237" s="21">
        <v>11.6</v>
      </c>
      <c r="M237" s="37">
        <v>2235</v>
      </c>
      <c r="N237" s="37">
        <v>2170</v>
      </c>
      <c r="O237" s="37">
        <v>2803</v>
      </c>
      <c r="P237" s="8">
        <f t="shared" si="57"/>
        <v>0.88888888888888884</v>
      </c>
      <c r="R237" s="8">
        <f t="shared" si="58"/>
        <v>13.793103448275863</v>
      </c>
      <c r="S237" s="8">
        <f t="shared" si="59"/>
        <v>26.304930037106391</v>
      </c>
      <c r="T237" s="8">
        <f t="shared" si="60"/>
        <v>11.769543640763485</v>
      </c>
      <c r="V237" s="9"/>
      <c r="W237" s="9">
        <f t="shared" si="62"/>
        <v>3.3791722222222223E-2</v>
      </c>
      <c r="X237" s="9"/>
      <c r="Y237" s="9">
        <f t="shared" si="64"/>
        <v>7.5524499166666662E-2</v>
      </c>
      <c r="Z237" s="9"/>
      <c r="AA237" s="9">
        <f t="shared" si="66"/>
        <v>6.4444444444444443E-2</v>
      </c>
      <c r="AB237" s="8"/>
      <c r="AC237" s="8">
        <f t="shared" si="68"/>
        <v>15.517241379310345</v>
      </c>
      <c r="AD237" s="8"/>
      <c r="AE237" s="8">
        <f t="shared" si="70"/>
        <v>29.593046291744692</v>
      </c>
      <c r="AF237" s="8"/>
      <c r="AG237" s="8">
        <f t="shared" si="72"/>
        <v>13.240736595858921</v>
      </c>
    </row>
    <row r="238" spans="1:33">
      <c r="B238" s="2" t="s">
        <v>416</v>
      </c>
      <c r="C238">
        <v>100</v>
      </c>
      <c r="D238">
        <v>180</v>
      </c>
      <c r="G238" t="s">
        <v>423</v>
      </c>
      <c r="I238" s="21">
        <v>1060</v>
      </c>
      <c r="K238">
        <v>160</v>
      </c>
      <c r="L238" s="21">
        <v>12.3</v>
      </c>
      <c r="M238" s="37">
        <v>2235</v>
      </c>
      <c r="N238" s="37">
        <v>2170</v>
      </c>
      <c r="O238" s="37">
        <v>2803</v>
      </c>
      <c r="P238" s="8">
        <f t="shared" si="57"/>
        <v>0.88888888888888884</v>
      </c>
      <c r="R238" s="8">
        <f t="shared" si="58"/>
        <v>13.008130081300813</v>
      </c>
      <c r="S238" s="8">
        <f t="shared" si="59"/>
        <v>26.304930037106391</v>
      </c>
      <c r="T238" s="8">
        <f t="shared" si="60"/>
        <v>11.769543640763485</v>
      </c>
      <c r="V238" s="9"/>
      <c r="W238" s="9">
        <f t="shared" si="62"/>
        <v>3.3791722222222223E-2</v>
      </c>
      <c r="X238" s="9"/>
      <c r="Y238" s="9">
        <f t="shared" si="64"/>
        <v>7.5524499166666662E-2</v>
      </c>
      <c r="Z238" s="9"/>
      <c r="AA238" s="9">
        <f t="shared" si="66"/>
        <v>6.8333333333333343E-2</v>
      </c>
      <c r="AB238" s="8"/>
      <c r="AC238" s="8">
        <f t="shared" si="68"/>
        <v>14.634146341463413</v>
      </c>
      <c r="AD238" s="8"/>
      <c r="AE238" s="8">
        <f t="shared" si="70"/>
        <v>29.593046291744692</v>
      </c>
      <c r="AF238" s="8"/>
      <c r="AG238" s="8">
        <f t="shared" si="72"/>
        <v>13.240736595858921</v>
      </c>
    </row>
    <row r="239" spans="1:33">
      <c r="B239" s="2" t="s">
        <v>417</v>
      </c>
      <c r="C239">
        <v>100</v>
      </c>
      <c r="D239">
        <v>180</v>
      </c>
      <c r="G239" t="s">
        <v>423</v>
      </c>
      <c r="I239" s="21">
        <v>1060</v>
      </c>
      <c r="K239">
        <v>160</v>
      </c>
      <c r="L239" s="21">
        <v>12.9</v>
      </c>
      <c r="M239" s="37">
        <v>2235</v>
      </c>
      <c r="N239" s="37">
        <v>2170</v>
      </c>
      <c r="O239" s="37">
        <v>2803</v>
      </c>
      <c r="P239" s="8">
        <f t="shared" si="57"/>
        <v>0.88888888888888884</v>
      </c>
      <c r="R239" s="8">
        <f t="shared" si="58"/>
        <v>12.403100775193797</v>
      </c>
      <c r="S239" s="8">
        <f t="shared" si="59"/>
        <v>26.304930037106391</v>
      </c>
      <c r="T239" s="8">
        <f t="shared" si="60"/>
        <v>11.769543640763485</v>
      </c>
      <c r="V239" s="9"/>
      <c r="W239" s="9">
        <f t="shared" si="62"/>
        <v>3.3791722222222223E-2</v>
      </c>
      <c r="X239" s="9"/>
      <c r="Y239" s="9">
        <f t="shared" si="64"/>
        <v>7.5524499166666662E-2</v>
      </c>
      <c r="Z239" s="9"/>
      <c r="AA239" s="9">
        <f t="shared" si="66"/>
        <v>7.166666666666667E-2</v>
      </c>
      <c r="AB239" s="8"/>
      <c r="AC239" s="8">
        <f t="shared" si="68"/>
        <v>13.953488372093023</v>
      </c>
      <c r="AD239" s="8"/>
      <c r="AE239" s="8">
        <f t="shared" si="70"/>
        <v>29.593046291744692</v>
      </c>
      <c r="AF239" s="8"/>
      <c r="AG239" s="8">
        <f t="shared" si="72"/>
        <v>13.240736595858921</v>
      </c>
    </row>
    <row r="240" spans="1:33">
      <c r="B240" s="2" t="s">
        <v>418</v>
      </c>
      <c r="C240">
        <v>150</v>
      </c>
      <c r="D240">
        <v>220</v>
      </c>
      <c r="G240" t="s">
        <v>424</v>
      </c>
      <c r="I240" s="21">
        <v>1060</v>
      </c>
      <c r="K240">
        <v>200</v>
      </c>
      <c r="L240" s="21">
        <v>13.5</v>
      </c>
      <c r="M240" s="37">
        <v>2235</v>
      </c>
      <c r="N240" s="37">
        <v>2170</v>
      </c>
      <c r="O240" s="37">
        <v>2803</v>
      </c>
      <c r="P240" s="8">
        <f t="shared" si="57"/>
        <v>0.90909090909090906</v>
      </c>
      <c r="R240" s="8">
        <f t="shared" si="58"/>
        <v>14.814814814814815</v>
      </c>
      <c r="S240" s="8">
        <f t="shared" si="59"/>
        <v>32.881162546382988</v>
      </c>
      <c r="T240" s="8">
        <f t="shared" si="60"/>
        <v>14.711929550954357</v>
      </c>
      <c r="V240" s="9"/>
      <c r="W240" s="9">
        <f t="shared" si="62"/>
        <v>2.7647772727272729E-2</v>
      </c>
      <c r="X240" s="9"/>
      <c r="Y240" s="9">
        <f t="shared" si="64"/>
        <v>6.1792772045454546E-2</v>
      </c>
      <c r="Z240" s="9"/>
      <c r="AA240" s="9">
        <f t="shared" si="66"/>
        <v>6.1363636363636363E-2</v>
      </c>
      <c r="AB240" s="8"/>
      <c r="AC240" s="8">
        <f t="shared" si="68"/>
        <v>16.296296296296298</v>
      </c>
      <c r="AD240" s="8"/>
      <c r="AE240" s="8">
        <f t="shared" si="70"/>
        <v>36.169278801021292</v>
      </c>
      <c r="AF240" s="8"/>
      <c r="AG240" s="8">
        <f t="shared" si="72"/>
        <v>16.183122506049795</v>
      </c>
    </row>
    <row r="241" spans="1:33">
      <c r="B241" s="2" t="s">
        <v>419</v>
      </c>
      <c r="C241">
        <v>150</v>
      </c>
      <c r="D241">
        <v>220</v>
      </c>
      <c r="G241" t="s">
        <v>424</v>
      </c>
      <c r="I241" s="21">
        <v>1060</v>
      </c>
      <c r="K241">
        <v>200</v>
      </c>
      <c r="L241" s="21">
        <v>14.2</v>
      </c>
      <c r="M241" s="37">
        <v>2235</v>
      </c>
      <c r="N241" s="37">
        <v>2170</v>
      </c>
      <c r="O241" s="37">
        <v>2803</v>
      </c>
      <c r="P241" s="8">
        <f t="shared" si="57"/>
        <v>0.90909090909090906</v>
      </c>
      <c r="R241" s="8">
        <f t="shared" si="58"/>
        <v>14.084507042253522</v>
      </c>
      <c r="S241" s="8">
        <f t="shared" si="59"/>
        <v>32.881162546382988</v>
      </c>
      <c r="T241" s="8">
        <f t="shared" si="60"/>
        <v>14.711929550954357</v>
      </c>
      <c r="V241" s="9"/>
      <c r="W241" s="9">
        <f t="shared" si="62"/>
        <v>2.7647772727272729E-2</v>
      </c>
      <c r="X241" s="9"/>
      <c r="Y241" s="9">
        <f t="shared" si="64"/>
        <v>6.1792772045454546E-2</v>
      </c>
      <c r="Z241" s="9"/>
      <c r="AA241" s="9">
        <f t="shared" si="66"/>
        <v>6.4545454545454545E-2</v>
      </c>
      <c r="AB241" s="8"/>
      <c r="AC241" s="8">
        <f t="shared" si="68"/>
        <v>15.492957746478874</v>
      </c>
      <c r="AD241" s="8"/>
      <c r="AE241" s="8">
        <f t="shared" si="70"/>
        <v>36.169278801021292</v>
      </c>
      <c r="AF241" s="8"/>
      <c r="AG241" s="8">
        <f t="shared" si="72"/>
        <v>16.183122506049795</v>
      </c>
    </row>
    <row r="242" spans="1:33">
      <c r="B242" s="2" t="s">
        <v>420</v>
      </c>
      <c r="C242">
        <v>150</v>
      </c>
      <c r="D242">
        <v>220</v>
      </c>
      <c r="G242" t="s">
        <v>424</v>
      </c>
      <c r="I242" s="21">
        <v>1060</v>
      </c>
      <c r="K242">
        <v>200</v>
      </c>
      <c r="L242" s="21">
        <v>15.8</v>
      </c>
      <c r="M242" s="37">
        <v>2235</v>
      </c>
      <c r="N242" s="37">
        <v>2170</v>
      </c>
      <c r="O242" s="37">
        <v>2803</v>
      </c>
      <c r="P242" s="8">
        <f t="shared" si="57"/>
        <v>0.90909090909090906</v>
      </c>
      <c r="R242" s="8">
        <f t="shared" si="58"/>
        <v>12.658227848101266</v>
      </c>
      <c r="S242" s="8">
        <f t="shared" si="59"/>
        <v>32.881162546382988</v>
      </c>
      <c r="T242" s="8">
        <f t="shared" si="60"/>
        <v>14.711929550954357</v>
      </c>
      <c r="V242" s="9"/>
      <c r="W242" s="9">
        <f t="shared" si="62"/>
        <v>2.7647772727272729E-2</v>
      </c>
      <c r="X242" s="9"/>
      <c r="Y242" s="9">
        <f t="shared" si="64"/>
        <v>6.1792772045454546E-2</v>
      </c>
      <c r="Z242" s="9"/>
      <c r="AA242" s="9">
        <f t="shared" si="66"/>
        <v>7.1818181818181823E-2</v>
      </c>
      <c r="AB242" s="8"/>
      <c r="AC242" s="8">
        <f t="shared" si="68"/>
        <v>13.924050632911392</v>
      </c>
      <c r="AD242" s="8"/>
      <c r="AE242" s="8">
        <f t="shared" si="70"/>
        <v>36.169278801021292</v>
      </c>
      <c r="AF242" s="8"/>
      <c r="AG242" s="8">
        <f t="shared" si="72"/>
        <v>16.183122506049795</v>
      </c>
    </row>
    <row r="243" spans="1:33">
      <c r="M243" s="21"/>
      <c r="N243" s="21"/>
      <c r="O243" s="21"/>
      <c r="P243" s="8"/>
      <c r="R243" s="8"/>
      <c r="S243" s="8"/>
      <c r="T243" s="8"/>
      <c r="V243" s="9"/>
      <c r="W243" s="9"/>
      <c r="X243" s="9"/>
      <c r="Y243" s="9"/>
      <c r="Z243" s="9"/>
      <c r="AA243" s="9"/>
      <c r="AB243" s="8"/>
      <c r="AC243" s="8"/>
      <c r="AD243" s="8"/>
      <c r="AE243" s="8"/>
      <c r="AF243" s="8"/>
      <c r="AG243" s="8"/>
    </row>
    <row r="244" spans="1:33">
      <c r="A244" s="1" t="s">
        <v>356</v>
      </c>
      <c r="P244" s="8"/>
      <c r="R244" s="8"/>
      <c r="S244" s="8"/>
      <c r="T244" s="8"/>
      <c r="V244" s="9"/>
      <c r="W244" s="9"/>
      <c r="X244" s="9"/>
      <c r="Y244" s="9"/>
      <c r="Z244" s="9"/>
      <c r="AA244" s="9"/>
      <c r="AB244" s="8"/>
      <c r="AC244" s="8"/>
      <c r="AD244" s="8"/>
      <c r="AE244" s="8"/>
      <c r="AF244" s="8"/>
      <c r="AG244" s="8"/>
    </row>
    <row r="245" spans="1:33">
      <c r="B245" s="2" t="s">
        <v>431</v>
      </c>
      <c r="D245">
        <v>80</v>
      </c>
      <c r="F245" s="21">
        <f t="shared" si="56"/>
        <v>50</v>
      </c>
      <c r="G245" t="s">
        <v>359</v>
      </c>
      <c r="H245" s="21">
        <v>1000</v>
      </c>
      <c r="I245">
        <v>1080</v>
      </c>
      <c r="J245">
        <v>75</v>
      </c>
      <c r="K245">
        <v>160</v>
      </c>
      <c r="L245" s="21">
        <v>7.9</v>
      </c>
      <c r="M245" s="21">
        <v>2100</v>
      </c>
      <c r="N245" s="21">
        <v>2010</v>
      </c>
      <c r="O245" s="21">
        <v>3240</v>
      </c>
      <c r="P245" s="8">
        <f t="shared" si="57"/>
        <v>2</v>
      </c>
      <c r="R245" s="8">
        <f t="shared" si="58"/>
        <v>20.253164556962023</v>
      </c>
      <c r="S245" s="8">
        <f t="shared" si="59"/>
        <v>24.568515447454086</v>
      </c>
      <c r="T245" s="8">
        <f t="shared" si="60"/>
        <v>11.699293070216232</v>
      </c>
      <c r="V245" s="9">
        <f t="shared" si="61"/>
        <v>0.130248</v>
      </c>
      <c r="W245" s="9">
        <f t="shared" si="62"/>
        <v>8.1405000000000005E-2</v>
      </c>
      <c r="X245" s="9">
        <f t="shared" si="63"/>
        <v>0.27352080000000001</v>
      </c>
      <c r="Y245" s="9">
        <f t="shared" si="64"/>
        <v>0.17095050000000001</v>
      </c>
      <c r="Z245" s="9">
        <f t="shared" si="65"/>
        <v>0.158</v>
      </c>
      <c r="AA245" s="9">
        <f t="shared" si="66"/>
        <v>9.8750000000000004E-2</v>
      </c>
      <c r="AB245" s="8">
        <f t="shared" si="67"/>
        <v>6.3291139240506329</v>
      </c>
      <c r="AC245" s="8">
        <f t="shared" si="68"/>
        <v>10.126582278481012</v>
      </c>
      <c r="AD245" s="8">
        <f t="shared" si="69"/>
        <v>7.6776610773294029</v>
      </c>
      <c r="AE245" s="8">
        <f t="shared" si="70"/>
        <v>12.284257723727043</v>
      </c>
      <c r="AF245" s="8">
        <f t="shared" si="71"/>
        <v>3.6560290844425727</v>
      </c>
      <c r="AG245" s="8">
        <f t="shared" si="72"/>
        <v>5.8496465351081159</v>
      </c>
    </row>
    <row r="246" spans="1:33">
      <c r="B246" s="2" t="s">
        <v>432</v>
      </c>
      <c r="D246">
        <v>80</v>
      </c>
      <c r="F246" s="21">
        <f t="shared" si="56"/>
        <v>50</v>
      </c>
      <c r="J246">
        <v>75</v>
      </c>
      <c r="K246">
        <v>160</v>
      </c>
      <c r="L246" s="21">
        <v>8.9</v>
      </c>
      <c r="M246" s="37">
        <v>2100</v>
      </c>
      <c r="N246" s="37">
        <v>2010</v>
      </c>
      <c r="O246" s="37">
        <v>3240</v>
      </c>
      <c r="P246" s="8">
        <f t="shared" si="57"/>
        <v>2</v>
      </c>
      <c r="R246" s="8">
        <f t="shared" si="58"/>
        <v>17.977528089887638</v>
      </c>
      <c r="S246" s="8">
        <f t="shared" si="59"/>
        <v>24.568515447454086</v>
      </c>
      <c r="T246" s="8">
        <f t="shared" si="60"/>
        <v>11.699293070216232</v>
      </c>
      <c r="V246" s="9"/>
      <c r="W246" s="9">
        <f t="shared" si="62"/>
        <v>8.1405000000000005E-2</v>
      </c>
      <c r="X246" s="9"/>
      <c r="Y246" s="9">
        <f t="shared" si="64"/>
        <v>0.17095050000000001</v>
      </c>
      <c r="Z246" s="9"/>
      <c r="AA246" s="9">
        <f t="shared" si="66"/>
        <v>0.11125</v>
      </c>
      <c r="AB246" s="8"/>
      <c r="AC246" s="8">
        <f t="shared" si="68"/>
        <v>8.9887640449438191</v>
      </c>
      <c r="AD246" s="8"/>
      <c r="AE246" s="8">
        <f t="shared" si="70"/>
        <v>12.284257723727043</v>
      </c>
      <c r="AF246" s="8"/>
      <c r="AG246" s="8">
        <f t="shared" si="72"/>
        <v>5.8496465351081159</v>
      </c>
    </row>
    <row r="247" spans="1:33">
      <c r="B247" s="2" t="s">
        <v>433</v>
      </c>
      <c r="D247">
        <v>130</v>
      </c>
      <c r="F247" s="21">
        <f t="shared" si="56"/>
        <v>81.25</v>
      </c>
      <c r="J247">
        <v>75</v>
      </c>
      <c r="K247">
        <v>160</v>
      </c>
      <c r="L247" s="21">
        <v>8.1</v>
      </c>
      <c r="M247" s="37">
        <v>2100</v>
      </c>
      <c r="N247" s="37">
        <v>2010</v>
      </c>
      <c r="O247" s="37">
        <v>3240</v>
      </c>
      <c r="P247" s="8">
        <f t="shared" si="57"/>
        <v>1.2307692307692308</v>
      </c>
      <c r="R247" s="8">
        <f t="shared" si="58"/>
        <v>19.753086419753089</v>
      </c>
      <c r="S247" s="8">
        <f t="shared" si="59"/>
        <v>24.568515447454086</v>
      </c>
      <c r="T247" s="8">
        <f t="shared" si="60"/>
        <v>11.699293070216232</v>
      </c>
      <c r="V247" s="9"/>
      <c r="W247" s="9">
        <f t="shared" si="62"/>
        <v>5.0095384615384618E-2</v>
      </c>
      <c r="X247" s="9"/>
      <c r="Y247" s="9">
        <f t="shared" si="64"/>
        <v>0.10520030769230769</v>
      </c>
      <c r="Z247" s="9"/>
      <c r="AA247" s="9">
        <f t="shared" si="66"/>
        <v>6.2307692307692307E-2</v>
      </c>
      <c r="AB247" s="8"/>
      <c r="AC247" s="8">
        <f t="shared" si="68"/>
        <v>16.049382716049383</v>
      </c>
      <c r="AD247" s="8"/>
      <c r="AE247" s="8">
        <f t="shared" si="70"/>
        <v>19.961918801056445</v>
      </c>
      <c r="AF247" s="8"/>
      <c r="AG247" s="8">
        <f t="shared" si="72"/>
        <v>9.5056756195506882</v>
      </c>
    </row>
    <row r="248" spans="1:33">
      <c r="B248" s="2" t="s">
        <v>433</v>
      </c>
      <c r="D248">
        <v>130</v>
      </c>
      <c r="F248" s="21">
        <f t="shared" si="56"/>
        <v>81.25</v>
      </c>
      <c r="J248">
        <v>75</v>
      </c>
      <c r="K248">
        <v>160</v>
      </c>
      <c r="L248" s="21">
        <v>9.1</v>
      </c>
      <c r="M248" s="37">
        <v>2100</v>
      </c>
      <c r="N248" s="37">
        <v>2010</v>
      </c>
      <c r="O248" s="37">
        <v>3240</v>
      </c>
      <c r="P248" s="8">
        <f t="shared" si="57"/>
        <v>1.2307692307692308</v>
      </c>
      <c r="R248" s="8">
        <f t="shared" si="58"/>
        <v>17.582417582417584</v>
      </c>
      <c r="S248" s="8">
        <f t="shared" si="59"/>
        <v>24.568515447454086</v>
      </c>
      <c r="T248" s="8">
        <f t="shared" si="60"/>
        <v>11.699293070216232</v>
      </c>
      <c r="V248" s="9"/>
      <c r="W248" s="9">
        <f t="shared" si="62"/>
        <v>5.0095384615384618E-2</v>
      </c>
      <c r="X248" s="9"/>
      <c r="Y248" s="9">
        <f t="shared" si="64"/>
        <v>0.10520030769230769</v>
      </c>
      <c r="Z248" s="9"/>
      <c r="AA248" s="9">
        <f t="shared" si="66"/>
        <v>6.9999999999999993E-2</v>
      </c>
      <c r="AB248" s="8"/>
      <c r="AC248" s="8">
        <f t="shared" si="68"/>
        <v>14.285714285714286</v>
      </c>
      <c r="AD248" s="8"/>
      <c r="AE248" s="8">
        <f t="shared" si="70"/>
        <v>19.961918801056445</v>
      </c>
      <c r="AF248" s="8"/>
      <c r="AG248" s="8">
        <f t="shared" si="72"/>
        <v>9.5056756195506882</v>
      </c>
    </row>
    <row r="249" spans="1:33">
      <c r="B249" s="2" t="s">
        <v>434</v>
      </c>
      <c r="D249">
        <v>150</v>
      </c>
      <c r="F249" s="21">
        <f t="shared" si="56"/>
        <v>93.75</v>
      </c>
      <c r="J249">
        <v>110</v>
      </c>
      <c r="K249">
        <v>250</v>
      </c>
      <c r="L249" s="21">
        <v>12</v>
      </c>
      <c r="M249" s="37">
        <v>2100</v>
      </c>
      <c r="N249" s="37">
        <v>2010</v>
      </c>
      <c r="O249" s="37">
        <v>3240</v>
      </c>
      <c r="P249" s="8">
        <f t="shared" si="57"/>
        <v>1.6666666666666667</v>
      </c>
      <c r="R249" s="8">
        <f t="shared" si="58"/>
        <v>20.833333333333332</v>
      </c>
      <c r="S249" s="8">
        <f t="shared" si="59"/>
        <v>38.388305386647012</v>
      </c>
      <c r="T249" s="8">
        <f t="shared" si="60"/>
        <v>18.280145422212861</v>
      </c>
      <c r="V249" s="9"/>
      <c r="W249" s="9">
        <f t="shared" si="62"/>
        <v>4.3416000000000003E-2</v>
      </c>
      <c r="X249" s="9"/>
      <c r="Y249" s="9">
        <f t="shared" si="64"/>
        <v>9.1173600000000007E-2</v>
      </c>
      <c r="Z249" s="9"/>
      <c r="AA249" s="9">
        <f t="shared" si="66"/>
        <v>0.08</v>
      </c>
      <c r="AB249" s="8"/>
      <c r="AC249" s="8">
        <f t="shared" si="68"/>
        <v>12.5</v>
      </c>
      <c r="AD249" s="8"/>
      <c r="AE249" s="8">
        <f t="shared" si="70"/>
        <v>23.032983231988208</v>
      </c>
      <c r="AF249" s="8"/>
      <c r="AG249" s="8">
        <f t="shared" si="72"/>
        <v>10.968087253327718</v>
      </c>
    </row>
    <row r="250" spans="1:33">
      <c r="B250" s="2" t="s">
        <v>435</v>
      </c>
      <c r="D250">
        <v>200</v>
      </c>
      <c r="F250" s="21">
        <f t="shared" si="56"/>
        <v>125</v>
      </c>
      <c r="J250">
        <v>110</v>
      </c>
      <c r="K250">
        <v>250</v>
      </c>
      <c r="L250" s="21">
        <v>12.4</v>
      </c>
      <c r="M250" s="37">
        <v>2100</v>
      </c>
      <c r="N250" s="37">
        <v>2010</v>
      </c>
      <c r="O250" s="37">
        <v>3240</v>
      </c>
      <c r="P250" s="8">
        <f t="shared" si="57"/>
        <v>1.25</v>
      </c>
      <c r="R250" s="8">
        <f t="shared" si="58"/>
        <v>20.161290322580644</v>
      </c>
      <c r="S250" s="8">
        <f t="shared" si="59"/>
        <v>38.388305386647012</v>
      </c>
      <c r="T250" s="8">
        <f t="shared" si="60"/>
        <v>18.280145422212861</v>
      </c>
      <c r="V250" s="9"/>
      <c r="W250" s="9">
        <f t="shared" si="62"/>
        <v>3.2562000000000001E-2</v>
      </c>
      <c r="X250" s="9"/>
      <c r="Y250" s="9">
        <f t="shared" si="64"/>
        <v>6.8380200000000002E-2</v>
      </c>
      <c r="Z250" s="9"/>
      <c r="AA250" s="9">
        <f t="shared" si="66"/>
        <v>6.2E-2</v>
      </c>
      <c r="AB250" s="8"/>
      <c r="AC250" s="8">
        <f t="shared" si="68"/>
        <v>16.129032258064516</v>
      </c>
      <c r="AD250" s="8"/>
      <c r="AE250" s="8">
        <f t="shared" si="70"/>
        <v>30.710644309317612</v>
      </c>
      <c r="AF250" s="8"/>
      <c r="AG250" s="8">
        <f t="shared" si="72"/>
        <v>14.624116337770291</v>
      </c>
    </row>
    <row r="251" spans="1:33">
      <c r="M251" s="21"/>
      <c r="N251" s="21"/>
      <c r="O251" s="21"/>
      <c r="P251" s="8"/>
      <c r="R251" s="8"/>
      <c r="S251" s="8"/>
      <c r="T251" s="8"/>
      <c r="V251" s="9"/>
      <c r="W251" s="9"/>
      <c r="X251" s="9"/>
      <c r="Y251" s="9"/>
      <c r="Z251" s="9"/>
      <c r="AA251" s="9"/>
      <c r="AB251" s="8"/>
      <c r="AC251" s="8"/>
      <c r="AD251" s="8"/>
      <c r="AE251" s="8"/>
      <c r="AF251" s="8"/>
      <c r="AG251" s="8"/>
    </row>
    <row r="252" spans="1:33">
      <c r="A252" s="1" t="s">
        <v>296</v>
      </c>
      <c r="P252" s="8"/>
      <c r="R252" s="8"/>
      <c r="S252" s="8"/>
      <c r="T252" s="8"/>
      <c r="V252" s="9"/>
      <c r="W252" s="9"/>
      <c r="X252" s="9"/>
      <c r="Y252" s="9"/>
      <c r="Z252" s="9"/>
      <c r="AA252" s="9"/>
      <c r="AB252" s="8"/>
      <c r="AC252" s="8"/>
      <c r="AD252" s="8"/>
      <c r="AE252" s="8"/>
      <c r="AF252" s="8"/>
      <c r="AG252" s="8"/>
    </row>
    <row r="253" spans="1:33">
      <c r="B253" s="2" t="s">
        <v>426</v>
      </c>
      <c r="C253">
        <v>40</v>
      </c>
      <c r="D253">
        <v>70</v>
      </c>
      <c r="G253" t="s">
        <v>428</v>
      </c>
      <c r="I253">
        <v>800</v>
      </c>
      <c r="K253">
        <v>75</v>
      </c>
      <c r="L253" s="21">
        <v>4</v>
      </c>
      <c r="M253" s="37">
        <v>5260</v>
      </c>
      <c r="N253" s="37">
        <v>4360</v>
      </c>
      <c r="O253" s="37">
        <v>6236</v>
      </c>
      <c r="P253" s="8">
        <f t="shared" si="57"/>
        <v>1.0714285714285714</v>
      </c>
      <c r="R253" s="8">
        <f t="shared" si="58"/>
        <v>18.75</v>
      </c>
      <c r="S253" s="8">
        <f t="shared" si="59"/>
        <v>2.75847255650823</v>
      </c>
      <c r="T253" s="8">
        <f t="shared" si="60"/>
        <v>0.52442444040080416</v>
      </c>
      <c r="V253" s="9"/>
      <c r="W253" s="9">
        <f t="shared" si="62"/>
        <v>0.38841371428571431</v>
      </c>
      <c r="X253" s="9"/>
      <c r="Y253" s="9">
        <f t="shared" si="64"/>
        <v>2.0430561371428575</v>
      </c>
      <c r="Z253" s="9"/>
      <c r="AA253" s="9">
        <f t="shared" si="66"/>
        <v>5.7142857142857141E-2</v>
      </c>
      <c r="AB253" s="8"/>
      <c r="AC253" s="8">
        <f t="shared" si="68"/>
        <v>17.5</v>
      </c>
      <c r="AD253" s="8"/>
      <c r="AE253" s="8">
        <f t="shared" si="70"/>
        <v>2.5745743860743477</v>
      </c>
      <c r="AF253" s="8"/>
      <c r="AG253" s="8">
        <f t="shared" si="72"/>
        <v>0.48946281104075057</v>
      </c>
    </row>
    <row r="254" spans="1:33">
      <c r="B254" s="2" t="s">
        <v>427</v>
      </c>
      <c r="C254">
        <v>60</v>
      </c>
      <c r="D254">
        <v>90</v>
      </c>
      <c r="G254" t="s">
        <v>429</v>
      </c>
      <c r="I254">
        <v>800</v>
      </c>
      <c r="K254">
        <v>110</v>
      </c>
      <c r="L254" s="21">
        <v>5.2</v>
      </c>
      <c r="M254" s="37">
        <v>5260</v>
      </c>
      <c r="N254" s="37">
        <v>4360</v>
      </c>
      <c r="O254" s="37">
        <v>6236</v>
      </c>
      <c r="P254" s="8">
        <f t="shared" si="57"/>
        <v>1.2222222222222223</v>
      </c>
      <c r="R254" s="8">
        <f t="shared" si="58"/>
        <v>21.153846153846153</v>
      </c>
      <c r="S254" s="8">
        <f t="shared" si="59"/>
        <v>4.0457597495454038</v>
      </c>
      <c r="T254" s="8">
        <f t="shared" si="60"/>
        <v>0.76915584592117936</v>
      </c>
      <c r="V254" s="9"/>
      <c r="W254" s="9">
        <f t="shared" si="62"/>
        <v>0.30209955555555557</v>
      </c>
      <c r="X254" s="9"/>
      <c r="Y254" s="9">
        <f t="shared" si="64"/>
        <v>1.5890436622222224</v>
      </c>
      <c r="Z254" s="9"/>
      <c r="AA254" s="9">
        <f t="shared" si="66"/>
        <v>5.7777777777777782E-2</v>
      </c>
      <c r="AB254" s="8"/>
      <c r="AC254" s="8">
        <f t="shared" si="68"/>
        <v>17.307692307692307</v>
      </c>
      <c r="AD254" s="8"/>
      <c r="AE254" s="8">
        <f t="shared" si="70"/>
        <v>3.3101670678098758</v>
      </c>
      <c r="AF254" s="8"/>
      <c r="AG254" s="8">
        <f t="shared" si="72"/>
        <v>0.62930932848096499</v>
      </c>
    </row>
    <row r="255" spans="1:33">
      <c r="B255" s="2" t="s">
        <v>425</v>
      </c>
      <c r="C255">
        <v>60</v>
      </c>
      <c r="D255">
        <v>1000</v>
      </c>
      <c r="E255" s="21">
        <f t="shared" si="55"/>
        <v>37.5</v>
      </c>
      <c r="F255" s="21">
        <f t="shared" si="56"/>
        <v>625</v>
      </c>
      <c r="G255" t="s">
        <v>360</v>
      </c>
      <c r="H255" s="21">
        <v>2200</v>
      </c>
      <c r="I255">
        <v>1600</v>
      </c>
      <c r="J255">
        <v>55</v>
      </c>
      <c r="K255">
        <v>850</v>
      </c>
      <c r="L255" s="21">
        <v>68</v>
      </c>
      <c r="M255" s="21">
        <v>5260</v>
      </c>
      <c r="N255" s="21">
        <v>4360</v>
      </c>
      <c r="O255" s="21">
        <v>6236</v>
      </c>
      <c r="P255" s="8">
        <f t="shared" si="57"/>
        <v>0.85</v>
      </c>
      <c r="R255" s="8">
        <f t="shared" si="58"/>
        <v>12.5</v>
      </c>
      <c r="S255" s="8">
        <f t="shared" si="59"/>
        <v>31.262688973759939</v>
      </c>
      <c r="T255" s="8">
        <f t="shared" si="60"/>
        <v>5.9434769912091134</v>
      </c>
      <c r="V255" s="9">
        <f t="shared" si="61"/>
        <v>4.3502336000000003E-2</v>
      </c>
      <c r="W255" s="9">
        <f t="shared" si="62"/>
        <v>2.7188960000000002E-2</v>
      </c>
      <c r="X255" s="9">
        <f t="shared" si="63"/>
        <v>0.22882228736000002</v>
      </c>
      <c r="Y255" s="9">
        <f t="shared" si="64"/>
        <v>0.14301392960000001</v>
      </c>
      <c r="Z255" s="9">
        <f t="shared" si="65"/>
        <v>0.10879999999999999</v>
      </c>
      <c r="AA255" s="9">
        <f t="shared" si="66"/>
        <v>6.8000000000000005E-2</v>
      </c>
      <c r="AB255" s="8">
        <f t="shared" si="67"/>
        <v>9.1911764705882355</v>
      </c>
      <c r="AC255" s="8">
        <f t="shared" si="68"/>
        <v>14.705882352941176</v>
      </c>
      <c r="AD255" s="8">
        <f t="shared" si="69"/>
        <v>22.987271304235247</v>
      </c>
      <c r="AE255" s="8">
        <f t="shared" si="70"/>
        <v>36.779634086776397</v>
      </c>
      <c r="AF255" s="8">
        <f t="shared" si="71"/>
        <v>4.3702036700067017</v>
      </c>
      <c r="AG255" s="8">
        <f t="shared" si="72"/>
        <v>6.9923258720107224</v>
      </c>
    </row>
    <row r="256" spans="1:33">
      <c r="A256" s="1" t="s">
        <v>357</v>
      </c>
      <c r="P256" s="8"/>
      <c r="R256" s="8"/>
      <c r="S256" s="8"/>
      <c r="T256" s="8"/>
      <c r="V256" s="9"/>
      <c r="W256" s="9"/>
      <c r="X256" s="9"/>
      <c r="Y256" s="9"/>
      <c r="Z256" s="9"/>
      <c r="AA256" s="9"/>
      <c r="AB256" s="8"/>
      <c r="AC256" s="8"/>
      <c r="AD256" s="8"/>
      <c r="AE256" s="8"/>
      <c r="AF256" s="8"/>
      <c r="AG256" s="8"/>
    </row>
    <row r="257" spans="1:33">
      <c r="B257" s="2" t="s">
        <v>439</v>
      </c>
      <c r="D257">
        <v>110</v>
      </c>
      <c r="F257" s="21">
        <f t="shared" si="56"/>
        <v>68.75</v>
      </c>
      <c r="I257">
        <v>1100</v>
      </c>
      <c r="J257">
        <v>110</v>
      </c>
      <c r="K257">
        <v>160</v>
      </c>
      <c r="L257" s="21">
        <v>9.4</v>
      </c>
      <c r="M257" s="37">
        <v>1940</v>
      </c>
      <c r="N257" s="37">
        <v>2910</v>
      </c>
      <c r="O257" s="37">
        <v>5790</v>
      </c>
      <c r="P257" s="8">
        <f t="shared" si="57"/>
        <v>1.4545454545454546</v>
      </c>
      <c r="R257" s="8">
        <f t="shared" si="58"/>
        <v>17.021276595744681</v>
      </c>
      <c r="S257" s="8">
        <f t="shared" si="59"/>
        <v>9.4961688893636982</v>
      </c>
      <c r="T257" s="8">
        <f t="shared" si="60"/>
        <v>4.8949324171977819</v>
      </c>
      <c r="V257" s="9">
        <f t="shared" si="61"/>
        <v>0.24507490909090909</v>
      </c>
      <c r="W257" s="9">
        <f t="shared" si="62"/>
        <v>0.15317181818181819</v>
      </c>
      <c r="X257" s="9">
        <f t="shared" si="63"/>
        <v>0.47544532363636366</v>
      </c>
      <c r="Y257" s="9">
        <f t="shared" si="64"/>
        <v>0.29715332727272731</v>
      </c>
      <c r="Z257" s="9">
        <f t="shared" si="65"/>
        <v>0.13672727272727273</v>
      </c>
      <c r="AA257" s="9">
        <f t="shared" si="66"/>
        <v>8.5454545454545464E-2</v>
      </c>
      <c r="AB257" s="8">
        <f t="shared" si="67"/>
        <v>7.3138297872340425</v>
      </c>
      <c r="AC257" s="8">
        <f t="shared" si="68"/>
        <v>11.702127659574467</v>
      </c>
      <c r="AD257" s="8">
        <f t="shared" si="69"/>
        <v>4.0803850696484636</v>
      </c>
      <c r="AE257" s="8">
        <f t="shared" si="70"/>
        <v>6.5286161114375414</v>
      </c>
      <c r="AF257" s="8">
        <f t="shared" si="71"/>
        <v>2.1032912730146718</v>
      </c>
      <c r="AG257" s="8">
        <f t="shared" si="72"/>
        <v>3.365266036823475</v>
      </c>
    </row>
    <row r="258" spans="1:33">
      <c r="B258" s="2" t="s">
        <v>440</v>
      </c>
      <c r="D258">
        <v>180</v>
      </c>
      <c r="F258" s="21">
        <f t="shared" si="56"/>
        <v>112.5</v>
      </c>
      <c r="I258">
        <v>1300</v>
      </c>
      <c r="J258">
        <v>110</v>
      </c>
      <c r="K258">
        <v>315</v>
      </c>
      <c r="L258" s="21">
        <v>10.199999999999999</v>
      </c>
      <c r="M258" s="37">
        <v>1940</v>
      </c>
      <c r="N258" s="37">
        <v>2910</v>
      </c>
      <c r="O258" s="37">
        <v>5790</v>
      </c>
      <c r="P258" s="8">
        <f t="shared" si="57"/>
        <v>1.75</v>
      </c>
      <c r="R258" s="8">
        <f t="shared" si="58"/>
        <v>30.882352941176471</v>
      </c>
      <c r="S258" s="8">
        <f t="shared" si="59"/>
        <v>18.69558250093478</v>
      </c>
      <c r="T258" s="8">
        <f t="shared" si="60"/>
        <v>9.6368981963581337</v>
      </c>
      <c r="V258" s="9"/>
      <c r="W258" s="9">
        <f t="shared" si="62"/>
        <v>9.3605000000000008E-2</v>
      </c>
      <c r="X258" s="9"/>
      <c r="Y258" s="9">
        <f t="shared" si="64"/>
        <v>0.18159370000000002</v>
      </c>
      <c r="Z258" s="9"/>
      <c r="AA258" s="9">
        <f t="shared" si="66"/>
        <v>5.6666666666666664E-2</v>
      </c>
      <c r="AB258" s="8"/>
      <c r="AC258" s="8">
        <f t="shared" si="68"/>
        <v>17.647058823529413</v>
      </c>
      <c r="AD258" s="8"/>
      <c r="AE258" s="8">
        <f t="shared" si="70"/>
        <v>10.683190000534159</v>
      </c>
      <c r="AF258" s="8"/>
      <c r="AG258" s="8">
        <f t="shared" si="72"/>
        <v>5.5067989693475052</v>
      </c>
    </row>
    <row r="259" spans="1:33">
      <c r="B259" s="2" t="s">
        <v>441</v>
      </c>
      <c r="D259">
        <v>350</v>
      </c>
      <c r="F259" s="21">
        <f t="shared" ref="F259" si="73">D259/1.6</f>
        <v>218.75</v>
      </c>
      <c r="I259">
        <v>1500</v>
      </c>
      <c r="J259">
        <v>200</v>
      </c>
      <c r="K259">
        <v>500</v>
      </c>
      <c r="L259" s="21">
        <v>16.2</v>
      </c>
      <c r="M259" s="21">
        <v>1940</v>
      </c>
      <c r="N259" s="21">
        <v>2910</v>
      </c>
      <c r="O259" s="21">
        <v>5790</v>
      </c>
      <c r="P259" s="8">
        <f t="shared" si="57"/>
        <v>1.4285714285714286</v>
      </c>
      <c r="R259" s="8">
        <f t="shared" si="58"/>
        <v>30.8641975308642</v>
      </c>
      <c r="S259" s="8">
        <f t="shared" si="59"/>
        <v>29.675527779261554</v>
      </c>
      <c r="T259" s="8">
        <f t="shared" si="60"/>
        <v>15.296663803743069</v>
      </c>
      <c r="V259" s="9"/>
      <c r="W259" s="9">
        <f t="shared" si="62"/>
        <v>4.8139714285714286E-2</v>
      </c>
      <c r="X259" s="9"/>
      <c r="Y259" s="9">
        <f t="shared" si="64"/>
        <v>9.339104571428572E-2</v>
      </c>
      <c r="Z259" s="9"/>
      <c r="AA259" s="9">
        <f t="shared" si="66"/>
        <v>4.6285714285714284E-2</v>
      </c>
      <c r="AB259" s="8"/>
      <c r="AC259" s="8">
        <f t="shared" si="68"/>
        <v>21.60493827160494</v>
      </c>
      <c r="AD259" s="8"/>
      <c r="AE259" s="8">
        <f t="shared" si="70"/>
        <v>20.772869445483089</v>
      </c>
      <c r="AF259" s="8"/>
      <c r="AG259" s="8">
        <f t="shared" si="72"/>
        <v>10.707664662620148</v>
      </c>
    </row>
    <row r="260" spans="1:33">
      <c r="B260" s="2" t="s">
        <v>437</v>
      </c>
      <c r="C260">
        <v>30</v>
      </c>
      <c r="D260">
        <v>85</v>
      </c>
      <c r="E260" s="21">
        <f t="shared" si="55"/>
        <v>18.75</v>
      </c>
      <c r="F260" s="21">
        <f t="shared" si="55"/>
        <v>53.125</v>
      </c>
      <c r="I260">
        <v>800</v>
      </c>
      <c r="J260">
        <v>55</v>
      </c>
      <c r="K260">
        <v>132</v>
      </c>
      <c r="L260" s="21">
        <v>5.5</v>
      </c>
      <c r="M260" s="37">
        <v>1940</v>
      </c>
      <c r="N260" s="37">
        <v>2750</v>
      </c>
      <c r="O260" s="37">
        <v>3450</v>
      </c>
      <c r="P260" s="8">
        <f t="shared" si="57"/>
        <v>1.5529411764705883</v>
      </c>
      <c r="R260" s="8">
        <f t="shared" si="58"/>
        <v>24</v>
      </c>
      <c r="S260" s="8">
        <f t="shared" si="59"/>
        <v>13.913043478260869</v>
      </c>
      <c r="T260" s="8">
        <f t="shared" si="60"/>
        <v>7.1716718960107579</v>
      </c>
      <c r="V260" s="9"/>
      <c r="W260" s="9">
        <f t="shared" si="62"/>
        <v>0.11161764705882354</v>
      </c>
      <c r="X260" s="9"/>
      <c r="Y260" s="9">
        <f t="shared" si="64"/>
        <v>0.21653823529411767</v>
      </c>
      <c r="Z260" s="9"/>
      <c r="AA260" s="9">
        <f t="shared" si="66"/>
        <v>6.4705882352941183E-2</v>
      </c>
      <c r="AB260" s="8"/>
      <c r="AC260" s="8">
        <f t="shared" si="68"/>
        <v>15.454545454545455</v>
      </c>
      <c r="AD260" s="8"/>
      <c r="AE260" s="8">
        <f t="shared" si="70"/>
        <v>8.9591567852437421</v>
      </c>
      <c r="AF260" s="8"/>
      <c r="AG260" s="8">
        <f t="shared" si="72"/>
        <v>4.6181220542493513</v>
      </c>
    </row>
    <row r="261" spans="1:33">
      <c r="B261" s="2" t="s">
        <v>438</v>
      </c>
      <c r="C261">
        <v>50</v>
      </c>
      <c r="D261">
        <v>140</v>
      </c>
      <c r="E261" s="21">
        <f t="shared" si="55"/>
        <v>31.25</v>
      </c>
      <c r="F261" s="21">
        <f t="shared" si="55"/>
        <v>87.5</v>
      </c>
      <c r="I261">
        <v>1000</v>
      </c>
      <c r="J261">
        <v>50</v>
      </c>
      <c r="K261">
        <v>140</v>
      </c>
      <c r="L261" s="21">
        <v>7.8</v>
      </c>
      <c r="M261" s="37">
        <v>1940</v>
      </c>
      <c r="N261" s="37">
        <v>2750</v>
      </c>
      <c r="O261" s="37">
        <v>3450</v>
      </c>
      <c r="P261" s="8">
        <f t="shared" si="57"/>
        <v>1</v>
      </c>
      <c r="R261" s="8">
        <f t="shared" si="58"/>
        <v>17.948717948717949</v>
      </c>
      <c r="S261" s="8">
        <f t="shared" si="59"/>
        <v>14.756258234519105</v>
      </c>
      <c r="T261" s="8">
        <f t="shared" si="60"/>
        <v>7.6063186775871667</v>
      </c>
      <c r="V261" s="9"/>
      <c r="W261" s="9">
        <f t="shared" si="62"/>
        <v>6.7767857142857144E-2</v>
      </c>
      <c r="X261" s="9"/>
      <c r="Y261" s="9">
        <f t="shared" si="64"/>
        <v>0.13146964285714285</v>
      </c>
      <c r="Z261" s="9"/>
      <c r="AA261" s="9">
        <f t="shared" si="66"/>
        <v>5.5714285714285716E-2</v>
      </c>
      <c r="AB261" s="8"/>
      <c r="AC261" s="8">
        <f t="shared" si="68"/>
        <v>17.948717948717949</v>
      </c>
      <c r="AD261" s="8"/>
      <c r="AE261" s="8">
        <f t="shared" si="70"/>
        <v>14.756258234519105</v>
      </c>
      <c r="AF261" s="8"/>
      <c r="AG261" s="8">
        <f t="shared" si="72"/>
        <v>7.6063186775871667</v>
      </c>
    </row>
    <row r="262" spans="1:33">
      <c r="B262" s="2" t="s">
        <v>436</v>
      </c>
      <c r="C262">
        <v>50</v>
      </c>
      <c r="D262">
        <v>180</v>
      </c>
      <c r="E262" s="21">
        <f t="shared" si="55"/>
        <v>31.25</v>
      </c>
      <c r="F262" s="21">
        <f t="shared" si="55"/>
        <v>112.5</v>
      </c>
      <c r="I262">
        <v>1000</v>
      </c>
      <c r="J262">
        <v>50</v>
      </c>
      <c r="K262">
        <v>180</v>
      </c>
      <c r="L262" s="21">
        <v>8</v>
      </c>
      <c r="M262" s="21">
        <v>1940</v>
      </c>
      <c r="N262" s="21">
        <v>2750</v>
      </c>
      <c r="O262" s="21">
        <v>3450</v>
      </c>
      <c r="P262" s="8">
        <f t="shared" si="57"/>
        <v>1</v>
      </c>
      <c r="R262" s="8">
        <f t="shared" si="58"/>
        <v>22.5</v>
      </c>
      <c r="S262" s="8">
        <f t="shared" si="59"/>
        <v>18.972332015810274</v>
      </c>
      <c r="T262" s="8">
        <f t="shared" si="60"/>
        <v>9.7795525854692151</v>
      </c>
      <c r="V262" s="9">
        <f t="shared" si="61"/>
        <v>8.4333333333333343E-2</v>
      </c>
      <c r="W262" s="9">
        <f t="shared" si="62"/>
        <v>5.2708333333333336E-2</v>
      </c>
      <c r="X262" s="9">
        <f t="shared" si="63"/>
        <v>0.16360666666666668</v>
      </c>
      <c r="Y262" s="9">
        <f t="shared" si="64"/>
        <v>0.10225416666666667</v>
      </c>
      <c r="Z262" s="9">
        <f t="shared" si="65"/>
        <v>7.1111111111111111E-2</v>
      </c>
      <c r="AA262" s="9">
        <f t="shared" si="66"/>
        <v>4.4444444444444446E-2</v>
      </c>
      <c r="AB262" s="8">
        <f t="shared" si="67"/>
        <v>14.0625</v>
      </c>
      <c r="AC262" s="8">
        <f t="shared" si="68"/>
        <v>22.5</v>
      </c>
      <c r="AD262" s="8">
        <f t="shared" si="69"/>
        <v>11.857707509881422</v>
      </c>
      <c r="AE262" s="8">
        <f t="shared" si="70"/>
        <v>18.972332015810274</v>
      </c>
      <c r="AF262" s="8">
        <f t="shared" si="71"/>
        <v>6.112220365918259</v>
      </c>
      <c r="AG262" s="8">
        <f t="shared" si="72"/>
        <v>9.7795525854692151</v>
      </c>
    </row>
    <row r="263" spans="1:33">
      <c r="P263" s="8"/>
      <c r="R263" s="8"/>
      <c r="S263" s="8"/>
      <c r="T263" s="8"/>
      <c r="V263" s="9"/>
      <c r="W263" s="9"/>
      <c r="X263" s="9"/>
      <c r="Y263" s="9"/>
      <c r="Z263" s="9"/>
      <c r="AA263" s="9"/>
      <c r="AB263" s="8"/>
      <c r="AC263" s="8"/>
      <c r="AD263" s="8"/>
      <c r="AE263" s="8"/>
      <c r="AF263" s="8"/>
      <c r="AG263" s="8"/>
    </row>
    <row r="264" spans="1:33">
      <c r="A264" s="18" t="s">
        <v>361</v>
      </c>
      <c r="P264" s="8"/>
      <c r="R264" s="8"/>
      <c r="S264" s="8"/>
      <c r="T264" s="8"/>
      <c r="V264" s="9"/>
      <c r="W264" s="9"/>
      <c r="X264" s="9"/>
      <c r="Y264" s="9"/>
      <c r="Z264" s="9"/>
      <c r="AA264" s="9"/>
      <c r="AB264" s="8"/>
      <c r="AC264" s="8"/>
      <c r="AD264" s="8"/>
      <c r="AE264" s="8"/>
      <c r="AF264" s="8"/>
      <c r="AG264" s="8"/>
    </row>
    <row r="265" spans="1:33">
      <c r="A265" s="1" t="s">
        <v>60</v>
      </c>
      <c r="B265" s="2" t="s">
        <v>362</v>
      </c>
      <c r="C265">
        <v>40</v>
      </c>
      <c r="D265">
        <v>320</v>
      </c>
      <c r="E265" s="21">
        <f t="shared" si="55"/>
        <v>25</v>
      </c>
      <c r="F265" s="21">
        <f t="shared" si="55"/>
        <v>200</v>
      </c>
      <c r="I265">
        <v>1200</v>
      </c>
      <c r="J265">
        <v>55</v>
      </c>
      <c r="K265">
        <v>355</v>
      </c>
      <c r="L265" s="21">
        <v>7</v>
      </c>
      <c r="M265" s="21">
        <v>4220</v>
      </c>
      <c r="N265" s="21">
        <v>3000</v>
      </c>
      <c r="P265" s="8">
        <f t="shared" si="57"/>
        <v>1.109375</v>
      </c>
      <c r="R265" s="8">
        <f t="shared" si="58"/>
        <v>50.714285714285715</v>
      </c>
      <c r="S265" s="8"/>
      <c r="T265" s="8"/>
      <c r="V265" s="9"/>
      <c r="W265" s="9"/>
      <c r="X265" s="9"/>
      <c r="Y265" s="9"/>
      <c r="Z265" s="9">
        <f t="shared" si="65"/>
        <v>3.5000000000000003E-2</v>
      </c>
      <c r="AA265" s="9">
        <f t="shared" si="66"/>
        <v>2.1874999999999999E-2</v>
      </c>
      <c r="AB265" s="8">
        <f t="shared" si="67"/>
        <v>28.571428571428573</v>
      </c>
      <c r="AC265" s="8">
        <f t="shared" si="68"/>
        <v>45.714285714285715</v>
      </c>
      <c r="AD265" s="8"/>
      <c r="AE265" s="8"/>
      <c r="AF265" s="8"/>
      <c r="AG265" s="8"/>
    </row>
    <row r="266" spans="1:33">
      <c r="P266" s="8"/>
      <c r="R266" s="8"/>
      <c r="S266" s="8"/>
      <c r="T266" s="8"/>
      <c r="V266" s="9"/>
      <c r="W266" s="9"/>
      <c r="X266" s="9"/>
      <c r="Y266" s="9"/>
      <c r="Z266" s="9"/>
      <c r="AA266" s="9"/>
      <c r="AB266" s="8"/>
      <c r="AC266" s="8"/>
      <c r="AD266" s="8"/>
      <c r="AE266" s="8"/>
      <c r="AF266" s="8"/>
      <c r="AG266" s="8"/>
    </row>
    <row r="267" spans="1:33">
      <c r="A267" s="18" t="s">
        <v>363</v>
      </c>
      <c r="P267" s="8"/>
      <c r="R267" s="8"/>
      <c r="S267" s="8"/>
      <c r="T267" s="8"/>
      <c r="V267" s="9"/>
      <c r="W267" s="9"/>
      <c r="X267" s="9"/>
      <c r="Y267" s="9"/>
      <c r="Z267" s="9"/>
      <c r="AA267" s="9"/>
      <c r="AB267" s="8"/>
      <c r="AC267" s="8"/>
      <c r="AD267" s="8"/>
      <c r="AE267" s="8"/>
      <c r="AF267" s="8"/>
      <c r="AG267" s="8"/>
    </row>
    <row r="268" spans="1:33">
      <c r="A268" s="1" t="s">
        <v>60</v>
      </c>
      <c r="P268" s="8"/>
      <c r="R268" s="8"/>
      <c r="S268" s="8"/>
      <c r="T268" s="8"/>
      <c r="V268" s="9"/>
      <c r="W268" s="9"/>
      <c r="X268" s="9"/>
      <c r="Y268" s="9"/>
      <c r="Z268" s="9"/>
      <c r="AA268" s="9"/>
      <c r="AB268" s="8"/>
      <c r="AC268" s="8"/>
      <c r="AD268" s="8"/>
      <c r="AE268" s="8"/>
      <c r="AF268" s="8"/>
      <c r="AG268" s="8"/>
    </row>
    <row r="269" spans="1:33">
      <c r="B269" s="2" t="s">
        <v>364</v>
      </c>
      <c r="C269">
        <v>15</v>
      </c>
      <c r="D269">
        <v>35</v>
      </c>
      <c r="E269" s="21">
        <f t="shared" ref="E269:F298" si="74">C269/1.6</f>
        <v>9.375</v>
      </c>
      <c r="F269" s="21">
        <f t="shared" si="74"/>
        <v>21.875</v>
      </c>
      <c r="G269" t="s">
        <v>383</v>
      </c>
      <c r="H269" s="21">
        <v>750</v>
      </c>
      <c r="I269">
        <v>630</v>
      </c>
      <c r="J269">
        <v>22</v>
      </c>
      <c r="K269">
        <v>37</v>
      </c>
      <c r="L269" s="21">
        <v>2.88</v>
      </c>
      <c r="M269" s="21">
        <v>1380</v>
      </c>
      <c r="N269" s="21">
        <v>1450</v>
      </c>
      <c r="O269" s="21">
        <v>1600</v>
      </c>
      <c r="P269" s="8">
        <f t="shared" si="57"/>
        <v>1.0571428571428572</v>
      </c>
      <c r="R269" s="8">
        <f t="shared" si="58"/>
        <v>12.847222222222223</v>
      </c>
      <c r="S269" s="8">
        <f t="shared" si="59"/>
        <v>15.948275862068964</v>
      </c>
      <c r="T269" s="8">
        <f t="shared" si="60"/>
        <v>11.55672163918041</v>
      </c>
      <c r="V269" s="9">
        <f t="shared" si="61"/>
        <v>0.10605714285714285</v>
      </c>
      <c r="W269" s="9">
        <f t="shared" si="62"/>
        <v>6.6285714285714281E-2</v>
      </c>
      <c r="X269" s="9">
        <f t="shared" si="63"/>
        <v>0.14635885714285715</v>
      </c>
      <c r="Y269" s="9">
        <f t="shared" si="64"/>
        <v>9.1474285714285716E-2</v>
      </c>
      <c r="Z269" s="9">
        <f t="shared" si="65"/>
        <v>0.13165714285714286</v>
      </c>
      <c r="AA269" s="9">
        <f t="shared" si="66"/>
        <v>8.2285714285714281E-2</v>
      </c>
      <c r="AB269" s="8">
        <f t="shared" si="67"/>
        <v>7.5954861111111116</v>
      </c>
      <c r="AC269" s="8">
        <f t="shared" si="68"/>
        <v>12.152777777777779</v>
      </c>
      <c r="AD269" s="8">
        <f t="shared" si="69"/>
        <v>9.4288793103448274</v>
      </c>
      <c r="AE269" s="8">
        <f t="shared" si="70"/>
        <v>15.086206896551724</v>
      </c>
      <c r="AF269" s="8">
        <f t="shared" si="71"/>
        <v>6.8325212393803101</v>
      </c>
      <c r="AG269" s="8">
        <f t="shared" si="72"/>
        <v>10.932033983008495</v>
      </c>
    </row>
    <row r="270" spans="1:33">
      <c r="B270" s="2" t="s">
        <v>365</v>
      </c>
      <c r="C270">
        <v>35</v>
      </c>
      <c r="D270">
        <v>90</v>
      </c>
      <c r="E270" s="21">
        <f t="shared" si="74"/>
        <v>21.875</v>
      </c>
      <c r="F270" s="21">
        <f t="shared" si="74"/>
        <v>56.25</v>
      </c>
      <c r="G270" t="s">
        <v>384</v>
      </c>
      <c r="H270" s="21">
        <v>1250</v>
      </c>
      <c r="I270">
        <v>800</v>
      </c>
      <c r="J270">
        <v>55</v>
      </c>
      <c r="K270">
        <v>90</v>
      </c>
      <c r="L270" s="21">
        <v>5.96</v>
      </c>
      <c r="M270" s="21">
        <v>1750</v>
      </c>
      <c r="N270" s="21">
        <v>2150</v>
      </c>
      <c r="O270" s="21">
        <v>2050</v>
      </c>
      <c r="P270" s="8">
        <f t="shared" si="57"/>
        <v>1</v>
      </c>
      <c r="R270" s="8">
        <f t="shared" si="58"/>
        <v>15.100671140939598</v>
      </c>
      <c r="S270" s="8">
        <f t="shared" si="59"/>
        <v>20.419739081111739</v>
      </c>
      <c r="T270" s="8">
        <f t="shared" si="60"/>
        <v>11.668422332063853</v>
      </c>
      <c r="V270" s="9">
        <f t="shared" si="61"/>
        <v>7.8355555555555553E-2</v>
      </c>
      <c r="W270" s="9">
        <f t="shared" si="62"/>
        <v>4.8972222222222223E-2</v>
      </c>
      <c r="X270" s="9">
        <f t="shared" si="63"/>
        <v>0.13712222222222223</v>
      </c>
      <c r="Y270" s="9">
        <f t="shared" si="64"/>
        <v>8.5701388888888883E-2</v>
      </c>
      <c r="Z270" s="9">
        <f t="shared" si="65"/>
        <v>0.10595555555555555</v>
      </c>
      <c r="AA270" s="9">
        <f t="shared" si="66"/>
        <v>6.6222222222222224E-2</v>
      </c>
      <c r="AB270" s="8">
        <f t="shared" si="67"/>
        <v>9.4379194630872476</v>
      </c>
      <c r="AC270" s="8">
        <f t="shared" si="68"/>
        <v>15.100671140939598</v>
      </c>
      <c r="AD270" s="8">
        <f t="shared" si="69"/>
        <v>12.762336925694839</v>
      </c>
      <c r="AE270" s="8">
        <f t="shared" si="70"/>
        <v>20.419739081111739</v>
      </c>
      <c r="AF270" s="8">
        <f t="shared" si="71"/>
        <v>7.2927639575399077</v>
      </c>
      <c r="AG270" s="8">
        <f t="shared" si="72"/>
        <v>11.668422332063853</v>
      </c>
    </row>
    <row r="271" spans="1:33">
      <c r="B271" s="2" t="s">
        <v>445</v>
      </c>
      <c r="C271">
        <v>80</v>
      </c>
      <c r="D271">
        <v>110</v>
      </c>
      <c r="E271" s="21">
        <f t="shared" si="74"/>
        <v>50</v>
      </c>
      <c r="F271" s="21">
        <f t="shared" si="74"/>
        <v>68.75</v>
      </c>
      <c r="G271" t="s">
        <v>446</v>
      </c>
      <c r="H271" s="21">
        <v>1000</v>
      </c>
      <c r="I271">
        <v>1000</v>
      </c>
      <c r="K271">
        <v>110</v>
      </c>
      <c r="L271" s="21">
        <v>9.6300000000000008</v>
      </c>
      <c r="M271" s="21">
        <v>2250</v>
      </c>
      <c r="N271" s="21">
        <v>1900</v>
      </c>
      <c r="O271" s="21">
        <v>2500</v>
      </c>
      <c r="P271" s="8">
        <f t="shared" si="57"/>
        <v>1</v>
      </c>
      <c r="R271" s="8">
        <f t="shared" si="58"/>
        <v>11.422637590861889</v>
      </c>
      <c r="S271" s="8">
        <f t="shared" si="59"/>
        <v>23.157894736842106</v>
      </c>
      <c r="T271" s="8">
        <f t="shared" si="60"/>
        <v>10.292397660818715</v>
      </c>
      <c r="V271" s="9">
        <f t="shared" si="61"/>
        <v>6.9090909090909092E-2</v>
      </c>
      <c r="W271" s="9">
        <f t="shared" si="62"/>
        <v>4.3181818181818182E-2</v>
      </c>
      <c r="X271" s="9">
        <f t="shared" si="63"/>
        <v>0.15545454545454546</v>
      </c>
      <c r="Y271" s="9">
        <f t="shared" si="64"/>
        <v>9.7159090909090903E-2</v>
      </c>
      <c r="Z271" s="9">
        <f t="shared" si="65"/>
        <v>0.14007272727272729</v>
      </c>
      <c r="AA271" s="9">
        <f t="shared" si="66"/>
        <v>8.7545454545454551E-2</v>
      </c>
      <c r="AB271" s="8">
        <f t="shared" si="67"/>
        <v>7.1391484942886807</v>
      </c>
      <c r="AC271" s="8">
        <f t="shared" si="68"/>
        <v>11.422637590861889</v>
      </c>
      <c r="AD271" s="8">
        <f t="shared" si="69"/>
        <v>14.473684210526315</v>
      </c>
      <c r="AE271" s="8">
        <f t="shared" si="70"/>
        <v>23.157894736842106</v>
      </c>
      <c r="AF271" s="8">
        <f t="shared" si="71"/>
        <v>6.4327485380116958</v>
      </c>
      <c r="AG271" s="8">
        <f t="shared" si="72"/>
        <v>10.292397660818715</v>
      </c>
    </row>
    <row r="272" spans="1:33">
      <c r="B272" s="2" t="s">
        <v>442</v>
      </c>
      <c r="D272">
        <v>145</v>
      </c>
      <c r="F272" s="21">
        <f t="shared" si="74"/>
        <v>90.625</v>
      </c>
      <c r="G272" t="s">
        <v>443</v>
      </c>
      <c r="H272" s="21">
        <v>1250</v>
      </c>
      <c r="I272">
        <v>1000</v>
      </c>
      <c r="K272">
        <v>132</v>
      </c>
      <c r="L272" s="21">
        <v>11</v>
      </c>
      <c r="M272" s="21">
        <v>2250</v>
      </c>
      <c r="N272" s="21">
        <v>2200</v>
      </c>
      <c r="O272" s="21">
        <v>2500</v>
      </c>
      <c r="P272" s="8">
        <f t="shared" si="57"/>
        <v>0.91034482758620694</v>
      </c>
      <c r="R272" s="8">
        <f t="shared" ref="R272:R273" si="75">K272/L272</f>
        <v>12</v>
      </c>
      <c r="S272" s="8">
        <f t="shared" ref="S272:S273" si="76">K272/(N272*O272)*1000000</f>
        <v>24</v>
      </c>
      <c r="T272" s="8">
        <f t="shared" ref="T272:T273" si="77">K272/(M272*N272*O272)*1000000000</f>
        <v>10.666666666666666</v>
      </c>
      <c r="V272" s="9">
        <f t="shared" ref="V272:V273" si="78">(N272*O272)/1000000/F272</f>
        <v>6.0689655172413794E-2</v>
      </c>
      <c r="W272" s="9">
        <f t="shared" ref="W272:W273" si="79">(N272*O272)/1000000/D272</f>
        <v>3.793103448275862E-2</v>
      </c>
      <c r="X272" s="9">
        <f t="shared" ref="X272:X273" si="80">(M272*N272*O272)/1000000000/F272</f>
        <v>0.13655172413793104</v>
      </c>
      <c r="Y272" s="9">
        <f t="shared" ref="Y272:Y273" si="81">(M272*N272*O272)/1000000000/D272</f>
        <v>8.5344827586206901E-2</v>
      </c>
      <c r="Z272" s="9">
        <f t="shared" ref="Z272:Z273" si="82">L272/F272</f>
        <v>0.12137931034482759</v>
      </c>
      <c r="AA272" s="9">
        <f t="shared" ref="AA272:AA273" si="83">L272/D272</f>
        <v>7.586206896551724E-2</v>
      </c>
      <c r="AB272" s="8">
        <f t="shared" ref="AB272:AB273" si="84">F272/L272</f>
        <v>8.2386363636363633</v>
      </c>
      <c r="AC272" s="8">
        <f t="shared" ref="AC272:AC273" si="85">D272/L272</f>
        <v>13.181818181818182</v>
      </c>
      <c r="AD272" s="8">
        <f t="shared" ref="AD272:AD273" si="86">F272/(N272*O272)*1000000</f>
        <v>16.477272727272727</v>
      </c>
      <c r="AE272" s="8">
        <f t="shared" ref="AE272:AE273" si="87">D272/(N272*O272)*1000000</f>
        <v>26.363636363636363</v>
      </c>
      <c r="AF272" s="8">
        <f t="shared" ref="AF272:AF273" si="88">F272/(N272*O272*M272)*1000000000</f>
        <v>7.3232323232323226</v>
      </c>
      <c r="AG272" s="8">
        <f t="shared" ref="AG272:AG273" si="89">D272/(N272*O272*M272)*1000000000</f>
        <v>11.717171717171716</v>
      </c>
    </row>
    <row r="273" spans="1:33">
      <c r="B273" s="2" t="s">
        <v>444</v>
      </c>
      <c r="D273">
        <v>175</v>
      </c>
      <c r="F273" s="21">
        <f t="shared" si="74"/>
        <v>109.375</v>
      </c>
      <c r="G273" t="s">
        <v>385</v>
      </c>
      <c r="H273" s="21">
        <v>1500</v>
      </c>
      <c r="I273">
        <v>1000</v>
      </c>
      <c r="K273">
        <v>132</v>
      </c>
      <c r="L273" s="21">
        <v>12.27</v>
      </c>
      <c r="M273" s="21">
        <v>2250</v>
      </c>
      <c r="N273" s="21">
        <v>2550</v>
      </c>
      <c r="O273" s="21">
        <v>2500</v>
      </c>
      <c r="P273" s="8">
        <f t="shared" si="57"/>
        <v>0.75428571428571434</v>
      </c>
      <c r="R273" s="8">
        <f t="shared" si="75"/>
        <v>10.757946210268949</v>
      </c>
      <c r="S273" s="8">
        <f t="shared" si="76"/>
        <v>20.705882352941174</v>
      </c>
      <c r="T273" s="8">
        <f t="shared" si="77"/>
        <v>9.2026143790849666</v>
      </c>
      <c r="V273" s="9">
        <f t="shared" si="78"/>
        <v>5.8285714285714288E-2</v>
      </c>
      <c r="W273" s="9">
        <f t="shared" si="79"/>
        <v>3.6428571428571428E-2</v>
      </c>
      <c r="X273" s="9">
        <f t="shared" si="80"/>
        <v>0.13114285714285714</v>
      </c>
      <c r="Y273" s="9">
        <f t="shared" si="81"/>
        <v>8.1964285714285712E-2</v>
      </c>
      <c r="Z273" s="9">
        <f t="shared" si="82"/>
        <v>0.11218285714285714</v>
      </c>
      <c r="AA273" s="9">
        <f t="shared" si="83"/>
        <v>7.0114285714285712E-2</v>
      </c>
      <c r="AB273" s="8">
        <f t="shared" si="84"/>
        <v>8.9140179299103508</v>
      </c>
      <c r="AC273" s="8">
        <f t="shared" si="85"/>
        <v>14.262428687856561</v>
      </c>
      <c r="AD273" s="8">
        <f t="shared" si="86"/>
        <v>17.156862745098039</v>
      </c>
      <c r="AE273" s="8">
        <f t="shared" si="87"/>
        <v>27.450980392156861</v>
      </c>
      <c r="AF273" s="8">
        <f t="shared" si="88"/>
        <v>7.6252723311546839</v>
      </c>
      <c r="AG273" s="8">
        <f t="shared" si="89"/>
        <v>12.200435729847493</v>
      </c>
    </row>
    <row r="274" spans="1:33">
      <c r="B274" s="2" t="s">
        <v>452</v>
      </c>
      <c r="D274">
        <v>120</v>
      </c>
      <c r="F274" s="21">
        <f t="shared" si="74"/>
        <v>75</v>
      </c>
      <c r="G274" t="s">
        <v>453</v>
      </c>
      <c r="H274" s="21">
        <v>1000</v>
      </c>
      <c r="I274">
        <v>1250</v>
      </c>
      <c r="K274">
        <v>132</v>
      </c>
      <c r="L274" s="21">
        <v>13.1</v>
      </c>
      <c r="M274" s="21">
        <v>2730</v>
      </c>
      <c r="N274" s="21">
        <v>1900</v>
      </c>
      <c r="O274" s="21">
        <v>2700</v>
      </c>
      <c r="P274" s="8">
        <f t="shared" si="57"/>
        <v>1.1000000000000001</v>
      </c>
      <c r="R274" s="8">
        <f t="shared" si="58"/>
        <v>10.076335877862595</v>
      </c>
      <c r="S274" s="8">
        <f t="shared" si="59"/>
        <v>25.730994152046783</v>
      </c>
      <c r="T274" s="8">
        <f t="shared" si="60"/>
        <v>9.4252725831673203</v>
      </c>
      <c r="V274" s="9">
        <f t="shared" si="61"/>
        <v>6.8400000000000002E-2</v>
      </c>
      <c r="W274" s="9">
        <f t="shared" si="62"/>
        <v>4.2749999999999996E-2</v>
      </c>
      <c r="X274" s="9">
        <f t="shared" si="63"/>
        <v>0.18673199999999998</v>
      </c>
      <c r="Y274" s="9">
        <f t="shared" si="64"/>
        <v>0.11670749999999999</v>
      </c>
      <c r="Z274" s="9">
        <f t="shared" si="65"/>
        <v>0.17466666666666666</v>
      </c>
      <c r="AA274" s="9">
        <f t="shared" si="66"/>
        <v>0.10916666666666666</v>
      </c>
      <c r="AB274" s="8">
        <f t="shared" si="67"/>
        <v>5.7251908396946565</v>
      </c>
      <c r="AC274" s="8">
        <f t="shared" si="68"/>
        <v>9.1603053435114514</v>
      </c>
      <c r="AD274" s="8">
        <f t="shared" si="69"/>
        <v>14.619883040935672</v>
      </c>
      <c r="AE274" s="8">
        <f t="shared" si="70"/>
        <v>23.391812865497077</v>
      </c>
      <c r="AF274" s="8">
        <f t="shared" si="71"/>
        <v>5.3552685131632503</v>
      </c>
      <c r="AG274" s="8">
        <f t="shared" si="72"/>
        <v>8.5684296210612008</v>
      </c>
    </row>
    <row r="275" spans="1:33">
      <c r="B275" s="2" t="s">
        <v>447</v>
      </c>
      <c r="D275">
        <v>230</v>
      </c>
      <c r="F275" s="21">
        <f t="shared" si="74"/>
        <v>143.75</v>
      </c>
      <c r="G275" t="s">
        <v>448</v>
      </c>
      <c r="H275" s="21">
        <v>1250</v>
      </c>
      <c r="I275">
        <v>1250</v>
      </c>
      <c r="K275">
        <v>150</v>
      </c>
      <c r="L275" s="21">
        <v>14.5</v>
      </c>
      <c r="M275" s="21">
        <v>2730</v>
      </c>
      <c r="N275" s="21">
        <v>2200</v>
      </c>
      <c r="O275" s="21">
        <v>2850</v>
      </c>
      <c r="P275" s="8">
        <f t="shared" si="57"/>
        <v>0.65217391304347827</v>
      </c>
      <c r="R275" s="8">
        <f t="shared" si="58"/>
        <v>10.344827586206897</v>
      </c>
      <c r="S275" s="8">
        <f t="shared" ref="S275:S277" si="90">K275/(N275*O275)*1000000</f>
        <v>23.923444976076556</v>
      </c>
      <c r="T275" s="8">
        <f t="shared" ref="T275:T277" si="91">K275/(M275*N275*O275)*1000000000</f>
        <v>8.7631666579035006</v>
      </c>
      <c r="V275" s="9">
        <f t="shared" ref="V275:V277" si="92">(N275*O275)/1000000/F275</f>
        <v>4.3617391304347823E-2</v>
      </c>
      <c r="W275" s="9">
        <f t="shared" ref="W275:W277" si="93">(N275*O275)/1000000/D275</f>
        <v>2.726086956521739E-2</v>
      </c>
      <c r="X275" s="9">
        <f t="shared" ref="X275:X277" si="94">(M275*N275*O275)/1000000000/F275</f>
        <v>0.11907547826086957</v>
      </c>
      <c r="Y275" s="9">
        <f t="shared" ref="Y275:Y277" si="95">(M275*N275*O275)/1000000000/D275</f>
        <v>7.4422173913043482E-2</v>
      </c>
      <c r="Z275" s="9">
        <f t="shared" si="65"/>
        <v>0.10086956521739131</v>
      </c>
      <c r="AA275" s="9">
        <f t="shared" si="66"/>
        <v>6.3043478260869562E-2</v>
      </c>
      <c r="AB275" s="8">
        <f t="shared" si="67"/>
        <v>9.9137931034482758</v>
      </c>
      <c r="AC275" s="8">
        <f t="shared" si="68"/>
        <v>15.862068965517242</v>
      </c>
      <c r="AD275" s="8">
        <f t="shared" ref="AD275:AD277" si="96">F275/(N275*O275)*1000000</f>
        <v>22.926634768740033</v>
      </c>
      <c r="AE275" s="8">
        <f t="shared" ref="AE275:AE277" si="97">D275/(N275*O275)*1000000</f>
        <v>36.682615629984049</v>
      </c>
      <c r="AF275" s="8">
        <f t="shared" ref="AF275:AF277" si="98">F275/(N275*O275*M275)*1000000000</f>
        <v>8.3980347138241882</v>
      </c>
      <c r="AG275" s="8">
        <f t="shared" ref="AG275:AG277" si="99">D275/(N275*O275*M275)*1000000000</f>
        <v>13.4368555421187</v>
      </c>
    </row>
    <row r="276" spans="1:33">
      <c r="B276" s="2" t="s">
        <v>449</v>
      </c>
      <c r="D276">
        <v>275</v>
      </c>
      <c r="F276" s="21">
        <f t="shared" si="74"/>
        <v>171.875</v>
      </c>
      <c r="G276" t="s">
        <v>450</v>
      </c>
      <c r="H276" s="21">
        <v>1500</v>
      </c>
      <c r="I276">
        <v>1250</v>
      </c>
      <c r="K276">
        <v>175</v>
      </c>
      <c r="L276" s="21">
        <v>16.3</v>
      </c>
      <c r="M276" s="21">
        <v>2730</v>
      </c>
      <c r="N276" s="21">
        <v>2500</v>
      </c>
      <c r="O276" s="21">
        <v>2950</v>
      </c>
      <c r="P276" s="8">
        <f t="shared" si="57"/>
        <v>0.63636363636363635</v>
      </c>
      <c r="R276" s="8">
        <f t="shared" si="58"/>
        <v>10.736196319018404</v>
      </c>
      <c r="S276" s="8">
        <f t="shared" si="90"/>
        <v>23.728813559322035</v>
      </c>
      <c r="T276" s="8">
        <f t="shared" si="91"/>
        <v>8.6918730986527599</v>
      </c>
      <c r="V276" s="9">
        <f t="shared" si="92"/>
        <v>4.2909090909090911E-2</v>
      </c>
      <c r="W276" s="9">
        <f t="shared" si="93"/>
        <v>2.6818181818181817E-2</v>
      </c>
      <c r="X276" s="9">
        <f t="shared" si="94"/>
        <v>0.11714181818181818</v>
      </c>
      <c r="Y276" s="9">
        <f t="shared" si="95"/>
        <v>7.3213636363636356E-2</v>
      </c>
      <c r="Z276" s="9">
        <f t="shared" si="65"/>
        <v>9.4836363636363635E-2</v>
      </c>
      <c r="AA276" s="9">
        <f t="shared" si="66"/>
        <v>5.9272727272727276E-2</v>
      </c>
      <c r="AB276" s="8">
        <f t="shared" si="67"/>
        <v>10.544478527607362</v>
      </c>
      <c r="AC276" s="8">
        <f t="shared" si="68"/>
        <v>16.871165644171779</v>
      </c>
      <c r="AD276" s="8">
        <f t="shared" si="96"/>
        <v>23.305084745762713</v>
      </c>
      <c r="AE276" s="8">
        <f t="shared" si="97"/>
        <v>37.288135593220339</v>
      </c>
      <c r="AF276" s="8">
        <f t="shared" si="98"/>
        <v>8.5366610790339603</v>
      </c>
      <c r="AG276" s="8">
        <f t="shared" si="99"/>
        <v>13.658657726454337</v>
      </c>
    </row>
    <row r="277" spans="1:33">
      <c r="B277" s="2" t="s">
        <v>451</v>
      </c>
      <c r="D277">
        <v>300</v>
      </c>
      <c r="F277" s="21">
        <f t="shared" si="74"/>
        <v>187.5</v>
      </c>
      <c r="G277" t="s">
        <v>386</v>
      </c>
      <c r="H277" s="21">
        <v>1750</v>
      </c>
      <c r="I277">
        <v>1250</v>
      </c>
      <c r="K277">
        <v>200</v>
      </c>
      <c r="L277" s="21">
        <v>17.7</v>
      </c>
      <c r="M277" s="21">
        <v>2730</v>
      </c>
      <c r="N277" s="21">
        <v>2700</v>
      </c>
      <c r="O277" s="21">
        <v>2950</v>
      </c>
      <c r="P277" s="8">
        <f t="shared" si="57"/>
        <v>0.66666666666666663</v>
      </c>
      <c r="R277" s="8">
        <f t="shared" si="58"/>
        <v>11.299435028248588</v>
      </c>
      <c r="S277" s="8">
        <f t="shared" si="90"/>
        <v>25.109855618330194</v>
      </c>
      <c r="T277" s="8">
        <f t="shared" si="91"/>
        <v>9.1977493107436601</v>
      </c>
      <c r="V277" s="9">
        <f t="shared" si="92"/>
        <v>4.2479999999999997E-2</v>
      </c>
      <c r="W277" s="9">
        <f t="shared" si="93"/>
        <v>2.6550000000000001E-2</v>
      </c>
      <c r="X277" s="9">
        <f t="shared" si="94"/>
        <v>0.1159704</v>
      </c>
      <c r="Y277" s="9">
        <f t="shared" si="95"/>
        <v>7.2481500000000004E-2</v>
      </c>
      <c r="Z277" s="9">
        <f t="shared" si="65"/>
        <v>9.4399999999999998E-2</v>
      </c>
      <c r="AA277" s="9">
        <f t="shared" si="66"/>
        <v>5.8999999999999997E-2</v>
      </c>
      <c r="AB277" s="8">
        <f t="shared" si="67"/>
        <v>10.593220338983052</v>
      </c>
      <c r="AC277" s="8">
        <f t="shared" si="68"/>
        <v>16.949152542372882</v>
      </c>
      <c r="AD277" s="8">
        <f t="shared" si="96"/>
        <v>23.540489642184557</v>
      </c>
      <c r="AE277" s="8">
        <f t="shared" si="97"/>
        <v>37.664783427495294</v>
      </c>
      <c r="AF277" s="8">
        <f t="shared" si="98"/>
        <v>8.6228899788221831</v>
      </c>
      <c r="AG277" s="8">
        <f t="shared" si="99"/>
        <v>13.796623966115492</v>
      </c>
    </row>
    <row r="278" spans="1:33">
      <c r="B278" s="2" t="s">
        <v>457</v>
      </c>
      <c r="D278">
        <v>330</v>
      </c>
      <c r="F278" s="21">
        <f t="shared" si="74"/>
        <v>206.25</v>
      </c>
      <c r="G278" t="s">
        <v>455</v>
      </c>
      <c r="H278" s="21">
        <v>1500</v>
      </c>
      <c r="I278">
        <v>1400</v>
      </c>
      <c r="K278">
        <v>250</v>
      </c>
      <c r="L278" s="21">
        <v>26.92</v>
      </c>
      <c r="M278" s="21">
        <v>3080</v>
      </c>
      <c r="N278" s="21">
        <v>2600</v>
      </c>
      <c r="O278" s="21">
        <v>3300</v>
      </c>
      <c r="P278" s="8">
        <f t="shared" si="57"/>
        <v>0.75757575757575757</v>
      </c>
      <c r="R278" s="8">
        <f t="shared" si="58"/>
        <v>9.2867756315007419</v>
      </c>
      <c r="S278" s="8">
        <f t="shared" si="59"/>
        <v>29.137529137529139</v>
      </c>
      <c r="T278" s="8">
        <f t="shared" si="60"/>
        <v>9.460236732964006</v>
      </c>
      <c r="V278" s="9">
        <f t="shared" si="61"/>
        <v>4.1599999999999998E-2</v>
      </c>
      <c r="W278" s="9">
        <f t="shared" si="62"/>
        <v>2.5999999999999999E-2</v>
      </c>
      <c r="X278" s="9">
        <f t="shared" si="63"/>
        <v>0.12812799999999999</v>
      </c>
      <c r="Y278" s="9">
        <f t="shared" si="64"/>
        <v>8.0079999999999998E-2</v>
      </c>
      <c r="Z278" s="9">
        <f t="shared" si="65"/>
        <v>0.13052121212121212</v>
      </c>
      <c r="AA278" s="9">
        <f t="shared" si="66"/>
        <v>8.1575757575757579E-2</v>
      </c>
      <c r="AB278" s="8">
        <f t="shared" si="67"/>
        <v>7.6615898959881124</v>
      </c>
      <c r="AC278" s="8">
        <f t="shared" si="68"/>
        <v>12.25854383358098</v>
      </c>
      <c r="AD278" s="8">
        <f t="shared" si="69"/>
        <v>24.03846153846154</v>
      </c>
      <c r="AE278" s="8">
        <f t="shared" si="70"/>
        <v>38.46153846153846</v>
      </c>
      <c r="AF278" s="8">
        <f t="shared" si="71"/>
        <v>7.8046953046953051</v>
      </c>
      <c r="AG278" s="8">
        <f t="shared" si="72"/>
        <v>12.487512487512486</v>
      </c>
    </row>
    <row r="279" spans="1:33">
      <c r="B279" s="2" t="s">
        <v>454</v>
      </c>
      <c r="D279">
        <v>400</v>
      </c>
      <c r="F279" s="21">
        <f t="shared" si="74"/>
        <v>250</v>
      </c>
      <c r="G279" t="s">
        <v>456</v>
      </c>
      <c r="H279" s="21">
        <v>1750</v>
      </c>
      <c r="I279">
        <v>1400</v>
      </c>
      <c r="K279">
        <v>315</v>
      </c>
      <c r="L279" s="21">
        <v>33.68</v>
      </c>
      <c r="M279" s="21">
        <v>3320</v>
      </c>
      <c r="N279" s="21">
        <v>3140</v>
      </c>
      <c r="O279" s="21">
        <v>3600</v>
      </c>
      <c r="P279" s="8">
        <f t="shared" si="57"/>
        <v>0.78749999999999998</v>
      </c>
      <c r="R279" s="8">
        <f t="shared" si="58"/>
        <v>9.3527315914489311</v>
      </c>
      <c r="S279" s="8">
        <f t="shared" si="59"/>
        <v>27.866242038216562</v>
      </c>
      <c r="T279" s="8">
        <f t="shared" si="60"/>
        <v>8.3934463970531805</v>
      </c>
      <c r="V279" s="9">
        <f t="shared" si="61"/>
        <v>4.5215999999999999E-2</v>
      </c>
      <c r="W279" s="9">
        <f t="shared" si="62"/>
        <v>2.826E-2</v>
      </c>
      <c r="X279" s="9">
        <f t="shared" si="63"/>
        <v>0.15011711999999999</v>
      </c>
      <c r="Y279" s="9">
        <f t="shared" si="64"/>
        <v>9.3823199999999995E-2</v>
      </c>
      <c r="Z279" s="9">
        <f t="shared" si="65"/>
        <v>0.13472000000000001</v>
      </c>
      <c r="AA279" s="9">
        <f t="shared" si="66"/>
        <v>8.4199999999999997E-2</v>
      </c>
      <c r="AB279" s="8">
        <f t="shared" si="67"/>
        <v>7.4228028503562946</v>
      </c>
      <c r="AC279" s="8">
        <f t="shared" si="68"/>
        <v>11.876484560570072</v>
      </c>
      <c r="AD279" s="8">
        <f t="shared" si="69"/>
        <v>22.116065109695683</v>
      </c>
      <c r="AE279" s="8">
        <f t="shared" si="70"/>
        <v>35.385704175513091</v>
      </c>
      <c r="AF279" s="8">
        <f t="shared" si="71"/>
        <v>6.6614653944866511</v>
      </c>
      <c r="AG279" s="8">
        <f t="shared" si="72"/>
        <v>10.658344631178641</v>
      </c>
    </row>
    <row r="280" spans="1:33">
      <c r="B280" s="2" t="s">
        <v>366</v>
      </c>
      <c r="C280">
        <v>275</v>
      </c>
      <c r="D280">
        <v>600</v>
      </c>
      <c r="E280" s="21">
        <f t="shared" si="74"/>
        <v>171.875</v>
      </c>
      <c r="F280" s="21">
        <f t="shared" si="74"/>
        <v>375</v>
      </c>
      <c r="G280" t="s">
        <v>387</v>
      </c>
      <c r="H280" s="21">
        <v>2040</v>
      </c>
      <c r="I280">
        <v>1600</v>
      </c>
      <c r="J280">
        <v>350</v>
      </c>
      <c r="K280">
        <v>500</v>
      </c>
      <c r="L280" s="21">
        <v>50.48</v>
      </c>
      <c r="M280" s="21">
        <v>3500</v>
      </c>
      <c r="N280" s="21">
        <v>3200</v>
      </c>
      <c r="O280" s="21">
        <v>3600</v>
      </c>
      <c r="P280" s="8">
        <f t="shared" si="57"/>
        <v>0.83333333333333337</v>
      </c>
      <c r="R280" s="8">
        <f t="shared" si="58"/>
        <v>9.9049128367670374</v>
      </c>
      <c r="S280" s="8">
        <f t="shared" si="59"/>
        <v>43.402777777777779</v>
      </c>
      <c r="T280" s="8">
        <f t="shared" si="60"/>
        <v>12.40079365079365</v>
      </c>
      <c r="V280" s="9">
        <f t="shared" si="61"/>
        <v>3.0719999999999997E-2</v>
      </c>
      <c r="W280" s="9">
        <f t="shared" si="62"/>
        <v>1.9199999999999998E-2</v>
      </c>
      <c r="X280" s="9">
        <f t="shared" si="63"/>
        <v>0.10752</v>
      </c>
      <c r="Y280" s="9">
        <f t="shared" si="64"/>
        <v>6.7199999999999996E-2</v>
      </c>
      <c r="Z280" s="9">
        <f t="shared" si="65"/>
        <v>0.13461333333333333</v>
      </c>
      <c r="AA280" s="9">
        <f t="shared" si="66"/>
        <v>8.4133333333333324E-2</v>
      </c>
      <c r="AB280" s="8">
        <f t="shared" si="67"/>
        <v>7.4286846275752776</v>
      </c>
      <c r="AC280" s="8">
        <f t="shared" si="68"/>
        <v>11.885895404120445</v>
      </c>
      <c r="AD280" s="8">
        <f t="shared" si="69"/>
        <v>32.552083333333336</v>
      </c>
      <c r="AE280" s="8">
        <f t="shared" si="70"/>
        <v>52.083333333333336</v>
      </c>
      <c r="AF280" s="8">
        <f t="shared" si="71"/>
        <v>9.3005952380952372</v>
      </c>
      <c r="AG280" s="8">
        <f t="shared" si="72"/>
        <v>14.88095238095238</v>
      </c>
    </row>
    <row r="281" spans="1:33">
      <c r="B281" s="2" t="s">
        <v>367</v>
      </c>
      <c r="C281">
        <v>475</v>
      </c>
      <c r="D281">
        <v>950</v>
      </c>
      <c r="E281" s="21">
        <f t="shared" si="74"/>
        <v>296.875</v>
      </c>
      <c r="F281" s="21">
        <f t="shared" si="74"/>
        <v>593.75</v>
      </c>
      <c r="G281" t="s">
        <v>388</v>
      </c>
      <c r="H281" s="21">
        <v>2540</v>
      </c>
      <c r="I281">
        <v>1800</v>
      </c>
      <c r="J281">
        <v>600</v>
      </c>
      <c r="K281">
        <v>1300</v>
      </c>
      <c r="L281" s="21">
        <v>73.3</v>
      </c>
      <c r="M281" s="21">
        <v>4360</v>
      </c>
      <c r="N281" s="21">
        <v>4800</v>
      </c>
      <c r="O281" s="21">
        <v>5150</v>
      </c>
      <c r="P281" s="8">
        <f t="shared" si="57"/>
        <v>1.368421052631579</v>
      </c>
      <c r="R281" s="8">
        <f t="shared" si="58"/>
        <v>17.735334242837656</v>
      </c>
      <c r="S281" s="8">
        <f t="shared" si="59"/>
        <v>52.588996763754047</v>
      </c>
      <c r="T281" s="8">
        <f t="shared" si="60"/>
        <v>12.061696505448175</v>
      </c>
      <c r="V281" s="9">
        <f t="shared" si="61"/>
        <v>4.1633684210526316E-2</v>
      </c>
      <c r="W281" s="9">
        <f t="shared" si="62"/>
        <v>2.6021052631578945E-2</v>
      </c>
      <c r="X281" s="9">
        <f t="shared" si="63"/>
        <v>0.18152286315789473</v>
      </c>
      <c r="Y281" s="9">
        <f t="shared" si="64"/>
        <v>0.11345178947368421</v>
      </c>
      <c r="Z281" s="9">
        <f t="shared" si="65"/>
        <v>0.12345263157894737</v>
      </c>
      <c r="AA281" s="9">
        <f t="shared" si="66"/>
        <v>7.7157894736842106E-2</v>
      </c>
      <c r="AB281" s="8">
        <f t="shared" si="67"/>
        <v>8.1002728512960438</v>
      </c>
      <c r="AC281" s="8">
        <f t="shared" si="68"/>
        <v>12.960436562073671</v>
      </c>
      <c r="AD281" s="8">
        <f t="shared" si="69"/>
        <v>24.019012944983817</v>
      </c>
      <c r="AE281" s="8">
        <f t="shared" si="70"/>
        <v>38.430420711974115</v>
      </c>
      <c r="AF281" s="8">
        <f t="shared" si="71"/>
        <v>5.5089479231614265</v>
      </c>
      <c r="AG281" s="8">
        <f t="shared" si="72"/>
        <v>8.8143166770582813</v>
      </c>
    </row>
    <row r="282" spans="1:33">
      <c r="B282" s="2" t="s">
        <v>368</v>
      </c>
      <c r="C282">
        <v>620</v>
      </c>
      <c r="D282">
        <v>1175</v>
      </c>
      <c r="E282" s="21">
        <f t="shared" si="74"/>
        <v>387.5</v>
      </c>
      <c r="F282" s="21">
        <f t="shared" si="74"/>
        <v>734.375</v>
      </c>
      <c r="G282" t="s">
        <v>389</v>
      </c>
      <c r="H282" s="21">
        <v>2500</v>
      </c>
      <c r="I282">
        <v>2000</v>
      </c>
      <c r="J282">
        <v>825</v>
      </c>
      <c r="K282">
        <v>1300</v>
      </c>
      <c r="L282" s="21">
        <v>95.83</v>
      </c>
      <c r="M282" s="21">
        <v>4650</v>
      </c>
      <c r="N282" s="21">
        <v>5150</v>
      </c>
      <c r="O282" s="21">
        <v>5400</v>
      </c>
      <c r="P282" s="8">
        <f t="shared" si="57"/>
        <v>1.1063829787234043</v>
      </c>
      <c r="R282" s="8">
        <f t="shared" si="58"/>
        <v>13.565689241364918</v>
      </c>
      <c r="S282" s="8">
        <f t="shared" si="59"/>
        <v>46.745774901114707</v>
      </c>
      <c r="T282" s="8">
        <f t="shared" si="60"/>
        <v>10.052854817444022</v>
      </c>
      <c r="V282" s="9">
        <f t="shared" si="61"/>
        <v>3.7868936170212766E-2</v>
      </c>
      <c r="W282" s="9">
        <f t="shared" si="62"/>
        <v>2.3668085106382977E-2</v>
      </c>
      <c r="X282" s="9">
        <f t="shared" si="63"/>
        <v>0.17609055319148934</v>
      </c>
      <c r="Y282" s="9">
        <f t="shared" si="64"/>
        <v>0.11005659574468084</v>
      </c>
      <c r="Z282" s="9">
        <f t="shared" si="65"/>
        <v>0.13049191489361703</v>
      </c>
      <c r="AA282" s="9">
        <f t="shared" si="66"/>
        <v>8.1557446808510639E-2</v>
      </c>
      <c r="AB282" s="8">
        <f t="shared" si="67"/>
        <v>7.6633100281748936</v>
      </c>
      <c r="AC282" s="8">
        <f t="shared" si="68"/>
        <v>12.261296045079829</v>
      </c>
      <c r="AD282" s="8">
        <f t="shared" si="69"/>
        <v>26.406868033081626</v>
      </c>
      <c r="AE282" s="8">
        <f t="shared" si="70"/>
        <v>42.250988852930597</v>
      </c>
      <c r="AF282" s="8">
        <f t="shared" si="71"/>
        <v>5.6788963512003496</v>
      </c>
      <c r="AG282" s="8">
        <f t="shared" si="72"/>
        <v>9.0862341619205598</v>
      </c>
    </row>
    <row r="283" spans="1:33">
      <c r="B283" s="2" t="s">
        <v>369</v>
      </c>
      <c r="C283">
        <v>1000</v>
      </c>
      <c r="D283">
        <v>1700</v>
      </c>
      <c r="E283" s="21">
        <f t="shared" si="74"/>
        <v>625</v>
      </c>
      <c r="F283" s="21">
        <f t="shared" si="74"/>
        <v>1062.5</v>
      </c>
      <c r="G283" t="s">
        <v>390</v>
      </c>
      <c r="H283" s="21">
        <v>3000</v>
      </c>
      <c r="I283">
        <v>2200</v>
      </c>
      <c r="J283">
        <v>1200</v>
      </c>
      <c r="K283">
        <v>2200</v>
      </c>
      <c r="L283" s="21">
        <v>13.465</v>
      </c>
      <c r="M283" s="21">
        <v>4700</v>
      </c>
      <c r="N283" s="21">
        <v>6950</v>
      </c>
      <c r="O283" s="21">
        <v>6200</v>
      </c>
      <c r="P283" s="8">
        <f t="shared" si="57"/>
        <v>1.2941176470588236</v>
      </c>
      <c r="R283" s="8">
        <f t="shared" si="58"/>
        <v>163.38655774229483</v>
      </c>
      <c r="S283" s="8">
        <f t="shared" si="59"/>
        <v>51.055929449988398</v>
      </c>
      <c r="T283" s="8">
        <f t="shared" si="60"/>
        <v>10.86296371276349</v>
      </c>
      <c r="V283" s="9">
        <f t="shared" si="61"/>
        <v>4.0555294117647064E-2</v>
      </c>
      <c r="W283" s="9">
        <f t="shared" si="62"/>
        <v>2.5347058823529414E-2</v>
      </c>
      <c r="X283" s="9">
        <f t="shared" si="63"/>
        <v>0.19060988235294118</v>
      </c>
      <c r="Y283" s="9">
        <f t="shared" si="64"/>
        <v>0.11913117647058823</v>
      </c>
      <c r="Z283" s="9">
        <f t="shared" si="65"/>
        <v>1.2672941176470588E-2</v>
      </c>
      <c r="AA283" s="9">
        <f t="shared" si="66"/>
        <v>7.9205882352941168E-3</v>
      </c>
      <c r="AB283" s="8">
        <f t="shared" si="67"/>
        <v>78.908280727812851</v>
      </c>
      <c r="AC283" s="8">
        <f t="shared" si="68"/>
        <v>126.25324916450056</v>
      </c>
      <c r="AD283" s="8">
        <f t="shared" si="69"/>
        <v>24.657693200278487</v>
      </c>
      <c r="AE283" s="8">
        <f t="shared" si="70"/>
        <v>39.452309120445577</v>
      </c>
      <c r="AF283" s="8">
        <f t="shared" si="71"/>
        <v>5.2463177021869125</v>
      </c>
      <c r="AG283" s="8">
        <f t="shared" si="72"/>
        <v>8.3941083234990597</v>
      </c>
    </row>
    <row r="284" spans="1:33">
      <c r="B284" s="2" t="s">
        <v>370</v>
      </c>
      <c r="C284">
        <v>1250</v>
      </c>
      <c r="D284">
        <v>2200</v>
      </c>
      <c r="E284" s="21">
        <f t="shared" si="74"/>
        <v>781.25</v>
      </c>
      <c r="F284" s="21">
        <f t="shared" si="74"/>
        <v>1375</v>
      </c>
      <c r="G284" t="s">
        <v>391</v>
      </c>
      <c r="H284" s="21">
        <v>3000</v>
      </c>
      <c r="I284">
        <v>2500</v>
      </c>
      <c r="J284">
        <v>1600</v>
      </c>
      <c r="K284">
        <v>2200</v>
      </c>
      <c r="L284" s="21">
        <v>164.84</v>
      </c>
      <c r="M284" s="21">
        <v>5370</v>
      </c>
      <c r="N284" s="21">
        <v>6930</v>
      </c>
      <c r="O284" s="21">
        <v>6300</v>
      </c>
      <c r="P284" s="8">
        <f t="shared" si="57"/>
        <v>1</v>
      </c>
      <c r="R284" s="8">
        <f t="shared" si="58"/>
        <v>13.346275175928172</v>
      </c>
      <c r="S284" s="8">
        <f t="shared" si="59"/>
        <v>50.390526581002774</v>
      </c>
      <c r="T284" s="8">
        <f t="shared" si="60"/>
        <v>9.383710722719325</v>
      </c>
      <c r="V284" s="9">
        <f t="shared" si="61"/>
        <v>3.1752000000000002E-2</v>
      </c>
      <c r="W284" s="9">
        <f t="shared" si="62"/>
        <v>1.9844999999999998E-2</v>
      </c>
      <c r="X284" s="9">
        <f t="shared" si="63"/>
        <v>0.17050823999999998</v>
      </c>
      <c r="Y284" s="9">
        <f t="shared" si="64"/>
        <v>0.10656765</v>
      </c>
      <c r="Z284" s="9">
        <f t="shared" si="65"/>
        <v>0.11988363636363637</v>
      </c>
      <c r="AA284" s="9">
        <f t="shared" si="66"/>
        <v>7.4927272727272731E-2</v>
      </c>
      <c r="AB284" s="8">
        <f t="shared" si="67"/>
        <v>8.3414219849551081</v>
      </c>
      <c r="AC284" s="8">
        <f t="shared" si="68"/>
        <v>13.346275175928172</v>
      </c>
      <c r="AD284" s="8">
        <f t="shared" si="69"/>
        <v>31.494079113126734</v>
      </c>
      <c r="AE284" s="8">
        <f t="shared" si="70"/>
        <v>50.390526581002774</v>
      </c>
      <c r="AF284" s="8">
        <f t="shared" si="71"/>
        <v>5.8648192016995777</v>
      </c>
      <c r="AG284" s="8">
        <f t="shared" si="72"/>
        <v>9.383710722719325</v>
      </c>
    </row>
    <row r="285" spans="1:33">
      <c r="A285" s="1" t="s">
        <v>147</v>
      </c>
      <c r="P285" s="8"/>
      <c r="R285" s="8"/>
      <c r="S285" s="8"/>
      <c r="T285" s="8"/>
      <c r="V285" s="9"/>
      <c r="W285" s="9"/>
      <c r="X285" s="9"/>
      <c r="Y285" s="9"/>
      <c r="Z285" s="9"/>
      <c r="AA285" s="9"/>
      <c r="AB285" s="8"/>
      <c r="AC285" s="8"/>
      <c r="AD285" s="8"/>
      <c r="AE285" s="8"/>
      <c r="AF285" s="8"/>
      <c r="AG285" s="8"/>
    </row>
    <row r="286" spans="1:33">
      <c r="B286" s="2" t="s">
        <v>371</v>
      </c>
      <c r="C286">
        <v>80</v>
      </c>
      <c r="D286">
        <v>160</v>
      </c>
      <c r="E286" s="21">
        <f t="shared" si="74"/>
        <v>50</v>
      </c>
      <c r="F286" s="21">
        <f t="shared" si="74"/>
        <v>100</v>
      </c>
      <c r="G286" t="s">
        <v>392</v>
      </c>
      <c r="H286" s="21">
        <v>1340</v>
      </c>
      <c r="I286">
        <v>1000</v>
      </c>
      <c r="J286">
        <v>110</v>
      </c>
      <c r="K286">
        <v>160</v>
      </c>
      <c r="L286" s="21">
        <v>12.4</v>
      </c>
      <c r="M286" s="21">
        <v>2680</v>
      </c>
      <c r="N286" s="21">
        <v>2580</v>
      </c>
      <c r="O286" s="21">
        <v>1800</v>
      </c>
      <c r="P286" s="8">
        <f t="shared" si="57"/>
        <v>1</v>
      </c>
      <c r="R286" s="8">
        <f t="shared" si="58"/>
        <v>12.903225806451612</v>
      </c>
      <c r="S286" s="8">
        <f t="shared" si="59"/>
        <v>34.453057708871661</v>
      </c>
      <c r="T286" s="8">
        <f t="shared" si="60"/>
        <v>12.855618548086442</v>
      </c>
      <c r="V286" s="9">
        <f t="shared" si="61"/>
        <v>4.6440000000000002E-2</v>
      </c>
      <c r="W286" s="9">
        <f t="shared" si="62"/>
        <v>2.9025000000000002E-2</v>
      </c>
      <c r="X286" s="9">
        <f t="shared" si="63"/>
        <v>0.12445919999999999</v>
      </c>
      <c r="Y286" s="9">
        <f t="shared" si="64"/>
        <v>7.7786999999999995E-2</v>
      </c>
      <c r="Z286" s="9">
        <f t="shared" si="65"/>
        <v>0.124</v>
      </c>
      <c r="AA286" s="9">
        <f t="shared" si="66"/>
        <v>7.7499999999999999E-2</v>
      </c>
      <c r="AB286" s="8">
        <f t="shared" si="67"/>
        <v>8.064516129032258</v>
      </c>
      <c r="AC286" s="8">
        <f t="shared" si="68"/>
        <v>12.903225806451612</v>
      </c>
      <c r="AD286" s="8">
        <f t="shared" si="69"/>
        <v>21.533161068044787</v>
      </c>
      <c r="AE286" s="8">
        <f t="shared" si="70"/>
        <v>34.453057708871661</v>
      </c>
      <c r="AF286" s="8">
        <f t="shared" si="71"/>
        <v>8.034761592554025</v>
      </c>
      <c r="AG286" s="8">
        <f t="shared" si="72"/>
        <v>12.855618548086442</v>
      </c>
    </row>
    <row r="287" spans="1:33">
      <c r="B287" s="2" t="s">
        <v>372</v>
      </c>
      <c r="C287">
        <v>100</v>
      </c>
      <c r="D287">
        <v>220</v>
      </c>
      <c r="E287" s="21">
        <f t="shared" si="74"/>
        <v>62.5</v>
      </c>
      <c r="F287" s="21">
        <f t="shared" si="74"/>
        <v>137.5</v>
      </c>
      <c r="G287" t="s">
        <v>393</v>
      </c>
      <c r="H287" s="21">
        <v>1340</v>
      </c>
      <c r="I287">
        <v>1300</v>
      </c>
      <c r="J287">
        <v>110</v>
      </c>
      <c r="K287">
        <v>220</v>
      </c>
      <c r="L287" s="21">
        <v>17</v>
      </c>
      <c r="M287" s="21">
        <v>3080</v>
      </c>
      <c r="N287" s="21">
        <v>2840</v>
      </c>
      <c r="O287" s="21">
        <v>2385</v>
      </c>
      <c r="P287" s="8">
        <f t="shared" si="57"/>
        <v>1</v>
      </c>
      <c r="R287" s="8">
        <f t="shared" ref="R287:R298" si="100">K287/L287</f>
        <v>12.941176470588236</v>
      </c>
      <c r="S287" s="8">
        <f t="shared" ref="S287:S307" si="101">K287/(N287*O287)*1000000</f>
        <v>32.479995275637052</v>
      </c>
      <c r="T287" s="8">
        <f t="shared" ref="T287:T307" si="102">K287/(M287*N287*O287)*1000000000</f>
        <v>10.545453011570471</v>
      </c>
      <c r="V287" s="9">
        <f t="shared" si="61"/>
        <v>4.9261090909090907E-2</v>
      </c>
      <c r="W287" s="9">
        <f t="shared" si="62"/>
        <v>3.0788181818181815E-2</v>
      </c>
      <c r="X287" s="9">
        <f t="shared" si="63"/>
        <v>0.15172416</v>
      </c>
      <c r="Y287" s="9">
        <f t="shared" si="64"/>
        <v>9.4827600000000012E-2</v>
      </c>
      <c r="Z287" s="9">
        <f t="shared" si="65"/>
        <v>0.12363636363636364</v>
      </c>
      <c r="AA287" s="9">
        <f t="shared" si="66"/>
        <v>7.7272727272727271E-2</v>
      </c>
      <c r="AB287" s="8">
        <f t="shared" si="67"/>
        <v>8.0882352941176467</v>
      </c>
      <c r="AC287" s="8">
        <f t="shared" si="68"/>
        <v>12.941176470588236</v>
      </c>
      <c r="AD287" s="8">
        <f t="shared" si="69"/>
        <v>20.299997047273155</v>
      </c>
      <c r="AE287" s="8">
        <f t="shared" si="70"/>
        <v>32.479995275637052</v>
      </c>
      <c r="AF287" s="8">
        <f t="shared" si="71"/>
        <v>6.5909081322315446</v>
      </c>
      <c r="AG287" s="8">
        <f t="shared" si="72"/>
        <v>10.545453011570471</v>
      </c>
    </row>
    <row r="288" spans="1:33">
      <c r="B288" s="2" t="s">
        <v>373</v>
      </c>
      <c r="C288">
        <v>280</v>
      </c>
      <c r="D288">
        <v>350</v>
      </c>
      <c r="E288" s="21">
        <f t="shared" si="74"/>
        <v>175</v>
      </c>
      <c r="F288" s="21">
        <f t="shared" si="74"/>
        <v>218.75</v>
      </c>
      <c r="G288" t="s">
        <v>393</v>
      </c>
      <c r="H288" s="21">
        <v>1340</v>
      </c>
      <c r="I288">
        <v>1500</v>
      </c>
      <c r="J288">
        <v>220</v>
      </c>
      <c r="K288">
        <v>250</v>
      </c>
      <c r="L288" s="21">
        <v>24</v>
      </c>
      <c r="M288" s="21">
        <v>3330</v>
      </c>
      <c r="N288" s="21">
        <v>2880</v>
      </c>
      <c r="O288" s="21">
        <v>2860</v>
      </c>
      <c r="P288" s="8">
        <f t="shared" ref="P288:P307" si="103">K288/D288</f>
        <v>0.7142857142857143</v>
      </c>
      <c r="R288" s="8">
        <f t="shared" si="100"/>
        <v>10.416666666666666</v>
      </c>
      <c r="S288" s="8">
        <f t="shared" si="101"/>
        <v>30.351592851592851</v>
      </c>
      <c r="T288" s="8">
        <f t="shared" si="102"/>
        <v>9.11459244792578</v>
      </c>
      <c r="V288" s="9">
        <f t="shared" ref="V288:V307" si="104">(N288*O288)/1000000/F288</f>
        <v>3.7653942857142859E-2</v>
      </c>
      <c r="W288" s="9">
        <f t="shared" ref="W288:W307" si="105">(N288*O288)/1000000/D288</f>
        <v>2.3533714285714286E-2</v>
      </c>
      <c r="X288" s="9">
        <f t="shared" ref="X288:X307" si="106">(M288*N288*O288)/1000000000/F288</f>
        <v>0.12538762971428571</v>
      </c>
      <c r="Y288" s="9">
        <f t="shared" ref="Y288:Y307" si="107">(M288*N288*O288)/1000000000/D288</f>
        <v>7.8367268571428561E-2</v>
      </c>
      <c r="Z288" s="9">
        <f t="shared" ref="Z288:Z298" si="108">L288/F288</f>
        <v>0.10971428571428571</v>
      </c>
      <c r="AA288" s="9">
        <f t="shared" ref="AA288:AA298" si="109">L288/D288</f>
        <v>6.8571428571428575E-2</v>
      </c>
      <c r="AB288" s="8">
        <f t="shared" ref="AB288:AB298" si="110">F288/L288</f>
        <v>9.1145833333333339</v>
      </c>
      <c r="AC288" s="8">
        <f t="shared" ref="AC288:AC298" si="111">D288/L288</f>
        <v>14.583333333333334</v>
      </c>
      <c r="AD288" s="8">
        <f t="shared" ref="AD288:AD307" si="112">F288/(N288*O288)*1000000</f>
        <v>26.557643745143746</v>
      </c>
      <c r="AE288" s="8">
        <f t="shared" ref="AE288:AE307" si="113">D288/(N288*O288)*1000000</f>
        <v>42.492229992229994</v>
      </c>
      <c r="AF288" s="8">
        <f t="shared" ref="AF288:AF307" si="114">F288/(N288*O288*M288)*1000000000</f>
        <v>7.9752683919350584</v>
      </c>
      <c r="AG288" s="8">
        <f t="shared" ref="AG288:AG307" si="115">D288/(N288*O288*M288)*1000000000</f>
        <v>12.760429427096094</v>
      </c>
    </row>
    <row r="289" spans="1:33">
      <c r="B289" s="2" t="s">
        <v>374</v>
      </c>
      <c r="C289">
        <v>400</v>
      </c>
      <c r="D289">
        <v>650</v>
      </c>
      <c r="E289" s="21">
        <f t="shared" si="74"/>
        <v>250</v>
      </c>
      <c r="F289" s="21">
        <f t="shared" si="74"/>
        <v>406.25</v>
      </c>
      <c r="G289" t="s">
        <v>394</v>
      </c>
      <c r="H289" s="21">
        <v>2250</v>
      </c>
      <c r="I289">
        <v>1600</v>
      </c>
      <c r="J289">
        <v>300</v>
      </c>
      <c r="K289">
        <v>500</v>
      </c>
      <c r="L289" s="21">
        <v>56.3</v>
      </c>
      <c r="M289" s="21">
        <v>3480</v>
      </c>
      <c r="N289" s="21">
        <v>4390</v>
      </c>
      <c r="O289" s="21">
        <v>3500</v>
      </c>
      <c r="P289" s="8">
        <f t="shared" si="103"/>
        <v>0.76923076923076927</v>
      </c>
      <c r="R289" s="8">
        <f t="shared" si="100"/>
        <v>8.8809946714031973</v>
      </c>
      <c r="S289" s="8">
        <f t="shared" si="101"/>
        <v>32.541490400260329</v>
      </c>
      <c r="T289" s="8">
        <f t="shared" si="102"/>
        <v>9.3510029885805555</v>
      </c>
      <c r="V289" s="9">
        <f t="shared" si="104"/>
        <v>3.7821538461538462E-2</v>
      </c>
      <c r="W289" s="9">
        <f t="shared" si="105"/>
        <v>2.3638461538461539E-2</v>
      </c>
      <c r="X289" s="9">
        <f t="shared" si="106"/>
        <v>0.13161895384615385</v>
      </c>
      <c r="Y289" s="9">
        <f t="shared" si="107"/>
        <v>8.2261846153846158E-2</v>
      </c>
      <c r="Z289" s="9">
        <f t="shared" si="108"/>
        <v>0.13858461538461539</v>
      </c>
      <c r="AA289" s="9">
        <f t="shared" si="109"/>
        <v>8.6615384615384608E-2</v>
      </c>
      <c r="AB289" s="8">
        <f t="shared" si="110"/>
        <v>7.215808170515098</v>
      </c>
      <c r="AC289" s="8">
        <f t="shared" si="111"/>
        <v>11.545293072824157</v>
      </c>
      <c r="AD289" s="8">
        <f t="shared" si="112"/>
        <v>26.439960950211521</v>
      </c>
      <c r="AE289" s="8">
        <f t="shared" si="113"/>
        <v>42.30393752033843</v>
      </c>
      <c r="AF289" s="8">
        <f t="shared" si="114"/>
        <v>7.5976899282217021</v>
      </c>
      <c r="AG289" s="8">
        <f t="shared" si="115"/>
        <v>12.15630388515472</v>
      </c>
    </row>
    <row r="290" spans="1:33">
      <c r="B290" s="2" t="s">
        <v>375</v>
      </c>
      <c r="C290">
        <v>800</v>
      </c>
      <c r="D290">
        <v>1500</v>
      </c>
      <c r="E290" s="21">
        <f t="shared" si="74"/>
        <v>500</v>
      </c>
      <c r="F290" s="21">
        <f t="shared" si="74"/>
        <v>937.5</v>
      </c>
      <c r="G290" t="s">
        <v>395</v>
      </c>
      <c r="H290" s="21">
        <v>3000</v>
      </c>
      <c r="I290">
        <v>2000</v>
      </c>
      <c r="J290">
        <v>700</v>
      </c>
      <c r="K290">
        <v>1350</v>
      </c>
      <c r="L290" s="21">
        <v>120</v>
      </c>
      <c r="M290" s="21">
        <v>4940</v>
      </c>
      <c r="N290" s="21">
        <v>5900</v>
      </c>
      <c r="O290" s="21">
        <v>3900</v>
      </c>
      <c r="P290" s="8">
        <f t="shared" si="103"/>
        <v>0.9</v>
      </c>
      <c r="R290" s="8">
        <f t="shared" si="100"/>
        <v>11.25</v>
      </c>
      <c r="S290" s="8">
        <f t="shared" si="101"/>
        <v>58.670143415906132</v>
      </c>
      <c r="T290" s="8">
        <f t="shared" si="102"/>
        <v>11.876547250183426</v>
      </c>
      <c r="V290" s="9">
        <f t="shared" si="104"/>
        <v>2.4544000000000003E-2</v>
      </c>
      <c r="W290" s="9">
        <f t="shared" si="105"/>
        <v>1.5340000000000001E-2</v>
      </c>
      <c r="X290" s="9">
        <f t="shared" si="106"/>
        <v>0.12124736</v>
      </c>
      <c r="Y290" s="9">
        <f t="shared" si="107"/>
        <v>7.5779600000000003E-2</v>
      </c>
      <c r="Z290" s="9">
        <f t="shared" si="108"/>
        <v>0.128</v>
      </c>
      <c r="AA290" s="9">
        <f t="shared" si="109"/>
        <v>0.08</v>
      </c>
      <c r="AB290" s="8">
        <f t="shared" si="110"/>
        <v>7.8125</v>
      </c>
      <c r="AC290" s="8">
        <f t="shared" si="111"/>
        <v>12.5</v>
      </c>
      <c r="AD290" s="8">
        <f t="shared" si="112"/>
        <v>40.743155149934807</v>
      </c>
      <c r="AE290" s="8">
        <f t="shared" si="113"/>
        <v>65.189048239895698</v>
      </c>
      <c r="AF290" s="8">
        <f t="shared" si="114"/>
        <v>8.2476022570718239</v>
      </c>
      <c r="AG290" s="8">
        <f t="shared" si="115"/>
        <v>13.196163611314917</v>
      </c>
    </row>
    <row r="291" spans="1:33">
      <c r="A291" s="1" t="s">
        <v>296</v>
      </c>
      <c r="P291" s="8"/>
      <c r="R291" s="8"/>
      <c r="S291" s="8"/>
      <c r="T291" s="8"/>
      <c r="V291" s="9"/>
      <c r="W291" s="9"/>
      <c r="X291" s="9"/>
      <c r="Y291" s="9"/>
      <c r="Z291" s="9"/>
      <c r="AA291" s="9"/>
      <c r="AB291" s="8"/>
      <c r="AC291" s="8"/>
      <c r="AD291" s="8"/>
      <c r="AE291" s="8"/>
      <c r="AF291" s="8"/>
      <c r="AG291" s="8"/>
    </row>
    <row r="292" spans="1:33">
      <c r="B292" s="2" t="s">
        <v>376</v>
      </c>
      <c r="C292">
        <v>4</v>
      </c>
      <c r="D292">
        <v>40</v>
      </c>
      <c r="E292" s="21">
        <f t="shared" si="74"/>
        <v>2.5</v>
      </c>
      <c r="F292" s="21">
        <f t="shared" si="74"/>
        <v>25</v>
      </c>
      <c r="G292" t="s">
        <v>396</v>
      </c>
      <c r="H292" s="21">
        <v>670</v>
      </c>
      <c r="I292">
        <v>760</v>
      </c>
      <c r="J292">
        <v>5.5</v>
      </c>
      <c r="K292">
        <v>45</v>
      </c>
      <c r="L292" s="21">
        <v>3.7</v>
      </c>
      <c r="M292" s="21">
        <v>1850</v>
      </c>
      <c r="N292" s="21">
        <v>1650</v>
      </c>
      <c r="O292" s="21">
        <v>1400</v>
      </c>
      <c r="P292" s="8">
        <f t="shared" si="103"/>
        <v>1.125</v>
      </c>
      <c r="R292" s="8">
        <f t="shared" si="100"/>
        <v>12.162162162162161</v>
      </c>
      <c r="S292" s="8">
        <f t="shared" si="101"/>
        <v>19.480519480519479</v>
      </c>
      <c r="T292" s="8">
        <f t="shared" si="102"/>
        <v>10.53001053001053</v>
      </c>
      <c r="V292" s="9">
        <f t="shared" si="104"/>
        <v>9.2399999999999996E-2</v>
      </c>
      <c r="W292" s="9">
        <f t="shared" si="105"/>
        <v>5.7750000000000003E-2</v>
      </c>
      <c r="X292" s="9">
        <f t="shared" si="106"/>
        <v>0.17094000000000001</v>
      </c>
      <c r="Y292" s="9">
        <f t="shared" si="107"/>
        <v>0.1068375</v>
      </c>
      <c r="Z292" s="9">
        <f t="shared" si="108"/>
        <v>0.14800000000000002</v>
      </c>
      <c r="AA292" s="9">
        <f t="shared" si="109"/>
        <v>9.2499999999999999E-2</v>
      </c>
      <c r="AB292" s="8">
        <f t="shared" si="110"/>
        <v>6.7567567567567561</v>
      </c>
      <c r="AC292" s="8">
        <f t="shared" si="111"/>
        <v>10.810810810810811</v>
      </c>
      <c r="AD292" s="8">
        <f t="shared" si="112"/>
        <v>10.822510822510823</v>
      </c>
      <c r="AE292" s="8">
        <f t="shared" si="113"/>
        <v>17.316017316017316</v>
      </c>
      <c r="AF292" s="8">
        <f t="shared" si="114"/>
        <v>5.85000585000585</v>
      </c>
      <c r="AG292" s="8">
        <f t="shared" si="115"/>
        <v>9.360009360009359</v>
      </c>
    </row>
    <row r="293" spans="1:33">
      <c r="B293" s="2" t="s">
        <v>377</v>
      </c>
      <c r="C293">
        <v>40</v>
      </c>
      <c r="D293">
        <v>160</v>
      </c>
      <c r="E293" s="21">
        <f t="shared" si="74"/>
        <v>25</v>
      </c>
      <c r="F293" s="21">
        <f t="shared" si="74"/>
        <v>100</v>
      </c>
      <c r="G293" t="s">
        <v>397</v>
      </c>
      <c r="I293">
        <v>1000</v>
      </c>
      <c r="J293">
        <v>45</v>
      </c>
      <c r="K293">
        <v>160</v>
      </c>
      <c r="L293" s="21">
        <v>7.2</v>
      </c>
      <c r="M293" s="21">
        <v>2130</v>
      </c>
      <c r="N293" s="21">
        <v>2370</v>
      </c>
      <c r="O293" s="21">
        <v>1630</v>
      </c>
      <c r="P293" s="8">
        <f t="shared" si="103"/>
        <v>1</v>
      </c>
      <c r="R293" s="8">
        <f t="shared" si="100"/>
        <v>22.222222222222221</v>
      </c>
      <c r="S293" s="8">
        <f t="shared" si="101"/>
        <v>41.417514431415185</v>
      </c>
      <c r="T293" s="8">
        <f t="shared" si="102"/>
        <v>19.444842456063466</v>
      </c>
      <c r="V293" s="9">
        <f t="shared" si="104"/>
        <v>3.8630999999999999E-2</v>
      </c>
      <c r="W293" s="9">
        <f t="shared" si="105"/>
        <v>2.4144375000000003E-2</v>
      </c>
      <c r="X293" s="9">
        <f t="shared" si="106"/>
        <v>8.2284030000000008E-2</v>
      </c>
      <c r="Y293" s="9">
        <f t="shared" si="107"/>
        <v>5.1427518749999998E-2</v>
      </c>
      <c r="Z293" s="9">
        <f t="shared" si="108"/>
        <v>7.2000000000000008E-2</v>
      </c>
      <c r="AA293" s="9">
        <f t="shared" si="109"/>
        <v>4.4999999999999998E-2</v>
      </c>
      <c r="AB293" s="8">
        <f t="shared" si="110"/>
        <v>13.888888888888889</v>
      </c>
      <c r="AC293" s="8">
        <f t="shared" si="111"/>
        <v>22.222222222222221</v>
      </c>
      <c r="AD293" s="8">
        <f t="shared" si="112"/>
        <v>25.885946519634491</v>
      </c>
      <c r="AE293" s="8">
        <f t="shared" si="113"/>
        <v>41.417514431415185</v>
      </c>
      <c r="AF293" s="8">
        <f t="shared" si="114"/>
        <v>12.153026535039666</v>
      </c>
      <c r="AG293" s="8">
        <f t="shared" si="115"/>
        <v>19.444842456063466</v>
      </c>
    </row>
    <row r="294" spans="1:33">
      <c r="B294" s="2" t="s">
        <v>378</v>
      </c>
      <c r="C294">
        <v>100</v>
      </c>
      <c r="D294">
        <v>400</v>
      </c>
      <c r="E294" s="21">
        <f t="shared" si="74"/>
        <v>62.5</v>
      </c>
      <c r="F294" s="21">
        <f t="shared" si="74"/>
        <v>250</v>
      </c>
      <c r="G294" t="s">
        <v>398</v>
      </c>
      <c r="H294" s="21">
        <v>2010</v>
      </c>
      <c r="I294">
        <v>1300</v>
      </c>
      <c r="J294">
        <v>110</v>
      </c>
      <c r="K294">
        <v>350</v>
      </c>
      <c r="L294" s="21">
        <v>21</v>
      </c>
      <c r="M294" s="21">
        <v>2680</v>
      </c>
      <c r="N294" s="21">
        <v>3550</v>
      </c>
      <c r="O294" s="21">
        <v>2480</v>
      </c>
      <c r="P294" s="8">
        <f t="shared" si="103"/>
        <v>0.875</v>
      </c>
      <c r="R294" s="8">
        <f t="shared" si="100"/>
        <v>16.666666666666668</v>
      </c>
      <c r="S294" s="8">
        <f t="shared" si="101"/>
        <v>39.75465697410268</v>
      </c>
      <c r="T294" s="8">
        <f t="shared" si="102"/>
        <v>14.833827229142791</v>
      </c>
      <c r="V294" s="9">
        <f t="shared" si="104"/>
        <v>3.5216000000000004E-2</v>
      </c>
      <c r="W294" s="9">
        <f t="shared" si="105"/>
        <v>2.2010000000000002E-2</v>
      </c>
      <c r="X294" s="9">
        <f t="shared" si="106"/>
        <v>9.4378879999999998E-2</v>
      </c>
      <c r="Y294" s="9">
        <f t="shared" si="107"/>
        <v>5.8986799999999999E-2</v>
      </c>
      <c r="Z294" s="9">
        <f t="shared" si="108"/>
        <v>8.4000000000000005E-2</v>
      </c>
      <c r="AA294" s="9">
        <f t="shared" si="109"/>
        <v>5.2499999999999998E-2</v>
      </c>
      <c r="AB294" s="8">
        <f t="shared" si="110"/>
        <v>11.904761904761905</v>
      </c>
      <c r="AC294" s="8">
        <f t="shared" si="111"/>
        <v>19.047619047619047</v>
      </c>
      <c r="AD294" s="8">
        <f t="shared" si="112"/>
        <v>28.396183552930484</v>
      </c>
      <c r="AE294" s="8">
        <f t="shared" si="113"/>
        <v>45.433893684688776</v>
      </c>
      <c r="AF294" s="8">
        <f t="shared" si="114"/>
        <v>10.595590877959136</v>
      </c>
      <c r="AG294" s="8">
        <f t="shared" si="115"/>
        <v>16.952945404734617</v>
      </c>
    </row>
    <row r="295" spans="1:33">
      <c r="B295" s="2" t="s">
        <v>379</v>
      </c>
      <c r="C295">
        <v>500</v>
      </c>
      <c r="D295">
        <v>650</v>
      </c>
      <c r="E295" s="21">
        <f t="shared" si="74"/>
        <v>312.5</v>
      </c>
      <c r="F295" s="21">
        <f t="shared" si="74"/>
        <v>406.25</v>
      </c>
      <c r="G295" t="s">
        <v>160</v>
      </c>
      <c r="H295" s="21">
        <v>3000</v>
      </c>
      <c r="I295">
        <v>1400</v>
      </c>
      <c r="J295">
        <v>500</v>
      </c>
      <c r="K295">
        <v>700</v>
      </c>
      <c r="L295" s="21">
        <v>35.700000000000003</v>
      </c>
      <c r="M295" s="21">
        <v>2910</v>
      </c>
      <c r="N295" s="21">
        <v>5000</v>
      </c>
      <c r="O295" s="21">
        <v>2480</v>
      </c>
      <c r="P295" s="8">
        <f t="shared" si="103"/>
        <v>1.0769230769230769</v>
      </c>
      <c r="R295" s="8">
        <f t="shared" si="100"/>
        <v>19.6078431372549</v>
      </c>
      <c r="S295" s="8">
        <f t="shared" si="101"/>
        <v>56.451612903225801</v>
      </c>
      <c r="T295" s="8">
        <f t="shared" si="102"/>
        <v>19.399179691830174</v>
      </c>
      <c r="V295" s="9">
        <f t="shared" si="104"/>
        <v>3.0523076923076924E-2</v>
      </c>
      <c r="W295" s="9">
        <f t="shared" si="105"/>
        <v>1.9076923076923078E-2</v>
      </c>
      <c r="X295" s="9">
        <f t="shared" si="106"/>
        <v>8.8822153846153856E-2</v>
      </c>
      <c r="Y295" s="9">
        <f t="shared" si="107"/>
        <v>5.5513846153846157E-2</v>
      </c>
      <c r="Z295" s="9">
        <f t="shared" si="108"/>
        <v>8.7876923076923089E-2</v>
      </c>
      <c r="AA295" s="9">
        <f t="shared" si="109"/>
        <v>5.4923076923076929E-2</v>
      </c>
      <c r="AB295" s="8">
        <f t="shared" si="110"/>
        <v>11.37955182072829</v>
      </c>
      <c r="AC295" s="8">
        <f t="shared" si="111"/>
        <v>18.207282913165265</v>
      </c>
      <c r="AD295" s="8">
        <f t="shared" si="112"/>
        <v>32.762096774193544</v>
      </c>
      <c r="AE295" s="8">
        <f t="shared" si="113"/>
        <v>52.41935483870968</v>
      </c>
      <c r="AF295" s="8">
        <f t="shared" si="114"/>
        <v>11.258452499722869</v>
      </c>
      <c r="AG295" s="8">
        <f t="shared" si="115"/>
        <v>18.01352399955659</v>
      </c>
    </row>
    <row r="296" spans="1:33">
      <c r="A296" s="1" t="s">
        <v>380</v>
      </c>
      <c r="O296" s="21"/>
      <c r="P296" s="8"/>
      <c r="R296" s="8"/>
      <c r="S296" s="8"/>
      <c r="T296" s="8"/>
      <c r="V296" s="9"/>
      <c r="W296" s="9"/>
      <c r="X296" s="9"/>
      <c r="Y296" s="9"/>
      <c r="Z296" s="9"/>
      <c r="AA296" s="9"/>
      <c r="AB296" s="8"/>
      <c r="AC296" s="8"/>
      <c r="AD296" s="8"/>
      <c r="AE296" s="8"/>
      <c r="AF296" s="8"/>
      <c r="AG296" s="8"/>
    </row>
    <row r="297" spans="1:33">
      <c r="B297" s="2" t="s">
        <v>381</v>
      </c>
      <c r="C297">
        <v>100</v>
      </c>
      <c r="D297">
        <v>160</v>
      </c>
      <c r="E297" s="21">
        <f t="shared" si="74"/>
        <v>62.5</v>
      </c>
      <c r="F297" s="21">
        <f t="shared" si="74"/>
        <v>100</v>
      </c>
      <c r="I297">
        <v>812</v>
      </c>
      <c r="J297">
        <v>160</v>
      </c>
      <c r="K297">
        <v>160</v>
      </c>
      <c r="L297" s="21">
        <v>5.5</v>
      </c>
      <c r="M297" s="21">
        <v>1950</v>
      </c>
      <c r="N297" s="21">
        <v>1650</v>
      </c>
      <c r="O297" s="21">
        <v>3536</v>
      </c>
      <c r="P297" s="8">
        <f t="shared" si="103"/>
        <v>1</v>
      </c>
      <c r="R297" s="8">
        <f t="shared" si="100"/>
        <v>29.09090909090909</v>
      </c>
      <c r="S297" s="8">
        <f t="shared" si="101"/>
        <v>27.423556835321541</v>
      </c>
      <c r="T297" s="8">
        <f t="shared" si="102"/>
        <v>14.063362479652072</v>
      </c>
      <c r="V297" s="9">
        <f t="shared" si="104"/>
        <v>5.8343999999999993E-2</v>
      </c>
      <c r="W297" s="9">
        <f t="shared" si="105"/>
        <v>3.6464999999999997E-2</v>
      </c>
      <c r="X297" s="9">
        <f t="shared" si="106"/>
        <v>0.11377079999999999</v>
      </c>
      <c r="Y297" s="9">
        <f t="shared" si="107"/>
        <v>7.1106749999999996E-2</v>
      </c>
      <c r="Z297" s="9">
        <f t="shared" si="108"/>
        <v>5.5E-2</v>
      </c>
      <c r="AA297" s="9">
        <f t="shared" si="109"/>
        <v>3.4375000000000003E-2</v>
      </c>
      <c r="AB297" s="8">
        <f t="shared" si="110"/>
        <v>18.181818181818183</v>
      </c>
      <c r="AC297" s="8">
        <f t="shared" si="111"/>
        <v>29.09090909090909</v>
      </c>
      <c r="AD297" s="8">
        <f t="shared" si="112"/>
        <v>17.139723022075962</v>
      </c>
      <c r="AE297" s="8">
        <f t="shared" si="113"/>
        <v>27.423556835321541</v>
      </c>
      <c r="AF297" s="8">
        <f t="shared" si="114"/>
        <v>8.7896015497825442</v>
      </c>
      <c r="AG297" s="8">
        <f t="shared" si="115"/>
        <v>14.063362479652072</v>
      </c>
    </row>
    <row r="298" spans="1:33">
      <c r="B298" s="2" t="s">
        <v>382</v>
      </c>
      <c r="C298">
        <v>180</v>
      </c>
      <c r="D298">
        <v>250</v>
      </c>
      <c r="E298" s="21">
        <f t="shared" si="74"/>
        <v>112.5</v>
      </c>
      <c r="F298" s="21">
        <f t="shared" si="74"/>
        <v>156.25</v>
      </c>
      <c r="I298">
        <v>990</v>
      </c>
      <c r="J298">
        <v>250</v>
      </c>
      <c r="K298">
        <v>250</v>
      </c>
      <c r="L298" s="21">
        <v>8.65</v>
      </c>
      <c r="M298" s="21">
        <v>2773</v>
      </c>
      <c r="N298" s="21">
        <v>2240</v>
      </c>
      <c r="O298" s="21">
        <v>3935</v>
      </c>
      <c r="P298" s="8">
        <f t="shared" si="103"/>
        <v>1</v>
      </c>
      <c r="R298" s="8">
        <f t="shared" si="100"/>
        <v>28.901734104046241</v>
      </c>
      <c r="S298" s="8">
        <f t="shared" si="101"/>
        <v>28.362679252132875</v>
      </c>
      <c r="T298" s="8">
        <f t="shared" si="102"/>
        <v>10.228156960740309</v>
      </c>
      <c r="V298" s="9">
        <f t="shared" si="104"/>
        <v>5.6412159999999996E-2</v>
      </c>
      <c r="W298" s="9">
        <f t="shared" si="105"/>
        <v>3.5257599999999993E-2</v>
      </c>
      <c r="X298" s="9">
        <f t="shared" si="106"/>
        <v>0.15643091968</v>
      </c>
      <c r="Y298" s="9">
        <f t="shared" si="107"/>
        <v>9.7769324800000001E-2</v>
      </c>
      <c r="Z298" s="9">
        <f t="shared" si="108"/>
        <v>5.5359999999999999E-2</v>
      </c>
      <c r="AA298" s="9">
        <f t="shared" si="109"/>
        <v>3.4599999999999999E-2</v>
      </c>
      <c r="AB298" s="8">
        <f t="shared" si="110"/>
        <v>18.063583815028903</v>
      </c>
      <c r="AC298" s="8">
        <f t="shared" si="111"/>
        <v>28.901734104046241</v>
      </c>
      <c r="AD298" s="8">
        <f t="shared" si="112"/>
        <v>17.726674532583043</v>
      </c>
      <c r="AE298" s="8">
        <f t="shared" si="113"/>
        <v>28.362679252132875</v>
      </c>
      <c r="AF298" s="8">
        <f t="shared" si="114"/>
        <v>6.3925981004626928</v>
      </c>
      <c r="AG298" s="8">
        <f t="shared" si="115"/>
        <v>10.228156960740309</v>
      </c>
    </row>
    <row r="299" spans="1:33">
      <c r="P299" s="8"/>
      <c r="R299" s="8"/>
      <c r="S299" s="8"/>
      <c r="T299" s="8"/>
      <c r="V299" s="9"/>
      <c r="W299" s="9"/>
      <c r="X299" s="9"/>
      <c r="Y299" s="9"/>
      <c r="Z299" s="9"/>
      <c r="AA299" s="9"/>
      <c r="AB299" s="8"/>
      <c r="AC299" s="8"/>
      <c r="AD299" s="8"/>
      <c r="AE299" s="8"/>
      <c r="AF299" s="8"/>
      <c r="AG299" s="8"/>
    </row>
    <row r="300" spans="1:33">
      <c r="A300" s="18" t="s">
        <v>399</v>
      </c>
      <c r="P300" s="8"/>
      <c r="R300" s="8"/>
      <c r="S300" s="8"/>
      <c r="T300" s="8"/>
      <c r="V300" s="9"/>
      <c r="W300" s="9"/>
      <c r="X300" s="9"/>
      <c r="Y300" s="9"/>
      <c r="Z300" s="9"/>
      <c r="AA300" s="9"/>
      <c r="AB300" s="8"/>
      <c r="AC300" s="8"/>
      <c r="AD300" s="8"/>
      <c r="AE300" s="8"/>
      <c r="AF300" s="8"/>
      <c r="AG300" s="8"/>
    </row>
    <row r="301" spans="1:33">
      <c r="A301" s="1" t="s">
        <v>233</v>
      </c>
      <c r="P301" s="8"/>
      <c r="R301" s="8"/>
      <c r="S301" s="8"/>
      <c r="T301" s="8"/>
      <c r="V301" s="9"/>
      <c r="W301" s="9"/>
      <c r="X301" s="9"/>
      <c r="Y301" s="9"/>
      <c r="Z301" s="9"/>
      <c r="AA301" s="9"/>
      <c r="AB301" s="8"/>
      <c r="AC301" s="8"/>
      <c r="AD301" s="8"/>
      <c r="AE301" s="8"/>
      <c r="AF301" s="8"/>
      <c r="AG301" s="8"/>
    </row>
    <row r="302" spans="1:33">
      <c r="B302" s="2" t="s">
        <v>400</v>
      </c>
      <c r="C302">
        <v>50</v>
      </c>
      <c r="D302">
        <v>110</v>
      </c>
      <c r="E302" s="21">
        <f t="shared" ref="E302:F307" si="116">C302/1.6</f>
        <v>31.25</v>
      </c>
      <c r="F302" s="21">
        <f t="shared" si="116"/>
        <v>68.75</v>
      </c>
      <c r="G302" t="s">
        <v>406</v>
      </c>
      <c r="H302" s="21">
        <v>1020</v>
      </c>
      <c r="M302">
        <v>1520</v>
      </c>
      <c r="N302">
        <v>1910</v>
      </c>
      <c r="O302">
        <v>1630</v>
      </c>
      <c r="P302" s="8"/>
      <c r="R302" s="8"/>
      <c r="S302" s="8"/>
      <c r="T302" s="8"/>
      <c r="V302" s="9">
        <f t="shared" si="104"/>
        <v>4.5284363636363636E-2</v>
      </c>
      <c r="W302" s="9">
        <f t="shared" si="105"/>
        <v>2.8302727272727275E-2</v>
      </c>
      <c r="X302" s="9">
        <f t="shared" si="106"/>
        <v>6.8832232727272735E-2</v>
      </c>
      <c r="Y302" s="9">
        <f t="shared" si="107"/>
        <v>4.302014545454546E-2</v>
      </c>
      <c r="Z302" s="9"/>
      <c r="AA302" s="9"/>
      <c r="AB302" s="8"/>
      <c r="AC302" s="8"/>
      <c r="AD302" s="8">
        <f t="shared" si="112"/>
        <v>22.08267754472746</v>
      </c>
      <c r="AE302" s="8">
        <f t="shared" si="113"/>
        <v>35.332284071563933</v>
      </c>
      <c r="AF302" s="8">
        <f t="shared" si="114"/>
        <v>14.52807733205754</v>
      </c>
      <c r="AG302" s="8">
        <f t="shared" si="115"/>
        <v>23.244923731292062</v>
      </c>
    </row>
    <row r="303" spans="1:33">
      <c r="A303" s="1" t="s">
        <v>401</v>
      </c>
      <c r="P303" s="8"/>
      <c r="R303" s="8"/>
      <c r="S303" s="8"/>
      <c r="T303" s="8"/>
      <c r="V303" s="9"/>
      <c r="W303" s="9"/>
      <c r="X303" s="9"/>
      <c r="Y303" s="9"/>
      <c r="Z303" s="9"/>
      <c r="AA303" s="9"/>
      <c r="AB303" s="8"/>
      <c r="AC303" s="8"/>
      <c r="AD303" s="8"/>
      <c r="AE303" s="8"/>
      <c r="AF303" s="8"/>
      <c r="AG303" s="8"/>
    </row>
    <row r="304" spans="1:33">
      <c r="B304" s="2" t="s">
        <v>403</v>
      </c>
      <c r="D304">
        <v>120</v>
      </c>
      <c r="F304" s="21">
        <f t="shared" si="116"/>
        <v>75</v>
      </c>
      <c r="G304" t="s">
        <v>407</v>
      </c>
      <c r="H304" s="21">
        <v>810</v>
      </c>
      <c r="J304">
        <v>70</v>
      </c>
      <c r="K304">
        <v>140</v>
      </c>
      <c r="M304" s="21">
        <v>1564</v>
      </c>
      <c r="N304" s="21">
        <v>1350</v>
      </c>
      <c r="O304" s="21">
        <v>1406</v>
      </c>
      <c r="P304" s="8">
        <f t="shared" si="103"/>
        <v>1.1666666666666667</v>
      </c>
      <c r="R304" s="8"/>
      <c r="S304" s="8">
        <f t="shared" si="101"/>
        <v>73.757968494810598</v>
      </c>
      <c r="T304" s="8">
        <f t="shared" si="102"/>
        <v>47.159826403331586</v>
      </c>
      <c r="V304" s="9">
        <f t="shared" si="104"/>
        <v>2.5307999999999997E-2</v>
      </c>
      <c r="W304" s="9">
        <f t="shared" si="105"/>
        <v>1.5817499999999998E-2</v>
      </c>
      <c r="X304" s="9">
        <f t="shared" si="106"/>
        <v>3.9581711999999998E-2</v>
      </c>
      <c r="Y304" s="9">
        <f t="shared" si="107"/>
        <v>2.4738570000000001E-2</v>
      </c>
      <c r="Z304" s="9"/>
      <c r="AA304" s="9"/>
      <c r="AB304" s="8"/>
      <c r="AC304" s="8"/>
      <c r="AD304" s="8">
        <f t="shared" si="112"/>
        <v>39.51319740793425</v>
      </c>
      <c r="AE304" s="8">
        <f t="shared" si="113"/>
        <v>63.221115852694801</v>
      </c>
      <c r="AF304" s="8">
        <f t="shared" si="114"/>
        <v>25.264192716070493</v>
      </c>
      <c r="AG304" s="8">
        <f t="shared" si="115"/>
        <v>40.422708345712792</v>
      </c>
    </row>
    <row r="305" spans="1:33">
      <c r="B305" s="2" t="s">
        <v>402</v>
      </c>
      <c r="C305">
        <v>190</v>
      </c>
      <c r="D305">
        <v>550</v>
      </c>
      <c r="E305" s="21">
        <f t="shared" si="116"/>
        <v>118.75</v>
      </c>
      <c r="F305" s="21">
        <f t="shared" si="116"/>
        <v>343.75</v>
      </c>
      <c r="G305" t="s">
        <v>408</v>
      </c>
      <c r="H305" s="21">
        <v>1440</v>
      </c>
      <c r="J305">
        <v>130</v>
      </c>
      <c r="K305">
        <v>400</v>
      </c>
      <c r="M305" s="21">
        <v>3100</v>
      </c>
      <c r="N305" s="21">
        <v>2230</v>
      </c>
      <c r="O305" s="21">
        <v>3200</v>
      </c>
      <c r="P305" s="8">
        <f t="shared" si="103"/>
        <v>0.72727272727272729</v>
      </c>
      <c r="R305" s="8"/>
      <c r="S305" s="8">
        <f t="shared" si="101"/>
        <v>56.053811659192824</v>
      </c>
      <c r="T305" s="8">
        <f t="shared" si="102"/>
        <v>18.081874728771879</v>
      </c>
      <c r="V305" s="9">
        <f t="shared" si="104"/>
        <v>2.0759272727272727E-2</v>
      </c>
      <c r="W305" s="9">
        <f t="shared" si="105"/>
        <v>1.2974545454545456E-2</v>
      </c>
      <c r="X305" s="9">
        <f t="shared" si="106"/>
        <v>6.4353745454545461E-2</v>
      </c>
      <c r="Y305" s="9">
        <f t="shared" si="107"/>
        <v>4.0221090909090908E-2</v>
      </c>
      <c r="Z305" s="9"/>
      <c r="AA305" s="9"/>
      <c r="AB305" s="8"/>
      <c r="AC305" s="8"/>
      <c r="AD305" s="8">
        <f t="shared" si="112"/>
        <v>48.171244394618832</v>
      </c>
      <c r="AE305" s="8">
        <f t="shared" si="113"/>
        <v>77.073991031390136</v>
      </c>
      <c r="AF305" s="8">
        <f t="shared" si="114"/>
        <v>15.539111095038335</v>
      </c>
      <c r="AG305" s="8">
        <f t="shared" si="115"/>
        <v>24.862577752061334</v>
      </c>
    </row>
    <row r="306" spans="1:33">
      <c r="A306" s="1" t="s">
        <v>404</v>
      </c>
      <c r="P306" s="8"/>
      <c r="R306" s="8"/>
      <c r="S306" s="8"/>
      <c r="T306" s="8"/>
      <c r="V306" s="9"/>
      <c r="W306" s="9"/>
      <c r="X306" s="9"/>
      <c r="Y306" s="9"/>
      <c r="Z306" s="9"/>
      <c r="AA306" s="9"/>
      <c r="AB306" s="8"/>
      <c r="AC306" s="8"/>
      <c r="AD306" s="8"/>
      <c r="AE306" s="8"/>
      <c r="AF306" s="8"/>
      <c r="AG306" s="8"/>
    </row>
    <row r="307" spans="1:33">
      <c r="B307" s="2" t="s">
        <v>405</v>
      </c>
      <c r="D307">
        <v>1000</v>
      </c>
      <c r="F307" s="21">
        <f t="shared" si="116"/>
        <v>625</v>
      </c>
      <c r="G307" t="s">
        <v>409</v>
      </c>
      <c r="H307" s="21">
        <v>1500</v>
      </c>
      <c r="J307">
        <v>50</v>
      </c>
      <c r="K307">
        <v>600</v>
      </c>
      <c r="M307" s="21">
        <v>3300</v>
      </c>
      <c r="N307" s="21">
        <v>2300</v>
      </c>
      <c r="O307" s="21">
        <v>3000</v>
      </c>
      <c r="P307" s="8">
        <f t="shared" si="103"/>
        <v>0.6</v>
      </c>
      <c r="R307" s="8"/>
      <c r="S307" s="8">
        <f t="shared" si="101"/>
        <v>86.956521739130437</v>
      </c>
      <c r="T307" s="8">
        <f t="shared" si="102"/>
        <v>26.350461133069828</v>
      </c>
      <c r="V307" s="9">
        <f t="shared" si="104"/>
        <v>1.1040000000000001E-2</v>
      </c>
      <c r="W307" s="9">
        <f t="shared" si="105"/>
        <v>6.9000000000000008E-3</v>
      </c>
      <c r="X307" s="9">
        <f t="shared" si="106"/>
        <v>3.6431999999999999E-2</v>
      </c>
      <c r="Y307" s="9">
        <f t="shared" si="107"/>
        <v>2.2769999999999999E-2</v>
      </c>
      <c r="Z307" s="9"/>
      <c r="AA307" s="9"/>
      <c r="AB307" s="8"/>
      <c r="AC307" s="8"/>
      <c r="AD307" s="8">
        <f t="shared" si="112"/>
        <v>90.579710144927532</v>
      </c>
      <c r="AE307" s="8">
        <f t="shared" si="113"/>
        <v>144.92753623188406</v>
      </c>
      <c r="AF307" s="8">
        <f t="shared" si="114"/>
        <v>27.448397013614407</v>
      </c>
      <c r="AG307" s="8">
        <f t="shared" si="115"/>
        <v>43.917435221783052</v>
      </c>
    </row>
    <row r="308" spans="1:33">
      <c r="P308" s="8"/>
    </row>
    <row r="310" spans="1:33">
      <c r="A310" s="38"/>
      <c r="B310" s="2" t="s">
        <v>430</v>
      </c>
    </row>
  </sheetData>
  <mergeCells count="9">
    <mergeCell ref="AB2:AC2"/>
    <mergeCell ref="AD2:AE2"/>
    <mergeCell ref="AF2:AG2"/>
    <mergeCell ref="J3:K3"/>
    <mergeCell ref="C1:F1"/>
    <mergeCell ref="J1:K1"/>
    <mergeCell ref="M1:O1"/>
    <mergeCell ref="R1:T1"/>
    <mergeCell ref="AB1:AG1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7</vt:i4>
      </vt:variant>
    </vt:vector>
  </HeadingPairs>
  <TitlesOfParts>
    <vt:vector size="8" baseType="lpstr">
      <vt:lpstr>Tabelle1</vt:lpstr>
      <vt:lpstr>Arbeitsbedarf</vt:lpstr>
      <vt:lpstr>Maschinenmassen</vt:lpstr>
      <vt:lpstr>Volumenbedarf</vt:lpstr>
      <vt:lpstr>Flächenbedarf</vt:lpstr>
      <vt:lpstr>LeistungV</vt:lpstr>
      <vt:lpstr>Leistungm2</vt:lpstr>
      <vt:lpstr>Leistungmasse</vt:lpstr>
    </vt:vector>
  </TitlesOfParts>
  <Company>TU Bergakademie Freiberg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JPL</cp:lastModifiedBy>
  <dcterms:created xsi:type="dcterms:W3CDTF">2008-10-15T08:44:07Z</dcterms:created>
  <dcterms:modified xsi:type="dcterms:W3CDTF">2008-10-27T08:55:13Z</dcterms:modified>
</cp:coreProperties>
</file>