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landa/Desktop/Prework_XS/Home Work/Week 1/"/>
    </mc:Choice>
  </mc:AlternateContent>
  <xr:revisionPtr revIDLastSave="0" documentId="10_ncr:8100000_{AAE76FF9-4C07-E14B-A09B-00CCD57A47C1}" xr6:coauthVersionLast="34" xr6:coauthVersionMax="34" xr10:uidLastSave="{00000000-0000-0000-0000-000000000000}"/>
  <bookViews>
    <workbookView xWindow="0" yWindow="460" windowWidth="33600" windowHeight="1906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Sheet1!$A$1:$R$4115</definedName>
  </definedNames>
  <calcPr calcId="162913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6" l="1"/>
  <c r="H4" i="6"/>
  <c r="H5" i="6"/>
  <c r="H6" i="6"/>
  <c r="H7" i="6"/>
  <c r="H8" i="6"/>
  <c r="H9" i="6"/>
  <c r="H10" i="6"/>
  <c r="H11" i="6"/>
  <c r="H12" i="6"/>
  <c r="H13" i="6"/>
  <c r="D12" i="6"/>
  <c r="D11" i="6"/>
  <c r="D10" i="6"/>
  <c r="D9" i="6"/>
  <c r="D8" i="6"/>
  <c r="D7" i="6"/>
  <c r="D6" i="6"/>
  <c r="D5" i="6"/>
  <c r="D4" i="6"/>
  <c r="D3" i="6"/>
  <c r="D13" i="6"/>
  <c r="C13" i="6"/>
  <c r="C12" i="6"/>
  <c r="C11" i="6"/>
  <c r="C10" i="6"/>
  <c r="C9" i="6"/>
  <c r="C8" i="6"/>
  <c r="C7" i="6"/>
  <c r="C6" i="6"/>
  <c r="C5" i="6"/>
  <c r="C4" i="6"/>
  <c r="C3" i="6"/>
  <c r="B7" i="6"/>
  <c r="B8" i="6"/>
  <c r="B9" i="6"/>
  <c r="B10" i="6"/>
  <c r="E10" i="6" s="1"/>
  <c r="B11" i="6"/>
  <c r="E11" i="6" s="1"/>
  <c r="B12" i="6"/>
  <c r="E12" i="6" s="1"/>
  <c r="B13" i="6"/>
  <c r="E13" i="6" s="1"/>
  <c r="B5" i="6"/>
  <c r="E5" i="6" s="1"/>
  <c r="B6" i="6"/>
  <c r="E6" i="6" s="1"/>
  <c r="D2" i="6"/>
  <c r="C2" i="6"/>
  <c r="B4" i="6"/>
  <c r="E4" i="6" s="1"/>
  <c r="B3" i="6"/>
  <c r="E3" i="6" s="1"/>
  <c r="E7" i="6" l="1"/>
  <c r="F7" i="6" s="1"/>
  <c r="G3" i="6"/>
  <c r="G11" i="6"/>
  <c r="G5" i="6"/>
  <c r="G13" i="6"/>
  <c r="G10" i="6"/>
  <c r="G4" i="6"/>
  <c r="G12" i="6"/>
  <c r="G6" i="6"/>
  <c r="G7" i="6"/>
  <c r="E9" i="6"/>
  <c r="G9" i="6" s="1"/>
  <c r="E8" i="6"/>
  <c r="F8" i="6" s="1"/>
  <c r="F6" i="6"/>
  <c r="F13" i="6"/>
  <c r="F5" i="6"/>
  <c r="F12" i="6"/>
  <c r="F4" i="6"/>
  <c r="F11" i="6"/>
  <c r="F3" i="6"/>
  <c r="F10" i="6"/>
  <c r="B2" i="6"/>
  <c r="G8" i="6" l="1"/>
  <c r="F9" i="6"/>
  <c r="E2" i="6"/>
  <c r="G2" i="6" l="1"/>
  <c r="H2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<sst xmlns="http://schemas.openxmlformats.org/spreadsheetml/2006/main" count="33048" uniqueCount="8401">
  <si>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</si>
  <si>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</si>
  <si>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</si>
  <si>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</si>
  <si>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</si>
  <si>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</si>
  <si>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</si>
  <si>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</si>
  <si>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</si>
  <si>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</si>
  <si>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</si>
  <si>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</si>
  <si>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</si>
  <si>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</si>
  <si>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</si>
  <si>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</si>
  <si>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</si>
  <si>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</si>
  <si>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</si>
  <si>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</si>
  <si>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</si>
  <si>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</si>
  <si>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</si>
  <si>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</si>
  <si>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</si>
  <si>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</si>
  <si>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</si>
  <si>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</si>
  <si>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</si>
  <si>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</si>
  <si>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</si>
  <si>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</si>
  <si>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</si>
  <si>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</si>
  <si>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</si>
  <si>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</si>
  <si>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</si>
  <si>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</si>
  <si>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</si>
  <si>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</si>
  <si>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</si>
  <si>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</si>
  <si>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</si>
  <si>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</si>
  <si>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</si>
  <si>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</si>
  <si>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</si>
  <si>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</si>
  <si>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</si>
  <si>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</si>
  <si>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</si>
  <si>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</si>
  <si>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</si>
  <si>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</si>
  <si>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</si>
  <si>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</si>
  <si>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</si>
  <si>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</si>
  <si>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</si>
  <si>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</si>
  <si>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</si>
  <si>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</si>
  <si>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</si>
  <si>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</si>
  <si>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</si>
  <si>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</si>
  <si>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</si>
  <si>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</si>
  <si>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</si>
  <si>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</si>
  <si>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</si>
  <si>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</si>
  <si>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</si>
  <si>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</si>
  <si>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</si>
  <si>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</si>
  <si>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</si>
  <si>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</si>
  <si>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</si>
  <si>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</si>
  <si>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</si>
  <si>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</si>
  <si>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</si>
  <si>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</si>
  <si>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</si>
  <si>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</si>
  <si>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</si>
  <si>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</si>
  <si>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</si>
  <si>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</si>
  <si>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</si>
  <si>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</si>
  <si>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</si>
  <si>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</si>
  <si>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</si>
  <si>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</si>
  <si>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</si>
  <si>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</si>
  <si>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</si>
  <si>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</si>
  <si>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</si>
  <si>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</si>
  <si>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</si>
  <si>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</si>
  <si>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</si>
  <si>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</si>
  <si>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</si>
  <si>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</si>
  <si>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</si>
  <si>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</si>
  <si>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</si>
  <si>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</si>
  <si>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</si>
  <si>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</si>
  <si>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</si>
  <si>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</si>
  <si>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</si>
  <si>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</si>
  <si>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</si>
  <si>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</si>
  <si>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</si>
  <si>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</si>
  <si>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</si>
  <si>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</si>
  <si>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</si>
  <si>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</si>
  <si>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</si>
  <si>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</si>
  <si>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</si>
  <si>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</si>
  <si>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</si>
  <si>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</si>
  <si>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</si>
  <si>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</si>
  <si>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</si>
  <si>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</si>
  <si>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</si>
  <si>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</si>
  <si>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</si>
  <si>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</si>
  <si>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</si>
  <si>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</si>
  <si>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</si>
  <si>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</si>
  <si>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</si>
  <si>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</si>
  <si>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</si>
  <si>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</si>
  <si>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</si>
  <si>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</si>
  <si>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</si>
  <si>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</si>
  <si>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</si>
  <si>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</si>
  <si>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</si>
  <si>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</si>
  <si>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</si>
  <si>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</si>
  <si>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</si>
  <si>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</si>
  <si>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</si>
  <si>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</si>
  <si>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</si>
  <si>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</si>
  <si>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</si>
  <si>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</si>
  <si>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</si>
  <si>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</si>
  <si>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</si>
  <si>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</si>
  <si>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</si>
  <si>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</si>
  <si>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</si>
  <si>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</si>
  <si>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</si>
  <si>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</si>
  <si>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</si>
  <si>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</si>
  <si>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</si>
  <si>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</si>
  <si>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</si>
  <si>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</si>
  <si>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</si>
  <si>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</si>
  <si>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</si>
  <si>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</si>
  <si>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</si>
  <si>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</si>
  <si>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</si>
  <si>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</si>
  <si>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</si>
  <si>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</si>
  <si>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</si>
  <si>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</si>
  <si>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</si>
  <si>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</si>
  <si>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</si>
  <si>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</si>
  <si>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</si>
  <si>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</si>
  <si>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</si>
  <si>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</si>
  <si>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</si>
  <si>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</si>
  <si>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</si>
  <si>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</si>
  <si>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</si>
  <si>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</si>
  <si>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</si>
  <si>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</si>
  <si>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</si>
  <si>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</si>
  <si>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</si>
  <si>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</si>
  <si>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</si>
  <si>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</si>
  <si>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</si>
  <si>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</si>
  <si>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</si>
  <si>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</si>
  <si>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</si>
  <si>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</si>
  <si>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</si>
  <si>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</si>
  <si>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</si>
  <si>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</si>
  <si>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</si>
  <si>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</si>
  <si>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</si>
  <si>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</si>
  <si>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</si>
  <si>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</si>
  <si>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</si>
  <si>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</si>
  <si>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</si>
  <si>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</si>
  <si>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</si>
  <si>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</si>
  <si>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</si>
  <si>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</si>
  <si>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</si>
  <si>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</si>
  <si>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</si>
  <si>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</si>
  <si>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</si>
  <si>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</si>
  <si>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</si>
  <si>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</si>
  <si>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</si>
  <si>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</si>
  <si>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</si>
  <si>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</si>
  <si>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</si>
  <si>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</si>
  <si>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</si>
  <si>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</si>
  <si>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</si>
  <si>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</si>
  <si>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</si>
  <si>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</si>
  <si>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</si>
  <si>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</si>
  <si>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</si>
  <si>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</si>
  <si>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</si>
  <si>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</si>
  <si>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</si>
  <si>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</si>
  <si>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</si>
  <si>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</si>
  <si>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</si>
  <si>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</si>
  <si>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</si>
  <si>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</si>
  <si>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</si>
  <si>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</si>
  <si>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</si>
  <si>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</si>
  <si>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</si>
  <si>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</si>
  <si>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</si>
  <si>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</si>
  <si>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</si>
  <si>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</si>
  <si>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</si>
  <si>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</si>
  <si>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</si>
  <si>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</si>
  <si>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</si>
  <si>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</si>
  <si>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</si>
  <si>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</si>
  <si>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</si>
  <si>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</si>
  <si>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</si>
  <si>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</si>
  <si>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</si>
  <si>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</si>
  <si>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</si>
  <si>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</si>
  <si>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</si>
  <si>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</si>
  <si>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</si>
  <si>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</si>
  <si>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</si>
  <si>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</si>
  <si>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</si>
  <si>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</si>
  <si>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</si>
  <si>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</si>
  <si>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</si>
  <si>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</si>
  <si>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</si>
  <si>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</si>
  <si>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</si>
  <si>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</si>
  <si>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</si>
  <si>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</si>
  <si>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</si>
  <si>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</si>
  <si>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</si>
  <si>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</si>
  <si>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</si>
  <si>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</si>
  <si>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</si>
  <si>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</si>
  <si>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</si>
  <si>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</si>
  <si>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</si>
  <si>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</si>
  <si>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</si>
  <si>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</si>
  <si>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</si>
  <si>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</si>
  <si>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</si>
  <si>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</si>
  <si>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</si>
  <si>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</si>
  <si>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</si>
  <si>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</si>
  <si>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</si>
  <si>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</si>
  <si>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</si>
  <si>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</si>
  <si>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</si>
  <si>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</si>
  <si>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</si>
  <si>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</si>
  <si>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</si>
  <si>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</si>
  <si>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</si>
  <si>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</si>
  <si>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</si>
  <si>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</si>
  <si>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</si>
  <si>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</si>
  <si>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</si>
  <si>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</si>
  <si>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</si>
  <si>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</si>
  <si>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</si>
  <si>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</si>
  <si>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</si>
  <si>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</si>
  <si>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</si>
  <si>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</si>
  <si>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</si>
  <si>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</si>
  <si>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</si>
  <si>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</si>
  <si>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</si>
  <si>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</si>
  <si>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</si>
  <si>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</si>
  <si>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</si>
  <si>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</si>
  <si>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</si>
  <si>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</si>
  <si>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</si>
  <si>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</si>
  <si>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</si>
  <si>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</si>
  <si>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</si>
  <si>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</si>
  <si>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</si>
  <si>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</si>
  <si>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</si>
  <si>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</si>
  <si>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</si>
  <si>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</si>
  <si>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</si>
  <si>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</si>
  <si>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</si>
  <si>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</si>
  <si>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</si>
  <si>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</si>
  <si>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</si>
  <si>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</si>
  <si>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</si>
  <si>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</si>
  <si>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</si>
  <si>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</si>
  <si>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</si>
  <si>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</si>
  <si>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</si>
  <si>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</si>
  <si>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</si>
  <si>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</si>
  <si>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</si>
  <si>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</si>
  <si>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</si>
  <si>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</si>
  <si>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</si>
  <si>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</si>
  <si>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</si>
  <si>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</si>
  <si>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</si>
  <si>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</si>
  <si>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</si>
  <si>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</si>
  <si>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</si>
  <si>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</si>
  <si>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</si>
  <si>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</si>
  <si>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</si>
  <si>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</si>
  <si>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</si>
  <si>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</si>
  <si>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</si>
  <si>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</si>
  <si>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</si>
  <si>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</si>
  <si>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</si>
  <si>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</si>
  <si>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</si>
  <si>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</si>
  <si>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</si>
  <si>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</si>
  <si>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</si>
  <si>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</si>
  <si>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</si>
  <si>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</si>
  <si>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</si>
  <si>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</si>
  <si>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</si>
  <si>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</si>
  <si>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</si>
  <si>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</si>
  <si>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</si>
  <si>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</si>
  <si>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</si>
  <si>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</si>
  <si>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</si>
  <si>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</si>
  <si>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</si>
  <si>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</si>
  <si>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</si>
  <si>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</si>
  <si>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</si>
  <si>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</si>
  <si>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</si>
  <si>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</si>
  <si>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</si>
  <si>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</si>
  <si>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</si>
  <si>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</si>
  <si>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</si>
  <si>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</si>
  <si>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</si>
  <si>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</si>
  <si>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</si>
  <si>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</si>
  <si>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</si>
  <si>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</si>
  <si>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</si>
  <si>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</si>
  <si>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</si>
  <si>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</si>
  <si>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</si>
  <si>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</si>
  <si>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</si>
  <si>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</si>
  <si>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</si>
  <si>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</si>
  <si>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</si>
  <si>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</si>
  <si>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</si>
  <si>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</si>
  <si>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</si>
  <si>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</si>
  <si>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</si>
  <si>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</si>
  <si>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</si>
  <si>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</si>
  <si>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</si>
  <si>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</si>
  <si>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</si>
  <si>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</si>
  <si>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</si>
  <si>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</si>
  <si>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</si>
  <si>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</si>
  <si>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</si>
  <si>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</si>
  <si>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</si>
  <si>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</si>
  <si>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</si>
  <si>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</si>
  <si>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</si>
  <si>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</si>
  <si>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</si>
  <si>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</si>
  <si>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</si>
  <si>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</si>
  <si>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</si>
  <si>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</si>
  <si>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</si>
  <si>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</si>
  <si>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</si>
  <si>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</si>
  <si>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</si>
  <si>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</si>
  <si>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</si>
  <si>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</si>
  <si>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</si>
  <si>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</si>
  <si>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</si>
  <si>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</si>
  <si>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</si>
  <si>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</si>
  <si>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</si>
  <si>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</si>
  <si>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</si>
  <si>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</si>
  <si>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</si>
  <si>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</si>
  <si>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</si>
  <si>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</si>
  <si>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</si>
  <si>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</si>
  <si>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</si>
  <si>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</si>
  <si>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</si>
  <si>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</si>
  <si>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</si>
  <si>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</si>
  <si>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</si>
  <si>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</si>
  <si>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</si>
  <si>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</si>
  <si>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</si>
  <si>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</si>
  <si>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</si>
  <si>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</si>
  <si>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</si>
  <si>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</si>
  <si>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</si>
  <si>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</si>
  <si>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</si>
  <si>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</si>
  <si>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</si>
  <si>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</si>
  <si>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</si>
  <si>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</si>
  <si>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</si>
  <si>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</si>
  <si>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</si>
  <si>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</si>
  <si>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</si>
  <si>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</si>
  <si>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</si>
  <si>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</si>
  <si>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</si>
  <si>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</si>
  <si>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</si>
  <si>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</si>
  <si>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</si>
  <si>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</si>
  <si>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</si>
  <si>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</si>
  <si>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</si>
  <si>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</si>
  <si>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</si>
  <si>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</si>
  <si>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</si>
  <si>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</si>
  <si>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</si>
  <si>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</si>
  <si>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</si>
  <si>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</si>
  <si>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</si>
  <si>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</si>
  <si>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</si>
  <si>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</si>
  <si>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</si>
  <si>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</si>
  <si>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</si>
  <si>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</si>
  <si>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</si>
  <si>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</si>
  <si>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</si>
  <si>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</si>
  <si>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</si>
  <si>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</si>
  <si>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</si>
  <si>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</si>
  <si>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</si>
  <si>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</si>
  <si>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</si>
  <si>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</si>
  <si>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</si>
  <si>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</si>
  <si>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</si>
  <si>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</si>
  <si>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</si>
  <si>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</si>
  <si>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</si>
  <si>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</si>
  <si>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</si>
  <si>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</si>
  <si>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</si>
  <si>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</si>
  <si>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</si>
  <si>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</si>
  <si>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</si>
  <si>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</si>
  <si>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</si>
  <si>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</si>
  <si>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</si>
  <si>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</si>
  <si>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</si>
  <si>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</si>
  <si>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</si>
  <si>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</si>
  <si>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</si>
  <si>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</si>
  <si>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</si>
  <si>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</si>
  <si>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</si>
  <si>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</si>
  <si>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</si>
  <si>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</si>
  <si>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</si>
  <si>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</si>
  <si>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</si>
  <si>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</si>
  <si>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</si>
  <si>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</si>
  <si>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</si>
  <si>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</si>
  <si>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</si>
  <si>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</si>
  <si>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</si>
  <si>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</si>
  <si>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</si>
  <si>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</si>
  <si>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</si>
  <si>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</si>
  <si>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</si>
  <si>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</si>
  <si>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</si>
  <si>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</si>
  <si>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</si>
  <si>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</si>
  <si>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</si>
  <si>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</si>
  <si>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</si>
  <si>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</si>
  <si>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</si>
  <si>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</si>
  <si>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</si>
  <si>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</si>
  <si>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</si>
  <si>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</si>
  <si>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</si>
  <si>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</si>
  <si>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</si>
  <si>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</si>
  <si>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</si>
  <si>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</si>
  <si>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</si>
  <si>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</si>
  <si>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</si>
  <si>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</si>
  <si>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</si>
  <si>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</si>
  <si>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</si>
  <si>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</si>
  <si>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</si>
  <si>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</si>
  <si>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</si>
  <si>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</si>
  <si>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</si>
  <si>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</si>
  <si>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</si>
  <si>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</si>
  <si>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</si>
  <si>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</si>
  <si>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</si>
  <si>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</si>
  <si>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</si>
  <si>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</si>
  <si>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</si>
  <si>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</si>
  <si>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</si>
  <si>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</si>
  <si>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</si>
  <si>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</si>
  <si>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</si>
  <si>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</si>
  <si>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</si>
  <si>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</si>
  <si>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</si>
  <si>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</si>
  <si>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</si>
  <si>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</si>
  <si>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</si>
  <si>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</si>
  <si>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</si>
  <si>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</si>
  <si>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</si>
  <si>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</si>
  <si>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</si>
  <si>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</si>
  <si>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</si>
  <si>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</si>
  <si>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</si>
  <si>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</si>
  <si>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</si>
  <si>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</si>
  <si>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</si>
  <si>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</si>
  <si>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</si>
  <si>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</si>
  <si>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</si>
  <si>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</si>
  <si>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</si>
  <si>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</si>
  <si>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</si>
  <si>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</si>
  <si>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</si>
  <si>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</si>
  <si>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</si>
  <si>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</si>
  <si>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</si>
  <si>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</si>
  <si>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</si>
  <si>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</si>
  <si>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</si>
  <si>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</si>
  <si>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</si>
  <si>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</si>
  <si>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</si>
  <si>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</si>
  <si>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</si>
  <si>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</si>
  <si>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</si>
  <si>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</si>
  <si>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</si>
  <si>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</si>
  <si>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</si>
  <si>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</si>
  <si>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</si>
  <si>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</si>
  <si>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</si>
  <si>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</si>
  <si>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</si>
  <si>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</si>
  <si>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</si>
  <si>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</si>
  <si>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</si>
  <si>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</si>
  <si>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</si>
  <si>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</si>
  <si>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</si>
  <si>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</si>
  <si>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</si>
  <si>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</si>
  <si>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</si>
  <si>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</si>
  <si>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</si>
  <si>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</si>
  <si>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</si>
  <si>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</si>
  <si>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</si>
  <si>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</si>
  <si>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</si>
  <si>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</si>
  <si>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</si>
  <si>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</si>
  <si>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</si>
  <si>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</si>
  <si>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</si>
  <si>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</si>
  <si>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</si>
  <si>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</si>
  <si>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</si>
  <si>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</si>
  <si>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</si>
  <si>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</si>
  <si>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</si>
  <si>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</si>
  <si>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</si>
  <si>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</si>
  <si>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</si>
  <si>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</si>
  <si>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</si>
  <si>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</si>
  <si>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</si>
  <si>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</si>
  <si>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</si>
  <si>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</si>
  <si>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</si>
  <si>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</si>
  <si>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</si>
  <si>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</si>
  <si>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</si>
  <si>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</si>
  <si>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</si>
  <si>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</si>
  <si>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</si>
  <si>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</si>
  <si>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</si>
  <si>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</si>
  <si>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</si>
  <si>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</si>
  <si>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</si>
  <si>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</si>
  <si>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</si>
  <si>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</si>
  <si>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</si>
  <si>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</si>
  <si>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</si>
  <si>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</si>
  <si>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</si>
  <si>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</si>
  <si>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</si>
  <si>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</si>
  <si>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</si>
  <si>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</si>
  <si>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</si>
  <si>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</si>
  <si>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</si>
  <si>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</si>
  <si>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</si>
  <si>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</si>
  <si>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</si>
  <si>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</si>
  <si>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</si>
  <si>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</si>
  <si>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</si>
  <si>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</si>
  <si>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</si>
  <si>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</si>
  <si>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</si>
  <si>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</si>
  <si>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</si>
  <si>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</si>
  <si>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</si>
  <si>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</si>
  <si>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</si>
  <si>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</si>
  <si>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</si>
  <si>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</si>
  <si>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</si>
  <si>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</si>
  <si>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</si>
  <si>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</si>
  <si>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</si>
  <si>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</si>
  <si>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</si>
  <si>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</si>
  <si>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</si>
  <si>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</si>
  <si>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</si>
  <si>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</si>
  <si>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</si>
  <si>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</si>
  <si>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</si>
  <si>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</si>
  <si>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</si>
  <si>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</si>
  <si>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</si>
  <si>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</si>
  <si>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</si>
  <si>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</si>
  <si>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</si>
  <si>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</si>
  <si>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</si>
  <si>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</si>
  <si>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</si>
  <si>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</si>
  <si>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</si>
  <si>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</si>
  <si>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</si>
  <si>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</si>
  <si>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</si>
  <si>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</si>
  <si>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</si>
  <si>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</si>
  <si>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</si>
  <si>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</si>
  <si>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</si>
  <si>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</si>
  <si>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</si>
  <si>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</si>
  <si>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</si>
  <si>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</si>
  <si>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</si>
  <si>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</si>
  <si>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</si>
  <si>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</si>
  <si>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</si>
  <si>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</si>
  <si>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</si>
  <si>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</si>
  <si>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</si>
  <si>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</si>
  <si>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</si>
  <si>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</si>
  <si>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</si>
  <si>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</si>
  <si>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</si>
  <si>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</si>
  <si>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</si>
  <si>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</si>
  <si>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</si>
  <si>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</si>
  <si>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</si>
  <si>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</si>
  <si>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</si>
  <si>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</si>
  <si>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</si>
  <si>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</si>
  <si>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</si>
  <si>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</si>
  <si>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</si>
  <si>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</si>
  <si>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</si>
  <si>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</si>
  <si>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</si>
  <si>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</si>
  <si>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</si>
  <si>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</si>
  <si>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</si>
  <si>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</si>
  <si>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</si>
  <si>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</si>
  <si>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</si>
  <si>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</si>
  <si>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</si>
  <si>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</si>
  <si>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</si>
  <si>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</si>
  <si>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</si>
  <si>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</si>
  <si>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</si>
  <si>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</si>
  <si>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</si>
  <si>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</si>
  <si>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</si>
  <si>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</si>
  <si>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</si>
  <si>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</si>
  <si>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</si>
  <si>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</si>
  <si>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</si>
  <si>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</si>
  <si>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</si>
  <si>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</si>
  <si>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</si>
  <si>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</si>
  <si>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</si>
  <si>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</si>
  <si>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</si>
  <si>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</si>
  <si>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</si>
  <si>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</si>
  <si>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</si>
  <si>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</si>
  <si>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</si>
  <si>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</si>
  <si>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</si>
  <si>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</si>
  <si>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</si>
  <si>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</si>
  <si>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</si>
  <si>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</si>
  <si>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</si>
  <si>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</si>
  <si>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</si>
  <si>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</si>
  <si>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</si>
  <si>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</si>
  <si>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</si>
  <si>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</si>
  <si>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</si>
  <si>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</si>
  <si>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</si>
  <si>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</si>
  <si>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</si>
  <si>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</si>
  <si>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</si>
  <si>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</si>
  <si>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</si>
  <si>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</si>
  <si>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</si>
  <si>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</si>
  <si>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</si>
  <si>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</si>
  <si>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</si>
  <si>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</si>
  <si>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</si>
  <si>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</si>
  <si>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</si>
  <si>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</si>
  <si>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</si>
  <si>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</si>
  <si>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</si>
  <si>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</si>
  <si>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</si>
  <si>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</si>
  <si>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</si>
  <si>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</si>
  <si>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</si>
  <si>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</si>
  <si>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</si>
  <si>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</si>
  <si>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</si>
  <si>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</si>
  <si>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</si>
  <si>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</si>
  <si>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</si>
  <si>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</si>
  <si>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</si>
  <si>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</si>
  <si>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</si>
  <si>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</si>
  <si>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</si>
  <si>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</si>
  <si>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</si>
  <si>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</si>
  <si>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</si>
  <si>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</si>
  <si>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</si>
  <si>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</si>
  <si>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</si>
  <si>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</si>
  <si>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</si>
  <si>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</si>
  <si>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</si>
  <si>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</si>
  <si>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</si>
  <si>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</si>
  <si>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</si>
  <si>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</si>
  <si>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</si>
  <si>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</si>
  <si>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</si>
  <si>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</si>
  <si>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</si>
  <si>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</si>
  <si>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</si>
  <si>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</si>
  <si>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</si>
  <si>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</si>
  <si>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</si>
  <si>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</si>
  <si>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</si>
  <si>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</si>
  <si>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</si>
  <si>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</si>
  <si>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</si>
  <si>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</si>
  <si>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</si>
  <si>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</si>
  <si>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</si>
  <si>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</si>
  <si>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</si>
  <si>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</si>
  <si>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</si>
  <si>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</si>
  <si>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</si>
  <si>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</si>
  <si>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</si>
  <si>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</si>
  <si>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</si>
  <si>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</si>
  <si>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</si>
  <si>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</si>
  <si>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</si>
  <si>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</si>
  <si>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</si>
  <si>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</si>
  <si>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</si>
  <si>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</si>
  <si>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</si>
  <si>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</si>
  <si>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</si>
  <si>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</si>
  <si>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</si>
  <si>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</si>
  <si>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</si>
  <si>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</si>
  <si>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</si>
  <si>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</si>
  <si>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</si>
  <si>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</si>
  <si>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</si>
  <si>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</si>
  <si>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</si>
  <si>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</si>
  <si>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</si>
  <si>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</si>
  <si>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</si>
  <si>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</si>
  <si>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</si>
  <si>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</si>
  <si>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</si>
  <si>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</si>
  <si>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</si>
  <si>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</si>
  <si>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</si>
  <si>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</si>
  <si>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</si>
  <si>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</si>
  <si>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</si>
  <si>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</si>
  <si>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</si>
  <si>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</si>
  <si>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</si>
  <si>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</si>
  <si>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</si>
  <si>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</si>
  <si>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</si>
  <si>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</si>
  <si>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</si>
  <si>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</si>
  <si>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</si>
  <si>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</si>
  <si>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</si>
  <si>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</si>
  <si>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</si>
  <si>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</si>
  <si>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</si>
  <si>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</si>
  <si>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</si>
  <si>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</si>
  <si>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</si>
  <si>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</si>
  <si>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</si>
  <si>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</si>
  <si>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</si>
  <si>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</si>
  <si>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</si>
  <si>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</si>
  <si>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</si>
  <si>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</si>
  <si>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</si>
  <si>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</si>
  <si>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</si>
  <si>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</si>
  <si>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</si>
  <si>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</si>
  <si>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</si>
  <si>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</si>
  <si>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</si>
  <si>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</si>
  <si>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</si>
  <si>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</si>
  <si>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</si>
  <si>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</si>
  <si>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</si>
  <si>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</si>
  <si>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</si>
  <si>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</si>
  <si>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</si>
  <si>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</si>
  <si>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</si>
  <si>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</si>
  <si>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</si>
  <si>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</si>
  <si>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</si>
  <si>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</si>
  <si>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</si>
  <si>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</si>
  <si>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</si>
  <si>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</si>
  <si>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</si>
  <si>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</si>
  <si>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</si>
  <si>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</si>
  <si>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</si>
  <si>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</si>
  <si>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</si>
  <si>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</si>
  <si>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</si>
  <si>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</si>
  <si>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</si>
  <si>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</si>
  <si>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</si>
  <si>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</si>
  <si>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</si>
  <si>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</si>
  <si>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</si>
  <si>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</si>
  <si>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</si>
  <si>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</si>
  <si>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</si>
  <si>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</si>
  <si>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</si>
  <si>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</si>
  <si>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</si>
  <si>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</si>
  <si>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</si>
  <si>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</si>
  <si>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</si>
  <si>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</si>
  <si>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</si>
  <si>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</si>
  <si>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</si>
  <si>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</si>
  <si>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</si>
  <si>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</si>
  <si>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</si>
  <si>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</si>
  <si>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</si>
  <si>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</si>
  <si>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</si>
  <si>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</si>
  <si>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</si>
  <si>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</si>
  <si>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</si>
  <si>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</si>
  <si>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</si>
  <si>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</si>
  <si>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</si>
  <si>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</si>
  <si>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</si>
  <si>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</si>
  <si>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</si>
  <si>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</si>
  <si>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</si>
  <si>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</si>
  <si>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</si>
  <si>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</si>
  <si>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</si>
  <si>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</si>
  <si>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</si>
  <si>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</si>
  <si>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</si>
  <si>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</si>
  <si>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</si>
  <si>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</si>
  <si>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</si>
  <si>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</si>
  <si>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</si>
  <si>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</si>
  <si>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</si>
  <si>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</si>
  <si>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</si>
  <si>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</si>
  <si>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</si>
  <si>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</si>
  <si>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</si>
  <si>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</si>
  <si>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</si>
  <si>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</si>
  <si>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</si>
  <si>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</si>
  <si>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</si>
  <si>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</si>
  <si>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</si>
  <si>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</si>
  <si>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</si>
  <si>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</si>
  <si>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</si>
  <si>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</si>
  <si>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</si>
  <si>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</si>
  <si>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</si>
  <si>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</si>
  <si>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</si>
  <si>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</si>
  <si>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</si>
  <si>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</si>
  <si>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</si>
  <si>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</si>
  <si>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</si>
  <si>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</si>
  <si>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</si>
  <si>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</si>
  <si>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</si>
  <si>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</si>
  <si>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</si>
  <si>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</si>
  <si>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</si>
  <si>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</si>
  <si>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</si>
  <si>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</si>
  <si>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</si>
  <si>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</si>
  <si>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</si>
  <si>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</si>
  <si>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</si>
  <si>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</si>
  <si>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</si>
  <si>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</si>
  <si>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</si>
  <si>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</si>
  <si>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</si>
  <si>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</si>
  <si>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</si>
  <si>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</si>
  <si>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</si>
  <si>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</si>
  <si>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</si>
  <si>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</si>
  <si>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</si>
  <si>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</si>
  <si>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</si>
  <si>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</si>
  <si>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</si>
  <si>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</si>
  <si>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</si>
  <si>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</si>
  <si>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</si>
  <si>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</si>
  <si>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</si>
  <si>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</si>
  <si>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</si>
  <si>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</si>
  <si>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</si>
  <si>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</si>
  <si>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</si>
  <si>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</si>
  <si>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</si>
  <si>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</si>
  <si>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</si>
  <si>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</si>
  <si>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</si>
  <si>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</si>
  <si>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</si>
  <si>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</si>
  <si>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</si>
  <si>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</si>
  <si>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</si>
  <si>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</si>
  <si>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</si>
  <si>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</si>
  <si>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</si>
  <si>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</si>
  <si>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</si>
  <si>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</si>
  <si>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</si>
  <si>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</si>
  <si>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</si>
  <si>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</si>
  <si>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</si>
  <si>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</si>
  <si>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</si>
  <si>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</si>
  <si>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</si>
  <si>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</si>
  <si>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</si>
  <si>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</si>
  <si>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</si>
  <si>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</si>
  <si>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</si>
  <si>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</si>
  <si>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</si>
  <si>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</si>
  <si>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</si>
  <si>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</si>
  <si>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</si>
  <si>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</si>
  <si>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</si>
  <si>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</si>
  <si>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</si>
  <si>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</si>
  <si>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</si>
  <si>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</si>
  <si>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</si>
  <si>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</si>
  <si>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</si>
  <si>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</si>
  <si>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</si>
  <si>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</si>
  <si>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</si>
  <si>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</si>
  <si>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</si>
  <si>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</si>
  <si>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</si>
  <si>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</si>
  <si>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</si>
  <si>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</si>
  <si>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</si>
  <si>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</si>
  <si>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</si>
  <si>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</si>
  <si>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</si>
  <si>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</si>
  <si>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</si>
  <si>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</si>
  <si>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</si>
  <si>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</si>
  <si>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</si>
  <si>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</si>
  <si>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</si>
  <si>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</si>
  <si>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</si>
  <si>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</si>
  <si>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</si>
  <si>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</si>
  <si>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</si>
  <si>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</si>
  <si>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</si>
  <si>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</si>
  <si>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</si>
  <si>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</si>
  <si>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</si>
  <si>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</si>
  <si>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</si>
  <si>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</si>
  <si>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</si>
  <si>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</si>
  <si>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</si>
  <si>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</si>
  <si>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</si>
  <si>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</si>
  <si>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</si>
  <si>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</si>
  <si>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</si>
  <si>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</si>
  <si>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</si>
  <si>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</si>
  <si>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</si>
  <si>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</si>
  <si>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</si>
  <si>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</si>
  <si>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</si>
  <si>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</si>
  <si>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</si>
  <si>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</si>
  <si>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</si>
  <si>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</si>
  <si>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</si>
  <si>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</si>
  <si>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</si>
  <si>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</si>
  <si>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</si>
  <si>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</si>
  <si>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</si>
  <si>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</si>
  <si>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</si>
  <si>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</si>
  <si>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</si>
  <si>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</si>
  <si>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</si>
  <si>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</si>
  <si>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</si>
  <si>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</si>
  <si>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</si>
  <si>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</si>
  <si>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</si>
  <si>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</si>
  <si>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</si>
  <si>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</si>
  <si>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</si>
  <si>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</si>
  <si>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</si>
  <si>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</si>
  <si>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</si>
  <si>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</si>
  <si>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</si>
  <si>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</si>
  <si>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</si>
  <si>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</si>
  <si>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</si>
  <si>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</si>
  <si>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</si>
  <si>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</si>
  <si>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</si>
  <si>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</si>
  <si>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</si>
  <si>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</si>
  <si>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</si>
  <si>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</si>
  <si>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</si>
  <si>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</si>
  <si>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</si>
  <si>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</si>
  <si>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</si>
  <si>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</si>
  <si>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</si>
  <si>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</si>
  <si>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</si>
  <si>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</si>
  <si>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</si>
  <si>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</si>
  <si>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</si>
  <si>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</si>
  <si>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</si>
  <si>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</si>
  <si>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</si>
  <si>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</si>
  <si>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</si>
  <si>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</si>
  <si>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</si>
  <si>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</si>
  <si>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</si>
  <si>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</si>
  <si>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</si>
  <si>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</si>
  <si>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</si>
  <si>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</si>
  <si>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</si>
  <si>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</si>
  <si>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</si>
  <si>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</si>
  <si>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</si>
  <si>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</si>
  <si>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</si>
  <si>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</si>
  <si>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</si>
  <si>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</si>
  <si>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</si>
  <si>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</si>
  <si>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</si>
  <si>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</si>
  <si>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</si>
  <si>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</si>
  <si>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</si>
  <si>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</si>
  <si>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</si>
  <si>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</si>
  <si>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</si>
  <si>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</si>
  <si>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</si>
  <si>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</si>
  <si>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</si>
  <si>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</si>
  <si>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</si>
  <si>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</si>
  <si>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</si>
  <si>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</si>
  <si>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</si>
  <si>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</si>
  <si>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</si>
  <si>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</si>
  <si>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</si>
  <si>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</si>
  <si>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</si>
  <si>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</si>
  <si>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</si>
  <si>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</si>
  <si>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</si>
  <si>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</si>
  <si>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</si>
  <si>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</si>
  <si>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</si>
  <si>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</si>
  <si>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</si>
  <si>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</si>
  <si>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</si>
  <si>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</si>
  <si>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</si>
  <si>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</si>
  <si>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</si>
  <si>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</si>
  <si>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</si>
  <si>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</si>
  <si>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</si>
  <si>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</si>
  <si>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</si>
  <si>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</si>
  <si>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</si>
  <si>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</si>
  <si>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</si>
  <si>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</si>
  <si>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</si>
  <si>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</si>
  <si>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</si>
  <si>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</si>
  <si>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</si>
  <si>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</si>
  <si>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</si>
  <si>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</si>
  <si>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</si>
  <si>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</si>
  <si>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</si>
  <si>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</si>
  <si>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</si>
  <si>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</si>
  <si>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</si>
  <si>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</si>
  <si>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</si>
  <si>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</si>
  <si>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</si>
  <si>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</si>
  <si>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</si>
  <si>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</si>
  <si>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</si>
  <si>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</si>
  <si>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</si>
  <si>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</si>
  <si>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</si>
  <si>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</si>
  <si>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</si>
  <si>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</si>
  <si>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</si>
  <si>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</si>
  <si>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</si>
  <si>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</si>
  <si>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</si>
  <si>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</si>
  <si>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</si>
  <si>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</si>
  <si>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</si>
  <si>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</si>
  <si>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</si>
  <si>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</si>
  <si>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</si>
  <si>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</si>
  <si>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</si>
  <si>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</si>
  <si>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</si>
  <si>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</si>
  <si>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</si>
  <si>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</si>
  <si>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</si>
  <si>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</si>
  <si>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</si>
  <si>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</si>
  <si>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</si>
  <si>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</si>
  <si>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</si>
  <si>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</si>
  <si>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</si>
  <si>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</si>
  <si>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</si>
  <si>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</si>
  <si>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</si>
  <si>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</si>
  <si>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</si>
  <si>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</si>
  <si>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</si>
  <si>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</si>
  <si>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</si>
  <si>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</si>
  <si>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</si>
  <si>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</si>
  <si>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</si>
  <si>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</si>
  <si>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</si>
  <si>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</si>
  <si>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</si>
  <si>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</si>
  <si>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</si>
  <si>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</si>
  <si>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</si>
  <si>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</si>
  <si>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</si>
  <si>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</si>
  <si>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</si>
  <si>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</si>
  <si>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</si>
  <si>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</si>
  <si>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</si>
  <si>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</si>
  <si>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</si>
  <si>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</si>
  <si>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</si>
  <si>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</si>
  <si>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</si>
  <si>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</si>
  <si>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</si>
  <si>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</si>
  <si>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</si>
  <si>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</si>
  <si>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</si>
  <si>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</si>
  <si>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</si>
  <si>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</si>
  <si>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</si>
  <si>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</si>
  <si>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</si>
  <si>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</si>
  <si>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</si>
  <si>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</si>
  <si>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</si>
  <si>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</si>
  <si>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</si>
  <si>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</si>
  <si>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</si>
  <si>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</si>
  <si>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</si>
  <si>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</si>
  <si>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</si>
  <si>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</si>
  <si>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</si>
  <si>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</si>
  <si>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</si>
  <si>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</si>
  <si>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</si>
  <si>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</si>
  <si>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</si>
  <si>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</si>
  <si>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</si>
  <si>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</si>
  <si>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</si>
  <si>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</si>
  <si>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</si>
  <si>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</si>
  <si>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</si>
  <si>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</si>
  <si>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</si>
  <si>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</si>
  <si>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</si>
  <si>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</si>
  <si>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</si>
  <si>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</si>
  <si>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</si>
  <si>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</si>
  <si>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</si>
  <si>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</si>
  <si>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</si>
  <si>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</si>
  <si>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</si>
  <si>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</si>
  <si>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</si>
  <si>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</si>
  <si>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</si>
  <si>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</si>
  <si>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</si>
  <si>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</si>
  <si>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</si>
  <si>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</si>
  <si>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</si>
  <si>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</si>
  <si>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</si>
  <si>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</si>
  <si>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</si>
  <si>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</si>
  <si>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</si>
  <si>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</si>
  <si>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</si>
  <si>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</si>
  <si>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</si>
  <si>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</si>
  <si>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</si>
  <si>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</si>
  <si>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</si>
  <si>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</si>
  <si>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</si>
  <si>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</si>
  <si>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</si>
  <si>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</si>
  <si>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</si>
  <si>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</si>
  <si>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</si>
  <si>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</si>
  <si>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</si>
  <si>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</si>
  <si>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</si>
  <si>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</si>
  <si>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</si>
  <si>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</si>
  <si>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</si>
  <si>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</si>
  <si>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</si>
  <si>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</si>
  <si>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</si>
  <si>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</si>
  <si>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</si>
  <si>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</si>
  <si>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</si>
  <si>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</si>
  <si>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</si>
  <si>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</si>
  <si>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</si>
  <si>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</si>
  <si>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</si>
  <si>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</si>
  <si>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</si>
  <si>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</si>
  <si>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</si>
  <si>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</si>
  <si>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</si>
  <si>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</si>
  <si>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</si>
  <si>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</si>
  <si>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</si>
  <si>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</si>
  <si>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</si>
  <si>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</si>
  <si>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</si>
  <si>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</si>
  <si>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</si>
  <si>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</si>
  <si>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</si>
  <si>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</si>
  <si>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</si>
  <si>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</si>
  <si>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</si>
  <si>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</si>
  <si>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</si>
  <si>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</si>
  <si>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</si>
  <si>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</si>
  <si>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</si>
  <si>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</si>
  <si>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</si>
  <si>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</si>
  <si>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</si>
  <si>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</si>
  <si>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</si>
  <si>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</si>
  <si>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</si>
  <si>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</si>
  <si>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</si>
  <si>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</si>
  <si>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</si>
  <si>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</si>
  <si>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</si>
  <si>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</si>
  <si>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</si>
  <si>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</si>
  <si>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</si>
  <si>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</si>
  <si>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</si>
  <si>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</si>
  <si>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</si>
  <si>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</si>
  <si>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</si>
  <si>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</si>
  <si>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</si>
  <si>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</si>
  <si>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</si>
  <si>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</si>
  <si>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</si>
  <si>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</si>
  <si>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</si>
  <si>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</si>
  <si>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</si>
  <si>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</si>
  <si>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</si>
  <si>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</si>
  <si>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</si>
  <si>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</si>
  <si>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</si>
  <si>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</si>
  <si>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</si>
  <si>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</si>
  <si>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</si>
  <si>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</si>
  <si>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</si>
  <si>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</si>
  <si>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</si>
  <si>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</si>
  <si>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</si>
  <si>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</si>
  <si>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</si>
  <si>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</si>
  <si>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</si>
  <si>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</si>
  <si>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</si>
  <si>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</si>
  <si>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</si>
  <si>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</si>
  <si>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</si>
  <si>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</si>
  <si>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</si>
  <si>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</si>
  <si>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</si>
  <si>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</si>
  <si>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</si>
  <si>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</si>
  <si>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</si>
  <si>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</si>
  <si>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</si>
  <si>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</si>
  <si>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</si>
  <si>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</si>
  <si>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</si>
  <si>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</si>
  <si>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</si>
  <si>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</si>
  <si>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</si>
  <si>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</si>
  <si>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</si>
  <si>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</si>
  <si>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</si>
  <si>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</si>
  <si>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</si>
  <si>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</si>
  <si>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</si>
  <si>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</si>
  <si>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</si>
  <si>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</si>
  <si>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</si>
  <si>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</si>
  <si>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</si>
  <si>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</si>
  <si>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</si>
  <si>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</si>
  <si>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</si>
  <si>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</si>
  <si>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</si>
  <si>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</si>
  <si>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</si>
  <si>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</si>
  <si>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</si>
  <si>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</si>
  <si>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</si>
  <si>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</si>
  <si>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</si>
  <si>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</si>
  <si>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</si>
  <si>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</si>
  <si>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</si>
  <si>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</si>
  <si>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</si>
  <si>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</si>
  <si>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</si>
  <si>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</si>
  <si>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</si>
  <si>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</si>
  <si>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</si>
  <si>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</si>
  <si>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</si>
  <si>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</si>
  <si>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</si>
  <si>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</si>
  <si>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</si>
  <si>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</si>
  <si>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</si>
  <si>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</si>
  <si>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</si>
  <si>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</si>
  <si>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</si>
  <si>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</si>
  <si>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</si>
  <si>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</si>
  <si>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</si>
  <si>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</si>
  <si>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</si>
  <si>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</si>
  <si>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</si>
  <si>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</si>
  <si>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</si>
  <si>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</si>
  <si>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</si>
  <si>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</si>
  <si>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</si>
  <si>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</si>
  <si>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</si>
  <si>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</si>
  <si>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</si>
  <si>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</si>
  <si>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</si>
  <si>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</si>
  <si>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</si>
  <si>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</si>
  <si>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</si>
  <si>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</si>
  <si>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</si>
  <si>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</si>
  <si>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</si>
  <si>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</si>
  <si>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</si>
  <si>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</si>
  <si>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</si>
  <si>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</si>
  <si>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</si>
  <si>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</si>
  <si>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</si>
  <si>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</si>
  <si>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</si>
  <si>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</si>
  <si>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</si>
  <si>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</si>
  <si>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</si>
  <si>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</si>
  <si>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</si>
  <si>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</si>
  <si>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</si>
  <si>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</si>
  <si>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</si>
  <si>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</si>
  <si>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</si>
  <si>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</si>
  <si>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</si>
  <si>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</si>
  <si>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</si>
  <si>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</si>
  <si>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</si>
  <si>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</si>
  <si>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</si>
  <si>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</si>
  <si>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</si>
  <si>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</si>
  <si>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</si>
  <si>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</si>
  <si>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</si>
  <si>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</si>
  <si>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</si>
  <si>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</si>
  <si>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</si>
  <si>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</si>
  <si>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</si>
  <si>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</si>
  <si>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</si>
  <si>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</si>
  <si>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</si>
  <si>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</si>
  <si>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</si>
  <si>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</si>
  <si>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</si>
  <si>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</si>
  <si>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</si>
  <si>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</si>
  <si>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</si>
  <si>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</si>
  <si>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</si>
  <si>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</si>
  <si>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</si>
  <si>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</si>
  <si>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</si>
  <si>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</si>
  <si>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</si>
  <si>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</si>
  <si>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</si>
  <si>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</si>
  <si>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</si>
  <si>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</si>
  <si>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</si>
  <si>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</si>
  <si>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</si>
  <si>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</si>
  <si>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</si>
  <si>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</si>
  <si>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</si>
  <si>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</si>
  <si>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</si>
  <si>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</si>
  <si>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</si>
  <si>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</si>
  <si>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</si>
  <si>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</si>
  <si>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</si>
  <si>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</si>
  <si>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</si>
  <si>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</si>
  <si>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</si>
  <si>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</si>
  <si>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</si>
  <si>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</si>
  <si>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</si>
  <si>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</si>
  <si>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</si>
  <si>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</si>
  <si>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</si>
  <si>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</si>
  <si>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</si>
  <si>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</si>
  <si>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</si>
  <si>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</si>
  <si>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</si>
  <si>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</si>
  <si>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</si>
  <si>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</si>
  <si>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</si>
  <si>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</si>
  <si>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</si>
  <si>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</si>
  <si>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</si>
  <si>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</si>
  <si>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</si>
  <si>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</si>
  <si>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</si>
  <si>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</si>
  <si>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</si>
  <si>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</si>
  <si>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</si>
  <si>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</si>
  <si>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</si>
  <si>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</si>
  <si>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</si>
  <si>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</si>
  <si>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</si>
  <si>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</si>
  <si>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</si>
  <si>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</si>
  <si>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</si>
  <si>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</si>
  <si>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</si>
  <si>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</si>
  <si>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</si>
  <si>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</si>
  <si>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</si>
  <si>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</si>
  <si>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</si>
  <si>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</si>
  <si>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</si>
  <si>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</si>
  <si>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</si>
  <si>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</si>
  <si>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</si>
  <si>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</si>
  <si>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</si>
  <si>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</si>
  <si>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</si>
  <si>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</si>
  <si>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</si>
  <si>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</si>
  <si>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</si>
  <si>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</si>
  <si>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</si>
  <si>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</si>
  <si>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</si>
  <si>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</si>
  <si>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</si>
  <si>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</si>
  <si>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</si>
  <si>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</si>
  <si>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</si>
  <si>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</si>
  <si>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</si>
  <si>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</si>
  <si>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</si>
  <si>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</si>
  <si>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</si>
  <si>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</si>
  <si>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</si>
  <si>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</si>
  <si>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</si>
  <si>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</si>
  <si>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</si>
  <si>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</si>
  <si>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</si>
  <si>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</si>
  <si>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</si>
  <si>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</si>
  <si>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</si>
  <si>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</si>
  <si>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</si>
  <si>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</si>
  <si>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</si>
  <si>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</si>
  <si>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</si>
  <si>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</si>
  <si>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</si>
  <si>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</si>
  <si>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</si>
  <si>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</si>
  <si>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</si>
  <si>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</si>
  <si>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</si>
  <si>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</si>
  <si>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</si>
  <si>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</si>
  <si>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</si>
  <si>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</si>
  <si>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</si>
  <si>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</si>
  <si>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</si>
  <si>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</si>
  <si>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</si>
  <si>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</si>
  <si>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</si>
  <si>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</si>
  <si>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</si>
  <si>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</si>
  <si>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</si>
  <si>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</si>
  <si>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</si>
  <si>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</si>
  <si>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</si>
  <si>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</si>
  <si>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</si>
  <si>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</si>
  <si>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</si>
  <si>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</si>
  <si>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</si>
  <si>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</si>
  <si>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</si>
  <si>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</si>
  <si>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</si>
  <si>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</si>
  <si>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</si>
  <si>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</si>
  <si>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</si>
  <si>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</si>
  <si>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</si>
  <si>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</si>
  <si>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</si>
  <si>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</si>
  <si>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</si>
  <si>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</si>
  <si>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</si>
  <si>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</si>
  <si>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</si>
  <si>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</si>
  <si>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</si>
  <si>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</si>
  <si>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</si>
  <si>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</si>
  <si>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</si>
  <si>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</si>
  <si>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</si>
  <si>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</si>
  <si>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</si>
  <si>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</si>
  <si>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</si>
  <si>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</si>
  <si>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</si>
  <si>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</si>
  <si>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</si>
  <si>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</si>
  <si>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</si>
  <si>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</si>
  <si>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</si>
  <si>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</si>
  <si>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</si>
  <si>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</si>
  <si>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</si>
  <si>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</si>
  <si>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</si>
  <si>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</si>
  <si>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</si>
  <si>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</si>
  <si>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</si>
  <si>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</si>
  <si>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</si>
  <si>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</si>
  <si>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</si>
  <si>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</si>
  <si>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</si>
  <si>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</si>
  <si>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</si>
  <si>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</si>
  <si>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</si>
  <si>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</si>
  <si>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</si>
  <si>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</si>
  <si>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</si>
  <si>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</si>
  <si>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</si>
  <si>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</si>
  <si>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</si>
  <si>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</si>
  <si>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</si>
  <si>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</si>
  <si>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</si>
  <si>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</si>
  <si>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</si>
  <si>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</si>
  <si>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</si>
  <si>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</si>
  <si>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</si>
  <si>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</si>
  <si>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</si>
  <si>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</si>
  <si>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</si>
  <si>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</si>
  <si>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</si>
  <si>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</si>
  <si>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</si>
  <si>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</si>
  <si>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</si>
  <si>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</si>
  <si>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</si>
  <si>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</si>
  <si>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</si>
  <si>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</si>
  <si>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</si>
  <si>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</si>
  <si>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</si>
  <si>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</si>
  <si>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</si>
  <si>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</si>
  <si>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</si>
  <si>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</si>
  <si>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</si>
  <si>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</si>
  <si>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</si>
  <si>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</si>
  <si>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</si>
  <si>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</si>
  <si>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</si>
  <si>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</si>
  <si>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</si>
  <si>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</si>
  <si>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</si>
  <si>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</si>
  <si>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</si>
  <si>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</si>
  <si>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</si>
  <si>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</si>
  <si>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</si>
  <si>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</si>
  <si>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</si>
  <si>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</si>
  <si>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</si>
  <si>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</si>
  <si>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</si>
  <si>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</si>
  <si>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</si>
  <si>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</si>
  <si>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</si>
  <si>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</si>
  <si>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</si>
  <si>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</si>
  <si>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</si>
  <si>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</si>
  <si>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</si>
  <si>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</si>
  <si>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</si>
  <si>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</si>
  <si>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</si>
  <si>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</si>
  <si>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</si>
  <si>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</si>
  <si>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</si>
  <si>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</si>
  <si>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</si>
  <si>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</si>
  <si>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</si>
  <si>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</si>
  <si>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</si>
  <si>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</si>
  <si>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</si>
  <si>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</si>
  <si>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</si>
  <si>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</si>
  <si>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</si>
  <si>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</si>
  <si>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</si>
  <si>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</si>
  <si>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</si>
  <si>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</si>
  <si>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</si>
  <si>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</si>
  <si>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</si>
  <si>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</si>
  <si>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</si>
  <si>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</si>
  <si>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</si>
  <si>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</si>
  <si>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</si>
  <si>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</si>
  <si>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</si>
  <si>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</si>
  <si>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</si>
  <si>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</si>
  <si>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</si>
  <si>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</si>
  <si>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</si>
  <si>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</si>
  <si>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</si>
  <si>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</si>
  <si>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</si>
  <si>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</si>
  <si>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</si>
  <si>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</si>
  <si>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</si>
  <si>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</si>
  <si>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</si>
  <si>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</si>
  <si>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</si>
  <si>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</si>
  <si>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</si>
  <si>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</si>
  <si>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</si>
  <si>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</si>
  <si>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</si>
  <si>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</si>
  <si>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</si>
  <si>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</si>
  <si>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</si>
  <si>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</si>
  <si>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</si>
  <si>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</si>
  <si>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</si>
  <si>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</si>
  <si>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</si>
  <si>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</si>
  <si>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</si>
  <si>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</si>
  <si>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</si>
  <si>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</si>
  <si>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</si>
  <si>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</si>
  <si>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</si>
  <si>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</si>
  <si>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</si>
  <si>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</si>
  <si>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</si>
  <si>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</si>
  <si>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</si>
  <si>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</si>
  <si>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</si>
  <si>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</si>
  <si>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</si>
  <si>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</si>
  <si>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</si>
  <si>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</si>
  <si>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</si>
  <si>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</si>
  <si>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</si>
  <si>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</si>
  <si>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</si>
  <si>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</si>
  <si>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</si>
  <si>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</si>
  <si>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</si>
  <si>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</si>
  <si>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</si>
  <si>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</si>
  <si>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</si>
  <si>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</si>
  <si>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</si>
  <si>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</si>
  <si>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</si>
  <si>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</si>
  <si>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</si>
  <si>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</si>
  <si>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</si>
  <si>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</si>
  <si>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</si>
  <si>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</si>
  <si>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</si>
  <si>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</si>
  <si>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</si>
  <si>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</si>
  <si>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</si>
  <si>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</si>
  <si>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</si>
  <si>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</si>
  <si>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</si>
  <si>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</si>
  <si>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</si>
  <si>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</si>
  <si>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</si>
  <si>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</si>
  <si>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</si>
  <si>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</si>
  <si>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</si>
  <si>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</si>
  <si>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</si>
  <si>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</si>
  <si>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</si>
  <si>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</si>
  <si>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</si>
  <si>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</si>
  <si>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</si>
  <si>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</si>
  <si>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</si>
  <si>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</si>
  <si>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</si>
  <si>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</si>
  <si>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</si>
  <si>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</si>
  <si>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</si>
  <si>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</si>
  <si>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</si>
  <si>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</si>
  <si>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</si>
  <si>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</si>
  <si>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</si>
  <si>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</si>
  <si>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</si>
  <si>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</si>
  <si>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</si>
  <si>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</si>
  <si>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</si>
  <si>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</si>
  <si>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</si>
  <si>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</si>
  <si>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</si>
  <si>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</si>
  <si>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</si>
  <si>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</si>
  <si>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</si>
  <si>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</si>
  <si>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</si>
  <si>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</si>
  <si>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</si>
  <si>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</si>
  <si>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</si>
  <si>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</si>
  <si>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</si>
  <si>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</si>
  <si>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</si>
  <si>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</si>
  <si>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</si>
  <si>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</si>
  <si>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</si>
  <si>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</si>
  <si>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</si>
  <si>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</si>
  <si>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</si>
  <si>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</si>
  <si>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</si>
  <si>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</si>
  <si>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</si>
  <si>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</si>
  <si>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</si>
  <si>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</si>
  <si>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</si>
  <si>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</si>
  <si>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</si>
  <si>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</si>
  <si>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</si>
  <si>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</si>
  <si>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</si>
  <si>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</si>
  <si>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</si>
  <si>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</si>
  <si>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</si>
  <si>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</si>
  <si>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</si>
  <si>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</si>
  <si>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</si>
  <si>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</si>
  <si>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</si>
  <si>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</si>
  <si>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</si>
  <si>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</si>
  <si>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</si>
  <si>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</si>
  <si>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</si>
  <si>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</si>
  <si>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</si>
  <si>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</si>
  <si>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</si>
  <si>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</si>
  <si>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</si>
  <si>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</si>
  <si>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</si>
  <si>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</si>
  <si>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</si>
  <si>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</si>
  <si>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</si>
  <si>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</si>
  <si>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</si>
  <si>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</si>
  <si>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</si>
  <si>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</si>
  <si>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</si>
  <si>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</si>
  <si>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</si>
  <si>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</si>
  <si>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</si>
  <si>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</si>
  <si>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</si>
  <si>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</si>
  <si>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</si>
  <si>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</si>
  <si>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</si>
  <si>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</si>
  <si>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</si>
  <si>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</si>
  <si>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</si>
  <si>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</si>
  <si>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</si>
  <si>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</si>
  <si>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</si>
  <si>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</si>
  <si>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</si>
  <si>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</si>
  <si>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</si>
  <si>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</si>
  <si>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</si>
  <si>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</si>
  <si>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</si>
  <si>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</si>
  <si>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</si>
  <si>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</si>
  <si>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</si>
  <si>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</si>
  <si>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</si>
  <si>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</si>
  <si>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</si>
  <si>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</si>
  <si>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</si>
  <si>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</si>
  <si>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</si>
  <si>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</si>
  <si>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</si>
  <si>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</si>
  <si>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</si>
  <si>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</si>
  <si>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</si>
  <si>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</si>
  <si>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</si>
  <si>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</si>
  <si>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</si>
  <si>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</si>
  <si>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</si>
  <si>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</si>
  <si>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</si>
  <si>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</si>
  <si>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</si>
  <si>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</si>
  <si>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</si>
  <si>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</si>
  <si>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</si>
  <si>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</si>
  <si>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</si>
  <si>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</si>
  <si>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</si>
  <si>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</si>
  <si>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</si>
  <si>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</si>
  <si>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</si>
  <si>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</si>
  <si>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</si>
  <si>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</si>
  <si>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</si>
  <si>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</si>
  <si>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</si>
  <si>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</si>
  <si>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</si>
  <si>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</si>
  <si>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</si>
  <si>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</si>
  <si>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</si>
  <si>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</si>
  <si>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</si>
  <si>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</si>
  <si>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</si>
  <si>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</si>
  <si>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</si>
  <si>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</si>
  <si>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</si>
  <si>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</si>
  <si>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</si>
  <si>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</si>
  <si>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</si>
  <si>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</si>
  <si>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</si>
  <si>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</si>
  <si>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</si>
  <si>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</si>
  <si>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</si>
  <si>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</si>
  <si>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</si>
  <si>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</si>
  <si>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</si>
  <si>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</si>
  <si>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</si>
  <si>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</si>
  <si>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</si>
  <si>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</si>
  <si>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</si>
  <si>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</si>
  <si>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</si>
  <si>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</si>
  <si>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</si>
  <si>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</si>
  <si>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</si>
  <si>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</si>
  <si>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</si>
  <si>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</si>
  <si>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</si>
  <si>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</si>
  <si>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</si>
  <si>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</si>
  <si>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</si>
  <si>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</si>
  <si>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</si>
  <si>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</si>
  <si>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</si>
  <si>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</si>
  <si>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</si>
  <si>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</si>
  <si>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</si>
  <si>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</si>
  <si>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</si>
  <si>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</si>
  <si>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</si>
  <si>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</si>
  <si>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</si>
  <si>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</si>
  <si>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</si>
  <si>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</si>
  <si>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</si>
  <si>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</si>
  <si>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</si>
  <si>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</si>
  <si>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</si>
  <si>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</si>
  <si>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</si>
  <si>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</si>
  <si>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</si>
  <si>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</si>
  <si>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</si>
  <si>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</si>
  <si>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</si>
  <si>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</si>
  <si>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</si>
  <si>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</si>
  <si>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</si>
  <si>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</si>
  <si>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</si>
  <si>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</si>
  <si>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</si>
  <si>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</si>
  <si>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</si>
  <si>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</si>
  <si>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</si>
  <si>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</si>
  <si>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</si>
  <si>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</si>
  <si>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</si>
  <si>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</si>
  <si>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</si>
  <si>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</si>
  <si>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</si>
  <si>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</si>
  <si>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</si>
  <si>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</si>
  <si>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</si>
  <si>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</si>
  <si>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</si>
  <si>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</si>
  <si>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</si>
  <si>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</si>
  <si>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</si>
  <si>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</si>
  <si>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</si>
  <si>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</si>
  <si>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</si>
  <si>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</si>
  <si>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</si>
  <si>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</si>
  <si>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</si>
  <si>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</si>
  <si>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</si>
  <si>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</si>
  <si>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</si>
  <si>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</si>
  <si>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</si>
  <si>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</si>
  <si>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</si>
  <si>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</si>
  <si>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</si>
  <si>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</si>
  <si>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</si>
  <si>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</si>
  <si>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</si>
  <si>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</si>
  <si>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</si>
  <si>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</si>
  <si>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</si>
  <si>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</si>
  <si>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</si>
  <si>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</si>
  <si>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</si>
  <si>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</si>
  <si>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</si>
  <si>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</si>
  <si>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</si>
  <si>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</si>
  <si>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</si>
  <si>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</si>
  <si>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</si>
  <si>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</si>
  <si>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</si>
  <si>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</si>
  <si>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</si>
  <si>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</si>
  <si>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</si>
  <si>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</si>
  <si>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</si>
  <si>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</si>
  <si>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</si>
  <si>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</si>
  <si>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</si>
  <si>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</si>
  <si>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</si>
  <si>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</si>
  <si>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</si>
  <si>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</si>
  <si>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</si>
  <si>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</si>
  <si>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</si>
  <si>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</si>
  <si>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</si>
  <si>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</si>
  <si>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</si>
  <si>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</si>
  <si>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</si>
  <si>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</si>
  <si>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</si>
  <si>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</si>
  <si>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</si>
  <si>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</si>
  <si>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</si>
  <si>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</si>
  <si>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</si>
  <si>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</si>
  <si>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</si>
  <si>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</si>
  <si>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</si>
  <si>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</si>
  <si>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</si>
  <si>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</si>
  <si>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</si>
  <si>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</si>
  <si>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</si>
  <si>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</si>
  <si>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</si>
  <si>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</si>
  <si>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</si>
  <si>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</si>
  <si>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</si>
  <si>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</si>
  <si>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</si>
  <si>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</si>
  <si>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</si>
  <si>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</si>
  <si>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</si>
  <si>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</si>
  <si>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</si>
  <si>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</si>
  <si>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</si>
  <si>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</si>
  <si>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</si>
  <si>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</si>
  <si>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</si>
  <si>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</si>
  <si>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</si>
  <si>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</si>
  <si>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</si>
  <si>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</si>
  <si>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</si>
  <si>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</si>
  <si>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</si>
  <si>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</si>
  <si>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</si>
  <si>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</si>
  <si>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</si>
  <si>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</si>
  <si>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</si>
  <si>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</si>
  <si>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</si>
  <si>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</si>
  <si>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</si>
  <si>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</si>
  <si>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</si>
  <si>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</si>
  <si>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</si>
  <si>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</si>
  <si>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</si>
  <si>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</si>
  <si>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</si>
  <si>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</si>
  <si>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</si>
  <si>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</si>
  <si>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</si>
  <si>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</si>
  <si>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</si>
  <si>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</si>
  <si>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</si>
  <si>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</si>
  <si>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</si>
  <si>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</si>
  <si>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</si>
  <si>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</si>
  <si>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</si>
  <si>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</si>
  <si>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</si>
  <si>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</si>
  <si>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</si>
  <si>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</si>
  <si>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</si>
  <si>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</si>
  <si>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</si>
  <si>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</si>
  <si>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</si>
  <si>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</si>
  <si>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</si>
  <si>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</si>
  <si>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</si>
  <si>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</si>
  <si>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</si>
  <si>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</si>
  <si>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</si>
  <si>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</si>
  <si>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</si>
  <si>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</si>
  <si>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</si>
  <si>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</si>
  <si>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</si>
  <si>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</si>
  <si>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</si>
  <si>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</si>
  <si>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</si>
  <si>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</si>
  <si>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</si>
  <si>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</si>
  <si>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</si>
  <si>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</si>
  <si>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</si>
  <si>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</si>
  <si>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</si>
  <si>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</si>
  <si>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</si>
  <si>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</si>
  <si>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</si>
  <si>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</si>
  <si>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</si>
  <si>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</si>
  <si>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</si>
  <si>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</si>
  <si>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</si>
  <si>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</si>
  <si>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</si>
  <si>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</si>
  <si>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</si>
  <si>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</si>
  <si>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</si>
  <si>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</si>
  <si>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</si>
  <si>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</si>
  <si>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</si>
  <si>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</si>
  <si>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</si>
  <si>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</si>
  <si>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</si>
  <si>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</si>
  <si>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</si>
  <si>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</si>
  <si>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</si>
  <si>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</si>
  <si>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</si>
  <si>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</si>
  <si>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</si>
  <si>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</si>
  <si>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</si>
  <si>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</si>
  <si>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</si>
  <si>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</si>
  <si>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</si>
  <si>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</si>
  <si>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</si>
  <si>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</si>
  <si>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</si>
  <si>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</si>
  <si>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</si>
  <si>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</si>
  <si>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</si>
  <si>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</si>
  <si>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</si>
  <si>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</si>
  <si>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</si>
  <si>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</si>
  <si>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</si>
  <si>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</si>
  <si>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</si>
  <si>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</si>
  <si>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</si>
  <si>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</si>
  <si>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</si>
  <si>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</si>
  <si>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</si>
  <si>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</si>
  <si>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</si>
  <si>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</si>
  <si>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</si>
  <si>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</si>
  <si>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</si>
  <si>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</si>
  <si>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</si>
  <si>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</si>
  <si>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</si>
  <si>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</si>
  <si>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</si>
  <si>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</si>
  <si>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</si>
  <si>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</si>
  <si>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</si>
  <si>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</si>
  <si>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</si>
  <si>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</si>
  <si>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</si>
  <si>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</si>
  <si>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</si>
  <si>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</si>
  <si>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</si>
  <si>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</si>
  <si>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</si>
  <si>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</si>
  <si>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</si>
  <si>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</si>
  <si>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</si>
  <si>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</si>
  <si>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</si>
  <si>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</si>
  <si>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</si>
  <si>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</si>
  <si>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</si>
  <si>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</si>
  <si>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</si>
  <si>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</si>
  <si>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</si>
  <si>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</si>
  <si>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</si>
  <si>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</si>
  <si>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</si>
  <si>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</si>
  <si>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</si>
  <si>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</si>
  <si>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</si>
  <si>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</si>
  <si>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</si>
  <si>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</si>
  <si>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</si>
  <si>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</si>
  <si>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</si>
  <si>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</si>
  <si>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</si>
  <si>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</si>
  <si>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</si>
  <si>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</si>
  <si>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</si>
  <si>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</si>
  <si>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</si>
  <si>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</si>
  <si>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</si>
  <si>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</si>
  <si>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</si>
  <si>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</si>
  <si>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</si>
  <si>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</si>
  <si>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</si>
  <si>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</si>
  <si>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</si>
  <si>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</si>
  <si>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</si>
  <si>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</si>
  <si>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</si>
  <si>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</si>
  <si>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</si>
  <si>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</si>
  <si>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</si>
  <si>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</si>
  <si>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</si>
  <si>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</si>
  <si>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</si>
  <si>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</si>
  <si>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</si>
  <si>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</si>
  <si>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</si>
  <si>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</si>
  <si>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</si>
  <si>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</si>
  <si>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</si>
  <si>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</si>
  <si>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</si>
  <si>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</si>
  <si>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</si>
  <si>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</si>
  <si>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</si>
  <si>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</si>
  <si>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</si>
  <si>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</si>
  <si>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</si>
  <si>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</si>
  <si>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</si>
  <si>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</si>
  <si>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</si>
  <si>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</si>
  <si>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</si>
  <si>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</si>
  <si>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</si>
  <si>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</si>
  <si>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</si>
  <si>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</si>
  <si>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</si>
  <si>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</si>
  <si>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</si>
  <si>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</si>
  <si>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</si>
  <si>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</si>
  <si>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</si>
  <si>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</si>
  <si>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</si>
  <si>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</si>
  <si>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</si>
  <si>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</si>
  <si>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</si>
  <si>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</si>
  <si>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</si>
  <si>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</si>
  <si>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</si>
  <si>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</si>
  <si>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</si>
  <si>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</si>
  <si>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</si>
  <si>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</si>
  <si>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</si>
  <si>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</si>
  <si>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</si>
  <si>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</si>
  <si>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</si>
  <si>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</si>
  <si>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</si>
  <si>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</si>
  <si>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</si>
  <si>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</si>
  <si>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</si>
  <si>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</si>
  <si>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</si>
  <si>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</si>
  <si>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</si>
  <si>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</si>
  <si>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</si>
  <si>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</si>
  <si>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</si>
  <si>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</si>
  <si>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</si>
  <si>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</si>
  <si>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</si>
  <si>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</si>
  <si>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</si>
  <si>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</si>
  <si>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</si>
  <si>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</si>
  <si>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</si>
  <si>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</si>
  <si>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</si>
  <si>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</si>
  <si>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</si>
  <si>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</si>
  <si>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</si>
  <si>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</si>
  <si>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</si>
  <si>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</si>
  <si>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</si>
  <si>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</si>
  <si>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</si>
  <si>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</si>
  <si>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</si>
  <si>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</si>
  <si>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</si>
  <si>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</si>
  <si>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</si>
  <si>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</si>
  <si>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</si>
  <si>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</si>
  <si>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</si>
  <si>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</si>
  <si>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</si>
  <si>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</si>
  <si>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</si>
  <si>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</si>
  <si>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</si>
  <si>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</si>
  <si>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</si>
  <si>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</si>
  <si>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</si>
  <si>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</si>
  <si>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</si>
  <si>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</si>
  <si>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</si>
  <si>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</si>
  <si>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</si>
  <si>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</si>
  <si>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</si>
  <si>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</si>
  <si>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</si>
  <si>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</si>
  <si>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</si>
  <si>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</si>
  <si>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</si>
  <si>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</si>
  <si>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</si>
  <si>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</si>
  <si>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</si>
  <si>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</si>
  <si>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</si>
  <si>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</si>
  <si>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</si>
  <si>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</si>
  <si>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</si>
  <si>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</si>
  <si>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</si>
  <si>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</si>
  <si>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</si>
  <si>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</si>
  <si>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</si>
  <si>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</si>
  <si>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</si>
  <si>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</si>
  <si>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</si>
  <si>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</si>
  <si>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</si>
  <si>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</si>
  <si>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</si>
  <si>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</si>
  <si>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</si>
  <si>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</si>
  <si>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</si>
  <si>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</si>
  <si>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</si>
  <si>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</si>
  <si>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</si>
  <si>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</si>
  <si>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</si>
  <si>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</si>
  <si>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</si>
  <si>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</si>
  <si>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</si>
  <si>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</si>
  <si>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</si>
  <si>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</si>
  <si>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</si>
  <si>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</si>
  <si>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</si>
  <si>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</si>
  <si>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</si>
  <si>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</si>
  <si>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</si>
  <si>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</si>
  <si>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</si>
  <si>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</si>
  <si>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</si>
  <si>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</si>
  <si>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</si>
  <si>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</si>
  <si>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</si>
  <si>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</si>
  <si>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</si>
  <si>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</si>
  <si>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</si>
  <si>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</si>
  <si>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</si>
  <si>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</si>
  <si>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</si>
  <si>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</si>
  <si>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</si>
  <si>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</si>
  <si>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</si>
  <si>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</si>
  <si>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</si>
  <si>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</si>
  <si>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</si>
  <si>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</si>
  <si>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</si>
  <si>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</si>
  <si>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</si>
  <si>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</si>
  <si>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</si>
  <si>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</si>
  <si>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</si>
  <si>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</si>
  <si>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</si>
  <si>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</si>
  <si>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</si>
  <si>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</si>
  <si>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</si>
  <si>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</si>
  <si>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</si>
  <si>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</si>
  <si>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</si>
  <si>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</si>
  <si>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</si>
  <si>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</si>
  <si>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</si>
  <si>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</si>
  <si>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</si>
  <si>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</si>
  <si>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</si>
  <si>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</si>
  <si>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</si>
  <si>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</si>
  <si>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</si>
  <si>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</si>
  <si>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</si>
  <si>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</si>
  <si>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</si>
  <si>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</si>
  <si>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</si>
  <si>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</si>
  <si>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</si>
  <si>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</si>
  <si>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</si>
  <si>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</si>
  <si>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</si>
  <si>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</si>
  <si>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</si>
  <si>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</si>
  <si>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</si>
  <si>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</si>
  <si>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</si>
  <si>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</si>
  <si>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</si>
  <si>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</si>
  <si>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</si>
  <si>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</si>
  <si>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</si>
  <si>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</si>
  <si>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</si>
  <si>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</si>
  <si>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</si>
  <si>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</si>
  <si>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</si>
  <si>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</si>
  <si>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</si>
  <si>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</si>
  <si>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</si>
  <si>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</si>
  <si>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</si>
  <si>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</si>
  <si>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</si>
  <si>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</si>
  <si>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</si>
  <si>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</si>
  <si>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</si>
  <si>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</si>
  <si>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</si>
  <si>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</si>
  <si>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</si>
  <si>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</si>
  <si>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</si>
  <si>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</si>
  <si>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</si>
  <si>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</si>
  <si>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</si>
  <si>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</si>
  <si>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</si>
  <si>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</si>
  <si>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</si>
  <si>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</si>
  <si>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</si>
  <si>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</si>
  <si>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</si>
  <si>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</si>
  <si>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</si>
  <si>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</si>
  <si>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</si>
  <si>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</si>
  <si>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</si>
  <si>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</si>
  <si>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</si>
  <si>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</si>
  <si>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</si>
  <si>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</si>
  <si>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</si>
  <si>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</si>
  <si>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</si>
  <si>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</si>
  <si>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</si>
  <si>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</si>
  <si>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</si>
  <si>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</si>
  <si>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</si>
  <si>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</si>
  <si>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</si>
  <si>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</si>
  <si>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</si>
  <si>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</si>
  <si>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</si>
  <si>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</si>
  <si>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</si>
  <si>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</si>
  <si>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</si>
  <si>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</si>
  <si>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</si>
  <si>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</si>
  <si>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</si>
  <si>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</si>
  <si>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</si>
  <si>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</si>
  <si>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</si>
  <si>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</si>
  <si>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</si>
  <si>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</si>
  <si>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</si>
  <si>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</si>
  <si>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</si>
  <si>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</si>
  <si>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</si>
  <si>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</si>
  <si>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</si>
  <si>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</si>
  <si>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</si>
  <si>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</si>
  <si>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</si>
  <si>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</si>
  <si>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</si>
  <si>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</si>
  <si>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</si>
  <si>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</si>
  <si>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</si>
  <si>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</si>
  <si>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</si>
  <si>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</si>
  <si>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</si>
  <si>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</si>
  <si>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</si>
  <si>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</si>
  <si>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</si>
  <si>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</si>
  <si>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</si>
  <si>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</si>
  <si>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</si>
  <si>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</si>
  <si>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</si>
  <si>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</si>
  <si>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</si>
  <si>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</si>
  <si>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</si>
  <si>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</si>
  <si>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</si>
  <si>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</si>
  <si>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</si>
  <si>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</si>
  <si>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</si>
  <si>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</si>
  <si>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</si>
  <si>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</si>
  <si>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</si>
  <si>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</si>
  <si>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</si>
  <si>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</si>
  <si>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</si>
  <si>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</si>
  <si>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</si>
  <si>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</si>
  <si>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</si>
  <si>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</si>
  <si>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</si>
  <si>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</si>
  <si>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</si>
  <si>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</si>
  <si>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</si>
  <si>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</si>
  <si>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</si>
  <si>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</si>
  <si>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</si>
  <si>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</si>
  <si>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</si>
  <si>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</si>
  <si>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</si>
  <si>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</si>
  <si>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</si>
  <si>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</si>
  <si>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</si>
  <si>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</si>
  <si>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</si>
  <si>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</si>
  <si>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</si>
  <si>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</si>
  <si>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</si>
  <si>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</si>
  <si>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</si>
  <si>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</si>
  <si>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</si>
  <si>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</si>
  <si>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</si>
  <si>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</si>
  <si>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</si>
  <si>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</si>
  <si>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</si>
  <si>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</si>
  <si>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</si>
  <si>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</si>
  <si>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</si>
  <si>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</si>
  <si>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</si>
  <si>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</si>
  <si>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</si>
  <si>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</si>
  <si>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</si>
  <si>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</si>
  <si>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</si>
  <si>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</si>
  <si>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</si>
  <si>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</si>
  <si>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</si>
  <si>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</si>
  <si>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</si>
  <si>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</si>
  <si>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</si>
  <si>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</si>
  <si>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</si>
  <si>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</si>
  <si>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</si>
  <si>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</si>
  <si>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</si>
  <si>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</si>
  <si>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</si>
  <si>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</si>
  <si>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</si>
  <si>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</si>
  <si>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</si>
  <si>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</si>
  <si>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</si>
  <si>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</si>
  <si>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</si>
  <si>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</si>
  <si>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</si>
  <si>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</si>
  <si>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</si>
  <si>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</si>
  <si>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</si>
  <si>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</si>
  <si>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</si>
  <si>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</si>
  <si>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</si>
  <si>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</si>
  <si>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</si>
  <si>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</si>
  <si>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</si>
  <si>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</si>
  <si>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</si>
  <si>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</si>
  <si>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</si>
  <si>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</si>
  <si>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</si>
  <si>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</si>
  <si>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</si>
  <si>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</si>
  <si>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</si>
  <si>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</si>
  <si>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</si>
  <si>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</si>
  <si>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</si>
  <si>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</si>
  <si>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</si>
  <si>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</si>
  <si>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</si>
  <si>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</si>
  <si>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</si>
  <si>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</si>
  <si>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</si>
  <si>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</si>
  <si>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</si>
  <si>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</si>
  <si>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</si>
  <si>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</si>
  <si>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</si>
  <si>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</si>
  <si>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</si>
  <si>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</si>
  <si>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</si>
  <si>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</si>
  <si>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</si>
  <si>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</si>
  <si>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</si>
  <si>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</si>
  <si>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</si>
  <si>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</si>
  <si>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</si>
  <si>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</si>
  <si>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</si>
  <si>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</si>
  <si>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</si>
  <si>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</si>
  <si>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</si>
  <si>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</si>
  <si>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</si>
  <si>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</si>
  <si>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</si>
  <si>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</si>
  <si>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</si>
  <si>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</si>
  <si>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</si>
  <si>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</si>
  <si>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</si>
  <si>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</si>
  <si>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</si>
  <si>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</si>
  <si>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</si>
  <si>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</si>
  <si>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</si>
  <si>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</si>
  <si>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</si>
  <si>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</si>
  <si>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</si>
  <si>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</si>
  <si>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</si>
  <si>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</si>
  <si>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</si>
  <si>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</si>
  <si>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</si>
  <si>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</si>
  <si>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</si>
  <si>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</si>
  <si>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</si>
  <si>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</si>
  <si>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</si>
  <si>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</si>
  <si>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</si>
  <si>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</si>
  <si>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</si>
  <si>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</si>
  <si>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</si>
  <si>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</si>
  <si>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</si>
  <si>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</si>
  <si>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</si>
  <si>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</si>
  <si>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</si>
  <si>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</si>
  <si>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</si>
  <si>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</si>
  <si>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</si>
  <si>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</si>
  <si>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</si>
  <si>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</si>
  <si>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</si>
  <si>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</si>
  <si>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</si>
  <si>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</si>
  <si>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</si>
  <si>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</si>
  <si>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</si>
  <si>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</si>
  <si>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</si>
  <si>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</si>
  <si>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</si>
  <si>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</si>
  <si>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</si>
  <si>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</si>
  <si>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</si>
  <si>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</si>
  <si>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</si>
  <si>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</si>
  <si>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</si>
  <si>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</si>
  <si>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</si>
  <si>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</si>
  <si>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</si>
  <si>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</si>
  <si>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</si>
  <si>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</si>
  <si>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</si>
  <si>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</si>
  <si>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</si>
  <si>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</si>
  <si>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</si>
  <si>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</si>
  <si>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</si>
  <si>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</si>
  <si>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</si>
  <si>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</si>
  <si>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</si>
  <si>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</si>
  <si>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</si>
  <si>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</si>
  <si>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</si>
  <si>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</si>
  <si>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</si>
  <si>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</si>
  <si>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</si>
  <si>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</si>
  <si>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</si>
  <si>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</si>
  <si>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</si>
  <si>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</si>
  <si>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</si>
  <si>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</si>
  <si>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</si>
  <si>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</si>
  <si>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</si>
  <si>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</si>
  <si>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</si>
  <si>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</si>
  <si>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</si>
  <si>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</si>
  <si>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</si>
  <si>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</si>
  <si>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</si>
  <si>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</si>
  <si>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</si>
  <si>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</si>
  <si>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</si>
  <si>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</si>
  <si>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</si>
  <si>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</si>
  <si>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</si>
  <si>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</si>
  <si>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</si>
  <si>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</si>
  <si>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</si>
  <si>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</si>
  <si>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</si>
  <si>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</si>
  <si>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</si>
  <si>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</si>
  <si>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</si>
  <si>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</si>
  <si>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</si>
  <si>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</si>
  <si>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</si>
  <si>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</si>
  <si>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</si>
  <si>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</si>
  <si>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</si>
  <si>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</si>
  <si>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</si>
  <si>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</si>
  <si>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</si>
  <si>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</si>
  <si>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</si>
  <si>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</si>
  <si>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</si>
  <si>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</si>
  <si>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</si>
  <si>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</si>
  <si>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</si>
  <si>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</si>
  <si>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</si>
  <si>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</si>
  <si>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</si>
  <si>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</si>
  <si>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</si>
  <si>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</si>
  <si>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</si>
  <si>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</si>
  <si>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</si>
  <si>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</si>
  <si>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</si>
  <si>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</si>
  <si>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</si>
  <si>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</si>
  <si>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</si>
  <si>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</si>
  <si>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</si>
  <si>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</si>
  <si>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</si>
  <si>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</si>
  <si>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</si>
  <si>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</si>
  <si>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</si>
  <si>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</si>
  <si>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</si>
  <si>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</si>
  <si>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</si>
  <si>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</si>
  <si>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</si>
  <si>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</si>
  <si>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</si>
  <si>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</si>
  <si>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</si>
  <si>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</si>
  <si>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</si>
  <si>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</si>
  <si>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</si>
  <si>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</si>
  <si>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</si>
  <si>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</si>
  <si>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</si>
  <si>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</si>
  <si>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</si>
  <si>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</si>
  <si>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</si>
  <si>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</si>
  <si>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</si>
  <si>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</si>
  <si>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</si>
  <si>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</si>
  <si>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</si>
  <si>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</si>
  <si>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</si>
  <si>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</si>
  <si>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</si>
  <si>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</si>
  <si>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</si>
  <si>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</si>
  <si>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</si>
  <si>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</si>
  <si>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</si>
  <si>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</si>
  <si>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</si>
  <si>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</si>
  <si>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</si>
  <si>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</si>
  <si>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</si>
  <si>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</si>
  <si>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</si>
  <si>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</si>
  <si>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</si>
  <si>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</si>
  <si>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</si>
  <si>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</si>
  <si>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</si>
  <si>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</si>
  <si>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</si>
  <si>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</si>
  <si>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</si>
  <si>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</si>
  <si>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</si>
  <si>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</si>
  <si>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</si>
  <si>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</si>
  <si>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</si>
  <si>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</si>
  <si>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</si>
  <si>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</si>
  <si>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</si>
  <si>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</si>
  <si>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</si>
  <si>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</si>
  <si>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</si>
  <si>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</si>
  <si>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</si>
  <si>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</si>
  <si>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</si>
  <si>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</si>
  <si>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</si>
  <si>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</si>
  <si>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</si>
  <si>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</si>
  <si>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</si>
  <si>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</si>
  <si>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</si>
  <si>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</si>
  <si>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</si>
  <si>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</si>
  <si>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</si>
  <si>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</si>
  <si>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</si>
  <si>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</si>
  <si>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</si>
  <si>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</si>
  <si>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</si>
  <si>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</si>
  <si>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</si>
  <si>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</si>
  <si>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</si>
  <si>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</si>
  <si>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</si>
  <si>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</si>
  <si>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</si>
  <si>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</si>
  <si>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</si>
  <si>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</si>
  <si>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</si>
  <si>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</si>
  <si>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</si>
  <si>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</si>
  <si>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</si>
  <si>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</si>
  <si>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</si>
  <si>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</si>
  <si>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</si>
  <si>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</si>
  <si>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</si>
  <si>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</si>
  <si>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</si>
  <si>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</si>
  <si>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</si>
  <si>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</si>
  <si>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</si>
  <si>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</si>
  <si>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</si>
  <si>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</si>
  <si>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</si>
  <si>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</si>
  <si>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</si>
  <si>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</si>
  <si>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</si>
  <si>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</si>
  <si>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</si>
  <si>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</si>
  <si>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</si>
  <si>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</si>
  <si>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</si>
  <si>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</si>
  <si>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</si>
  <si>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</si>
  <si>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</si>
  <si>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</si>
  <si>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</si>
  <si>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</si>
  <si>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</si>
  <si>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</si>
  <si>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</si>
  <si>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</si>
  <si>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</si>
  <si>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</si>
  <si>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</si>
  <si>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</si>
  <si>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</si>
  <si>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</si>
  <si>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</si>
  <si>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</si>
  <si>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</si>
  <si>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</si>
  <si>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</si>
  <si>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</si>
  <si>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</si>
  <si>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</si>
  <si>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</si>
  <si>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</si>
  <si>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</si>
  <si>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</si>
  <si>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</si>
  <si>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</si>
  <si>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</si>
  <si>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</si>
  <si>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</si>
  <si>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</si>
  <si>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</si>
  <si>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</si>
  <si>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</si>
  <si>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</si>
  <si>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</si>
  <si>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</si>
  <si>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</si>
  <si>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</si>
  <si>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</si>
  <si>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</si>
  <si>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</si>
  <si>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</si>
  <si>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</si>
  <si>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</si>
  <si>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</si>
  <si>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</si>
  <si>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</si>
  <si>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</si>
  <si>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</si>
  <si>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</si>
  <si>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</si>
  <si>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</si>
  <si>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</si>
  <si>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</si>
  <si>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</si>
  <si>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</si>
  <si>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</si>
  <si>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</si>
  <si>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</si>
  <si>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</si>
  <si>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</si>
  <si>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</si>
  <si>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</si>
  <si>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</si>
  <si>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</si>
  <si>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</si>
  <si>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</si>
  <si>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</si>
  <si>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</si>
  <si>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</si>
  <si>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</si>
  <si>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</si>
  <si>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</si>
  <si>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</si>
  <si>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</si>
  <si>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</si>
  <si>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</si>
  <si>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</si>
  <si>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</si>
  <si>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</si>
  <si>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</si>
  <si>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</si>
  <si>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</si>
  <si>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</si>
  <si>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</si>
  <si>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</si>
  <si>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</si>
  <si>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</si>
  <si>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</si>
  <si>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</si>
  <si>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</si>
  <si>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</si>
  <si>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</si>
  <si>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</si>
  <si>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</si>
  <si>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</si>
  <si>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</si>
  <si>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</si>
  <si>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</si>
  <si>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</si>
  <si>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</si>
  <si>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</si>
  <si>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</si>
  <si>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</si>
  <si>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</si>
  <si>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</si>
  <si>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</si>
  <si>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</si>
  <si>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</si>
  <si>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</si>
  <si>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</si>
  <si>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</si>
  <si>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</si>
  <si>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</si>
  <si>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</si>
  <si>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</si>
  <si>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</si>
  <si>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</si>
  <si>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</si>
  <si>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</si>
  <si>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</si>
  <si>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</si>
  <si>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</si>
  <si>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</si>
  <si>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</si>
  <si>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</si>
  <si>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</si>
  <si>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</si>
  <si>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</si>
  <si>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</si>
  <si>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</si>
  <si>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</si>
  <si>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</si>
  <si>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</si>
  <si>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</si>
  <si>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</si>
  <si>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</si>
  <si>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</si>
  <si>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</si>
  <si>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</si>
  <si>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</si>
  <si>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</si>
  <si>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</si>
  <si>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</si>
  <si>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</si>
  <si>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</si>
  <si>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</si>
  <si>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</si>
  <si>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</si>
  <si>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</si>
  <si>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</si>
  <si>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</si>
  <si>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</si>
  <si>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</si>
  <si>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</si>
  <si>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</si>
  <si>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</si>
  <si>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</si>
  <si>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</si>
  <si>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</si>
  <si>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</si>
  <si>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</si>
  <si>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</si>
  <si>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</si>
  <si>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</si>
  <si>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</si>
  <si>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</si>
  <si>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</si>
  <si>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</si>
  <si>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</si>
  <si>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</si>
  <si>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</si>
  <si>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</si>
  <si>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</si>
  <si>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</si>
  <si>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</si>
  <si>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</si>
  <si>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</si>
  <si>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</si>
  <si>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</si>
  <si>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</si>
  <si>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</si>
  <si>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</si>
  <si>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</si>
  <si>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</si>
  <si>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</si>
  <si>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</si>
  <si>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</si>
  <si>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</si>
  <si>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</si>
  <si>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</si>
  <si>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</si>
  <si>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</si>
  <si>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</si>
  <si>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</si>
  <si>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</si>
  <si>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</si>
  <si>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</si>
  <si>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</si>
  <si>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</si>
  <si>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</si>
  <si>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</si>
  <si>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</si>
  <si>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</si>
  <si>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</si>
  <si>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</si>
  <si>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</si>
  <si>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</si>
  <si>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</si>
  <si>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</si>
  <si>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</si>
  <si>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</si>
  <si>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</si>
  <si>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</si>
  <si>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</si>
  <si>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</si>
  <si>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</si>
  <si>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</si>
  <si>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</si>
  <si>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</si>
  <si>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</si>
  <si>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</si>
  <si>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</si>
  <si>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</si>
  <si>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</si>
  <si>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</si>
  <si>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</si>
  <si>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</si>
  <si>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</si>
  <si>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</si>
  <si>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</si>
  <si>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</si>
  <si>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</si>
  <si>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</si>
  <si>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</si>
  <si>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</si>
  <si>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</si>
  <si>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</si>
  <si>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</si>
  <si>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</si>
  <si>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</si>
  <si>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</si>
  <si>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</si>
  <si>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</si>
  <si>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</si>
  <si>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</si>
  <si>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</si>
  <si>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</si>
  <si>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</si>
  <si>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</si>
  <si>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</si>
  <si>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</si>
  <si>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</si>
  <si>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</si>
  <si>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</si>
  <si>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</si>
  <si>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</si>
  <si>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</si>
  <si>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</si>
  <si>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</si>
  <si>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</si>
  <si>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</si>
  <si>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</si>
  <si>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</si>
  <si>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</si>
  <si>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</si>
  <si>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</si>
  <si>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</si>
  <si>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</si>
  <si>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</si>
  <si>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</si>
  <si>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</si>
  <si>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</si>
  <si>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</si>
  <si>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</si>
  <si>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</si>
  <si>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</si>
  <si>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</si>
  <si>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</si>
  <si>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</si>
  <si>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</si>
  <si>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</si>
  <si>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</si>
  <si>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</si>
  <si>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</si>
  <si>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</si>
  <si>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</si>
  <si>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</si>
  <si>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</si>
  <si>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</si>
  <si>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</si>
  <si>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</si>
  <si>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</si>
  <si>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</si>
  <si>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</si>
  <si>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</si>
  <si>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</si>
  <si>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</si>
  <si>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</si>
  <si>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</si>
  <si>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</si>
  <si>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</si>
  <si>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</si>
  <si>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</si>
  <si>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</si>
  <si>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</si>
  <si>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</si>
  <si>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</si>
  <si>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</si>
  <si>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</si>
  <si>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</si>
  <si>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</si>
  <si>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</si>
  <si>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</si>
  <si>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</si>
  <si>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</si>
  <si>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</si>
  <si>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</si>
  <si>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</si>
  <si>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</si>
  <si>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</si>
  <si>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</si>
  <si>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</si>
  <si>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</si>
  <si>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</si>
  <si>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</si>
  <si>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</si>
  <si>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</si>
  <si>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</si>
  <si>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</si>
  <si>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</si>
  <si>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</si>
  <si>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</si>
  <si>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</si>
  <si>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</si>
  <si>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</si>
  <si>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</si>
  <si>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</si>
  <si>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</si>
  <si>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</si>
  <si>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</si>
  <si>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</si>
  <si>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</si>
  <si>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</si>
  <si>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</si>
  <si>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</si>
  <si>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</si>
  <si>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</si>
  <si>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</si>
  <si>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</si>
  <si>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</si>
  <si>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</si>
  <si>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</si>
  <si>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</si>
  <si>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</si>
  <si>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</si>
  <si>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</si>
  <si>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</si>
  <si>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</si>
  <si>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</si>
  <si>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</si>
  <si>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</si>
  <si>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</si>
  <si>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</si>
  <si>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</si>
  <si>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</si>
  <si>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</si>
  <si>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</si>
  <si>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</si>
  <si>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</si>
  <si>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</si>
  <si>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</si>
  <si>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</si>
  <si>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</si>
  <si>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</si>
  <si>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</si>
  <si>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</si>
  <si>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</si>
  <si>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</si>
  <si>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</si>
  <si>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</si>
  <si>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</si>
  <si>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</si>
  <si>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</si>
  <si>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</si>
  <si>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</si>
  <si>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</si>
  <si>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</si>
  <si>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</si>
  <si>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</si>
  <si>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</si>
  <si>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</si>
  <si>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</si>
  <si>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</si>
  <si>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</si>
  <si>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</si>
  <si>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</si>
  <si>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</si>
  <si>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</si>
  <si>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</si>
  <si>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</si>
  <si>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</si>
  <si>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</si>
  <si>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</si>
  <si>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</si>
  <si>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</si>
  <si>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</si>
  <si>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</si>
  <si>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</si>
  <si>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</si>
  <si>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</si>
  <si>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</si>
  <si>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</si>
  <si>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</si>
  <si>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</si>
  <si>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</si>
  <si>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</si>
  <si>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</si>
  <si>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</si>
  <si>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</si>
  <si>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</si>
  <si>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</si>
  <si>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</si>
  <si>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</si>
  <si>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</si>
  <si>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</si>
  <si>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</si>
  <si>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</si>
  <si>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</si>
  <si>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</si>
  <si>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</si>
  <si>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</si>
  <si>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</si>
  <si>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</si>
  <si>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</si>
  <si>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</si>
  <si>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</si>
  <si>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</si>
  <si>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</si>
  <si>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</si>
  <si>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</si>
  <si>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</si>
  <si>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</si>
  <si>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</si>
  <si>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</si>
  <si>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</si>
  <si>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</si>
  <si>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</si>
  <si>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</si>
  <si>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</si>
  <si>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</si>
  <si>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</si>
  <si>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</si>
  <si>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</si>
  <si>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</si>
  <si>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</si>
  <si>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</si>
  <si>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</si>
  <si>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</si>
  <si>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</si>
  <si>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</si>
  <si>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</si>
  <si>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</si>
  <si>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</si>
  <si>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</si>
  <si>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</si>
  <si>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</si>
  <si>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</si>
  <si>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</si>
  <si>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</si>
  <si>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</si>
  <si>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</si>
  <si>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</si>
  <si>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</si>
  <si>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</si>
  <si>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</si>
  <si>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</si>
  <si>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</si>
  <si>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</si>
  <si>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</si>
  <si>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</si>
  <si>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</si>
  <si>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</si>
  <si>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</si>
  <si>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</si>
  <si>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</si>
  <si>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</si>
  <si>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</si>
  <si>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</si>
  <si>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</si>
  <si>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</si>
  <si>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</si>
  <si>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</si>
  <si>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</si>
  <si>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</si>
  <si>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</si>
  <si>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</si>
  <si>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</si>
  <si>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</si>
  <si>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</si>
  <si>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</si>
  <si>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</si>
  <si>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</si>
  <si>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</si>
  <si>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</si>
  <si>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</si>
  <si>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</si>
  <si>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</si>
  <si>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</si>
  <si>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</si>
  <si>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</si>
  <si>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</si>
  <si>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</si>
  <si>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</si>
  <si>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</si>
  <si>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</si>
  <si>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</si>
  <si>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</si>
  <si>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</si>
  <si>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</si>
  <si>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</si>
  <si>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</si>
  <si>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</si>
  <si>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</si>
  <si>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</si>
  <si>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</si>
  <si>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</si>
  <si>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</si>
  <si>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</si>
  <si>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</si>
  <si>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</si>
  <si>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</si>
  <si>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</si>
  <si>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</si>
  <si>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</si>
  <si>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</si>
  <si>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</si>
  <si>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</si>
  <si>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</si>
  <si>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</si>
  <si>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</si>
  <si>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</si>
  <si>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</si>
  <si>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</si>
  <si>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</si>
  <si>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</si>
  <si>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</si>
  <si>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</si>
  <si>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</si>
  <si>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</si>
  <si>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</si>
  <si>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</si>
  <si>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</si>
  <si>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</si>
  <si>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</si>
  <si>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</si>
  <si>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</si>
  <si>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</si>
  <si>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</si>
  <si>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</si>
  <si>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</si>
  <si>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</si>
  <si>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</si>
  <si>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</si>
  <si>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</si>
  <si>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</si>
  <si>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</si>
  <si>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</si>
  <si>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</si>
  <si>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</si>
  <si>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</si>
  <si>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</si>
  <si>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</si>
  <si>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</si>
  <si>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</si>
  <si>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</si>
  <si>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</si>
  <si>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</si>
  <si>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</si>
  <si>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</si>
  <si>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</si>
  <si>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</si>
  <si>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</si>
  <si>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</si>
  <si>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</si>
  <si>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</si>
  <si>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</si>
  <si>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</si>
  <si>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</si>
  <si>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</si>
  <si>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</si>
  <si>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</si>
  <si>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</si>
  <si>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</si>
  <si>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</si>
  <si>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</si>
  <si>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</si>
  <si>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</si>
  <si>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</si>
  <si>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</si>
  <si>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</si>
  <si>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</si>
  <si>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</si>
  <si>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</si>
  <si>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</si>
  <si>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</si>
  <si>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</si>
  <si>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</si>
  <si>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</si>
  <si>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</si>
  <si>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</si>
  <si>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</si>
  <si>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</si>
  <si>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</si>
  <si>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</si>
  <si>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</si>
  <si>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</si>
  <si>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</si>
  <si>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</si>
  <si>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</si>
  <si>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</si>
  <si>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</si>
  <si>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</si>
  <si>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</si>
  <si>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</si>
  <si>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</si>
  <si>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</si>
  <si>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</si>
  <si>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</si>
  <si>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</si>
  <si>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</si>
  <si>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</si>
  <si>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</si>
  <si>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</si>
  <si>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</si>
  <si>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</si>
  <si>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</si>
  <si>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</si>
  <si>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</si>
  <si>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</si>
  <si>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</si>
  <si>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</si>
  <si>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</si>
  <si>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</si>
  <si>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</si>
  <si>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</si>
  <si>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</si>
  <si>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</si>
  <si>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</si>
  <si>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</si>
  <si>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</si>
  <si>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</si>
  <si>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</si>
  <si>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</si>
  <si>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</si>
  <si>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</si>
  <si>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</si>
  <si>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</si>
  <si>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</si>
  <si>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</si>
  <si>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</si>
  <si>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</si>
  <si>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</si>
  <si>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</si>
  <si>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</si>
  <si>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</si>
  <si>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</si>
  <si>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</si>
  <si>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</si>
  <si>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</si>
  <si>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</si>
  <si>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</si>
  <si>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</si>
  <si>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</si>
  <si>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</si>
  <si>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</si>
  <si>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</si>
  <si>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</si>
  <si>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</si>
  <si>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</si>
  <si>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</si>
  <si>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</si>
  <si>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</si>
  <si>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</si>
  <si>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</si>
  <si>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</si>
  <si>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</si>
  <si>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</si>
  <si>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</si>
  <si>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</si>
  <si>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</si>
  <si>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</si>
  <si>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</si>
  <si>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</si>
  <si>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</si>
  <si>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</si>
  <si>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</si>
  <si>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</si>
  <si>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</si>
  <si>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</si>
  <si>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</si>
  <si>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</si>
  <si>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</si>
  <si>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</si>
  <si>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</si>
  <si>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</si>
  <si>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</si>
  <si>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</si>
  <si>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</si>
  <si>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</si>
  <si>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</si>
  <si>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</si>
  <si>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</si>
  <si>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</si>
  <si>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</si>
  <si>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</si>
  <si>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</si>
  <si>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</si>
  <si>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</si>
  <si>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</si>
  <si>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</si>
  <si>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</si>
  <si>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</si>
  <si>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</si>
  <si>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</si>
  <si>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</si>
  <si>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</si>
  <si>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</si>
  <si>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</si>
  <si>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</si>
  <si>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</si>
  <si>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</si>
  <si>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</si>
  <si>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</si>
  <si>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</si>
  <si>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</si>
  <si>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</si>
  <si>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</si>
  <si>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</si>
  <si>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</si>
  <si>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</si>
  <si>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</si>
  <si>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</si>
  <si>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</si>
  <si>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</si>
  <si>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</si>
  <si>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</si>
  <si>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</si>
  <si>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</si>
  <si>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</si>
  <si>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</si>
  <si>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</si>
  <si>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</si>
  <si>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</si>
  <si>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</si>
  <si>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</si>
  <si>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</si>
  <si>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</si>
  <si>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</si>
  <si>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</si>
  <si>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</si>
  <si>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</si>
  <si>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</si>
  <si>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</si>
  <si>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</si>
  <si>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</si>
  <si>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</si>
  <si>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</si>
  <si>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</si>
  <si>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</si>
  <si>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</si>
  <si>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</si>
  <si>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</si>
  <si>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</si>
  <si>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</si>
  <si>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</si>
  <si>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</si>
  <si>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</si>
  <si>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</si>
  <si>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</si>
  <si>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</si>
  <si>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</si>
  <si>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</si>
  <si>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</si>
  <si>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</si>
  <si>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</si>
  <si>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</si>
  <si>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</si>
  <si>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</si>
  <si>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</si>
  <si>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</si>
  <si>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</si>
  <si>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</si>
  <si>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</si>
  <si>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</si>
  <si>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</si>
  <si>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</si>
  <si>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</si>
  <si>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</si>
  <si>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</si>
  <si>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</si>
  <si>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</si>
  <si>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</si>
  <si>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</si>
  <si>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</si>
  <si>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</si>
  <si>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</si>
  <si>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</si>
  <si>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</si>
  <si>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</si>
  <si>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</si>
  <si>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</si>
  <si>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</si>
  <si>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</si>
  <si>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</si>
  <si>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</si>
  <si>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</si>
  <si>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</si>
  <si>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</si>
  <si>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</si>
  <si>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</si>
  <si>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</si>
  <si>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</si>
  <si>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</si>
  <si>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</si>
  <si>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</si>
  <si>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</si>
  <si>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</si>
  <si>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</si>
  <si>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</si>
  <si>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</si>
  <si>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</si>
  <si>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</si>
  <si>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</si>
  <si>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</si>
  <si>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</si>
  <si>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</si>
  <si>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</si>
  <si>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</si>
  <si>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</si>
  <si>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</si>
  <si>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</si>
  <si>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</si>
  <si>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</si>
  <si>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</si>
  <si>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</si>
  <si>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</si>
  <si>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</si>
  <si>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</si>
  <si>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</si>
  <si>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</si>
  <si>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</si>
  <si>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</si>
  <si>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</si>
  <si>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</si>
  <si>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</si>
  <si>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</si>
  <si>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</si>
  <si>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</si>
  <si>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</si>
  <si>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</si>
  <si>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</si>
  <si>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</si>
  <si>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</si>
  <si>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</si>
  <si>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</si>
  <si>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</si>
  <si>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</si>
  <si>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</si>
  <si>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</si>
  <si>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</si>
  <si>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</si>
  <si>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</si>
  <si>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</si>
  <si>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</si>
  <si>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</si>
  <si>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</si>
  <si>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</si>
  <si>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</si>
  <si>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</si>
  <si>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</si>
  <si>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</si>
  <si>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</si>
  <si>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</si>
  <si>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</si>
  <si>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</si>
  <si>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</si>
  <si>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</si>
  <si>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</si>
  <si>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</si>
  <si>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</si>
  <si>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</si>
  <si>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</si>
  <si>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</si>
  <si>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</si>
  <si>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</si>
  <si>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</si>
  <si>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</si>
  <si>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</si>
  <si>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</si>
  <si>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</si>
  <si>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</si>
  <si>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</si>
  <si>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</si>
  <si>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</si>
  <si>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</si>
  <si>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</si>
  <si>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</si>
  <si>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</si>
  <si>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</si>
  <si>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</si>
  <si>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</si>
  <si>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</si>
  <si>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</si>
  <si>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</si>
  <si>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</si>
  <si>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</si>
  <si>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</si>
  <si>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</si>
  <si>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</si>
  <si>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</si>
  <si>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</si>
  <si>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</si>
  <si>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</si>
  <si>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</si>
  <si>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</si>
  <si>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</si>
  <si>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</si>
  <si>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</si>
  <si>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</si>
  <si>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</si>
  <si>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</si>
  <si>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</si>
  <si>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</si>
  <si>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</si>
  <si>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</si>
  <si>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</si>
  <si>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</si>
  <si>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</si>
  <si>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</si>
  <si>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</si>
  <si>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</si>
  <si>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</si>
  <si>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</si>
  <si>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</si>
  <si>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</si>
  <si>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</si>
  <si>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</si>
  <si>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</si>
  <si>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</si>
  <si>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</si>
  <si>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</si>
  <si>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</si>
  <si>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</si>
  <si>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</si>
  <si>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</si>
  <si>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</si>
  <si>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</si>
  <si>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</si>
  <si>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</si>
  <si>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</si>
  <si>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</si>
  <si>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</si>
  <si>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</si>
  <si>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</si>
  <si>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</si>
  <si>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</si>
  <si>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</si>
  <si>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</si>
  <si>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</si>
  <si>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</si>
  <si>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</si>
  <si>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</si>
  <si>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</si>
  <si>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</si>
  <si>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</si>
  <si>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</si>
  <si>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</si>
  <si>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</si>
  <si>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</si>
  <si>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</si>
  <si>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</si>
  <si>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</si>
  <si>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</si>
  <si>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</si>
  <si>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</si>
  <si>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</si>
  <si>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</si>
  <si>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</si>
  <si>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</si>
  <si>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</si>
  <si>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</si>
  <si>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</si>
  <si>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</si>
  <si>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</si>
  <si>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</si>
  <si>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</si>
  <si>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</si>
  <si>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</si>
  <si>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</si>
  <si>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</si>
  <si>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</si>
  <si>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</si>
  <si>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</si>
  <si>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</si>
  <si>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</si>
  <si>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</si>
  <si>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</si>
  <si>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</si>
  <si>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</si>
  <si>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</si>
  <si>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</si>
  <si>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</si>
  <si>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</si>
  <si>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</si>
  <si>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</si>
  <si>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</si>
  <si>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</si>
  <si>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</si>
  <si>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</si>
  <si>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</si>
  <si>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</si>
  <si>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</si>
  <si>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</si>
  <si>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</si>
  <si>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</si>
  <si>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</si>
  <si>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</si>
  <si>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</si>
  <si>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</si>
  <si>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</si>
  <si>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</si>
  <si>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</si>
  <si>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</si>
  <si>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</si>
  <si>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</si>
  <si>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</si>
  <si>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</si>
  <si>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</si>
  <si>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</si>
  <si>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</si>
  <si>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</si>
  <si>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</si>
  <si>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</si>
  <si>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</si>
  <si>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</si>
  <si>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</si>
  <si>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</si>
  <si>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</si>
  <si>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</si>
  <si>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</si>
  <si>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</si>
  <si>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</si>
  <si>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</si>
  <si>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</si>
  <si>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</si>
  <si>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</si>
  <si>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</si>
  <si>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</si>
  <si>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</si>
  <si>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</si>
  <si>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</si>
  <si>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</si>
  <si>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</si>
  <si>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</si>
  <si>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</si>
  <si>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</si>
  <si>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</si>
  <si>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</si>
  <si>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</si>
  <si>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</si>
  <si>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</si>
  <si>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</si>
  <si>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</si>
  <si>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</si>
  <si>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</si>
  <si>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</si>
  <si>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</si>
  <si>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</si>
  <si>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</si>
  <si>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</si>
  <si>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</si>
  <si>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</si>
  <si>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</si>
  <si>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</si>
  <si>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</si>
  <si>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</si>
  <si>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</si>
  <si>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</si>
  <si>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</si>
  <si>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</si>
  <si>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</si>
  <si>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</si>
  <si>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</si>
  <si>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</si>
  <si>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</si>
  <si>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</si>
  <si>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</si>
  <si>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</si>
  <si>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</si>
  <si>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</si>
  <si>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</si>
  <si>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</si>
  <si>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</si>
  <si>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</si>
  <si>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</si>
  <si>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</si>
  <si>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</si>
  <si>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</si>
  <si>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</si>
  <si>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</si>
  <si>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</si>
  <si>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</si>
  <si>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</si>
  <si>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</si>
  <si>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</si>
  <si>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</si>
  <si>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</si>
  <si>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</si>
  <si>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</si>
  <si>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</si>
  <si>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</si>
  <si>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</si>
  <si>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</si>
  <si>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</si>
  <si>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</si>
  <si>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</si>
  <si>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</si>
  <si>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</si>
  <si>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</si>
  <si>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</si>
  <si>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</si>
  <si>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</si>
  <si>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</si>
  <si>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</si>
  <si>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</si>
  <si>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</si>
  <si>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</si>
  <si>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</si>
  <si>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</si>
  <si>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</si>
  <si>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</si>
  <si>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</si>
  <si>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</si>
  <si>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</si>
  <si>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</si>
  <si>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</si>
  <si>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</si>
  <si>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</si>
  <si>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</si>
  <si>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</si>
  <si>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</si>
  <si>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</si>
  <si>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</si>
  <si>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</si>
  <si>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</si>
  <si>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</si>
  <si>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</si>
  <si>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</si>
  <si>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</si>
  <si>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</si>
  <si>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</si>
  <si>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</si>
  <si>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</si>
  <si>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</si>
  <si>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</si>
  <si>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</si>
  <si>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</si>
  <si>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</si>
  <si>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</si>
  <si>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</si>
  <si>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</si>
  <si>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</si>
  <si>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</si>
  <si>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</si>
  <si>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</si>
  <si>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</si>
  <si>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</si>
  <si>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</si>
  <si>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</si>
  <si>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</si>
  <si>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</si>
  <si>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</si>
  <si>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</si>
  <si>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</si>
  <si>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</si>
  <si>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</si>
  <si>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</si>
  <si>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</si>
  <si>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</si>
  <si>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</si>
  <si>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</si>
  <si>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</si>
  <si>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</si>
  <si>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</si>
  <si>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</si>
  <si>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</si>
  <si>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</si>
  <si>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</si>
  <si>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</si>
  <si>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</si>
  <si>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</si>
  <si>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</si>
  <si>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</si>
  <si>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</si>
  <si>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</si>
  <si>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</si>
  <si>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</si>
  <si>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</si>
  <si>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</si>
  <si>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</si>
  <si>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</si>
  <si>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</si>
  <si>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</si>
  <si>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</si>
  <si>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</si>
  <si>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</si>
  <si>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</si>
  <si>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</si>
  <si>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</si>
  <si>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</si>
  <si>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</si>
  <si>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</si>
  <si>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</si>
  <si>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</si>
  <si>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</si>
  <si>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</si>
  <si>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</si>
  <si>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</si>
  <si>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</si>
  <si>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</si>
  <si>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</si>
  <si>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</si>
  <si>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</si>
  <si>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</si>
  <si>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</si>
  <si>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</si>
  <si>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</si>
  <si>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</si>
  <si>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</si>
  <si>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</si>
  <si>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</si>
  <si>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</si>
  <si>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</si>
  <si>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</si>
  <si>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</si>
  <si>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</si>
  <si>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</si>
  <si>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</si>
  <si>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</si>
  <si>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</si>
  <si>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</si>
  <si>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</si>
  <si>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</si>
  <si>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</si>
  <si>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</si>
  <si>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</si>
  <si>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</si>
  <si>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</si>
  <si>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</si>
  <si>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</si>
  <si>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</si>
  <si>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</si>
  <si>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</si>
  <si>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</si>
  <si>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</si>
  <si>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</si>
  <si>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</si>
  <si>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</si>
  <si>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</si>
  <si>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</si>
  <si>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</si>
  <si>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</si>
  <si>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</si>
  <si>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</si>
  <si>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</si>
  <si>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</si>
  <si>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</si>
  <si>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</si>
  <si>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</si>
  <si>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</si>
  <si>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</si>
  <si>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</si>
  <si>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</si>
  <si>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</si>
  <si>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</si>
  <si>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</si>
  <si>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</si>
  <si>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</si>
  <si>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</si>
  <si>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</si>
  <si>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</si>
  <si>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</si>
  <si>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</si>
  <si>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</si>
  <si>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</si>
  <si>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</si>
  <si>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</si>
  <si>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</si>
  <si>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</si>
  <si>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</si>
  <si>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</si>
  <si>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</si>
  <si>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</si>
  <si>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</si>
  <si>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</si>
  <si>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</si>
  <si>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</si>
  <si>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</si>
  <si>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</si>
  <si>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</si>
  <si>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</si>
  <si>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</si>
  <si>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</si>
  <si>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</si>
  <si>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</si>
  <si>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</si>
  <si>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</si>
  <si>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</si>
  <si>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</si>
  <si>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</si>
  <si>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</si>
  <si>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</si>
  <si>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</si>
  <si>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</si>
  <si>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</si>
  <si>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</si>
  <si>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</si>
  <si>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</si>
  <si>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</si>
  <si>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</si>
  <si>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</si>
  <si>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</si>
  <si>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</si>
  <si>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</si>
  <si>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</si>
  <si>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</si>
  <si>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</si>
  <si>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</si>
  <si>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</si>
  <si>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</si>
  <si>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</si>
  <si>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</si>
  <si>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</si>
  <si>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</si>
  <si>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</si>
  <si>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</si>
  <si>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</si>
  <si>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</si>
  <si>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</si>
  <si>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</si>
  <si>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</si>
  <si>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</si>
  <si>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</si>
  <si>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</si>
  <si>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</si>
  <si>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</si>
  <si>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</si>
  <si>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</si>
  <si>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</si>
  <si>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</si>
  <si>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</si>
  <si>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</si>
  <si>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</si>
  <si>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</si>
  <si>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</si>
  <si>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</si>
  <si>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</si>
  <si>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</si>
  <si>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</si>
  <si>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</si>
  <si>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</si>
  <si>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</si>
  <si>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</si>
  <si>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</si>
  <si>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</si>
  <si>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</si>
  <si>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</si>
  <si>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</si>
  <si>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</si>
  <si>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</si>
  <si>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</si>
  <si>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</si>
  <si>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</si>
  <si>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</si>
  <si>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</si>
  <si>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</si>
  <si>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</si>
  <si>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</si>
  <si>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</si>
  <si>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</si>
  <si>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</si>
  <si>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</si>
  <si>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</si>
  <si>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</si>
  <si>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</si>
  <si>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</si>
  <si>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</si>
  <si>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</si>
  <si>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</si>
  <si>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</si>
  <si>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</si>
  <si>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</si>
  <si>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</si>
  <si>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</si>
  <si>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</si>
  <si>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</si>
  <si>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</si>
  <si>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</si>
  <si>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</si>
  <si>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</si>
  <si>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</si>
  <si>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</si>
  <si>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</si>
  <si>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</si>
  <si>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</si>
  <si>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</si>
  <si>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</si>
  <si>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</si>
  <si>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</si>
  <si>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</si>
  <si>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</si>
  <si>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</si>
  <si>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</si>
  <si>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</si>
  <si>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</si>
  <si>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</si>
  <si>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</si>
  <si>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</si>
  <si>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</si>
  <si>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</si>
  <si>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</si>
  <si>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</si>
  <si>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</si>
  <si>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</si>
  <si>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</si>
  <si>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</si>
  <si>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</si>
  <si>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</si>
  <si>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</si>
  <si>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</si>
  <si>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</si>
  <si>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</si>
  <si>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</si>
  <si>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</si>
  <si>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</si>
  <si>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</si>
  <si>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</si>
  <si>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</si>
  <si>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</si>
  <si>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</si>
  <si>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</si>
  <si>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</si>
  <si>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</si>
  <si>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</si>
  <si>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</si>
  <si>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</si>
  <si>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</si>
  <si>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</si>
  <si>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</si>
  <si>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</si>
  <si>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</si>
  <si>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</si>
  <si>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</si>
  <si>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</si>
  <si>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</si>
  <si>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</si>
  <si>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</si>
  <si>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</si>
  <si>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</si>
  <si>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</si>
  <si>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</si>
  <si>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</si>
  <si>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</si>
  <si>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</si>
  <si>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</si>
  <si>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</si>
  <si>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</si>
  <si>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</si>
  <si>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</si>
  <si>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</si>
  <si>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</si>
  <si>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</si>
  <si>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</si>
  <si>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</si>
  <si>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</si>
  <si>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</si>
  <si>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</si>
  <si>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</si>
  <si>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</si>
  <si>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</si>
  <si>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</si>
  <si>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</si>
  <si>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</si>
  <si>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</si>
  <si>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</si>
  <si>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</si>
  <si>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</si>
  <si>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</si>
  <si>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</si>
  <si>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</si>
  <si>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</si>
  <si>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</si>
  <si>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</si>
  <si>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</si>
  <si>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</si>
  <si>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</si>
  <si>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</si>
  <si>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</si>
  <si>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</si>
  <si>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</si>
  <si>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</si>
  <si>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</si>
  <si>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</si>
  <si>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</si>
  <si>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</si>
  <si>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</si>
  <si>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</si>
  <si>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</si>
  <si>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</si>
  <si>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</si>
  <si>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</si>
  <si>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</si>
  <si>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</si>
  <si>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</si>
  <si>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</si>
  <si>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</si>
  <si>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</si>
  <si>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</si>
  <si>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</si>
  <si>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</si>
  <si>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</si>
  <si>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</si>
  <si>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</si>
  <si>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</si>
  <si>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</si>
  <si>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</si>
  <si>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</si>
  <si>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</si>
  <si>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</si>
  <si>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</si>
  <si>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</si>
  <si>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</si>
  <si>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</si>
  <si>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</si>
  <si>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</si>
  <si>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</si>
  <si>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</si>
  <si>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</si>
  <si>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</si>
  <si>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</si>
  <si>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</si>
  <si>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</si>
  <si>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</si>
  <si>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</si>
  <si>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</si>
  <si>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</si>
  <si>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</si>
  <si>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</si>
  <si>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</si>
  <si>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</si>
  <si>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</si>
  <si>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</si>
  <si>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</si>
  <si>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</si>
  <si>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</si>
  <si>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</si>
  <si>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</si>
  <si>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</si>
  <si>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</si>
  <si>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</si>
  <si>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</si>
  <si>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</si>
  <si>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</si>
  <si>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</si>
  <si>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</si>
  <si>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</si>
  <si>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</si>
  <si>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</si>
  <si>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</si>
  <si>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</si>
  <si>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</si>
  <si>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</si>
  <si>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</si>
  <si>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</si>
  <si>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</si>
  <si>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</si>
  <si>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</si>
  <si>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</si>
  <si>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</si>
  <si>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</si>
  <si>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</si>
  <si>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</si>
  <si>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</si>
  <si>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</si>
  <si>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</si>
  <si>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</si>
  <si>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</si>
  <si>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</si>
  <si>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</si>
  <si>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</si>
  <si>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</si>
  <si>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</si>
  <si>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</si>
  <si>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</si>
  <si>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</si>
  <si>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</si>
  <si>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</si>
  <si>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</si>
  <si>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</si>
  <si>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</si>
  <si>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</si>
  <si>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</si>
  <si>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</si>
  <si>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</si>
  <si>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</si>
  <si>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</si>
  <si>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</si>
  <si>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</si>
  <si>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</si>
  <si>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</si>
  <si>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</si>
  <si>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</si>
  <si>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</si>
  <si>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</si>
  <si>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</si>
  <si>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</si>
  <si>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</si>
  <si>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</si>
  <si>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</si>
  <si>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</si>
  <si>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</si>
  <si>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</si>
  <si>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</si>
  <si>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</si>
  <si>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</si>
  <si>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</si>
  <si>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</si>
  <si>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</si>
  <si>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</si>
  <si>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</si>
  <si>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</si>
  <si>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</si>
  <si>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</si>
  <si>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</si>
  <si>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</si>
  <si>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</si>
  <si>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</si>
  <si>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</si>
  <si>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</si>
  <si>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</si>
  <si>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</si>
  <si>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</si>
  <si>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</si>
  <si>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</si>
  <si>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</si>
  <si>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</si>
  <si>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</si>
  <si>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</si>
  <si>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</si>
  <si>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</si>
  <si>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</si>
  <si>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</si>
  <si>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</si>
  <si>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</si>
  <si>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</si>
  <si>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</si>
  <si>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</si>
  <si>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</si>
  <si>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</si>
  <si>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</si>
  <si>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</si>
  <si>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</si>
  <si>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</si>
  <si>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</si>
  <si>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</si>
  <si>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</si>
  <si>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</si>
  <si>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</si>
  <si>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</si>
  <si>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</si>
  <si>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</si>
  <si>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</si>
  <si>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</si>
  <si>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</si>
  <si>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</si>
  <si>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</si>
  <si>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</si>
  <si>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</si>
  <si>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</si>
  <si>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</si>
  <si>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</si>
  <si>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</si>
  <si>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</si>
  <si>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</si>
  <si>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</si>
  <si>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</si>
  <si>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</si>
  <si>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</si>
  <si>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</si>
  <si>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</si>
  <si>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</si>
  <si>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</si>
  <si>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</si>
  <si>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</si>
  <si>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</si>
  <si>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</si>
  <si>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</si>
  <si>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</si>
  <si>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</si>
  <si>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</si>
  <si>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</si>
  <si>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</si>
  <si>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</si>
  <si>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</si>
  <si>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</si>
  <si>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</si>
  <si>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</si>
  <si>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</si>
  <si>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</si>
  <si>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</si>
  <si>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</si>
  <si>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</si>
  <si>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</si>
  <si>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</si>
  <si>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</si>
  <si>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</si>
  <si>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</si>
  <si>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</si>
  <si>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</si>
  <si>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</si>
  <si>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</si>
  <si>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</si>
  <si>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</si>
  <si>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</si>
  <si>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</si>
  <si>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</si>
  <si>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</si>
  <si>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</si>
  <si>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</si>
  <si>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</si>
  <si>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</si>
  <si>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</si>
  <si>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</si>
  <si>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</si>
  <si>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</si>
  <si>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</si>
  <si>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</si>
  <si>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</si>
  <si>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</si>
  <si>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</si>
  <si>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</si>
  <si>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</si>
  <si>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</si>
  <si>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</si>
  <si>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</si>
  <si>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</si>
  <si>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</si>
  <si>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</si>
  <si>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</si>
  <si>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</si>
  <si>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</si>
  <si>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</si>
  <si>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</si>
  <si>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</si>
  <si>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</si>
  <si>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</si>
  <si>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</si>
  <si>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</si>
  <si>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</si>
  <si>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</si>
  <si>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</si>
  <si>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</si>
  <si>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</si>
  <si>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</si>
  <si>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</si>
  <si>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</si>
  <si>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</si>
  <si>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</si>
  <si>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</si>
  <si>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</si>
  <si>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</si>
  <si>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</si>
  <si>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</si>
  <si>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</si>
  <si>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</si>
  <si>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</si>
  <si>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</si>
  <si>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</si>
  <si>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</si>
  <si>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</si>
  <si>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</si>
  <si>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</si>
  <si>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</si>
  <si>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</si>
  <si>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</si>
  <si>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</si>
  <si>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</si>
  <si>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</si>
  <si>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</si>
  <si>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</si>
  <si>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</si>
  <si>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</si>
  <si>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</si>
  <si>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</si>
  <si>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</si>
  <si>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</si>
  <si>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</si>
  <si>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</si>
  <si>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</si>
  <si>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</si>
  <si>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</si>
  <si>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</si>
  <si>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</si>
  <si>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</si>
  <si>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</si>
  <si>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</si>
  <si>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</si>
  <si>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</si>
  <si>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</si>
  <si>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</si>
  <si>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</si>
  <si>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</si>
  <si>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</si>
  <si>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</si>
  <si>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</si>
  <si>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</si>
  <si>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</si>
  <si>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</si>
  <si>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</si>
  <si>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</si>
  <si>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</si>
  <si>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</si>
  <si>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</si>
  <si>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</si>
  <si>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</si>
  <si>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</si>
  <si>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</si>
  <si>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</si>
  <si>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</si>
  <si>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</si>
  <si>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</si>
  <si>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</si>
  <si>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</si>
  <si>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</si>
  <si>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</si>
  <si>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</si>
  <si>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</si>
  <si>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</si>
  <si>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</si>
  <si>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</si>
  <si>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</si>
  <si>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</si>
  <si>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</si>
  <si>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</si>
  <si>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</si>
  <si>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</si>
  <si>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</si>
  <si>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</si>
  <si>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</si>
  <si>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</si>
  <si>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</si>
  <si>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</si>
  <si>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</si>
  <si>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</si>
  <si>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</si>
  <si>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</si>
  <si>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</si>
  <si>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</si>
  <si>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</si>
  <si>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</si>
  <si>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</si>
  <si>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</si>
  <si>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</si>
  <si>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</si>
  <si>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</si>
  <si>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</si>
  <si>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</si>
  <si>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</si>
  <si>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</si>
  <si>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</si>
  <si>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</si>
  <si>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</si>
  <si>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</si>
  <si>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</si>
  <si>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</si>
  <si>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</si>
  <si>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</si>
  <si>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</si>
  <si>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</si>
  <si>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</si>
  <si>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</si>
  <si>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</si>
  <si>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</si>
  <si>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</si>
  <si>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</si>
  <si>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</si>
  <si>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</si>
  <si>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</si>
  <si>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</si>
  <si>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</si>
  <si>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</si>
  <si>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</si>
  <si>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</si>
  <si>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</si>
  <si>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</si>
  <si>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</si>
  <si>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</si>
  <si>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</si>
  <si>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</si>
  <si>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</si>
  <si>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</si>
  <si>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</si>
  <si>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</si>
  <si>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</si>
  <si>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</si>
  <si>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</si>
  <si>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</si>
  <si>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</si>
  <si>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</si>
  <si>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</si>
  <si>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</si>
  <si>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</si>
  <si>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</si>
  <si>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</si>
  <si>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</si>
  <si>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</si>
  <si>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</si>
  <si>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</si>
  <si>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</si>
  <si>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</si>
  <si>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</si>
  <si>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</si>
  <si>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</si>
  <si>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</si>
  <si>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</si>
  <si>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</si>
  <si>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</si>
  <si>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</si>
  <si>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</si>
  <si>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</si>
  <si>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</si>
  <si>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</si>
  <si>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</si>
  <si>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</si>
  <si>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</si>
  <si>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</si>
  <si>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</si>
  <si>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</si>
  <si>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</si>
  <si>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</si>
  <si>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</si>
  <si>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</si>
  <si>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</si>
  <si>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</si>
  <si>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</si>
  <si>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</si>
  <si>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</si>
  <si>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</si>
  <si>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</si>
  <si>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</si>
  <si>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</si>
  <si>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</si>
  <si>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</si>
  <si>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</si>
  <si>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</si>
  <si>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</si>
  <si>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</si>
  <si>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</si>
  <si>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</si>
  <si>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</si>
  <si>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</si>
  <si>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</si>
  <si>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</si>
  <si>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</si>
  <si>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</si>
  <si>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</si>
  <si>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</si>
  <si>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</si>
  <si>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</si>
  <si>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</si>
  <si>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</si>
  <si>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</si>
  <si>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</si>
  <si>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</si>
  <si>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</si>
  <si>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</si>
  <si>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</si>
  <si>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</si>
  <si>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</si>
  <si>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</si>
  <si>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</si>
  <si>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</si>
  <si>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</si>
  <si>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</si>
  <si>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</si>
  <si>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</si>
  <si>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</si>
  <si>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</si>
  <si>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</si>
  <si>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</si>
  <si>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</si>
  <si>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</si>
  <si>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</si>
  <si>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</si>
  <si>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</si>
  <si>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</si>
  <si>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</si>
  <si>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</si>
  <si>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</si>
  <si>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</si>
  <si>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</si>
  <si>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</si>
  <si>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</si>
  <si>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</si>
  <si>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</si>
  <si>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</si>
  <si>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</si>
  <si>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</si>
  <si>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</si>
  <si>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</si>
  <si>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</si>
  <si>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</si>
  <si>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</si>
  <si>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</si>
  <si>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</si>
  <si>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</si>
  <si>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</si>
  <si>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</si>
  <si>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</si>
  <si>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</si>
  <si>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</si>
  <si>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</si>
  <si>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</si>
  <si>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</si>
  <si>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</si>
  <si>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</si>
  <si>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</si>
  <si>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</si>
  <si>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</si>
  <si>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</si>
  <si>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</si>
  <si>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</si>
  <si>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</si>
  <si>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</si>
  <si>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</si>
  <si>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</si>
  <si>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</si>
  <si>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</si>
  <si>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</si>
  <si>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</si>
  <si>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</si>
  <si>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</si>
  <si>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</si>
  <si>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</si>
  <si>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</si>
  <si>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</si>
  <si>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</si>
  <si>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</si>
  <si>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</si>
  <si>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</si>
  <si>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</si>
  <si>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</si>
  <si>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</si>
  <si>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</si>
  <si>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</si>
  <si>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</si>
  <si>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</si>
  <si>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</si>
  <si>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</si>
  <si>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</si>
  <si>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</si>
  <si>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</si>
  <si>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</si>
  <si>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</si>
  <si>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</si>
  <si>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</si>
  <si>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</si>
  <si>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</si>
  <si>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</si>
  <si>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</si>
  <si>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</si>
  <si>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</si>
  <si>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</si>
  <si>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</si>
  <si>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</si>
  <si>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</si>
  <si>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</si>
  <si>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</si>
  <si>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</si>
  <si>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</si>
  <si>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</si>
  <si>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</si>
  <si>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</si>
  <si>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</si>
  <si>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</si>
  <si>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</si>
  <si>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</si>
  <si>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</si>
  <si>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</si>
  <si>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</si>
  <si>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</si>
  <si>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</si>
  <si>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</si>
  <si>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</si>
  <si>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</si>
  <si>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</si>
  <si>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</si>
  <si>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</si>
  <si>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</si>
  <si>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</si>
  <si>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</si>
  <si>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</si>
  <si>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</si>
  <si>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</si>
  <si>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</si>
  <si>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</si>
  <si>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</si>
  <si>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</si>
  <si>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</si>
  <si>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</si>
  <si>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</si>
  <si>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</si>
  <si>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</si>
  <si>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</si>
  <si>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</si>
  <si>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</si>
  <si>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</si>
  <si>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</si>
  <si>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</si>
  <si>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</si>
  <si>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</si>
  <si>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</si>
  <si>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</si>
  <si>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</si>
  <si>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</si>
  <si>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</si>
  <si>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</si>
  <si>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</si>
  <si>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</si>
  <si>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</si>
  <si>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</si>
  <si>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</si>
  <si>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</si>
  <si>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</si>
  <si>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</si>
  <si>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</si>
  <si>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</si>
  <si>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</si>
  <si>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</si>
  <si>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</si>
  <si>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</si>
  <si>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</si>
  <si>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</si>
  <si>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</si>
  <si>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</si>
  <si>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</si>
  <si>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</si>
  <si>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</si>
  <si>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</si>
  <si>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</si>
  <si>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</si>
  <si>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</si>
  <si>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</si>
  <si>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</si>
  <si>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</si>
  <si>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</si>
  <si>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</si>
  <si>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</si>
  <si>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</si>
  <si>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</si>
  <si>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</si>
  <si>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</si>
  <si>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</si>
  <si>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</si>
  <si>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</si>
  <si>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</si>
  <si>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</si>
  <si>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</si>
  <si>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</si>
  <si>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</si>
  <si>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</si>
  <si>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</si>
  <si>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</si>
  <si>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</si>
  <si>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</si>
  <si>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</si>
  <si>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</si>
  <si>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</si>
  <si>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</si>
  <si>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</si>
  <si>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</si>
  <si>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</si>
  <si>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</si>
  <si>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</si>
  <si>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</si>
  <si>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</si>
  <si>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</si>
  <si>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</si>
  <si>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</si>
  <si>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</si>
  <si>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</si>
  <si>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</si>
  <si>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</si>
  <si>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</si>
  <si>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</si>
  <si>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</si>
  <si>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</si>
  <si>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</si>
  <si>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</si>
  <si>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</si>
  <si>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</si>
  <si>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</si>
  <si>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</si>
  <si>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</si>
  <si>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</si>
  <si>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</si>
  <si>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</si>
  <si>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</si>
  <si>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</si>
  <si>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</si>
  <si>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</si>
  <si>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</si>
  <si>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</si>
  <si>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</si>
  <si>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</si>
  <si>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</si>
  <si>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</si>
  <si>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</si>
  <si>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</si>
  <si>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</si>
  <si>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</si>
  <si>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</si>
  <si>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</si>
  <si>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</si>
  <si>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</si>
  <si>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</si>
  <si>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</si>
  <si>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</si>
  <si>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</si>
  <si>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</si>
  <si>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</si>
  <si>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</si>
  <si>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</si>
  <si>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</si>
  <si>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</si>
  <si>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</si>
  <si>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</si>
  <si>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</si>
  <si>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</si>
  <si>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</si>
  <si>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</si>
  <si>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</si>
  <si>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</si>
  <si>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</si>
  <si>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</si>
  <si>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</si>
  <si>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</si>
  <si>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</si>
  <si>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</si>
  <si>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</si>
  <si>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</si>
  <si>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</si>
  <si>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</si>
  <si>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</si>
  <si>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</si>
  <si>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</si>
  <si>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</si>
  <si>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</si>
  <si>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</si>
  <si>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</si>
  <si>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</si>
  <si>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</si>
  <si>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</si>
  <si>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</si>
  <si>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</si>
  <si>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</si>
  <si>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</si>
  <si>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</si>
  <si>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</si>
  <si>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</si>
  <si>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</si>
  <si>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</si>
  <si>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</si>
  <si>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</si>
  <si>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</si>
  <si>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</si>
  <si>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</si>
  <si>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</si>
  <si>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</si>
  <si>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</si>
  <si>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</si>
  <si>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</si>
  <si>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</si>
  <si>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</si>
  <si>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</si>
  <si>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</si>
  <si>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</si>
  <si>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</si>
  <si>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</si>
  <si>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</si>
  <si>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</si>
  <si>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</si>
  <si>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</si>
  <si>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</si>
  <si>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</si>
  <si>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</si>
  <si>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</si>
  <si>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</si>
  <si>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</si>
  <si>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</si>
  <si>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</si>
  <si>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</si>
  <si>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</si>
  <si>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</si>
  <si>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</si>
  <si>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</si>
  <si>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</si>
  <si>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</si>
  <si>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</si>
  <si>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</si>
  <si>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</si>
  <si>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</si>
  <si>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</si>
  <si>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</si>
  <si>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</si>
  <si>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</si>
  <si>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</si>
  <si>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</si>
  <si>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</si>
  <si>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</si>
  <si>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</si>
  <si>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</si>
  <si>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</si>
  <si>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</si>
  <si>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</si>
  <si>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</si>
  <si>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</si>
  <si>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</si>
  <si>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</si>
  <si>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</si>
  <si>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</si>
  <si>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</si>
  <si>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</si>
  <si>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</si>
  <si>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</si>
  <si>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</si>
  <si>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</si>
  <si>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</si>
  <si>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</si>
  <si>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</si>
  <si>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</si>
  <si>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</si>
  <si>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</si>
  <si>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</si>
  <si>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</si>
  <si>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</si>
  <si>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</si>
  <si>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</si>
  <si>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</si>
  <si>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</si>
  <si>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</si>
  <si>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</si>
  <si>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</si>
  <si>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</si>
  <si>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</si>
  <si>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</si>
  <si>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</si>
  <si>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</si>
  <si>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</si>
  <si>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</si>
  <si>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</si>
  <si>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</si>
  <si>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</si>
  <si>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</si>
  <si>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</si>
  <si>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</si>
  <si>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</si>
  <si>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</si>
  <si>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</si>
  <si>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</si>
  <si>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</si>
  <si>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</si>
  <si>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</si>
  <si>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</si>
  <si>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</si>
  <si>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</si>
  <si>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</si>
  <si>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</si>
  <si>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</si>
  <si>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</si>
  <si>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</si>
  <si>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</si>
  <si>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</si>
  <si>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</si>
  <si>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</si>
  <si>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</si>
  <si>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</si>
  <si>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</si>
  <si>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</si>
  <si>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</si>
  <si>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</si>
  <si>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</si>
  <si>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</si>
  <si>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</si>
  <si>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</si>
  <si>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</si>
  <si>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</si>
  <si>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</si>
  <si>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</si>
  <si>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</si>
  <si>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</si>
  <si>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</si>
  <si>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</si>
  <si>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</si>
  <si>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</si>
  <si>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</si>
  <si>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</si>
  <si>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</si>
  <si>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</si>
  <si>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</si>
  <si>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</si>
  <si>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</si>
  <si>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</si>
  <si>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</si>
  <si>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</si>
  <si>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</si>
  <si>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</si>
  <si>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</si>
  <si>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</si>
  <si>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</si>
  <si>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</si>
  <si>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</si>
  <si>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</si>
  <si>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</si>
  <si>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</si>
  <si>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</si>
  <si>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</si>
  <si>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</si>
  <si>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</si>
  <si>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</si>
  <si>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</si>
  <si>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</si>
  <si>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</si>
  <si>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</si>
  <si>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</si>
  <si>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</si>
  <si>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</si>
  <si>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</si>
  <si>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</si>
  <si>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</si>
  <si>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</si>
  <si>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</si>
  <si>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</si>
  <si>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</si>
  <si>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</si>
  <si>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</si>
  <si>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</si>
  <si>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</si>
  <si>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</si>
  <si>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</si>
  <si>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</si>
  <si>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</si>
  <si>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</si>
  <si>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</si>
  <si>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</si>
  <si>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</si>
  <si>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</si>
  <si>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</si>
  <si>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</si>
  <si>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</si>
  <si>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</si>
  <si>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</si>
  <si>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</si>
  <si>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</si>
  <si>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</si>
  <si>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</si>
  <si>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</si>
  <si>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</si>
  <si>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</si>
  <si>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</si>
  <si>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</si>
  <si>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</si>
  <si>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</si>
  <si>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</si>
  <si>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</si>
  <si>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</si>
  <si>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</si>
  <si>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</si>
  <si>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</si>
  <si>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</si>
  <si>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</si>
  <si>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</si>
  <si>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</si>
  <si>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</si>
  <si>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</si>
  <si>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</si>
  <si>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</si>
  <si>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</si>
  <si>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</si>
  <si>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</si>
  <si>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</si>
  <si>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</si>
  <si>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</si>
  <si>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</si>
  <si>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</si>
  <si>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</si>
  <si>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</si>
  <si>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</si>
  <si>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</si>
  <si>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</si>
  <si>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</si>
  <si>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</si>
  <si>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</si>
  <si>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</si>
  <si>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</si>
  <si>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</si>
  <si>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</si>
  <si>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</si>
  <si>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</si>
  <si>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</si>
  <si>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</si>
  <si>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</si>
  <si>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</si>
  <si>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</si>
  <si>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</si>
  <si>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</si>
  <si>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</si>
  <si>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</si>
  <si>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</si>
  <si>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</si>
  <si>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</si>
  <si>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</si>
  <si>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</si>
  <si>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</si>
  <si>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</si>
  <si>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</si>
  <si>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</si>
  <si>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</si>
  <si>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</si>
  <si>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</si>
  <si>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</si>
  <si>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</si>
  <si>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</si>
  <si>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</si>
  <si>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</si>
  <si>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</si>
  <si>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</si>
  <si>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</si>
  <si>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</si>
  <si>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</si>
  <si>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</si>
  <si>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</si>
  <si>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</si>
  <si>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</si>
  <si>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</si>
  <si>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</si>
  <si>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</si>
  <si>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</si>
  <si>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</si>
  <si>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</si>
  <si>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</si>
  <si>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</si>
  <si>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</si>
  <si>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</si>
  <si>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</si>
  <si>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</si>
  <si>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</si>
  <si>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</si>
  <si>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</si>
  <si>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</si>
  <si>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</si>
  <si>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</si>
  <si>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</si>
  <si>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</si>
  <si>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</si>
  <si>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</si>
  <si>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</si>
  <si>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</si>
  <si>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</si>
  <si>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</si>
  <si>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</si>
  <si>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</si>
  <si>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</si>
  <si>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</si>
  <si>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</si>
  <si>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</si>
  <si>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</si>
  <si>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</si>
  <si>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</si>
  <si>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</si>
  <si>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</si>
  <si>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</si>
  <si>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</si>
  <si>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</si>
  <si>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</si>
  <si>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</si>
  <si>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</si>
  <si>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</si>
  <si>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</si>
  <si>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</si>
  <si>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</si>
  <si>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</si>
  <si>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</si>
  <si>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</si>
  <si>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</si>
  <si>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</si>
  <si>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</si>
  <si>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</si>
  <si>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</si>
  <si>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</si>
  <si>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</si>
  <si>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</si>
  <si>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</si>
  <si>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</si>
  <si>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</si>
  <si>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</si>
  <si>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</si>
  <si>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</si>
  <si>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</si>
  <si>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</si>
  <si>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</si>
  <si>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</si>
  <si>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</si>
  <si>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</si>
  <si>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</si>
  <si>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</si>
  <si>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</si>
  <si>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</si>
  <si>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</si>
  <si>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</si>
  <si>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</si>
  <si>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</si>
  <si>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</si>
  <si>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</si>
  <si>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</si>
  <si>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</si>
  <si>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</si>
  <si>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</si>
  <si>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</si>
  <si>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</si>
  <si>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</si>
  <si>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</si>
  <si>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</si>
  <si>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</si>
  <si>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</si>
  <si>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</si>
  <si>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</si>
  <si>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</si>
  <si>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</si>
  <si>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</si>
  <si>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</si>
  <si>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</si>
  <si>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</si>
  <si>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</si>
  <si>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</si>
  <si>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</si>
  <si>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</si>
  <si>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</si>
  <si>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</si>
  <si>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</si>
  <si>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</si>
  <si>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</si>
  <si>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</si>
  <si>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</si>
  <si>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</si>
  <si>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</si>
  <si>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</si>
  <si>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</si>
  <si>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</si>
  <si>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</si>
  <si>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</si>
  <si>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</si>
  <si>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</si>
  <si>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</si>
  <si>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</si>
  <si>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</si>
  <si>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</si>
  <si>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</si>
  <si>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</si>
  <si>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</si>
  <si>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</si>
  <si>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</si>
  <si>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</si>
  <si>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</si>
  <si>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</si>
  <si>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</si>
  <si>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</si>
  <si>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</si>
  <si>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</si>
  <si>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</si>
  <si>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</si>
  <si>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</si>
  <si>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</si>
  <si>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</si>
  <si>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</si>
  <si>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</si>
  <si>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</si>
  <si>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</si>
  <si>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</si>
  <si>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</si>
  <si>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</si>
  <si>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</si>
  <si>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</si>
  <si>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</si>
  <si>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</si>
  <si>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</si>
  <si>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</si>
  <si>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</si>
  <si>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</si>
  <si>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</si>
  <si>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</si>
  <si>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</si>
  <si>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</si>
  <si>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</si>
  <si>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</si>
  <si>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</si>
  <si>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</si>
  <si>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</si>
  <si>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</si>
  <si>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</si>
  <si>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</si>
  <si>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</si>
  <si>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</si>
  <si>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</si>
  <si>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</si>
  <si>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</si>
  <si>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</si>
  <si>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</si>
  <si>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</si>
  <si>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</si>
  <si>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</si>
  <si>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</si>
  <si>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</si>
  <si>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</si>
  <si>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</si>
  <si>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</si>
  <si>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</si>
  <si>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</si>
  <si>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</si>
  <si>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</si>
  <si>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</si>
  <si>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</si>
  <si>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</si>
  <si>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</si>
  <si>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</si>
  <si>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</si>
  <si>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</si>
  <si>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</si>
  <si>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</si>
  <si>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</si>
  <si>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</si>
  <si>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</si>
  <si>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</si>
  <si>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</si>
  <si>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</si>
  <si>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</si>
  <si>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</si>
  <si>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</si>
  <si>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</si>
  <si>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</si>
  <si>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</si>
  <si>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</si>
  <si>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</si>
  <si>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</si>
  <si>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</si>
  <si>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</si>
  <si>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</si>
  <si>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</si>
  <si>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</si>
  <si>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</si>
  <si>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</si>
  <si>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</si>
  <si>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</si>
  <si>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</si>
  <si>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</si>
  <si>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</si>
  <si>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</si>
  <si>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</si>
  <si>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</si>
  <si>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</si>
  <si>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</si>
  <si>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</si>
  <si>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</si>
  <si>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</si>
  <si>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</si>
  <si>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</si>
  <si>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</si>
  <si>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</si>
  <si>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</si>
  <si>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</si>
  <si>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</si>
  <si>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</si>
  <si>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</si>
  <si>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</si>
  <si>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</si>
  <si>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</si>
  <si>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</si>
  <si>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</si>
  <si>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</si>
  <si>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</si>
  <si>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</si>
  <si>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</si>
  <si>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</si>
  <si>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</si>
  <si>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</si>
  <si>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</si>
  <si>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</si>
  <si>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</si>
  <si>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</si>
  <si>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</si>
  <si>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</si>
  <si>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</si>
  <si>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</si>
  <si>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</si>
  <si>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</si>
  <si>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</si>
  <si>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</si>
  <si>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</si>
  <si>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</si>
  <si>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</si>
  <si>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</si>
  <si>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</si>
  <si>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</si>
  <si>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</si>
  <si>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</si>
  <si>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</si>
  <si>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</si>
  <si>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</si>
  <si>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</si>
  <si>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</si>
  <si>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</si>
  <si>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</si>
  <si>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</si>
  <si>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</si>
  <si>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</si>
  <si>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</si>
  <si>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</si>
  <si>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</si>
  <si>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</si>
  <si>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</si>
  <si>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</si>
  <si>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</si>
  <si>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</si>
  <si>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</si>
  <si>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</si>
  <si>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</si>
  <si>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</si>
  <si>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</si>
  <si>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</si>
  <si>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</si>
  <si>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</si>
  <si>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</si>
  <si>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</si>
  <si>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</si>
  <si>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</si>
  <si>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</si>
  <si>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</si>
  <si>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</si>
  <si>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</si>
  <si>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</si>
  <si>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</si>
  <si>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</si>
  <si>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</si>
  <si>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</si>
  <si>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</si>
  <si>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</si>
  <si>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</si>
  <si>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</si>
  <si>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</si>
  <si>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</si>
  <si>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</si>
  <si>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</si>
  <si>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</si>
  <si>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</si>
  <si>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</si>
  <si>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</si>
  <si>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</si>
  <si>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</si>
  <si>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</si>
  <si>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</si>
  <si>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</si>
  <si>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</si>
  <si>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</si>
  <si>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</si>
  <si>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</si>
  <si>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</si>
  <si>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</si>
  <si>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</si>
  <si>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</si>
  <si>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</si>
  <si>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</si>
  <si>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</si>
  <si>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</si>
  <si>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</si>
  <si>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</si>
  <si>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</si>
  <si>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</si>
  <si>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</si>
  <si>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</si>
  <si>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</si>
  <si>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</si>
  <si>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</si>
  <si>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</si>
  <si>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</si>
  <si>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</si>
  <si>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</si>
  <si>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</si>
  <si>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</si>
  <si>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</si>
  <si>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</si>
  <si>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</si>
  <si>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</si>
  <si>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</si>
  <si>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</si>
  <si>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</si>
  <si>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</si>
  <si>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</si>
  <si>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</si>
  <si>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</si>
  <si>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</si>
  <si>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</si>
  <si>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</si>
  <si>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</si>
  <si>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</si>
  <si>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</si>
  <si>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</si>
  <si>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</si>
  <si>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</si>
  <si>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</si>
  <si>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</si>
  <si>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</si>
  <si>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</si>
  <si>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</si>
  <si>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</si>
  <si>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</si>
  <si>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</si>
  <si>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</si>
  <si>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</si>
  <si>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</si>
  <si>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</si>
  <si>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</si>
  <si>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</si>
  <si>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</si>
  <si>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</si>
  <si>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</si>
  <si>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</si>
  <si>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</si>
  <si>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</si>
  <si>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</si>
  <si>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</si>
  <si>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</si>
  <si>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</si>
  <si>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</si>
  <si>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</si>
  <si>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</si>
  <si>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</si>
  <si>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</si>
  <si>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</si>
  <si>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</si>
  <si>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</si>
  <si>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</si>
  <si>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</si>
  <si>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</si>
  <si>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</si>
  <si>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</si>
  <si>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</si>
  <si>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</si>
  <si>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</si>
  <si>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</si>
  <si>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</si>
  <si>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</si>
  <si>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</si>
  <si>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</si>
  <si>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</si>
  <si>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</si>
  <si>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</si>
  <si>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</si>
  <si>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</si>
  <si>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</si>
  <si>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</si>
  <si>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</si>
  <si>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</si>
  <si>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</si>
  <si>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</si>
  <si>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</si>
  <si>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</si>
  <si>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</si>
  <si>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</si>
  <si>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</si>
  <si>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</si>
  <si>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</si>
  <si>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</si>
  <si>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</si>
  <si>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</si>
  <si>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</si>
  <si>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</si>
  <si>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</si>
  <si>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</si>
  <si>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</si>
  <si>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</si>
  <si>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</si>
  <si>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</si>
  <si>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</si>
  <si>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</si>
  <si>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</si>
  <si>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</si>
  <si>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</si>
  <si>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</si>
  <si>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</si>
  <si>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</si>
  <si>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</si>
  <si>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</si>
  <si>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</si>
  <si>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</si>
  <si>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</si>
  <si>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</si>
  <si>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</si>
  <si>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</si>
  <si>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</si>
  <si>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</si>
  <si>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</si>
  <si>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</si>
  <si>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</si>
  <si>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</si>
  <si>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</si>
  <si>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</si>
  <si>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</si>
  <si>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</si>
  <si>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</si>
  <si>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</si>
  <si>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</si>
  <si>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</si>
  <si>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</si>
  <si>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</si>
  <si>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</si>
  <si>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</si>
  <si>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</si>
  <si>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</si>
  <si>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</si>
  <si>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</si>
  <si>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</si>
  <si>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</si>
  <si>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</si>
  <si>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</si>
  <si>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</si>
  <si>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</si>
  <si>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</si>
  <si>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</si>
  <si>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</si>
  <si>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</si>
  <si>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</si>
  <si>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</si>
  <si>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</si>
  <si>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</si>
  <si>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</si>
  <si>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</si>
  <si>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</si>
  <si>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</si>
  <si>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</si>
  <si>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</si>
  <si>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</si>
  <si>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</si>
  <si>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</si>
  <si>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</si>
  <si>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</si>
  <si>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</si>
  <si>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</si>
  <si>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</si>
  <si>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</si>
  <si>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</si>
  <si>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</si>
  <si>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</si>
  <si>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</si>
  <si>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</si>
  <si>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</si>
  <si>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</si>
  <si>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</si>
  <si>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</si>
  <si>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</si>
  <si>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</si>
  <si>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</si>
  <si>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</si>
  <si>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</si>
  <si>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</si>
  <si>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</si>
  <si>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</si>
  <si>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</si>
  <si>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</si>
  <si>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</si>
  <si>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</si>
  <si>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</si>
  <si>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</si>
  <si>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</si>
  <si>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</si>
  <si>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</si>
  <si>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</si>
  <si>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</si>
  <si>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</si>
  <si>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</si>
  <si>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</si>
  <si>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</si>
  <si>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</si>
  <si>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</si>
  <si>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</si>
  <si>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</si>
  <si>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</si>
  <si>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</si>
  <si>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</si>
  <si>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</si>
  <si>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</si>
  <si>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</si>
  <si>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</si>
  <si>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</si>
  <si>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</si>
  <si>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</si>
  <si>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</si>
  <si>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</si>
  <si>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</si>
  <si>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</si>
  <si>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</si>
  <si>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</si>
  <si>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</si>
  <si>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</si>
  <si>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</si>
  <si>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</si>
  <si>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</si>
  <si>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</si>
  <si>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</si>
  <si>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</si>
  <si>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</si>
  <si>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</si>
  <si>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</si>
  <si>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</si>
  <si>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</si>
  <si>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</si>
  <si>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</si>
  <si>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</si>
  <si>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</si>
  <si>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</si>
  <si>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</si>
  <si>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</si>
  <si>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</si>
  <si>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</si>
  <si>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</si>
  <si>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</si>
  <si>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</si>
  <si>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</si>
  <si>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</si>
  <si>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</si>
  <si>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</si>
  <si>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</si>
  <si>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</si>
  <si>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</si>
  <si>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</si>
  <si>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</si>
  <si>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</si>
  <si>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</si>
  <si>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</si>
  <si>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</si>
  <si>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</si>
  <si>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</si>
  <si>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</si>
  <si>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</si>
  <si>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</si>
  <si>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</si>
  <si>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</si>
  <si>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</si>
  <si>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</si>
  <si>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</si>
  <si>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</si>
  <si>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</si>
  <si>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</si>
  <si>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</si>
  <si>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</si>
  <si>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</si>
  <si>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</si>
  <si>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</si>
  <si>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</si>
  <si>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</si>
  <si>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</si>
  <si>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</si>
  <si>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</si>
  <si>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</si>
  <si>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</si>
  <si>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</si>
  <si>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</si>
  <si>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</si>
  <si>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</si>
  <si>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</si>
  <si>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</si>
  <si>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</si>
  <si>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</si>
  <si>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</si>
  <si>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</si>
  <si>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</si>
  <si>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</si>
  <si>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</si>
  <si>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</si>
  <si>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</si>
  <si>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</si>
  <si>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</si>
  <si>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</si>
  <si>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</si>
  <si>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</si>
  <si>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</si>
  <si>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</si>
  <si>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</si>
  <si>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</si>
  <si>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</si>
  <si>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</si>
  <si>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</si>
  <si>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</si>
  <si>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</si>
  <si>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</si>
  <si>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</si>
  <si>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</si>
  <si>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</si>
  <si>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</si>
  <si>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</si>
  <si>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</si>
  <si>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</si>
  <si>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</si>
  <si>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</si>
  <si>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</si>
  <si>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</si>
  <si>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</si>
  <si>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</si>
  <si>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</si>
  <si>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</si>
  <si>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</si>
  <si>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</si>
  <si>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</si>
  <si>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</si>
  <si>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</si>
  <si>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</si>
  <si>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</si>
  <si>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</si>
  <si>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</si>
  <si>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</si>
  <si>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</si>
  <si>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</si>
  <si>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</si>
  <si>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</si>
  <si>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</si>
  <si>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</si>
  <si>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</si>
  <si>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</si>
  <si>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</si>
  <si>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</si>
  <si>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</si>
  <si>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</si>
  <si>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</si>
  <si>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</si>
  <si>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</si>
  <si>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</si>
  <si>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</si>
  <si>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</si>
  <si>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</si>
  <si>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</si>
  <si>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</si>
  <si>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</si>
  <si>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</si>
  <si>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</si>
  <si>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</si>
  <si>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</si>
  <si>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</si>
  <si>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</si>
  <si>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</si>
  <si>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</si>
  <si>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</si>
  <si>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</si>
  <si>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</si>
  <si>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</si>
  <si>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</si>
  <si>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</si>
  <si>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</si>
  <si>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</si>
  <si>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</si>
  <si>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</si>
  <si>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</si>
  <si>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</si>
  <si>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</si>
  <si>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</si>
  <si>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</si>
  <si>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</si>
  <si>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</si>
  <si>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</si>
  <si>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</si>
  <si>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</si>
  <si>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</si>
  <si>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</si>
  <si>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</si>
  <si>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</si>
  <si>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</si>
  <si>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</si>
  <si>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</si>
  <si>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</si>
  <si>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</si>
  <si>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</si>
  <si>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</si>
  <si>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</si>
  <si>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</si>
  <si>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</si>
  <si>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</si>
  <si>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</si>
  <si>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</si>
  <si>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</si>
  <si>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</si>
  <si>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</si>
  <si>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</si>
  <si>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</si>
  <si>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</si>
  <si>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</si>
  <si>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</si>
  <si>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</si>
  <si>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</si>
  <si>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</si>
  <si>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</si>
  <si>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</si>
  <si>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</si>
  <si>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</si>
  <si>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</si>
  <si>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</si>
  <si>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</si>
  <si>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</si>
  <si>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</si>
  <si>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</si>
  <si>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</si>
  <si>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</si>
  <si>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</si>
  <si>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</si>
  <si>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</si>
  <si>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</si>
  <si>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</si>
  <si>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</si>
  <si>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</si>
  <si>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</si>
  <si>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</si>
  <si>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</si>
  <si>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</si>
  <si>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</si>
  <si>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</si>
  <si>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</si>
  <si>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</si>
  <si>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</si>
  <si>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</si>
  <si>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</si>
  <si>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</si>
  <si>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</si>
  <si>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</si>
  <si>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</si>
  <si>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</si>
  <si>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</si>
  <si>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</si>
  <si>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</si>
  <si>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</si>
  <si>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</si>
  <si>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</si>
  <si>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</si>
  <si>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</si>
  <si>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</si>
  <si>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</si>
  <si>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</si>
  <si>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</si>
  <si>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</si>
  <si>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</si>
  <si>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</si>
  <si>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</si>
  <si>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</si>
  <si>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</si>
  <si>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</si>
  <si>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</si>
  <si>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</si>
  <si>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</si>
  <si>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</si>
  <si>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</si>
  <si>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</si>
  <si>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</si>
  <si>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</si>
  <si>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</si>
  <si>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</si>
  <si>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</si>
  <si>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</si>
  <si>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</si>
  <si>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</si>
  <si>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</si>
  <si>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</si>
  <si>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</si>
  <si>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</si>
  <si>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</si>
  <si>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</si>
  <si>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</si>
  <si>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</si>
  <si>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</si>
  <si>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</si>
  <si>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</si>
  <si>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</si>
  <si>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</si>
  <si>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</si>
  <si>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</si>
  <si>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</si>
  <si>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</si>
  <si>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</si>
  <si>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</si>
  <si>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</si>
  <si>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</si>
  <si>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</si>
  <si>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</si>
  <si>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</si>
  <si>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</si>
  <si>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</si>
  <si>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</si>
  <si>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</si>
  <si>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</si>
  <si>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</si>
  <si>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</si>
  <si>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</si>
  <si>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</si>
  <si>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</si>
  <si>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</si>
  <si>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</si>
  <si>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</si>
  <si>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</si>
  <si>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</si>
  <si>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</si>
  <si>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</si>
  <si>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</si>
  <si>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</si>
  <si>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</si>
  <si>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</si>
  <si>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</si>
  <si>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</si>
  <si>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</si>
  <si>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</si>
  <si>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</si>
  <si>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</si>
  <si>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</si>
  <si>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</si>
  <si>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</si>
  <si>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</si>
  <si>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</si>
  <si>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</si>
  <si>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</si>
  <si>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</si>
  <si>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</si>
  <si>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</si>
  <si>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</si>
  <si>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</si>
  <si>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</si>
  <si>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</si>
  <si>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</si>
  <si>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</si>
  <si>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</si>
  <si>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</si>
  <si>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</si>
  <si>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</si>
  <si>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</si>
  <si>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</si>
  <si>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</si>
  <si>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</si>
  <si>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</si>
  <si>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</si>
  <si>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</si>
  <si>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</si>
  <si>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</si>
  <si>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</si>
  <si>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</si>
  <si>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</si>
  <si>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</si>
  <si>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</si>
  <si>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</si>
  <si>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</si>
  <si>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</si>
  <si>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</si>
  <si>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</si>
  <si>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</si>
  <si>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</si>
  <si>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</si>
  <si>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</si>
  <si>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</si>
  <si>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</si>
  <si>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</si>
  <si>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</si>
  <si>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</si>
  <si>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</si>
  <si>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</si>
  <si>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</si>
  <si>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</si>
  <si>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</si>
  <si>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</si>
  <si>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</si>
  <si>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</si>
  <si>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</si>
  <si>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</si>
  <si>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</si>
  <si>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</si>
  <si>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</si>
  <si>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</si>
  <si>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</si>
  <si>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</si>
  <si>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</si>
  <si>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</si>
  <si>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</si>
  <si>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</si>
  <si>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</si>
  <si>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</si>
  <si>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</si>
  <si>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</si>
  <si>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</si>
  <si>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</si>
  <si>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</si>
  <si>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</si>
  <si>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</si>
  <si>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</si>
  <si>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</si>
  <si>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</si>
  <si>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</si>
  <si>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</si>
  <si>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</si>
  <si>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</si>
  <si>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</si>
  <si>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</si>
  <si>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</si>
  <si>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</si>
  <si>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</si>
  <si>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</si>
  <si>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</si>
  <si>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</si>
  <si>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</si>
  <si>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</si>
  <si>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</si>
  <si>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</si>
  <si>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</si>
  <si>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</si>
  <si>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</si>
  <si>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</si>
  <si>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</si>
  <si>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</si>
  <si>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</si>
  <si>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</si>
  <si>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</si>
  <si>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</si>
  <si>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</si>
  <si>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</si>
  <si>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</si>
  <si>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</si>
  <si>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</si>
  <si>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</si>
  <si>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</si>
  <si>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</si>
  <si>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</si>
  <si>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</si>
  <si>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</si>
  <si>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</si>
  <si>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</si>
  <si>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</si>
  <si>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</si>
  <si>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</si>
  <si>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</si>
  <si>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</si>
  <si>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</si>
  <si>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</si>
  <si>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</si>
  <si>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</si>
  <si>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</si>
  <si>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</si>
  <si>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</si>
  <si>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</si>
  <si>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</si>
  <si>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</si>
  <si>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</si>
  <si>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</si>
  <si>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</si>
  <si>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</si>
  <si>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</si>
  <si>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</si>
  <si>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</si>
  <si>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</si>
  <si>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</si>
  <si>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</si>
  <si>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</si>
  <si>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</si>
  <si>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</si>
  <si>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</si>
  <si>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</si>
  <si>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</si>
  <si>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</si>
  <si>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</si>
  <si>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</si>
  <si>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</si>
  <si>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</si>
  <si>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</si>
  <si>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</si>
  <si>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</si>
  <si>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</si>
  <si>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</si>
  <si>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</si>
  <si>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</si>
  <si>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</si>
  <si>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</si>
  <si>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</si>
  <si>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</si>
  <si>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</si>
  <si>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</si>
  <si>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</si>
  <si>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</si>
  <si>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</si>
  <si>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</si>
  <si>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</si>
  <si>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</si>
  <si>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</si>
  <si>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</si>
  <si>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</si>
  <si>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</si>
  <si>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</si>
  <si>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</si>
  <si>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</si>
  <si>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</si>
  <si>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</si>
  <si>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</si>
  <si>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</si>
  <si>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</si>
  <si>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</si>
  <si>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</si>
  <si>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</si>
  <si>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</si>
  <si>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</si>
  <si>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</si>
  <si>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</si>
  <si>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</si>
  <si>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</si>
  <si>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</si>
  <si>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</si>
  <si>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</si>
  <si>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</si>
  <si>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</si>
  <si>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</si>
  <si>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</si>
  <si>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</si>
  <si>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</si>
  <si>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</si>
  <si>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</si>
  <si>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</si>
  <si>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</si>
  <si>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</si>
  <si>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</si>
  <si>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</si>
  <si>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</si>
  <si>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</si>
  <si>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</si>
  <si>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</si>
  <si>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</si>
  <si>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</si>
  <si>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</si>
  <si>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</si>
  <si>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</si>
  <si>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</si>
  <si>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</si>
  <si>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</si>
  <si>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</si>
  <si>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</si>
  <si>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</si>
  <si>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</si>
  <si>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</si>
  <si>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</si>
  <si>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</si>
  <si>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</si>
  <si>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</si>
  <si>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</si>
  <si>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</si>
  <si>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</si>
  <si>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</si>
  <si>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</si>
  <si>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</si>
  <si>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</si>
  <si>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</si>
  <si>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</si>
  <si>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</si>
  <si>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</si>
  <si>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</si>
  <si>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</si>
  <si>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</si>
  <si>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</si>
  <si>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</si>
  <si>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</si>
  <si>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</si>
  <si>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</si>
  <si>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</si>
  <si>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</si>
  <si>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</si>
  <si>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</si>
  <si>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</si>
  <si>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</si>
  <si>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</si>
  <si>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</si>
  <si>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</si>
  <si>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</si>
  <si>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</si>
  <si>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</si>
  <si>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</si>
  <si>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</si>
  <si>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</si>
  <si>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</si>
  <si>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</si>
  <si>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</si>
  <si>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</si>
  <si>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</si>
  <si>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</si>
  <si>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</si>
  <si>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</si>
  <si>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</si>
  <si>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</si>
  <si>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</si>
  <si>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</si>
  <si>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</si>
  <si>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</si>
  <si>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</si>
  <si>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</si>
  <si>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</si>
  <si>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</si>
  <si>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</si>
  <si>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</si>
  <si>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</si>
  <si>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</si>
  <si>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</si>
  <si>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</si>
  <si>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</si>
  <si>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</si>
  <si>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</si>
  <si>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</si>
  <si>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</si>
  <si>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</si>
  <si>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</si>
  <si>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</si>
  <si>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</si>
  <si>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</si>
  <si>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</si>
  <si>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</si>
  <si>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</si>
  <si>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</si>
  <si>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</si>
  <si>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</si>
  <si>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</si>
  <si>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</si>
  <si>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</si>
  <si>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</si>
  <si>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</si>
  <si>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</si>
  <si>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</si>
  <si>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</si>
  <si>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</si>
  <si>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</si>
  <si>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</si>
  <si>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</si>
  <si>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</si>
  <si>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</si>
  <si>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</si>
  <si>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</si>
  <si>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</si>
  <si>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</si>
  <si>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</si>
  <si>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</si>
  <si>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</si>
  <si>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</si>
  <si>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</si>
  <si>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</si>
  <si>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</si>
  <si>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</si>
  <si>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</si>
  <si>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</si>
  <si>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</si>
  <si>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</si>
  <si>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</si>
  <si>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</si>
  <si>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</si>
  <si>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</si>
  <si>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</si>
  <si>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</si>
  <si>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</si>
  <si>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</si>
  <si>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</si>
  <si>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</si>
  <si>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</si>
  <si>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</si>
  <si>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</si>
  <si>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</si>
  <si>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</si>
  <si>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</si>
  <si>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</si>
  <si>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</si>
  <si>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</si>
  <si>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</si>
  <si>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</si>
  <si>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</si>
  <si>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</si>
  <si>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</si>
  <si>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</si>
  <si>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</si>
  <si>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</si>
  <si>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</si>
  <si>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</si>
  <si>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</si>
  <si>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</si>
  <si>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</si>
  <si>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</si>
  <si>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</si>
  <si>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</si>
  <si>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</si>
  <si>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</si>
  <si>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</si>
  <si>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</si>
  <si>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</si>
  <si>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</si>
  <si>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</si>
  <si>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</si>
  <si>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</si>
  <si>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</si>
  <si>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</si>
  <si>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</si>
  <si>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</si>
  <si>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</si>
  <si>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</si>
  <si>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</si>
  <si>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</si>
  <si>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</si>
  <si>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</si>
  <si>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</si>
  <si>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</si>
  <si>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</si>
  <si>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</si>
  <si>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</si>
  <si>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</si>
  <si>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</si>
  <si>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</si>
  <si>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</si>
  <si>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</si>
  <si>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</si>
  <si>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</si>
  <si>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</si>
  <si>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</si>
  <si>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</si>
  <si>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</si>
  <si>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</si>
  <si>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</si>
  <si>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</si>
  <si>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</si>
  <si>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</si>
  <si>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</si>
  <si>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</si>
  <si>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</si>
  <si>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</si>
  <si>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</si>
  <si>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</si>
  <si>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</si>
  <si>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</si>
  <si>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</si>
  <si>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</si>
  <si>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</si>
  <si>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</si>
  <si>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</si>
  <si>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</si>
  <si>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</si>
  <si>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</si>
  <si>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</si>
  <si>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</si>
  <si>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</si>
  <si>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</si>
  <si>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</si>
  <si>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</si>
  <si>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</si>
  <si>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</si>
  <si>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</si>
  <si>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</si>
  <si>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</si>
  <si>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</si>
  <si>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</si>
  <si>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</si>
  <si>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</si>
  <si>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</si>
  <si>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</si>
  <si>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</si>
  <si>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</si>
  <si>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</si>
  <si>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</si>
  <si>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</si>
  <si>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</si>
  <si>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</si>
  <si>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</si>
  <si>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</si>
  <si>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</si>
  <si>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</si>
  <si>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</si>
  <si>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</si>
  <si>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</si>
  <si>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</si>
  <si>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</si>
  <si>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</si>
  <si>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</si>
  <si>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</si>
  <si>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</si>
  <si>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</si>
  <si>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</si>
  <si>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</si>
  <si>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</si>
  <si>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</si>
  <si>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</si>
  <si>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</si>
  <si>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</si>
  <si>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</si>
  <si>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</si>
  <si>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</si>
  <si>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</si>
  <si>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</si>
  <si>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</si>
  <si>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</si>
  <si>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</si>
  <si>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</si>
  <si>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</si>
  <si>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</si>
  <si>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</si>
  <si>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</si>
  <si>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</si>
  <si>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</si>
  <si>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</si>
  <si>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</si>
  <si>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</si>
  <si>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</si>
  <si>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</si>
  <si>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</si>
  <si>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</si>
  <si>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</si>
  <si>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</si>
  <si>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</si>
  <si>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</si>
  <si>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</si>
  <si>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</si>
  <si>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</si>
  <si>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</si>
  <si>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</si>
  <si>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</si>
  <si>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</si>
  <si>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</si>
  <si>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</si>
  <si>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</si>
  <si>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</si>
  <si>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</si>
  <si>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</si>
  <si>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</si>
  <si>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</si>
  <si>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</si>
  <si>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</si>
  <si>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</si>
  <si>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</si>
  <si>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</si>
  <si>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</si>
  <si>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</si>
  <si>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</si>
  <si>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</si>
  <si>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</si>
  <si>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</si>
  <si>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</si>
  <si>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</si>
  <si>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</si>
  <si>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</si>
  <si>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</si>
  <si>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</si>
  <si>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</si>
  <si>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</si>
  <si>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</si>
  <si>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</si>
  <si>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</si>
  <si>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</si>
  <si>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</si>
  <si>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</si>
  <si>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</si>
  <si>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</si>
  <si>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</si>
  <si>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</si>
  <si>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</si>
  <si>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</si>
  <si>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</si>
  <si>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</si>
  <si>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</si>
  <si>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</si>
  <si>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</si>
  <si>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</si>
  <si>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</si>
  <si>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</si>
  <si>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</si>
  <si>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</si>
  <si>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</si>
  <si>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</si>
  <si>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</si>
  <si>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</si>
  <si>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</si>
  <si>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</si>
  <si>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</si>
  <si>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</si>
  <si>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</si>
  <si>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</si>
  <si>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</si>
  <si>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</si>
  <si>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</si>
  <si>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</si>
  <si>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</si>
  <si>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</si>
  <si>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</si>
  <si>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</si>
  <si>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</si>
  <si>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</si>
  <si>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</si>
  <si>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</si>
  <si>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</si>
  <si>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</si>
  <si>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</si>
  <si>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</si>
  <si>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</si>
  <si>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</si>
  <si>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</si>
  <si>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</si>
  <si>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</si>
  <si>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</si>
  <si>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</si>
  <si>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</si>
  <si>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</si>
  <si>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</si>
  <si>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</si>
  <si>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</si>
  <si>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</si>
  <si>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</si>
  <si>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</si>
  <si>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</si>
  <si>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</si>
  <si>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</si>
  <si>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</si>
  <si>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</si>
  <si>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</si>
  <si>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</si>
  <si>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</si>
  <si>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</si>
  <si>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</si>
  <si>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</si>
  <si>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</si>
  <si>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</si>
  <si>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</si>
  <si>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</si>
  <si>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</si>
  <si>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</si>
  <si>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</si>
  <si>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</si>
  <si>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</si>
  <si>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</si>
  <si>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</si>
  <si>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</si>
  <si>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</si>
  <si>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</si>
  <si>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</si>
  <si>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</si>
  <si>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</si>
  <si>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</si>
  <si>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</si>
  <si>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</si>
  <si>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</si>
  <si>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</si>
  <si>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</si>
  <si>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</si>
  <si>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</si>
  <si>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</si>
  <si>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</si>
  <si>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</si>
  <si>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</si>
  <si>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</si>
  <si>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</si>
  <si>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</si>
  <si>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</si>
  <si>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</si>
  <si>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</si>
  <si>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</si>
  <si>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</si>
  <si>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</si>
  <si>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</si>
  <si>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</si>
  <si>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</si>
  <si>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</si>
  <si>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</si>
  <si>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</si>
  <si>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</si>
  <si>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</si>
  <si>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</si>
  <si>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</si>
  <si>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</si>
  <si>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</si>
  <si>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</si>
  <si>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</si>
  <si>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</si>
  <si>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</si>
  <si>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</si>
  <si>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</si>
  <si>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</si>
  <si>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</si>
  <si>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</si>
  <si>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</si>
  <si>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</si>
  <si>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</si>
  <si>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</si>
  <si>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</si>
  <si>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</si>
  <si>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</si>
  <si>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</si>
  <si>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</si>
  <si>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</si>
  <si>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</si>
  <si>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</si>
  <si>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</si>
  <si>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</si>
  <si>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</si>
  <si>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</si>
  <si>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</si>
  <si>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</si>
  <si>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</si>
  <si>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</si>
  <si>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</si>
  <si>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</si>
  <si>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</si>
  <si>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</si>
  <si>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</si>
  <si>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</si>
  <si>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</si>
  <si>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</si>
  <si>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</si>
  <si>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</si>
  <si>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</si>
  <si>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</si>
  <si>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</si>
  <si>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</si>
  <si>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</si>
  <si>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</si>
  <si>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</si>
  <si>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</si>
  <si>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</si>
  <si>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</si>
  <si>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</si>
  <si>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</si>
  <si>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</si>
  <si>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</si>
  <si>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</si>
  <si>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</si>
  <si>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</si>
  <si>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</si>
  <si>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</si>
  <si>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</si>
  <si>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</si>
  <si>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</si>
  <si>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</si>
  <si>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</si>
  <si>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</si>
  <si>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</si>
  <si>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</si>
  <si>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</si>
  <si>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</si>
  <si>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</si>
  <si>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</si>
  <si>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</si>
  <si>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</si>
  <si>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</si>
  <si>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</si>
  <si>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</si>
  <si>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</si>
  <si>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</si>
  <si>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</si>
  <si>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</si>
  <si>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</si>
  <si>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</si>
  <si>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</si>
  <si>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</si>
  <si>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</si>
  <si>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</si>
  <si>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</si>
  <si>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</si>
  <si>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</si>
  <si>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</si>
  <si>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</si>
  <si>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</si>
  <si>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</si>
  <si>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</si>
  <si>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</si>
  <si>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</si>
  <si>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</si>
  <si>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</si>
  <si>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</si>
  <si>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</si>
  <si>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</si>
  <si>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</si>
  <si>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</si>
  <si>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</si>
  <si>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</si>
  <si>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</si>
  <si>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</si>
  <si>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</si>
  <si>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</si>
  <si>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</si>
  <si>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</si>
  <si>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</si>
  <si>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</si>
  <si>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</si>
  <si>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</si>
  <si>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</si>
  <si>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</si>
  <si>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</si>
  <si>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</si>
  <si>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</si>
  <si>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</si>
  <si>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</si>
  <si>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</si>
  <si>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</si>
  <si>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</si>
  <si>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</si>
  <si>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</si>
  <si>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</si>
  <si>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</si>
  <si>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</si>
  <si>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</si>
  <si>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</si>
  <si>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</si>
  <si>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</si>
  <si>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</si>
  <si>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</si>
  <si>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</si>
  <si>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</si>
  <si>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</si>
  <si>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</si>
  <si>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</si>
  <si>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</si>
  <si>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</si>
  <si>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</si>
  <si>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</si>
  <si>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</si>
  <si>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</si>
  <si>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</si>
  <si>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</si>
  <si>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</si>
  <si>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</si>
  <si>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</si>
  <si>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</si>
  <si>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</si>
  <si>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</si>
  <si>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</si>
  <si>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</si>
  <si>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</si>
  <si>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</si>
  <si>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</si>
  <si>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</si>
  <si>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</si>
  <si>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</si>
  <si>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</si>
  <si>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</si>
  <si>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</si>
  <si>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</si>
  <si>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</si>
  <si>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</si>
  <si>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</si>
  <si>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</si>
  <si>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</si>
  <si>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</si>
  <si>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</si>
  <si>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</si>
  <si>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</si>
  <si>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</si>
  <si>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</si>
  <si>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</si>
  <si>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</si>
  <si>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</si>
  <si>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</si>
  <si>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</si>
  <si>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</si>
  <si>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</si>
  <si>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</si>
  <si>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</si>
  <si>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</si>
  <si>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</si>
  <si>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</si>
  <si>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</si>
  <si>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</si>
  <si>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</si>
  <si>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</si>
  <si>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</si>
  <si>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</si>
  <si>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</si>
  <si>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</si>
  <si>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</si>
  <si>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</si>
  <si>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</si>
  <si>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</si>
  <si>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</si>
  <si>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</si>
  <si>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</si>
  <si>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</si>
  <si>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</si>
  <si>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</si>
  <si>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</si>
  <si>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</si>
  <si>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</si>
  <si>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</si>
  <si>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</si>
  <si>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</si>
  <si>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</si>
  <si>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</si>
  <si>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</si>
  <si>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</si>
  <si>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</si>
  <si>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</si>
  <si>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</si>
  <si>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</si>
  <si>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</si>
  <si>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</si>
  <si>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</si>
  <si>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</si>
  <si>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</si>
  <si>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</si>
  <si>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</si>
  <si>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</si>
  <si>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</si>
  <si>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</si>
  <si>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</si>
  <si>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</si>
  <si>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</si>
  <si>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</si>
  <si>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</si>
  <si>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</si>
  <si>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</si>
  <si>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</si>
  <si>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</si>
  <si>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</si>
  <si>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</si>
  <si>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</si>
  <si>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</si>
  <si>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</si>
  <si>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</si>
  <si>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</si>
  <si>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</si>
  <si>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</si>
  <si>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</si>
  <si>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</si>
  <si>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</si>
  <si>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</si>
  <si>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</si>
  <si>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</si>
  <si>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</si>
  <si>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</si>
  <si>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</si>
  <si>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</si>
  <si>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</si>
  <si>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</si>
  <si>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</si>
  <si>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</si>
  <si>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</si>
  <si>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</si>
  <si>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</si>
  <si>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</si>
  <si>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</si>
  <si>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</si>
  <si>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</si>
  <si>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</si>
  <si>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</si>
  <si>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</si>
  <si>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</si>
  <si>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</si>
  <si>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</si>
  <si>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</si>
  <si>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</si>
  <si>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</si>
  <si>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</si>
  <si>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</si>
  <si>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</si>
  <si>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</si>
  <si>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</si>
  <si>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</si>
  <si>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</si>
  <si>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</si>
  <si>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</si>
  <si>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</si>
  <si>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</si>
  <si>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</si>
  <si>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</si>
  <si>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</si>
  <si>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</si>
  <si>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</si>
  <si>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</si>
  <si>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</si>
  <si>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</si>
  <si>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</si>
  <si>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</si>
  <si>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</si>
  <si>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</si>
  <si>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</si>
  <si>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</si>
  <si>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</si>
  <si>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</si>
  <si>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</si>
  <si>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</si>
  <si>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</si>
  <si>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</si>
  <si>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</si>
  <si>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</si>
  <si>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</si>
  <si>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</si>
  <si>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</si>
  <si>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</si>
  <si>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</si>
  <si>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</si>
  <si>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</si>
  <si>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</si>
  <si>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</si>
  <si>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</si>
  <si>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</si>
  <si>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</si>
  <si>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</si>
  <si>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</si>
  <si>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</si>
  <si>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</si>
  <si>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</si>
  <si>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</si>
  <si>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</si>
  <si>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</si>
  <si>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</si>
  <si>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</si>
  <si>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Doantion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</si>
  <si>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</si>
  <si>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</si>
  <si>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</si>
  <si>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</si>
  <si>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</si>
  <si>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</si>
  <si>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</si>
  <si>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</si>
  <si>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</si>
  <si>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</si>
  <si>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</si>
  <si>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</si>
  <si>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</si>
  <si>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</si>
  <si>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</si>
  <si>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</si>
  <si>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</si>
  <si>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</si>
  <si>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</si>
  <si>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</si>
  <si>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</si>
  <si>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</si>
  <si>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</si>
  <si>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</si>
  <si>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</si>
  <si>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</si>
  <si>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</si>
  <si>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</si>
  <si>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</si>
  <si>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</si>
  <si>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</si>
  <si>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</si>
  <si>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</si>
  <si>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</si>
  <si>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</si>
  <si>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</si>
  <si>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</si>
  <si>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</si>
  <si>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</si>
  <si>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</si>
  <si>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</si>
  <si>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</si>
  <si>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</si>
  <si>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</si>
  <si>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</si>
  <si>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</si>
  <si>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</si>
  <si>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</si>
  <si>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</si>
  <si>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</si>
  <si>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</si>
  <si>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</si>
  <si>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</si>
  <si>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</si>
  <si>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</si>
  <si>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</si>
  <si>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</si>
  <si>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</si>
  <si>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</si>
  <si>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</si>
  <si>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</si>
  <si>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</si>
  <si>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</si>
  <si>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</si>
  <si>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</si>
  <si>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</si>
  <si>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</si>
  <si>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</si>
  <si>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</si>
  <si>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</si>
  <si>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</si>
  <si>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</si>
  <si>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Failed</t>
  </si>
  <si>
    <t>Number Canceled</t>
  </si>
  <si>
    <t>Percentage Successful</t>
  </si>
  <si>
    <t>Percentage Failed</t>
  </si>
  <si>
    <t>Percentage Canceled</t>
  </si>
  <si>
    <t xml:space="preserve">Goal </t>
  </si>
  <si>
    <t>Total Projects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</si>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</sst>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1" fillId="0" borderId="0" xfId="0" applyFont="1"/>
    <xf numFmtId="9" fontId="2" fillId="0" borderId="0" xfId="1" applyNumberFormat="1" applyFon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Homework_XS.xlsx]Pivot Table 1!PivotTable5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C-5545-A0AD-82F3E72B345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A84D-BCCD-29A3DAA8AD6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A84D-BCCD-29A3DAA8AD6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A84D-BCCD-29A3DAA8A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9051184"/>
        <c:axId val="1009459600"/>
      </c:barChart>
      <c:catAx>
        <c:axId val="10090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59600"/>
        <c:crosses val="autoZero"/>
        <c:auto val="1"/>
        <c:lblAlgn val="ctr"/>
        <c:lblOffset val="100"/>
        <c:noMultiLvlLbl val="0"/>
      </c:catAx>
      <c:valAx>
        <c:axId val="100945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Homework_XS.xlsx]Pivot Table 2!PivotTable6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C-8446-B80C-0C6A896DA93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C-8446-B80C-0C6A896DA93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C-8446-B80C-0C6A896DA93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C-8446-B80C-0C6A896DA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4041440"/>
        <c:axId val="1034043120"/>
      </c:barChart>
      <c:catAx>
        <c:axId val="103404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043120"/>
        <c:crosses val="autoZero"/>
        <c:auto val="1"/>
        <c:lblAlgn val="ctr"/>
        <c:lblOffset val="100"/>
        <c:noMultiLvlLbl val="0"/>
      </c:catAx>
      <c:valAx>
        <c:axId val="10340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0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Homework_XS.xlsx]Pivot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9-F141-B9F7-1FCDC59E501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9-F141-B9F7-1FCDC59E501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9-F141-B9F7-1FCDC59E5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465776"/>
        <c:axId val="1037467456"/>
      </c:lineChart>
      <c:catAx>
        <c:axId val="103746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67456"/>
        <c:crosses val="autoZero"/>
        <c:auto val="1"/>
        <c:lblAlgn val="ctr"/>
        <c:lblOffset val="100"/>
        <c:noMultiLvlLbl val="0"/>
      </c:catAx>
      <c:valAx>
        <c:axId val="10374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6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0.42857142857142855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E-9041-835E-4572E768BA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0.44897959183673469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E-9041-835E-4572E768BA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0.12244897959183673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E-9041-835E-4572E768B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274368"/>
        <c:axId val="1004239264"/>
      </c:lineChart>
      <c:catAx>
        <c:axId val="94627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39264"/>
        <c:crosses val="autoZero"/>
        <c:auto val="1"/>
        <c:lblAlgn val="ctr"/>
        <c:lblOffset val="100"/>
        <c:noMultiLvlLbl val="0"/>
      </c:catAx>
      <c:valAx>
        <c:axId val="10042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7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12</xdr:col>
      <xdr:colOff>1041400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A05B2-F722-2E40-816D-A76D0C3CC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50800</xdr:rowOff>
    </xdr:from>
    <xdr:to>
      <xdr:col>18</xdr:col>
      <xdr:colOff>241300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AC249-A43B-2C4E-AC80-F993049F0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25400</xdr:rowOff>
    </xdr:from>
    <xdr:to>
      <xdr:col>13</xdr:col>
      <xdr:colOff>127000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3F623-AB75-494C-8434-21F6200F0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184150</xdr:rowOff>
    </xdr:from>
    <xdr:to>
      <xdr:col>8</xdr:col>
      <xdr:colOff>38100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BEE67B-F789-934D-83A2-18A8614A6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hi" refreshedDate="43310.476837731483" createdVersion="6" refreshedVersion="6" minRefreshableVersion="3" recordCount="4116" xr:uid="{A329A7A6-89B1-9144-BE34-CCDE22FF283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an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hi" refreshedDate="43310.511795949074" createdVersion="6" refreshedVersion="6" minRefreshableVersion="3" recordCount="4115" xr:uid="{0BFF1E6F-F0B5-7E41-9563-92A59B3BF58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an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6AAAE-AFF5-DE4A-ADAC-EB82FE41DC6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FC7CF-F0C2-9142-B985-92343603FB0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561BB-B97B-FE43-9381-F7F2A9F5B7A9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M1" zoomScale="112" zoomScaleNormal="112" workbookViewId="0">
      <selection activeCell="R2" sqref="R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3" bestFit="1" customWidth="1"/>
    <col min="16" max="16" width="20" bestFit="1" customWidth="1"/>
    <col min="17" max="17" width="22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8400</v>
      </c>
      <c r="R1" s="6" t="s">
        <v>8308</v>
      </c>
      <c r="S1" s="6" t="s">
        <v>8365</v>
      </c>
      <c r="T1" s="6" t="s">
        <v>8366</v>
      </c>
      <c r="U1" s="6"/>
      <c r="V1" s="6"/>
      <c r="W1" s="6"/>
      <c r="X1" s="6"/>
      <c r="Y1" s="6"/>
    </row>
    <row r="2" spans="1:25" ht="46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5" ht="3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5" ht="46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5" ht="3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5" ht="6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5" ht="46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5" ht="46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5" ht="4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5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5" ht="46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5" ht="46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5" ht="4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5" ht="4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5" ht="3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5" ht="3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6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6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6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6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6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6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6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6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6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6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6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6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6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6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6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6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6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6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6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6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6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6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6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6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6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6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6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6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6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6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6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6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6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6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6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6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6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6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6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6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6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6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6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6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6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6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6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6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6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6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6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6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6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6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6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6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6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6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6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6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6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6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6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6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6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6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6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6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6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6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6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6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6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6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6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6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6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6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6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6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6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6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6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6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6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6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6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6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6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6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6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6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6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6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6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6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6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6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6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6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6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6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6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6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6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6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6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6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6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6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6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6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6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6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6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6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6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6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6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6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6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6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6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6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6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6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6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6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6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6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6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6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6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6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6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6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6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6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6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6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6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6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6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6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6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6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6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6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6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6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6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6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6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6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6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6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6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6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6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6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6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6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6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6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6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6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6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6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6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6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6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6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6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6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6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6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6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6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6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6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6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6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6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6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6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6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6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6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6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6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6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6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6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6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6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6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6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6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6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6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6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6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6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6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6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6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6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6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6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6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6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6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6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6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6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6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6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6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6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6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6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6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6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6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6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6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6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6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6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6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6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6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6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6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6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6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6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6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6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6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6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6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6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6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6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6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6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6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6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6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6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6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6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6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6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6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6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6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6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6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6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6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6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6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6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6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6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6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6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6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6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6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6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6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6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6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6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6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6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6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6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6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6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6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6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6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6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6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6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6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6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6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6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6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6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6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6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6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6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6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6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6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6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6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6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6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6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6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6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6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6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6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6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6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6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6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6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6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6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6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6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6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6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6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6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6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6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6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6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6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6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6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6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6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6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6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6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6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6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6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6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6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6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6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6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6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6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6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6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6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6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6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6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6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6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6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6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6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6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6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6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6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6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6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6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6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6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6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6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6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6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6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6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6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6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6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6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6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6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6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6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6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6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6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6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6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6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6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6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6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6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6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6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6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6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E579/D579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6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6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6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6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6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6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6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6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6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6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6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6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6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6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6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6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6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6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6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6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6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6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6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6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6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6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6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6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6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6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6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6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6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6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6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6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6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6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6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6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6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6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6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6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6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6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6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6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6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6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6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6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6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6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6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6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6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6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6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6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6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6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6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6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6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6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6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6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6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6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6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6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6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6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6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6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6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6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6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6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6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6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6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6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6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6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6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6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6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6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6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6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6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6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6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6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6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6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6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6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6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6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6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6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6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6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6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6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6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6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6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6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6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6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6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6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6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6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6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6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6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6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6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6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6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6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6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6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6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6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6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6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6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6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6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6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6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6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6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6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6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6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6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6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6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6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6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6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6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6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6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6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6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6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6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6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6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6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6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6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6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6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6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6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6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6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6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6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6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6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6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6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6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6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6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6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6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6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6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6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6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6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6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6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6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6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6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6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6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6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6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6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6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6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6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6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6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6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6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6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6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6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6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6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6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6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6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6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6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6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6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6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6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6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6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6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6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6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6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6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6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6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6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6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6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6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6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6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6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6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6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6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6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6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6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6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6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6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6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6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6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6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6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6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6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6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6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6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6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6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6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6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6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6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6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6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6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6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6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6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6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6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6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6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6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6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6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6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6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6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6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6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6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6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6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6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6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6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6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6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6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6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6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6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6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6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6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6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6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6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6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6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6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6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6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6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6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6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6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6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6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6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6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6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6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6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6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6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6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6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6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6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6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6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6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6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6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6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6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6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6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6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6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6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6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6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6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6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6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6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6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6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6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6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6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6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6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6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6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6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6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6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6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6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6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6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6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6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6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6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6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6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6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6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6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6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6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6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6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6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6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6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6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6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6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6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6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6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6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6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6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6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6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6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6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6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6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6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6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6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6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6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6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6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6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6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6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6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6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6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6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6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6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6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6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6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6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6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6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6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6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6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6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6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6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6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6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6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6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6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6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6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6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6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6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6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6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6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6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6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6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6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6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6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6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6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6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6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6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6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6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6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6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6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6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6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6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6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6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6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6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6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6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6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6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6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6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6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6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6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6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6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6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6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6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6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6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6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6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6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6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6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6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6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6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6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6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6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6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6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6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6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6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6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6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6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6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6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6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6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6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6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6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6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6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6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6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6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6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6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6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6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6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6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6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6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6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6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6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6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6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6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6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6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6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6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6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6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6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6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6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6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6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6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6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6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6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6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6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6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6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6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6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6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6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6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6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6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6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6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6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6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6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6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6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6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6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6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6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6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6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6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6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6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6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6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6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6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6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6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6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6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6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6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6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6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6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6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6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6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6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6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6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6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6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6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6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6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6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6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6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6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6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6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6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6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6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6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6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6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6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6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6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6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6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6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6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6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6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6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6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6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6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6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6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6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6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6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6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6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6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6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6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6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6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6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6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6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6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6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6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6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6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6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6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6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6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6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6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6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6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6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6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6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6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6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6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6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6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6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6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6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6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6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6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6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6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6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6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6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6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6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6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6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6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6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6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6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6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6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6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6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6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6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6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6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6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6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6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6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6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6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6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6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6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6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6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6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6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6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6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6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6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6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6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6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6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6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6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6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6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6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6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6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6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6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6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6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6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6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6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6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6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6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6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6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6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6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6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6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6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6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6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6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6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6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6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6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6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6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6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6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6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6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6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6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6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6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6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6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6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6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6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6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6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6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6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6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6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6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6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6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6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6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6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6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6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6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6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6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6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6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6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6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6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6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6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6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6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6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6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6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6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6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6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6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6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6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6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6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6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6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6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6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6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6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6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6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6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6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6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6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6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6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6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6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6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6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6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6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6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6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6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6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6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6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6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6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6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6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6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6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6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6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6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6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6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6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6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6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6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6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6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6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6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6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6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6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6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6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6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6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6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6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6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6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6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6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6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6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6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6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6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6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6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6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6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6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6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6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6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6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6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6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6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6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6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6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6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6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6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6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6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6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6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6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6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6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6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6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6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6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6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6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6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6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6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6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6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6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6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6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6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6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6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6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6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6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6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6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6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6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6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6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6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6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6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6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6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6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6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6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6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6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6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6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6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6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6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6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6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6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6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6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6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6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6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6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6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6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6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6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6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6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6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6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6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6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6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6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6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6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6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6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6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6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6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6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6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6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6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6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6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6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6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6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6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6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6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6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6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6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6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6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6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6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6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6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6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6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6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6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6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6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6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6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6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6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6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6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6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6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6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6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6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6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6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6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6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6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6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6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6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6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6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6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6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6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6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6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6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6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6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6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6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6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6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6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6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6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6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6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6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6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6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6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6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6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6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6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6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6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6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6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6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6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6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6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6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6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6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6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6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6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6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6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6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6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6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6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6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6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6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6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6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6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6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6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6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6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6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6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6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6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6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6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6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6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6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6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6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6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6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6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6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6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6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6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6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6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6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6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6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6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6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6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6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6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6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6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6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6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6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6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6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6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6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6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6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6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6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6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6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6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6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6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6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6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6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6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6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6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6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6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6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6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6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6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6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6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6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6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6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6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6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6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6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6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6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6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6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6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6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6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6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6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6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6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6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6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6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6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6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6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6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6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6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6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6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6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6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6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6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6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6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6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6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6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6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6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6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6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6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6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6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6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6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6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6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6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6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6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6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6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6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6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6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6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6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6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6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6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6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6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6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6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6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6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6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6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6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6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6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6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6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6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6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6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6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6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6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6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6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6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6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6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6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6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6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6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6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6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6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6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6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6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6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6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6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6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6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6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6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6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6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6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6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6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6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6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6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6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6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6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6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6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6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6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6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6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6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6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6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6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6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6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6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6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6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6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6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6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6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6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6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6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6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6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6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6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6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6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6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6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6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6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6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6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6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6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6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6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6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6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6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6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6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6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6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6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6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6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6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6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6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6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6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6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6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6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6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6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6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6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6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6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6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6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6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6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6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6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6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6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6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6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6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6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6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6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6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6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6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6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6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6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6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6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6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6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6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6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6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6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6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6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6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6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6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6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6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6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6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6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6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6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6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6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6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6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6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6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6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6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6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6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6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6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6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6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6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6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6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6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6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6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6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6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6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6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6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6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6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6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6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6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6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6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6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6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6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6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6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6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6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6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6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6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6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6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6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6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6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6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6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6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6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6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6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6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6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6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6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6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6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6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6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6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6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6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6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6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6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6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6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6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6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6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6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6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6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6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6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6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6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6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6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6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6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6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6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6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6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6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6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6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6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6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6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6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6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6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6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6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6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6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6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6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6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6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6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6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6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6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6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6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6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6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6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6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6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6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6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6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6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6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6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6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6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6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6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6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6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6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6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6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6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6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6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6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6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6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6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6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6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6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6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6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6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6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6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6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6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6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6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6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6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6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6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6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6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6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6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6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6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6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6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6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6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6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6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6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6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6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6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6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6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6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6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6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6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6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6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6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6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6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6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6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6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6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6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6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6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6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6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6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6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6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6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6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6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6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6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6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6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6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6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6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6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6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6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6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6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6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6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6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6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6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6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6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6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6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6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6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6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6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6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6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6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6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6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6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6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6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6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6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6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6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6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6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6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6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6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6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6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6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6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6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6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6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6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6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6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6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6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6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6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6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6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6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6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6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6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6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6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6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6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6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6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6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6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6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6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6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6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6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6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6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6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6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6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6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6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6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6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6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6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6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6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6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6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6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6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6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6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6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6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6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6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6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6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6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6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6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6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6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6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6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6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6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6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6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6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6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6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6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6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6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6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6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6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6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6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6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6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6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6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6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6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6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6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6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6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6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6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6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6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6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6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6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6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6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6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6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6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6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6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6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6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6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6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6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6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6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6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6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6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6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6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6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6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6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6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6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6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6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6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6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6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6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6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6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6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6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6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6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6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6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6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6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6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6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6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6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6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6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6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6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6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6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6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6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6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6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6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6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6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6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6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6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6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6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6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6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6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6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6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6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6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6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6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6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6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6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6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6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6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6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6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6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6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6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6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6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6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6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6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6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6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6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6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6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6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6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6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6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6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6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6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6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6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6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6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6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6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6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6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6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6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6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6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6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6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6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6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6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6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6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6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6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6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6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6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6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6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6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6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6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6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6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6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6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6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6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6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6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6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6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6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6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6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6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6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6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6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6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6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6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6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6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6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6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6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6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6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6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6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6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6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6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6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6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6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6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6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6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6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6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6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6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6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6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6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6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6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6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6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6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6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6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6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6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6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6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6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6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6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6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6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6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6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6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6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6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6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6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6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6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6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6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6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6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6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6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6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6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6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6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6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6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6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6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6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6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6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6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6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6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6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6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6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6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6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6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6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6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6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6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6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6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6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6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6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6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6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6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6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6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6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6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6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6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6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6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6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6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6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6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6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6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6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6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6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6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6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6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6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6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6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6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6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6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6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6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6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6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6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6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6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6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6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6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6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6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6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6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6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6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6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6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6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6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6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6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6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6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6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6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6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6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6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6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6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6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6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6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6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6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6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6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6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6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6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6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6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6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6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6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6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6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6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6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6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6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6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6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6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6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6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6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6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6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6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6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6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6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6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6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6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6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6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6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6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6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6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6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6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6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6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6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6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6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6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6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6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6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6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6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6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6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6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6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6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6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6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6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6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6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6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6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6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6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6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6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6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6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6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6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6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6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6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6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6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6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6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6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6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6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6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6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6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6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6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6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6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6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6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6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6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6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6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6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6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6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6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6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6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6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6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6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6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6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6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6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6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6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6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6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6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6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6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6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6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6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6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6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6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6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6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6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6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6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6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6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6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6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6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6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6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6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6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6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6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6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6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6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6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6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6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6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6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6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6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6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6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6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6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6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6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6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6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6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6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6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6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6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6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6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6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6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6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6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6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6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6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6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6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6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6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6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6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6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6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6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6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6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6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6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6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6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6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6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6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6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6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6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6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6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6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6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6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6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6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6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6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6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6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6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6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6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6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6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6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6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6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6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6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6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6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6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6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6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6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6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6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6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6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6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6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6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6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6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6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6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6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6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6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6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6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6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6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6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6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6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6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6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6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6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6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6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6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6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6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6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6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6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6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6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6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6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6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6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6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6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6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6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6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6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6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6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6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6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6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6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6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6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6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6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6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6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6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6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6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6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6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6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6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6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6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6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6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6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6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6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6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6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6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6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6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6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6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6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6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6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6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6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6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6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6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6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6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6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6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6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6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6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6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6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6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6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6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6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6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6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6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6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6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6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6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6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6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6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6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6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6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6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6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6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6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6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6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6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6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6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6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6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6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6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6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6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6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6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6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6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6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6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6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6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6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6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6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6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6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6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6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6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6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6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6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6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6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6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6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6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6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6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6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6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6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6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6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6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6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AA311243-8C66-074F-97D0-D1926F9B4150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C3EFD-4E1C-B94D-8096-A5D5CCB0F003}">
  <dimension ref="A1:F14"/>
  <sheetViews>
    <sheetView workbookViewId="0">
      <selection activeCell="C20" sqref="C2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33203125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2.83203125" bestFit="1" customWidth="1"/>
    <col min="10" max="10" width="11.83203125" bestFit="1" customWidth="1"/>
    <col min="11" max="11" width="12.83203125" bestFit="1" customWidth="1"/>
    <col min="12" max="12" width="16" bestFit="1" customWidth="1"/>
    <col min="13" max="13" width="17.1640625" bestFit="1" customWidth="1"/>
  </cols>
  <sheetData>
    <row r="1" spans="1:6">
      <c r="A1" s="7" t="s">
        <v>8223</v>
      </c>
      <c r="B1" t="s">
        <v>8363</v>
      </c>
    </row>
    <row r="3" spans="1:6">
      <c r="A3" s="7" t="s">
        <v>8362</v>
      </c>
      <c r="B3" s="7" t="s">
        <v>8364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8330</v>
      </c>
      <c r="B8" s="9"/>
      <c r="C8" s="9"/>
      <c r="D8" s="9"/>
      <c r="E8" s="9">
        <v>24</v>
      </c>
      <c r="F8" s="9">
        <v>24</v>
      </c>
    </row>
    <row r="9" spans="1:6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592A-1606-A742-A2C0-26555327A1AC}">
  <dimension ref="A1:F47"/>
  <sheetViews>
    <sheetView workbookViewId="0">
      <selection activeCell="L41" sqref="L4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>
      <c r="A1" s="7" t="s">
        <v>8223</v>
      </c>
      <c r="B1" t="s">
        <v>8363</v>
      </c>
    </row>
    <row r="2" spans="1:6">
      <c r="A2" s="7" t="s">
        <v>8359</v>
      </c>
      <c r="B2" t="s">
        <v>8363</v>
      </c>
    </row>
    <row r="4" spans="1:6">
      <c r="A4" s="7" t="s">
        <v>8362</v>
      </c>
      <c r="B4" s="7" t="s">
        <v>8364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8" t="s">
        <v>8315</v>
      </c>
      <c r="B6" s="9"/>
      <c r="C6" s="9"/>
      <c r="D6" s="9">
        <v>100</v>
      </c>
      <c r="E6" s="9"/>
      <c r="F6" s="9">
        <v>100</v>
      </c>
    </row>
    <row r="7" spans="1:6">
      <c r="A7" s="8" t="s">
        <v>8343</v>
      </c>
      <c r="B7" s="9"/>
      <c r="C7" s="9"/>
      <c r="D7" s="9"/>
      <c r="E7" s="9">
        <v>20</v>
      </c>
      <c r="F7" s="9">
        <v>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8357</v>
      </c>
      <c r="B9" s="9"/>
      <c r="C9" s="9"/>
      <c r="D9" s="9">
        <v>40</v>
      </c>
      <c r="E9" s="9"/>
      <c r="F9" s="9">
        <v>40</v>
      </c>
    </row>
    <row r="10" spans="1:6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38B3-EC38-684A-A1A8-E97042E29391}">
  <dimension ref="A1:E18"/>
  <sheetViews>
    <sheetView workbookViewId="0">
      <selection activeCell="D4" sqref="D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7" t="s">
        <v>8359</v>
      </c>
      <c r="B1" t="s">
        <v>8363</v>
      </c>
    </row>
    <row r="2" spans="1:5">
      <c r="A2" s="7" t="s">
        <v>8379</v>
      </c>
      <c r="B2" t="s">
        <v>8363</v>
      </c>
    </row>
    <row r="4" spans="1:5">
      <c r="A4" s="7" t="s">
        <v>8362</v>
      </c>
      <c r="B4" s="7" t="s">
        <v>8364</v>
      </c>
    </row>
    <row r="5" spans="1: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8" t="s">
        <v>8373</v>
      </c>
      <c r="B6" s="9">
        <v>184</v>
      </c>
      <c r="C6" s="9">
        <v>148</v>
      </c>
      <c r="D6" s="9">
        <v>34</v>
      </c>
      <c r="E6" s="9">
        <v>366</v>
      </c>
    </row>
    <row r="7" spans="1: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>
      <c r="A10" s="8" t="s">
        <v>8367</v>
      </c>
      <c r="B10" s="9">
        <v>232</v>
      </c>
      <c r="C10" s="9">
        <v>125</v>
      </c>
      <c r="D10" s="9">
        <v>27</v>
      </c>
      <c r="E10" s="9">
        <v>384</v>
      </c>
    </row>
    <row r="11" spans="1:5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>
      <c r="A12" s="8" t="s">
        <v>8368</v>
      </c>
      <c r="B12" s="9">
        <v>191</v>
      </c>
      <c r="C12" s="9">
        <v>148</v>
      </c>
      <c r="D12" s="9">
        <v>43</v>
      </c>
      <c r="E12" s="9">
        <v>382</v>
      </c>
    </row>
    <row r="13" spans="1:5">
      <c r="A13" s="8" t="s">
        <v>8369</v>
      </c>
      <c r="B13" s="9">
        <v>167</v>
      </c>
      <c r="C13" s="9">
        <v>135</v>
      </c>
      <c r="D13" s="9">
        <v>32</v>
      </c>
      <c r="E13" s="9">
        <v>334</v>
      </c>
    </row>
    <row r="14" spans="1:5">
      <c r="A14" s="8" t="s">
        <v>8370</v>
      </c>
      <c r="B14" s="9">
        <v>149</v>
      </c>
      <c r="C14" s="9">
        <v>126</v>
      </c>
      <c r="D14" s="9">
        <v>24</v>
      </c>
      <c r="E14" s="9">
        <v>299</v>
      </c>
    </row>
    <row r="15" spans="1:5">
      <c r="A15" s="8" t="s">
        <v>8371</v>
      </c>
      <c r="B15" s="9">
        <v>183</v>
      </c>
      <c r="C15" s="9">
        <v>151</v>
      </c>
      <c r="D15" s="9">
        <v>20</v>
      </c>
      <c r="E15" s="9">
        <v>354</v>
      </c>
    </row>
    <row r="16" spans="1:5">
      <c r="A16" s="8" t="s">
        <v>8372</v>
      </c>
      <c r="B16" s="9">
        <v>181</v>
      </c>
      <c r="C16" s="9">
        <v>113</v>
      </c>
      <c r="D16" s="9">
        <v>37</v>
      </c>
      <c r="E16" s="9">
        <v>331</v>
      </c>
    </row>
    <row r="17" spans="1:5">
      <c r="A17" s="8" t="s">
        <v>8378</v>
      </c>
      <c r="B17" s="9">
        <v>110</v>
      </c>
      <c r="C17" s="9">
        <v>119</v>
      </c>
      <c r="D17" s="9">
        <v>23</v>
      </c>
      <c r="E17" s="9">
        <v>252</v>
      </c>
    </row>
    <row r="18" spans="1: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E88C8-0107-E647-806F-29F146D3A9C9}">
  <dimension ref="A1:H13"/>
  <sheetViews>
    <sheetView workbookViewId="0">
      <selection activeCell="J22" sqref="J22"/>
    </sheetView>
  </sheetViews>
  <sheetFormatPr baseColWidth="10" defaultRowHeight="15"/>
  <cols>
    <col min="1" max="1" width="39.33203125" bestFit="1" customWidth="1"/>
    <col min="2" max="3" width="15.33203125" bestFit="1" customWidth="1"/>
    <col min="4" max="5" width="14.5" bestFit="1" customWidth="1"/>
    <col min="6" max="7" width="17.6640625" style="5" bestFit="1" customWidth="1"/>
    <col min="8" max="8" width="16.83203125" style="5" bestFit="1" customWidth="1"/>
    <col min="9" max="9" width="16.83203125" bestFit="1" customWidth="1"/>
  </cols>
  <sheetData>
    <row r="1" spans="1:8">
      <c r="A1" t="s">
        <v>8385</v>
      </c>
      <c r="B1" t="s">
        <v>8387</v>
      </c>
      <c r="C1" t="s">
        <v>8380</v>
      </c>
      <c r="D1" t="s">
        <v>8381</v>
      </c>
      <c r="E1" t="s">
        <v>8386</v>
      </c>
      <c r="F1" s="5" t="s">
        <v>8382</v>
      </c>
      <c r="G1" s="5" t="s">
        <v>8383</v>
      </c>
      <c r="H1" s="5" t="s">
        <v>8384</v>
      </c>
    </row>
    <row r="2" spans="1:8" ht="16">
      <c r="A2" s="11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>
      <c r="A3" s="11" t="s">
        <v>8389</v>
      </c>
      <c r="B3">
        <f>COUNTIFS(Sheet1!F:F,"successful",Sheet1!D:D,"&gt;=1000", Sheet1!D:D, "&lt;=4999")</f>
        <v>932</v>
      </c>
      <c r="C3">
        <f>COUNTIFS(Sheet1!F:F,"Failed",Sheet1!D:D,"&gt;=1000", Sheet1!D:D, "&lt;=4999")</f>
        <v>420</v>
      </c>
      <c r="D3">
        <f>COUNTIFS(Sheet1!F:F,"Canceled",Sheet1!D:D,"&gt;=1000", Sheet1!D:D,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>
      <c r="A4" s="11" t="s">
        <v>8390</v>
      </c>
      <c r="B4">
        <f>COUNTIFS(Sheet1!F:F,"successful",Sheet1!D:D,"&gt;=5000", Sheet1!D:D, "&lt;=9999")</f>
        <v>381</v>
      </c>
      <c r="C4">
        <f>COUNTIFS(Sheet1!F:F,"Failed",Sheet1!D:D,"&gt;=5000", Sheet1!D:D, "&lt;=9999")</f>
        <v>283</v>
      </c>
      <c r="D4">
        <f>COUNTIFS(Sheet1!F:F,"Canceled",Sheet1!D:D,"&gt;=5000", Sheet1!D:D,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>
      <c r="A5" s="11" t="s">
        <v>8391</v>
      </c>
      <c r="B5">
        <f>COUNTIFS(Sheet1!F:F,"successful",Sheet1!D:D,"&gt;=10000", Sheet1!D:D, "&lt;=14999")</f>
        <v>168</v>
      </c>
      <c r="C5">
        <f>COUNTIFS(Sheet1!F:F,"failed",Sheet1!D:D,"&gt;=10000", Sheet1!D:D, "&lt;=14999")</f>
        <v>144</v>
      </c>
      <c r="D5">
        <f>COUNTIFS(Sheet1!F:F,"Canceled",Sheet1!D:D,"&gt;=10000", Sheet1!D:D,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>
      <c r="A6" s="11" t="s">
        <v>8392</v>
      </c>
      <c r="B6">
        <f>COUNTIFS(Sheet1!F:F,"successful",Sheet1!D:D,"&gt;=15000", Sheet1!D:D, "&lt;=19999")</f>
        <v>94</v>
      </c>
      <c r="C6">
        <f>COUNTIFS(Sheet1!F:F,"Failed",Sheet1!D:D,"&gt;=15000", Sheet1!D:D, "&lt;=19999")</f>
        <v>90</v>
      </c>
      <c r="D6">
        <f>COUNTIFS(Sheet1!F:F,"Canceled",Sheet1!D:D,"&gt;=15000", Sheet1!D:D,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>
      <c r="A7" s="11" t="s">
        <v>8393</v>
      </c>
      <c r="B7">
        <f>COUNTIFS(Sheet1!F:F,"successful",Sheet1!D:D,"&gt;=20000", Sheet1!D:D, "&lt;=24999")</f>
        <v>62</v>
      </c>
      <c r="C7">
        <f>COUNTIFS(Sheet1!F:F,"Failed",Sheet1!D:D,"&gt;=20000", Sheet1!D:D, "&lt;=24999")</f>
        <v>72</v>
      </c>
      <c r="D7">
        <f>COUNTIFS(Sheet1!F:F,"Canceled",Sheet1!D:D,"&gt;=20000", Sheet1!D:D,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>
      <c r="A8" s="11" t="s">
        <v>8394</v>
      </c>
      <c r="B8">
        <f>COUNTIFS(Sheet1!F:F,"successful",Sheet1!D:D,"&gt;=25000", Sheet1!D:D, "&lt;=29999")</f>
        <v>55</v>
      </c>
      <c r="C8">
        <f>COUNTIFS(Sheet1!F:F,"Failed",Sheet1!D:D,"&gt;=25000", Sheet1!D:D, "&lt;=29999")</f>
        <v>64</v>
      </c>
      <c r="D8">
        <f>COUNTIFS(Sheet1!F:F,"Canceled",Sheet1!D:D,"&gt;=25000", Sheet1!D:D,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>
      <c r="A9" s="11" t="s">
        <v>8395</v>
      </c>
      <c r="B9">
        <f>COUNTIFS(Sheet1!F:F,"successful",Sheet1!D:D,"&gt;=30000", Sheet1!D:D, "&lt;=34999")</f>
        <v>32</v>
      </c>
      <c r="C9">
        <f>COUNTIFS(Sheet1!F:F,"Failed",Sheet1!D:D,"&gt;=30000", Sheet1!D:D, "&lt;=34999")</f>
        <v>37</v>
      </c>
      <c r="D9">
        <f>COUNTIFS(Sheet1!F:F,"Canceled",Sheet1!D:D,"&gt;=30000", Sheet1!D:D,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>
      <c r="A10" s="11" t="s">
        <v>8396</v>
      </c>
      <c r="B10">
        <f>COUNTIFS(Sheet1!F:F,"successful",Sheet1!D:D,"&gt;=35000", Sheet1!D:D, "&lt;=39999")</f>
        <v>26</v>
      </c>
      <c r="C10">
        <f>COUNTIFS(Sheet1!F:F,"Failed",Sheet1!D:D,"&gt;=35000", Sheet1!D:D, "&lt;=39999")</f>
        <v>22</v>
      </c>
      <c r="D10">
        <f>COUNTIFS(Sheet1!F:F,"Canceled",Sheet1!D:D,"&gt;=35000", Sheet1!D:D,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>
      <c r="A11" s="11" t="s">
        <v>8398</v>
      </c>
      <c r="B11">
        <f>COUNTIFS(Sheet1!F:F,"successful",Sheet1!D:D,"&gt;=40000", Sheet1!D:D, "&lt;=44999")</f>
        <v>21</v>
      </c>
      <c r="C11">
        <f>COUNTIFS(Sheet1!F:F,"Failed",Sheet1!D:D,"&gt;=40000", Sheet1!D:D, "&lt;=45999")</f>
        <v>22</v>
      </c>
      <c r="D11">
        <f>COUNTIFS(Sheet1!F:F,"Canceled",Sheet1!D:D,"&gt;=40000", Sheet1!D:D, "&lt;=44999")</f>
        <v>6</v>
      </c>
      <c r="E11">
        <f t="shared" si="0"/>
        <v>49</v>
      </c>
      <c r="F11" s="5">
        <f t="shared" si="1"/>
        <v>0.42857142857142855</v>
      </c>
      <c r="G11" s="5">
        <f t="shared" si="2"/>
        <v>0.44897959183673469</v>
      </c>
      <c r="H11" s="5">
        <f t="shared" si="3"/>
        <v>0.12244897959183673</v>
      </c>
    </row>
    <row r="12" spans="1:8" ht="16">
      <c r="A12" s="11" t="s">
        <v>8397</v>
      </c>
      <c r="B12">
        <f>COUNTIFS(Sheet1!F:F,"successful",Sheet1!D:D,"&gt;=45000", Sheet1!D:D, "&lt;=49999")</f>
        <v>6</v>
      </c>
      <c r="C12">
        <f>COUNTIFS(Sheet1!F:F,"Failed",Sheet1!D:D,"&gt;=45000", Sheet1!D:D, "&lt;=49999")</f>
        <v>11</v>
      </c>
      <c r="D12">
        <f>COUNTIFS(Sheet1!F:F,"Canceled",Sheet1!D:D,"&gt;=45000", Sheet1!D:D,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>
      <c r="A13" s="11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Yolanda Shi</cp:lastModifiedBy>
  <dcterms:created xsi:type="dcterms:W3CDTF">2017-04-20T15:17:24Z</dcterms:created>
  <dcterms:modified xsi:type="dcterms:W3CDTF">2018-08-03T01:26:59Z</dcterms:modified>
</cp:coreProperties>
</file>