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Tejeda\i\CIENCIAS DEL VUELO\025 Postproceso Pucará\Postproceso\11_polar\DECK PWC PT6A-62\"/>
    </mc:Choice>
  </mc:AlternateContent>
  <bookViews>
    <workbookView xWindow="360" yWindow="285" windowWidth="14940" windowHeight="7875" activeTab="7"/>
  </bookViews>
  <sheets>
    <sheet name="Gráfico1" sheetId="4" r:id="rId1"/>
    <sheet name="Deck" sheetId="1" r:id="rId2"/>
    <sheet name="Gráfico 2" sheetId="7" r:id="rId3"/>
    <sheet name="pt6a-62" sheetId="5" r:id="rId4"/>
    <sheet name="Gráfico 3" sheetId="8" r:id="rId5"/>
    <sheet name="pt6b-62" sheetId="6" r:id="rId6"/>
    <sheet name="Sin BLD" sheetId="2" r:id="rId7"/>
    <sheet name="Con BLD" sheetId="3" r:id="rId8"/>
  </sheets>
  <calcPr calcId="152511"/>
</workbook>
</file>

<file path=xl/calcChain.xml><?xml version="1.0" encoding="utf-8"?>
<calcChain xmlns="http://schemas.openxmlformats.org/spreadsheetml/2006/main">
  <c r="J13" i="3" l="1"/>
  <c r="J14" i="3"/>
  <c r="J15" i="3"/>
  <c r="J16" i="3"/>
  <c r="J17" i="3"/>
  <c r="J12" i="3"/>
  <c r="H13" i="3"/>
  <c r="H14" i="3"/>
  <c r="H15" i="3"/>
  <c r="H16" i="3"/>
  <c r="H17" i="3"/>
  <c r="H12" i="3"/>
  <c r="I13" i="3"/>
  <c r="I14" i="3"/>
  <c r="I15" i="3"/>
  <c r="I16" i="3"/>
  <c r="I17" i="3"/>
  <c r="I12" i="3"/>
  <c r="V9" i="3"/>
  <c r="T9" i="3"/>
  <c r="S9" i="3"/>
  <c r="Q9" i="3"/>
  <c r="P9" i="3"/>
  <c r="N9" i="3"/>
  <c r="M9" i="3"/>
  <c r="K9" i="3"/>
  <c r="J9" i="3"/>
  <c r="H9" i="3"/>
  <c r="G9" i="3"/>
  <c r="E9" i="3"/>
  <c r="D9" i="3"/>
  <c r="V8" i="3"/>
  <c r="T8" i="3"/>
  <c r="S8" i="3"/>
  <c r="Q8" i="3"/>
  <c r="P8" i="3"/>
  <c r="N8" i="3"/>
  <c r="M8" i="3"/>
  <c r="K8" i="3"/>
  <c r="J8" i="3"/>
  <c r="H8" i="3"/>
  <c r="G8" i="3"/>
  <c r="E8" i="3"/>
  <c r="D8" i="3"/>
  <c r="V7" i="3"/>
  <c r="T7" i="3"/>
  <c r="S7" i="3"/>
  <c r="Q7" i="3"/>
  <c r="P7" i="3"/>
  <c r="N7" i="3"/>
  <c r="M7" i="3"/>
  <c r="K7" i="3"/>
  <c r="J7" i="3"/>
  <c r="H7" i="3"/>
  <c r="G7" i="3"/>
  <c r="E7" i="3"/>
  <c r="D7" i="3"/>
  <c r="V6" i="3"/>
  <c r="T6" i="3"/>
  <c r="S6" i="3"/>
  <c r="Q6" i="3"/>
  <c r="P6" i="3"/>
  <c r="N6" i="3"/>
  <c r="M6" i="3"/>
  <c r="K6" i="3"/>
  <c r="J6" i="3"/>
  <c r="H6" i="3"/>
  <c r="G6" i="3"/>
  <c r="E6" i="3"/>
  <c r="D6" i="3"/>
  <c r="V5" i="3"/>
  <c r="T5" i="3"/>
  <c r="S5" i="3"/>
  <c r="Q5" i="3"/>
  <c r="P5" i="3"/>
  <c r="N5" i="3"/>
  <c r="M5" i="3"/>
  <c r="K5" i="3"/>
  <c r="J5" i="3"/>
  <c r="H5" i="3"/>
  <c r="G5" i="3"/>
  <c r="E5" i="3"/>
  <c r="D5" i="3"/>
  <c r="V4" i="3"/>
  <c r="T4" i="3"/>
  <c r="S4" i="3"/>
  <c r="Q4" i="3"/>
  <c r="P4" i="3"/>
  <c r="N4" i="3"/>
  <c r="M4" i="3"/>
  <c r="K4" i="3"/>
  <c r="J4" i="3"/>
  <c r="H4" i="3"/>
  <c r="G4" i="3"/>
  <c r="E4" i="3"/>
  <c r="D4" i="3"/>
  <c r="V5" i="2"/>
  <c r="V6" i="2"/>
  <c r="V7" i="2"/>
  <c r="V8" i="2"/>
  <c r="V9" i="2"/>
  <c r="V4" i="2"/>
  <c r="S5" i="2"/>
  <c r="S6" i="2"/>
  <c r="S7" i="2"/>
  <c r="S8" i="2"/>
  <c r="S9" i="2"/>
  <c r="S4" i="2"/>
  <c r="P5" i="2"/>
  <c r="P6" i="2"/>
  <c r="P7" i="2"/>
  <c r="P8" i="2"/>
  <c r="P9" i="2"/>
  <c r="P4" i="2"/>
  <c r="M5" i="2"/>
  <c r="M6" i="2"/>
  <c r="M7" i="2"/>
  <c r="M8" i="2"/>
  <c r="M9" i="2"/>
  <c r="M4" i="2"/>
  <c r="T5" i="2"/>
  <c r="T6" i="2"/>
  <c r="T7" i="2"/>
  <c r="T8" i="2"/>
  <c r="T9" i="2"/>
  <c r="T4" i="2"/>
  <c r="Q5" i="2"/>
  <c r="Q6" i="2"/>
  <c r="Q7" i="2"/>
  <c r="Q8" i="2"/>
  <c r="Q9" i="2"/>
  <c r="Q4" i="2"/>
  <c r="N5" i="2"/>
  <c r="N6" i="2"/>
  <c r="N7" i="2"/>
  <c r="N8" i="2"/>
  <c r="N9" i="2"/>
  <c r="N4" i="2"/>
  <c r="K4" i="2"/>
  <c r="K5" i="2"/>
  <c r="K6" i="2"/>
  <c r="K7" i="2"/>
  <c r="K8" i="2"/>
  <c r="K9" i="2"/>
  <c r="H5" i="2"/>
  <c r="H6" i="2"/>
  <c r="H7" i="2"/>
  <c r="H8" i="2"/>
  <c r="H9" i="2"/>
  <c r="H4" i="2"/>
  <c r="E5" i="2"/>
  <c r="E6" i="2"/>
  <c r="E7" i="2"/>
  <c r="E8" i="2"/>
  <c r="E9" i="2"/>
  <c r="E4" i="2"/>
  <c r="J9" i="2"/>
  <c r="G9" i="2"/>
  <c r="D9" i="2"/>
  <c r="J8" i="2"/>
  <c r="G8" i="2"/>
  <c r="D8" i="2"/>
  <c r="J7" i="2"/>
  <c r="G7" i="2"/>
  <c r="D7" i="2"/>
  <c r="J6" i="2"/>
  <c r="G6" i="2"/>
  <c r="D6" i="2"/>
  <c r="J5" i="2"/>
  <c r="G5" i="2"/>
  <c r="D5" i="2"/>
  <c r="J4" i="2"/>
  <c r="G4" i="2"/>
  <c r="D4" i="2"/>
  <c r="M5" i="1"/>
  <c r="M6" i="1"/>
  <c r="M7" i="1"/>
  <c r="M8" i="1"/>
  <c r="M9" i="1"/>
  <c r="M4" i="1"/>
  <c r="D4" i="1"/>
  <c r="K5" i="1"/>
  <c r="K6" i="1"/>
  <c r="K7" i="1"/>
  <c r="K8" i="1"/>
  <c r="K9" i="1"/>
  <c r="K4" i="1"/>
  <c r="H4" i="1"/>
  <c r="J25" i="1"/>
  <c r="J26" i="1"/>
  <c r="J27" i="1"/>
  <c r="J28" i="1"/>
  <c r="J29" i="1"/>
  <c r="J24" i="1"/>
  <c r="G25" i="1"/>
  <c r="G26" i="1"/>
  <c r="G27" i="1"/>
  <c r="G28" i="1"/>
  <c r="G29" i="1"/>
  <c r="G24" i="1"/>
  <c r="D25" i="1"/>
  <c r="D26" i="1"/>
  <c r="D27" i="1"/>
  <c r="D28" i="1"/>
  <c r="D29" i="1"/>
  <c r="D24" i="1"/>
  <c r="H29" i="1"/>
  <c r="H28" i="1"/>
  <c r="H27" i="1"/>
  <c r="H26" i="1"/>
  <c r="H25" i="1"/>
  <c r="H24" i="1"/>
  <c r="E29" i="1"/>
  <c r="E28" i="1"/>
  <c r="E27" i="1"/>
  <c r="E26" i="1"/>
  <c r="E25" i="1"/>
  <c r="E24" i="1"/>
  <c r="J15" i="1"/>
  <c r="J16" i="1"/>
  <c r="J17" i="1"/>
  <c r="J18" i="1"/>
  <c r="J19" i="1"/>
  <c r="J14" i="1"/>
  <c r="G15" i="1"/>
  <c r="G16" i="1"/>
  <c r="G17" i="1"/>
  <c r="G18" i="1"/>
  <c r="G19" i="1"/>
  <c r="G14" i="1"/>
  <c r="D15" i="1"/>
  <c r="D16" i="1"/>
  <c r="D17" i="1"/>
  <c r="D18" i="1"/>
  <c r="D19" i="1"/>
  <c r="D14" i="1"/>
  <c r="J5" i="1"/>
  <c r="J6" i="1"/>
  <c r="J7" i="1"/>
  <c r="J8" i="1"/>
  <c r="J9" i="1"/>
  <c r="J4" i="1"/>
  <c r="G5" i="1"/>
  <c r="G6" i="1"/>
  <c r="G7" i="1"/>
  <c r="G8" i="1"/>
  <c r="G9" i="1"/>
  <c r="G4" i="1"/>
  <c r="D5" i="1"/>
  <c r="D6" i="1"/>
  <c r="D7" i="1"/>
  <c r="D8" i="1"/>
  <c r="D9" i="1"/>
  <c r="H19" i="1"/>
  <c r="E19" i="1"/>
  <c r="H18" i="1"/>
  <c r="E18" i="1"/>
  <c r="H17" i="1"/>
  <c r="E17" i="1"/>
  <c r="H16" i="1"/>
  <c r="E16" i="1"/>
  <c r="H15" i="1"/>
  <c r="E15" i="1"/>
  <c r="H14" i="1"/>
  <c r="E14" i="1"/>
  <c r="H5" i="1"/>
  <c r="H6" i="1"/>
  <c r="H7" i="1"/>
  <c r="H8" i="1"/>
  <c r="H9" i="1"/>
  <c r="E5" i="1"/>
  <c r="E4" i="1"/>
  <c r="E9" i="1"/>
  <c r="E8" i="1"/>
  <c r="E7" i="1"/>
  <c r="E6" i="1"/>
</calcChain>
</file>

<file path=xl/sharedStrings.xml><?xml version="1.0" encoding="utf-8"?>
<sst xmlns="http://schemas.openxmlformats.org/spreadsheetml/2006/main" count="4726" uniqueCount="113">
  <si>
    <t>(ft*lbf)</t>
  </si>
  <si>
    <t>(%)</t>
  </si>
  <si>
    <t>TORQUE a 5000 ft</t>
  </si>
  <si>
    <t>TORQUE a 10000 ft</t>
  </si>
  <si>
    <t>TORQUE a nivel del mar</t>
  </si>
  <si>
    <t>TEMPERATURA (°C)</t>
  </si>
  <si>
    <t>Delta-ISA</t>
  </si>
  <si>
    <t>Ambiente</t>
  </si>
  <si>
    <t>Temperatura</t>
  </si>
  <si>
    <t>Nivel del mar</t>
  </si>
  <si>
    <t>5000 ft</t>
  </si>
  <si>
    <t>10000 ft</t>
  </si>
  <si>
    <t>TAKE-OFF A LA VELOCIDAD DE REFERENCIA M=0.4</t>
  </si>
  <si>
    <t>15000 ft</t>
  </si>
  <si>
    <t>TORQUE  ESTÁTICO PARA EPR=MAX. CONTINUO</t>
  </si>
  <si>
    <t>PT6A-62 TORQUE  ESTÁTICO PARA EPR=TAKE-OFF (Ref. DECK PWC PT6A-62 - IAI)</t>
  </si>
  <si>
    <t>GENERAL</t>
  </si>
  <si>
    <t>PT6</t>
  </si>
  <si>
    <t>INSTALLED</t>
  </si>
  <si>
    <t>ENGINE</t>
  </si>
  <si>
    <t>PERFORMANCE</t>
  </si>
  <si>
    <t>CALCULATION</t>
  </si>
  <si>
    <t>P1508/021</t>
  </si>
  <si>
    <t>A-62</t>
  </si>
  <si>
    <t>SPECIAL</t>
  </si>
  <si>
    <t>PURPOSE</t>
  </si>
  <si>
    <t>REVN-</t>
  </si>
  <si>
    <t>DATE-JUN</t>
  </si>
  <si>
    <t>BASIC-</t>
  </si>
  <si>
    <t>SPEC-</t>
  </si>
  <si>
    <t>ABBREVIATED</t>
  </si>
  <si>
    <t>RATING</t>
  </si>
  <si>
    <t>CODE</t>
  </si>
  <si>
    <t>=</t>
  </si>
  <si>
    <t>FULLY</t>
  </si>
  <si>
    <t>DESCRIBED</t>
  </si>
  <si>
    <t>TO</t>
  </si>
  <si>
    <t>TAKE-OFF</t>
  </si>
  <si>
    <t>MC</t>
  </si>
  <si>
    <t>MAX.</t>
  </si>
  <si>
    <t>CONT.</t>
  </si>
  <si>
    <t>MCR</t>
  </si>
  <si>
    <t>MAX</t>
  </si>
  <si>
    <t>CLIMB/MAX</t>
  </si>
  <si>
    <t>CR.</t>
  </si>
  <si>
    <t>PERCENT</t>
  </si>
  <si>
    <t>INTERS.</t>
  </si>
  <si>
    <t>BLEED=0.05</t>
  </si>
  <si>
    <t>lbm/min,</t>
  </si>
  <si>
    <t>COMP.</t>
  </si>
  <si>
    <t>DEL.BLEED=0,</t>
  </si>
  <si>
    <t>ACCESORY</t>
  </si>
  <si>
    <t>PWR=9.6</t>
  </si>
  <si>
    <t>hp</t>
  </si>
  <si>
    <t>PT6A-62</t>
  </si>
  <si>
    <t>TORQUE</t>
  </si>
  <si>
    <t>ESTÁTICO</t>
  </si>
  <si>
    <t>P/DESPEGUE</t>
  </si>
  <si>
    <t>(RC=01)</t>
  </si>
  <si>
    <t>A</t>
  </si>
  <si>
    <t>RPM,</t>
  </si>
  <si>
    <t>MAYO</t>
  </si>
  <si>
    <t>DE</t>
  </si>
  <si>
    <t>ALT</t>
  </si>
  <si>
    <t>D(AM)</t>
  </si>
  <si>
    <t>T(IN)-C</t>
  </si>
  <si>
    <t>PRF</t>
  </si>
  <si>
    <t>IOAT-F</t>
  </si>
  <si>
    <t>T(AM)-F</t>
  </si>
  <si>
    <t>CH-C</t>
  </si>
  <si>
    <t>MACH</t>
  </si>
  <si>
    <t>NO</t>
  </si>
  <si>
    <t>EX.AREA</t>
  </si>
  <si>
    <t>EX.ANG</t>
  </si>
  <si>
    <t>ISA-20.</t>
  </si>
  <si>
    <t>RAM</t>
  </si>
  <si>
    <t>RECOV</t>
  </si>
  <si>
    <t>INTAKE</t>
  </si>
  <si>
    <t>DP</t>
  </si>
  <si>
    <t>EXHAUST</t>
  </si>
  <si>
    <t>INTERST.BL</t>
  </si>
  <si>
    <t>COMP.DEL.BL</t>
  </si>
  <si>
    <t>HPEX</t>
  </si>
  <si>
    <t>RPM</t>
  </si>
  <si>
    <t>L</t>
  </si>
  <si>
    <t>N-OPT</t>
  </si>
  <si>
    <t>SHP-OPT</t>
  </si>
  <si>
    <t>SHP</t>
  </si>
  <si>
    <t>TORQ</t>
  </si>
  <si>
    <t>WF</t>
  </si>
  <si>
    <t>SFC</t>
  </si>
  <si>
    <t>FN</t>
  </si>
  <si>
    <t>WA</t>
  </si>
  <si>
    <t>P3</t>
  </si>
  <si>
    <t>BL</t>
  </si>
  <si>
    <t>T3(F)</t>
  </si>
  <si>
    <t>PL</t>
  </si>
  <si>
    <t>ISA-10.</t>
  </si>
  <si>
    <t>ISA</t>
  </si>
  <si>
    <t>ISA+10.</t>
  </si>
  <si>
    <t>ISA+20.</t>
  </si>
  <si>
    <t>TL</t>
  </si>
  <si>
    <t>ISA+30.</t>
  </si>
  <si>
    <t>BLEED=0.05,</t>
  </si>
  <si>
    <t>DEL.BLEED=7</t>
  </si>
  <si>
    <t>2000 ft</t>
  </si>
  <si>
    <t>4000 ft</t>
  </si>
  <si>
    <t>6000 ft</t>
  </si>
  <si>
    <t>8000 ft</t>
  </si>
  <si>
    <t>12000 ft</t>
  </si>
  <si>
    <t>PT6A-62 TORQUE  ESTÁTICO PARA EPR=TAKE-OFF (Ref. DECK PWC PT6A-62 - IAI) SIN BLEED</t>
  </si>
  <si>
    <t>PT6A-62 TORQUE  ESTÁTICO PARA EPR=TAKE-OFF (Ref. DECK PWC PT6A-62 - IAI) CON BLEED</t>
  </si>
  <si>
    <r>
      <t>= 0,0007x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- 0,0052x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- 1,0093x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- 15,243x + 2441,9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</si>
</sst>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PWC PT6A-62 - TAKEOFF  POWER  SETTING (STATIC - BLEED ON) - DECK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Deck!$C$2</c:f>
              <c:strCache>
                <c:ptCount val="1"/>
                <c:pt idx="0">
                  <c:v>Nivel del mar</c:v>
                </c:pt>
              </c:strCache>
            </c:strRef>
          </c:tx>
          <c:spPr>
            <a:ln w="25400">
              <a:solidFill>
                <a:srgbClr val="4F81BD"/>
              </a:solidFill>
            </a:ln>
          </c:spPr>
          <c:xVal>
            <c:numRef>
              <c:f>Deck!$B$4:$B$9</c:f>
              <c:numCache>
                <c:formatCode>General</c:formatCode>
                <c:ptCount val="6"/>
                <c:pt idx="0">
                  <c:v>-5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xVal>
          <c:yVal>
            <c:numRef>
              <c:f>Deck!$D$4:$D$9</c:f>
              <c:numCache>
                <c:formatCode>General</c:formatCode>
                <c:ptCount val="6"/>
                <c:pt idx="0">
                  <c:v>99.995991823319571</c:v>
                </c:pt>
                <c:pt idx="1">
                  <c:v>99.995991823319571</c:v>
                </c:pt>
                <c:pt idx="2">
                  <c:v>100</c:v>
                </c:pt>
                <c:pt idx="3">
                  <c:v>94.428634414204978</c:v>
                </c:pt>
                <c:pt idx="4">
                  <c:v>77.963044611006453</c:v>
                </c:pt>
                <c:pt idx="5">
                  <c:v>64.876347749408794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Deck!$F$2</c:f>
              <c:strCache>
                <c:ptCount val="1"/>
                <c:pt idx="0">
                  <c:v>5000 ft</c:v>
                </c:pt>
              </c:strCache>
            </c:strRef>
          </c:tx>
          <c:spPr>
            <a:ln w="25400">
              <a:solidFill>
                <a:srgbClr val="4F81BD"/>
              </a:solidFill>
            </a:ln>
          </c:spPr>
          <c:xVal>
            <c:numRef>
              <c:f>Deck!$E$4:$E$9</c:f>
              <c:numCache>
                <c:formatCode>General</c:formatCode>
                <c:ptCount val="6"/>
                <c:pt idx="0">
                  <c:v>-14.905999999999999</c:v>
                </c:pt>
                <c:pt idx="1">
                  <c:v>-4.9059999999999988</c:v>
                </c:pt>
                <c:pt idx="2">
                  <c:v>5.0940000000000012</c:v>
                </c:pt>
                <c:pt idx="3">
                  <c:v>15.094000000000001</c:v>
                </c:pt>
                <c:pt idx="4">
                  <c:v>25.094000000000001</c:v>
                </c:pt>
                <c:pt idx="5">
                  <c:v>35.094000000000001</c:v>
                </c:pt>
              </c:numCache>
            </c:numRef>
          </c:xVal>
          <c:yVal>
            <c:numRef>
              <c:f>Deck!$G$4:$G$9</c:f>
              <c:numCache>
                <c:formatCode>General</c:formatCode>
                <c:ptCount val="6"/>
                <c:pt idx="0">
                  <c:v>99.991983646639142</c:v>
                </c:pt>
                <c:pt idx="1">
                  <c:v>99.987975469958712</c:v>
                </c:pt>
                <c:pt idx="2">
                  <c:v>95.903643432602507</c:v>
                </c:pt>
                <c:pt idx="3">
                  <c:v>83.029379935067539</c:v>
                </c:pt>
                <c:pt idx="4">
                  <c:v>68.968696140125857</c:v>
                </c:pt>
                <c:pt idx="5">
                  <c:v>56.078399935869172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Deck!$I$2</c:f>
              <c:strCache>
                <c:ptCount val="1"/>
                <c:pt idx="0">
                  <c:v>10000 ft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xVal>
            <c:numRef>
              <c:f>Deck!$H$4:$H$9</c:f>
              <c:numCache>
                <c:formatCode>General</c:formatCode>
                <c:ptCount val="6"/>
                <c:pt idx="0">
                  <c:v>-24.811999999999998</c:v>
                </c:pt>
                <c:pt idx="1">
                  <c:v>-14.811999999999998</c:v>
                </c:pt>
                <c:pt idx="2">
                  <c:v>-4.8119999999999976</c:v>
                </c:pt>
                <c:pt idx="3">
                  <c:v>5.1880000000000024</c:v>
                </c:pt>
                <c:pt idx="4">
                  <c:v>15.188000000000002</c:v>
                </c:pt>
                <c:pt idx="5">
                  <c:v>25.188000000000002</c:v>
                </c:pt>
              </c:numCache>
            </c:numRef>
          </c:xVal>
          <c:yVal>
            <c:numRef>
              <c:f>Deck!$J$4:$J$9</c:f>
              <c:numCache>
                <c:formatCode>General</c:formatCode>
                <c:ptCount val="6"/>
                <c:pt idx="0">
                  <c:v>100</c:v>
                </c:pt>
                <c:pt idx="1">
                  <c:v>94.444667120926695</c:v>
                </c:pt>
                <c:pt idx="2">
                  <c:v>85.446310473365671</c:v>
                </c:pt>
                <c:pt idx="3">
                  <c:v>74.18734217804321</c:v>
                </c:pt>
                <c:pt idx="4">
                  <c:v>62.230951140326262</c:v>
                </c:pt>
                <c:pt idx="5">
                  <c:v>49.605194596977832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Deck!$L$2</c:f>
              <c:strCache>
                <c:ptCount val="1"/>
                <c:pt idx="0">
                  <c:v>15000 ft</c:v>
                </c:pt>
              </c:strCache>
            </c:strRef>
          </c:tx>
          <c:xVal>
            <c:numRef>
              <c:f>Deck!$K$4:$K$9</c:f>
              <c:numCache>
                <c:formatCode>General</c:formatCode>
                <c:ptCount val="6"/>
                <c:pt idx="0">
                  <c:v>-34.718000000000004</c:v>
                </c:pt>
                <c:pt idx="1">
                  <c:v>-24.718</c:v>
                </c:pt>
                <c:pt idx="2">
                  <c:v>-14.718</c:v>
                </c:pt>
                <c:pt idx="3">
                  <c:v>-4.718</c:v>
                </c:pt>
                <c:pt idx="4">
                  <c:v>5.282</c:v>
                </c:pt>
                <c:pt idx="5">
                  <c:v>15.282</c:v>
                </c:pt>
              </c:numCache>
            </c:numRef>
          </c:xVal>
          <c:yVal>
            <c:numRef>
              <c:f>Deck!$M$4:$M$9</c:f>
              <c:numCache>
                <c:formatCode>General</c:formatCode>
                <c:ptCount val="6"/>
                <c:pt idx="0">
                  <c:v>87.995510842117923</c:v>
                </c:pt>
                <c:pt idx="1">
                  <c:v>81.89907411118682</c:v>
                </c:pt>
                <c:pt idx="2">
                  <c:v>74.556094432642581</c:v>
                </c:pt>
                <c:pt idx="3">
                  <c:v>65.878391919515806</c:v>
                </c:pt>
                <c:pt idx="4">
                  <c:v>55.950138282095473</c:v>
                </c:pt>
                <c:pt idx="5">
                  <c:v>44.843480700629279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223760"/>
        <c:axId val="1430213424"/>
      </c:scatterChart>
      <c:valAx>
        <c:axId val="1430223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Temperatura ambiente (°)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0213424"/>
        <c:crosses val="autoZero"/>
        <c:crossBetween val="midCat"/>
      </c:valAx>
      <c:valAx>
        <c:axId val="1430213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Torque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0223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PWC PT6A-62 - TAKEOFF POWER  SETTING (STATIC - BLEED OFF)  P1508/010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'Sin BLD'!$C$2:$D$2</c:f>
              <c:strCache>
                <c:ptCount val="1"/>
                <c:pt idx="0">
                  <c:v>Nivel del mar</c:v>
                </c:pt>
              </c:strCache>
            </c:strRef>
          </c:tx>
          <c:spPr>
            <a:ln w="25400">
              <a:solidFill>
                <a:srgbClr val="4F81BD"/>
              </a:solidFill>
            </a:ln>
          </c:spPr>
          <c:xVal>
            <c:numRef>
              <c:f>'Sin BLD'!$B$4:$B$9</c:f>
              <c:numCache>
                <c:formatCode>General</c:formatCode>
                <c:ptCount val="6"/>
                <c:pt idx="0">
                  <c:v>-5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xVal>
          <c:yVal>
            <c:numRef>
              <c:f>'Sin BLD'!$D$4:$D$9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89.458917835671343</c:v>
                </c:pt>
                <c:pt idx="5">
                  <c:v>76.593186372745492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'Sin BLD'!$F$2:$G$2</c:f>
              <c:strCache>
                <c:ptCount val="1"/>
                <c:pt idx="0">
                  <c:v>2000 ft</c:v>
                </c:pt>
              </c:strCache>
            </c:strRef>
          </c:tx>
          <c:spPr>
            <a:ln w="25400">
              <a:solidFill>
                <a:srgbClr val="4F81BD"/>
              </a:solidFill>
            </a:ln>
          </c:spPr>
          <c:xVal>
            <c:numRef>
              <c:f>'Sin BLD'!$E$4:$E$9</c:f>
              <c:numCache>
                <c:formatCode>General</c:formatCode>
                <c:ptCount val="6"/>
                <c:pt idx="0">
                  <c:v>-8.9624000000000006</c:v>
                </c:pt>
                <c:pt idx="1">
                  <c:v>1.0375999999999994</c:v>
                </c:pt>
                <c:pt idx="2">
                  <c:v>11.037599999999999</c:v>
                </c:pt>
                <c:pt idx="3">
                  <c:v>21.037599999999998</c:v>
                </c:pt>
                <c:pt idx="4">
                  <c:v>31.037599999999998</c:v>
                </c:pt>
                <c:pt idx="5">
                  <c:v>41.037599999999998</c:v>
                </c:pt>
              </c:numCache>
            </c:numRef>
          </c:xVal>
          <c:yVal>
            <c:numRef>
              <c:f>'Sin BLD'!$G$4:$G$9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85.050100200400806</c:v>
                </c:pt>
                <c:pt idx="5">
                  <c:v>72.38476953907815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'Sin BLD'!$I$2:$J$2</c:f>
              <c:strCache>
                <c:ptCount val="1"/>
                <c:pt idx="0">
                  <c:v>4000 ft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xVal>
            <c:numRef>
              <c:f>'Sin BLD'!$H$4:$H$9</c:f>
              <c:numCache>
                <c:formatCode>General</c:formatCode>
                <c:ptCount val="6"/>
                <c:pt idx="0">
                  <c:v>-12.924800000000001</c:v>
                </c:pt>
                <c:pt idx="1">
                  <c:v>-2.9248000000000003</c:v>
                </c:pt>
                <c:pt idx="2">
                  <c:v>7.0751999999999997</c:v>
                </c:pt>
                <c:pt idx="3">
                  <c:v>17.075199999999999</c:v>
                </c:pt>
                <c:pt idx="4">
                  <c:v>27.075199999999999</c:v>
                </c:pt>
                <c:pt idx="5">
                  <c:v>37.075200000000002</c:v>
                </c:pt>
              </c:numCache>
            </c:numRef>
          </c:xVal>
          <c:yVal>
            <c:numRef>
              <c:f>'Sin BLD'!$J$4:$J$9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95.511022044088179</c:v>
                </c:pt>
                <c:pt idx="4">
                  <c:v>81.042084168336672</c:v>
                </c:pt>
                <c:pt idx="5">
                  <c:v>68.537074148296597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'Sin BLD'!$L$2:$M$2</c:f>
              <c:strCache>
                <c:ptCount val="1"/>
                <c:pt idx="0">
                  <c:v>6000 ft</c:v>
                </c:pt>
              </c:strCache>
            </c:strRef>
          </c:tx>
          <c:xVal>
            <c:numRef>
              <c:f>'Sin BLD'!$K$4:$K$9</c:f>
              <c:numCache>
                <c:formatCode>General</c:formatCode>
                <c:ptCount val="6"/>
                <c:pt idx="0">
                  <c:v>-16.8872</c:v>
                </c:pt>
                <c:pt idx="1">
                  <c:v>-6.8872</c:v>
                </c:pt>
                <c:pt idx="2">
                  <c:v>3.1128</c:v>
                </c:pt>
                <c:pt idx="3">
                  <c:v>13.1128</c:v>
                </c:pt>
                <c:pt idx="4">
                  <c:v>23.1128</c:v>
                </c:pt>
                <c:pt idx="5">
                  <c:v>33.1128</c:v>
                </c:pt>
              </c:numCache>
            </c:numRef>
          </c:xVal>
          <c:yVal>
            <c:numRef>
              <c:f>'Sin BLD'!$M$4:$M$9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91.022044088176358</c:v>
                </c:pt>
                <c:pt idx="4">
                  <c:v>77.31462925851703</c:v>
                </c:pt>
                <c:pt idx="5">
                  <c:v>64.969939879759522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'Sin BLD'!$O$2:$P$2</c:f>
              <c:strCache>
                <c:ptCount val="1"/>
                <c:pt idx="0">
                  <c:v>8000 ft</c:v>
                </c:pt>
              </c:strCache>
            </c:strRef>
          </c:tx>
          <c:xVal>
            <c:numRef>
              <c:f>'Sin BLD'!$N$4:$N$9</c:f>
              <c:numCache>
                <c:formatCode>General</c:formatCode>
                <c:ptCount val="6"/>
                <c:pt idx="0">
                  <c:v>-20.849600000000002</c:v>
                </c:pt>
                <c:pt idx="1">
                  <c:v>-10.849600000000001</c:v>
                </c:pt>
                <c:pt idx="2">
                  <c:v>-0.84960000000000058</c:v>
                </c:pt>
                <c:pt idx="3">
                  <c:v>9.1503999999999994</c:v>
                </c:pt>
                <c:pt idx="4">
                  <c:v>19.150399999999998</c:v>
                </c:pt>
                <c:pt idx="5">
                  <c:v>29.150399999999998</c:v>
                </c:pt>
              </c:numCache>
            </c:numRef>
          </c:xVal>
          <c:yVal>
            <c:numRef>
              <c:f>'Sin BLD'!$P$4:$P$9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98.797595190380761</c:v>
                </c:pt>
                <c:pt idx="3">
                  <c:v>87.214428857715433</c:v>
                </c:pt>
                <c:pt idx="4">
                  <c:v>74.188376753507015</c:v>
                </c:pt>
                <c:pt idx="5">
                  <c:v>61.723446893787568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'Sin BLD'!$R$2:$S$2</c:f>
              <c:strCache>
                <c:ptCount val="1"/>
                <c:pt idx="0">
                  <c:v>10000 ft</c:v>
                </c:pt>
              </c:strCache>
            </c:strRef>
          </c:tx>
          <c:xVal>
            <c:numRef>
              <c:f>'Sin BLD'!$Q$4:$Q$9</c:f>
              <c:numCache>
                <c:formatCode>General</c:formatCode>
                <c:ptCount val="6"/>
                <c:pt idx="0">
                  <c:v>-24.811999999999998</c:v>
                </c:pt>
                <c:pt idx="1">
                  <c:v>-14.811999999999998</c:v>
                </c:pt>
                <c:pt idx="2">
                  <c:v>-4.8119999999999976</c:v>
                </c:pt>
                <c:pt idx="3">
                  <c:v>5.1880000000000024</c:v>
                </c:pt>
                <c:pt idx="4">
                  <c:v>15.188000000000002</c:v>
                </c:pt>
                <c:pt idx="5">
                  <c:v>25.188000000000002</c:v>
                </c:pt>
              </c:numCache>
            </c:numRef>
          </c:xVal>
          <c:yVal>
            <c:numRef>
              <c:f>'Sin BLD'!$S$4:$S$9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94.909819639278552</c:v>
                </c:pt>
                <c:pt idx="3">
                  <c:v>83.607214428857716</c:v>
                </c:pt>
                <c:pt idx="4">
                  <c:v>71.462925851703403</c:v>
                </c:pt>
                <c:pt idx="5">
                  <c:v>59.15831663326653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'Sin BLD'!$U$2:$V$2</c:f>
              <c:strCache>
                <c:ptCount val="1"/>
                <c:pt idx="0">
                  <c:v>12000 ft</c:v>
                </c:pt>
              </c:strCache>
            </c:strRef>
          </c:tx>
          <c:xVal>
            <c:numRef>
              <c:f>'Sin BLD'!$T$4:$T$9</c:f>
              <c:numCache>
                <c:formatCode>General</c:formatCode>
                <c:ptCount val="6"/>
                <c:pt idx="0">
                  <c:v>-28.7744</c:v>
                </c:pt>
                <c:pt idx="1">
                  <c:v>-18.7744</c:v>
                </c:pt>
                <c:pt idx="2">
                  <c:v>-8.7744</c:v>
                </c:pt>
                <c:pt idx="3">
                  <c:v>1.2256</c:v>
                </c:pt>
                <c:pt idx="4">
                  <c:v>11.2256</c:v>
                </c:pt>
                <c:pt idx="5">
                  <c:v>21.2256</c:v>
                </c:pt>
              </c:numCache>
            </c:numRef>
          </c:xVal>
          <c:yVal>
            <c:numRef>
              <c:f>'Sin BLD'!$V$4:$V$9</c:f>
              <c:numCache>
                <c:formatCode>General</c:formatCode>
                <c:ptCount val="6"/>
                <c:pt idx="0">
                  <c:v>100</c:v>
                </c:pt>
                <c:pt idx="1">
                  <c:v>98.637274549098194</c:v>
                </c:pt>
                <c:pt idx="2">
                  <c:v>90.62124248496994</c:v>
                </c:pt>
                <c:pt idx="3">
                  <c:v>80.080160320641284</c:v>
                </c:pt>
                <c:pt idx="4">
                  <c:v>68.777555110220447</c:v>
                </c:pt>
                <c:pt idx="5">
                  <c:v>56.793587174348694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172624"/>
        <c:axId val="1551163376"/>
      </c:scatterChart>
      <c:valAx>
        <c:axId val="15511726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Temperatura ambiente (°)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1163376"/>
        <c:crosses val="autoZero"/>
        <c:crossBetween val="midCat"/>
      </c:valAx>
      <c:valAx>
        <c:axId val="1551163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Torque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1172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PWC PT6A-62 - TAKEOFF POWER SETTING (STATIC - BLEED ON)  P1508/010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 BLD'!$C$2:$D$2</c:f>
              <c:strCache>
                <c:ptCount val="1"/>
                <c:pt idx="0">
                  <c:v>Nivel del mar</c:v>
                </c:pt>
              </c:strCache>
            </c:strRef>
          </c:tx>
          <c:spPr>
            <a:ln w="25400">
              <a:solidFill>
                <a:srgbClr val="4F81BD"/>
              </a:solidFill>
            </a:ln>
          </c:spPr>
          <c:xVal>
            <c:numRef>
              <c:f>'Con BLD'!$B$4:$B$9</c:f>
              <c:numCache>
                <c:formatCode>General</c:formatCode>
                <c:ptCount val="6"/>
                <c:pt idx="0">
                  <c:v>-5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</c:numCache>
            </c:numRef>
          </c:xVal>
          <c:yVal>
            <c:numRef>
              <c:f>'Con BLD'!$D$4:$D$9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99.038076152304612</c:v>
                </c:pt>
                <c:pt idx="4">
                  <c:v>82.364729458917836</c:v>
                </c:pt>
                <c:pt idx="5">
                  <c:v>69.018036072144284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'Con BLD'!$F$2:$G$2</c:f>
              <c:strCache>
                <c:ptCount val="1"/>
                <c:pt idx="0">
                  <c:v>2000 ft</c:v>
                </c:pt>
              </c:strCache>
            </c:strRef>
          </c:tx>
          <c:spPr>
            <a:ln w="25400">
              <a:solidFill>
                <a:srgbClr val="4F81BD"/>
              </a:solidFill>
            </a:ln>
          </c:spPr>
          <c:xVal>
            <c:numRef>
              <c:f>'Con BLD'!$E$4:$E$9</c:f>
              <c:numCache>
                <c:formatCode>General</c:formatCode>
                <c:ptCount val="6"/>
                <c:pt idx="0">
                  <c:v>-8.9624000000000006</c:v>
                </c:pt>
                <c:pt idx="1">
                  <c:v>1.0375999999999994</c:v>
                </c:pt>
                <c:pt idx="2">
                  <c:v>11.037599999999999</c:v>
                </c:pt>
                <c:pt idx="3">
                  <c:v>21.037599999999998</c:v>
                </c:pt>
                <c:pt idx="4">
                  <c:v>31.037599999999998</c:v>
                </c:pt>
                <c:pt idx="5">
                  <c:v>41.037599999999998</c:v>
                </c:pt>
              </c:numCache>
            </c:numRef>
          </c:xVal>
          <c:yVal>
            <c:numRef>
              <c:f>'Con BLD'!$G$4:$G$9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93.907815631262523</c:v>
                </c:pt>
                <c:pt idx="4">
                  <c:v>78.116232464929851</c:v>
                </c:pt>
                <c:pt idx="5">
                  <c:v>64.92985971943888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'Con BLD'!$I$2:$J$2</c:f>
              <c:strCache>
                <c:ptCount val="1"/>
                <c:pt idx="0">
                  <c:v>4000 ft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xVal>
            <c:numRef>
              <c:f>'Con BLD'!$H$4:$H$9</c:f>
              <c:numCache>
                <c:formatCode>General</c:formatCode>
                <c:ptCount val="6"/>
                <c:pt idx="0">
                  <c:v>-12.924800000000001</c:v>
                </c:pt>
                <c:pt idx="1">
                  <c:v>-2.9248000000000003</c:v>
                </c:pt>
                <c:pt idx="2">
                  <c:v>7.0751999999999997</c:v>
                </c:pt>
                <c:pt idx="3">
                  <c:v>17.075199999999999</c:v>
                </c:pt>
                <c:pt idx="4">
                  <c:v>27.075199999999999</c:v>
                </c:pt>
                <c:pt idx="5">
                  <c:v>37.075200000000002</c:v>
                </c:pt>
              </c:numCache>
            </c:numRef>
          </c:xVal>
          <c:yVal>
            <c:numRef>
              <c:f>'Con BLD'!$J$4:$J$9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89.138276553106209</c:v>
                </c:pt>
                <c:pt idx="4">
                  <c:v>74.30861723446894</c:v>
                </c:pt>
                <c:pt idx="5">
                  <c:v>61.202404809619239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'Con BLD'!$L$2:$M$2</c:f>
              <c:strCache>
                <c:ptCount val="1"/>
                <c:pt idx="0">
                  <c:v>6000 ft</c:v>
                </c:pt>
              </c:strCache>
            </c:strRef>
          </c:tx>
          <c:xVal>
            <c:numRef>
              <c:f>'Con BLD'!$K$4:$K$9</c:f>
              <c:numCache>
                <c:formatCode>General</c:formatCode>
                <c:ptCount val="6"/>
                <c:pt idx="0">
                  <c:v>-16.8872</c:v>
                </c:pt>
                <c:pt idx="1">
                  <c:v>-6.8872</c:v>
                </c:pt>
                <c:pt idx="2">
                  <c:v>3.1128</c:v>
                </c:pt>
                <c:pt idx="3">
                  <c:v>13.1128</c:v>
                </c:pt>
                <c:pt idx="4">
                  <c:v>23.1128</c:v>
                </c:pt>
                <c:pt idx="5">
                  <c:v>33.1128</c:v>
                </c:pt>
              </c:numCache>
            </c:numRef>
          </c:xVal>
          <c:yVal>
            <c:numRef>
              <c:f>'Con BLD'!$M$4:$M$9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97.394789579158314</c:v>
                </c:pt>
                <c:pt idx="3">
                  <c:v>84.769539078156313</c:v>
                </c:pt>
                <c:pt idx="4">
                  <c:v>70.861723446893791</c:v>
                </c:pt>
                <c:pt idx="5">
                  <c:v>57.835671342685366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'Con BLD'!$O$2:$P$2</c:f>
              <c:strCache>
                <c:ptCount val="1"/>
                <c:pt idx="0">
                  <c:v>8000 ft</c:v>
                </c:pt>
              </c:strCache>
            </c:strRef>
          </c:tx>
          <c:xVal>
            <c:numRef>
              <c:f>'Con BLD'!$N$4:$N$9</c:f>
              <c:numCache>
                <c:formatCode>General</c:formatCode>
                <c:ptCount val="6"/>
                <c:pt idx="0">
                  <c:v>-20.849600000000002</c:v>
                </c:pt>
                <c:pt idx="1">
                  <c:v>-10.849600000000001</c:v>
                </c:pt>
                <c:pt idx="2">
                  <c:v>-0.84960000000000058</c:v>
                </c:pt>
                <c:pt idx="3">
                  <c:v>9.1503999999999994</c:v>
                </c:pt>
                <c:pt idx="4">
                  <c:v>19.150399999999998</c:v>
                </c:pt>
                <c:pt idx="5">
                  <c:v>29.150399999999998</c:v>
                </c:pt>
              </c:numCache>
            </c:numRef>
          </c:xVal>
          <c:yVal>
            <c:numRef>
              <c:f>'Con BLD'!$P$4:$P$9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92.865731462925851</c:v>
                </c:pt>
                <c:pt idx="3">
                  <c:v>81.042084168336672</c:v>
                </c:pt>
                <c:pt idx="4">
                  <c:v>67.855711422845687</c:v>
                </c:pt>
                <c:pt idx="5">
                  <c:v>54.749498997995993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'Con BLD'!$R$2:$S$2</c:f>
              <c:strCache>
                <c:ptCount val="1"/>
                <c:pt idx="0">
                  <c:v>10000 ft</c:v>
                </c:pt>
              </c:strCache>
            </c:strRef>
          </c:tx>
          <c:xVal>
            <c:numRef>
              <c:f>'Con BLD'!$Q$4:$Q$9</c:f>
              <c:numCache>
                <c:formatCode>General</c:formatCode>
                <c:ptCount val="6"/>
                <c:pt idx="0">
                  <c:v>-24.811999999999998</c:v>
                </c:pt>
                <c:pt idx="1">
                  <c:v>-14.811999999999998</c:v>
                </c:pt>
                <c:pt idx="2">
                  <c:v>-4.8119999999999976</c:v>
                </c:pt>
                <c:pt idx="3">
                  <c:v>5.1880000000000024</c:v>
                </c:pt>
                <c:pt idx="4">
                  <c:v>15.188000000000002</c:v>
                </c:pt>
                <c:pt idx="5">
                  <c:v>25.188000000000002</c:v>
                </c:pt>
              </c:numCache>
            </c:numRef>
          </c:xVal>
          <c:yVal>
            <c:numRef>
              <c:f>'Con BLD'!$S$4:$S$9</c:f>
              <c:numCache>
                <c:formatCode>General</c:formatCode>
                <c:ptCount val="6"/>
                <c:pt idx="0">
                  <c:v>100</c:v>
                </c:pt>
                <c:pt idx="1">
                  <c:v>98.356713426853702</c:v>
                </c:pt>
                <c:pt idx="2">
                  <c:v>89.098196392785567</c:v>
                </c:pt>
                <c:pt idx="3">
                  <c:v>77.515030060120239</c:v>
                </c:pt>
                <c:pt idx="4">
                  <c:v>65.250501002004015</c:v>
                </c:pt>
                <c:pt idx="5">
                  <c:v>52.384769539078157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'Con BLD'!$U$2:$V$2</c:f>
              <c:strCache>
                <c:ptCount val="1"/>
                <c:pt idx="0">
                  <c:v>12000 ft</c:v>
                </c:pt>
              </c:strCache>
            </c:strRef>
          </c:tx>
          <c:xVal>
            <c:numRef>
              <c:f>'Con BLD'!$T$4:$T$9</c:f>
              <c:numCache>
                <c:formatCode>General</c:formatCode>
                <c:ptCount val="6"/>
                <c:pt idx="0">
                  <c:v>-28.7744</c:v>
                </c:pt>
                <c:pt idx="1">
                  <c:v>-18.7744</c:v>
                </c:pt>
                <c:pt idx="2">
                  <c:v>-8.7744</c:v>
                </c:pt>
                <c:pt idx="3">
                  <c:v>1.2256</c:v>
                </c:pt>
                <c:pt idx="4">
                  <c:v>11.2256</c:v>
                </c:pt>
                <c:pt idx="5">
                  <c:v>21.2256</c:v>
                </c:pt>
              </c:numCache>
            </c:numRef>
          </c:xVal>
          <c:yVal>
            <c:numRef>
              <c:f>'Con BLD'!$V$4:$V$9</c:f>
              <c:numCache>
                <c:formatCode>General</c:formatCode>
                <c:ptCount val="6"/>
                <c:pt idx="0">
                  <c:v>100</c:v>
                </c:pt>
                <c:pt idx="1">
                  <c:v>93.30661322645291</c:v>
                </c:pt>
                <c:pt idx="2">
                  <c:v>84.92985971943888</c:v>
                </c:pt>
                <c:pt idx="3">
                  <c:v>74.06813627254509</c:v>
                </c:pt>
                <c:pt idx="4">
                  <c:v>62.645290581162328</c:v>
                </c:pt>
                <c:pt idx="5">
                  <c:v>50.260521042084171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166096"/>
        <c:axId val="1551168272"/>
      </c:scatterChart>
      <c:valAx>
        <c:axId val="15511660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Temperatura ambiente (°)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1168272"/>
        <c:crosses val="autoZero"/>
        <c:crossBetween val="midCat"/>
      </c:valAx>
      <c:valAx>
        <c:axId val="155116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Torque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1166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 BLD'!$I$10:$J$10</c:f>
              <c:strCache>
                <c:ptCount val="1"/>
                <c:pt idx="0">
                  <c:v>5000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2599059285055994"/>
                  <c:y val="-0.27263800286045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'Con BLD'!$G$12:$G$17</c:f>
              <c:numCache>
                <c:formatCode>General</c:formatCode>
                <c:ptCount val="6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xVal>
          <c:yVal>
            <c:numRef>
              <c:f>'Con BLD'!$I$12:$I$17</c:f>
              <c:numCache>
                <c:formatCode>General</c:formatCode>
                <c:ptCount val="6"/>
                <c:pt idx="0">
                  <c:v>2495</c:v>
                </c:pt>
                <c:pt idx="1">
                  <c:v>2495</c:v>
                </c:pt>
                <c:pt idx="2">
                  <c:v>2462.5</c:v>
                </c:pt>
                <c:pt idx="3">
                  <c:v>2169.5</c:v>
                </c:pt>
                <c:pt idx="4">
                  <c:v>1811</c:v>
                </c:pt>
                <c:pt idx="5">
                  <c:v>1485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719248"/>
        <c:axId val="1241713264"/>
      </c:scatterChart>
      <c:valAx>
        <c:axId val="12417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1713264"/>
        <c:crosses val="autoZero"/>
        <c:crossBetween val="midCat"/>
      </c:valAx>
      <c:valAx>
        <c:axId val="12417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171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pageSetup paperSize="9"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pageSetup paperSize="9" orientation="landscape" horizontalDpi="300" vertic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pageSetup paperSize="9"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654844</xdr:colOff>
      <xdr:row>27</xdr:row>
      <xdr:rowOff>83343</xdr:rowOff>
    </xdr:from>
    <xdr:to>
      <xdr:col>9</xdr:col>
      <xdr:colOff>714375</xdr:colOff>
      <xdr:row>42</xdr:row>
      <xdr:rowOff>175021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="80" zoomScaleNormal="80" workbookViewId="0">
      <selection sqref="A1:J9"/>
    </sheetView>
  </sheetViews>
  <sheetFormatPr baseColWidth="10" defaultRowHeight="15" x14ac:dyDescent="0.25"/>
  <sheetData>
    <row r="1" spans="1:13" x14ac:dyDescent="0.25">
      <c r="A1" s="4" t="s">
        <v>15</v>
      </c>
    </row>
    <row r="2" spans="1:13" x14ac:dyDescent="0.25">
      <c r="A2" s="13" t="s">
        <v>5</v>
      </c>
      <c r="B2" s="13"/>
      <c r="C2" s="12" t="s">
        <v>9</v>
      </c>
      <c r="D2" s="12"/>
      <c r="E2" s="3" t="s">
        <v>8</v>
      </c>
      <c r="F2" s="12" t="s">
        <v>10</v>
      </c>
      <c r="G2" s="12"/>
      <c r="H2" s="3" t="s">
        <v>8</v>
      </c>
      <c r="I2" s="12" t="s">
        <v>11</v>
      </c>
      <c r="J2" s="12"/>
      <c r="K2" s="6" t="s">
        <v>8</v>
      </c>
      <c r="L2" s="12" t="s">
        <v>13</v>
      </c>
      <c r="M2" s="12"/>
    </row>
    <row r="3" spans="1:13" x14ac:dyDescent="0.25">
      <c r="A3" t="s">
        <v>6</v>
      </c>
      <c r="B3" t="s">
        <v>7</v>
      </c>
      <c r="C3" s="1" t="s">
        <v>0</v>
      </c>
      <c r="D3" s="1" t="s">
        <v>1</v>
      </c>
      <c r="E3" t="s">
        <v>7</v>
      </c>
      <c r="F3" s="1" t="s">
        <v>0</v>
      </c>
      <c r="G3" s="1" t="s">
        <v>1</v>
      </c>
      <c r="H3" t="s">
        <v>7</v>
      </c>
      <c r="I3" s="1" t="s">
        <v>0</v>
      </c>
      <c r="J3" s="1" t="s">
        <v>1</v>
      </c>
      <c r="K3" t="s">
        <v>7</v>
      </c>
      <c r="L3" s="5" t="s">
        <v>0</v>
      </c>
      <c r="M3" s="5" t="s">
        <v>1</v>
      </c>
    </row>
    <row r="4" spans="1:13" x14ac:dyDescent="0.25">
      <c r="A4">
        <v>-20</v>
      </c>
      <c r="B4">
        <v>-5</v>
      </c>
      <c r="C4">
        <v>2494.8000000000002</v>
      </c>
      <c r="D4">
        <f>C4/$C$6*100</f>
        <v>99.995991823319571</v>
      </c>
      <c r="E4">
        <f t="shared" ref="E4:E9" si="0">(288.15-273.15-0.0065*1524)+A4</f>
        <v>-14.905999999999999</v>
      </c>
      <c r="F4">
        <v>2494.6999999999998</v>
      </c>
      <c r="G4">
        <f>F4/$C$6*100</f>
        <v>99.991983646639142</v>
      </c>
      <c r="H4">
        <f>(288.15-273.15-0.0065*3048)+A4</f>
        <v>-24.811999999999998</v>
      </c>
      <c r="I4">
        <v>2494.9</v>
      </c>
      <c r="J4">
        <f>I4/$C$6*100</f>
        <v>100</v>
      </c>
      <c r="K4">
        <f>(288.15-273.15-0.0065*4572)+A4</f>
        <v>-34.718000000000004</v>
      </c>
      <c r="L4">
        <v>2195.4</v>
      </c>
      <c r="M4">
        <f>L4/$C$6*100</f>
        <v>87.995510842117923</v>
      </c>
    </row>
    <row r="5" spans="1:13" x14ac:dyDescent="0.25">
      <c r="A5">
        <v>-10</v>
      </c>
      <c r="B5">
        <v>5</v>
      </c>
      <c r="C5">
        <v>2494.8000000000002</v>
      </c>
      <c r="D5">
        <f t="shared" ref="D5:D9" si="1">C5/$C$6*100</f>
        <v>99.995991823319571</v>
      </c>
      <c r="E5">
        <f t="shared" si="0"/>
        <v>-4.9059999999999988</v>
      </c>
      <c r="F5">
        <v>2494.6</v>
      </c>
      <c r="G5">
        <f t="shared" ref="G5:G9" si="2">F5/$C$6*100</f>
        <v>99.987975469958712</v>
      </c>
      <c r="H5">
        <f t="shared" ref="H5:H9" si="3">(288.15-273.15-0.0065*3048)+A5</f>
        <v>-14.811999999999998</v>
      </c>
      <c r="I5">
        <v>2356.3000000000002</v>
      </c>
      <c r="J5">
        <f t="shared" ref="J5:J9" si="4">I5/$C$6*100</f>
        <v>94.444667120926695</v>
      </c>
      <c r="K5">
        <f t="shared" ref="K5:K9" si="5">(288.15-273.15-0.0065*4572)+A5</f>
        <v>-24.718</v>
      </c>
      <c r="L5">
        <v>2043.3</v>
      </c>
      <c r="M5">
        <f t="shared" ref="M5:M9" si="6">L5/$C$6*100</f>
        <v>81.89907411118682</v>
      </c>
    </row>
    <row r="6" spans="1:13" x14ac:dyDescent="0.25">
      <c r="A6">
        <v>0</v>
      </c>
      <c r="B6">
        <v>15</v>
      </c>
      <c r="C6">
        <v>2494.9</v>
      </c>
      <c r="D6">
        <f t="shared" si="1"/>
        <v>100</v>
      </c>
      <c r="E6">
        <f t="shared" si="0"/>
        <v>5.0940000000000012</v>
      </c>
      <c r="F6">
        <v>2392.6999999999998</v>
      </c>
      <c r="G6">
        <f t="shared" si="2"/>
        <v>95.903643432602507</v>
      </c>
      <c r="H6">
        <f t="shared" si="3"/>
        <v>-4.8119999999999976</v>
      </c>
      <c r="I6">
        <v>2131.8000000000002</v>
      </c>
      <c r="J6">
        <f t="shared" si="4"/>
        <v>85.446310473365671</v>
      </c>
      <c r="K6">
        <f t="shared" si="5"/>
        <v>-14.718</v>
      </c>
      <c r="L6">
        <v>1860.1</v>
      </c>
      <c r="M6">
        <f t="shared" si="6"/>
        <v>74.556094432642581</v>
      </c>
    </row>
    <row r="7" spans="1:13" x14ac:dyDescent="0.25">
      <c r="A7">
        <v>10</v>
      </c>
      <c r="B7">
        <v>25</v>
      </c>
      <c r="C7">
        <v>2355.9</v>
      </c>
      <c r="D7">
        <f t="shared" si="1"/>
        <v>94.428634414204978</v>
      </c>
      <c r="E7">
        <f t="shared" si="0"/>
        <v>15.094000000000001</v>
      </c>
      <c r="F7">
        <v>2071.5</v>
      </c>
      <c r="G7">
        <f t="shared" si="2"/>
        <v>83.029379935067539</v>
      </c>
      <c r="H7">
        <f t="shared" si="3"/>
        <v>5.1880000000000024</v>
      </c>
      <c r="I7">
        <v>1850.9</v>
      </c>
      <c r="J7">
        <f t="shared" si="4"/>
        <v>74.18734217804321</v>
      </c>
      <c r="K7">
        <f t="shared" si="5"/>
        <v>-4.718</v>
      </c>
      <c r="L7">
        <v>1643.6</v>
      </c>
      <c r="M7">
        <f t="shared" si="6"/>
        <v>65.878391919515806</v>
      </c>
    </row>
    <row r="8" spans="1:13" x14ac:dyDescent="0.25">
      <c r="A8">
        <v>20</v>
      </c>
      <c r="B8">
        <v>35</v>
      </c>
      <c r="C8">
        <v>1945.1</v>
      </c>
      <c r="D8">
        <f t="shared" si="1"/>
        <v>77.963044611006453</v>
      </c>
      <c r="E8">
        <f t="shared" si="0"/>
        <v>25.094000000000001</v>
      </c>
      <c r="F8">
        <v>1720.7</v>
      </c>
      <c r="G8">
        <f t="shared" si="2"/>
        <v>68.968696140125857</v>
      </c>
      <c r="H8">
        <f t="shared" si="3"/>
        <v>15.188000000000002</v>
      </c>
      <c r="I8">
        <v>1552.6</v>
      </c>
      <c r="J8">
        <f t="shared" si="4"/>
        <v>62.230951140326262</v>
      </c>
      <c r="K8">
        <f t="shared" si="5"/>
        <v>5.282</v>
      </c>
      <c r="L8">
        <v>1395.9</v>
      </c>
      <c r="M8">
        <f t="shared" si="6"/>
        <v>55.950138282095473</v>
      </c>
    </row>
    <row r="9" spans="1:13" x14ac:dyDescent="0.25">
      <c r="A9">
        <v>30</v>
      </c>
      <c r="B9">
        <v>45</v>
      </c>
      <c r="C9">
        <v>1618.6</v>
      </c>
      <c r="D9">
        <f t="shared" si="1"/>
        <v>64.876347749408794</v>
      </c>
      <c r="E9">
        <f t="shared" si="0"/>
        <v>35.094000000000001</v>
      </c>
      <c r="F9">
        <v>1399.1</v>
      </c>
      <c r="G9">
        <f t="shared" si="2"/>
        <v>56.078399935869172</v>
      </c>
      <c r="H9">
        <f t="shared" si="3"/>
        <v>25.188000000000002</v>
      </c>
      <c r="I9">
        <v>1237.5999999999999</v>
      </c>
      <c r="J9">
        <f t="shared" si="4"/>
        <v>49.605194596977832</v>
      </c>
      <c r="K9">
        <f t="shared" si="5"/>
        <v>15.282</v>
      </c>
      <c r="L9">
        <v>1118.8</v>
      </c>
      <c r="M9">
        <f t="shared" si="6"/>
        <v>44.843480700629279</v>
      </c>
    </row>
    <row r="11" spans="1:13" x14ac:dyDescent="0.25">
      <c r="A11" s="4" t="s">
        <v>14</v>
      </c>
    </row>
    <row r="12" spans="1:13" x14ac:dyDescent="0.25">
      <c r="A12" s="13" t="s">
        <v>5</v>
      </c>
      <c r="B12" s="13"/>
      <c r="C12" s="12" t="s">
        <v>4</v>
      </c>
      <c r="D12" s="12"/>
      <c r="E12" s="3" t="s">
        <v>8</v>
      </c>
      <c r="F12" s="12" t="s">
        <v>2</v>
      </c>
      <c r="G12" s="12"/>
      <c r="H12" s="3" t="s">
        <v>8</v>
      </c>
      <c r="I12" s="12" t="s">
        <v>3</v>
      </c>
      <c r="J12" s="12"/>
    </row>
    <row r="13" spans="1:13" x14ac:dyDescent="0.25">
      <c r="A13" t="s">
        <v>6</v>
      </c>
      <c r="B13" t="s">
        <v>7</v>
      </c>
      <c r="C13" s="1" t="s">
        <v>0</v>
      </c>
      <c r="D13" s="1" t="s">
        <v>1</v>
      </c>
      <c r="E13" t="s">
        <v>7</v>
      </c>
      <c r="F13" s="1" t="s">
        <v>0</v>
      </c>
      <c r="G13" s="1" t="s">
        <v>1</v>
      </c>
      <c r="H13" t="s">
        <v>7</v>
      </c>
      <c r="I13" s="1" t="s">
        <v>0</v>
      </c>
      <c r="J13" s="1" t="s">
        <v>1</v>
      </c>
    </row>
    <row r="14" spans="1:13" x14ac:dyDescent="0.25">
      <c r="A14">
        <v>-20</v>
      </c>
      <c r="B14">
        <v>-5</v>
      </c>
      <c r="C14">
        <v>2494.8000000000002</v>
      </c>
      <c r="D14">
        <f>C14/$C$16*100</f>
        <v>99.995991823319571</v>
      </c>
      <c r="E14">
        <f t="shared" ref="E14:E19" si="7">(288.15-273.15-0.0065*1524)+A14</f>
        <v>-14.905999999999999</v>
      </c>
      <c r="F14">
        <v>2494.6999999999998</v>
      </c>
      <c r="G14">
        <f>F14/$C$16*100</f>
        <v>99.991983646639142</v>
      </c>
      <c r="H14">
        <f>(288.15-273.15-0.0065*3048)+A14</f>
        <v>-24.811999999999998</v>
      </c>
      <c r="I14">
        <v>2494.9</v>
      </c>
      <c r="J14">
        <f>I14/$C$16*100</f>
        <v>100</v>
      </c>
    </row>
    <row r="15" spans="1:13" x14ac:dyDescent="0.25">
      <c r="A15">
        <v>-10</v>
      </c>
      <c r="B15">
        <v>5</v>
      </c>
      <c r="C15">
        <v>2494.8000000000002</v>
      </c>
      <c r="D15">
        <f t="shared" ref="D15:D19" si="8">C15/$C$16*100</f>
        <v>99.995991823319571</v>
      </c>
      <c r="E15">
        <f t="shared" si="7"/>
        <v>-4.9059999999999988</v>
      </c>
      <c r="F15">
        <v>2494.6</v>
      </c>
      <c r="G15">
        <f t="shared" ref="G15:G19" si="9">F15/$C$16*100</f>
        <v>99.987975469958712</v>
      </c>
      <c r="H15">
        <f t="shared" ref="H15:H19" si="10">(288.15-273.15-0.0065*3048)+A15</f>
        <v>-14.811999999999998</v>
      </c>
      <c r="I15">
        <v>2356.3000000000002</v>
      </c>
      <c r="J15">
        <f t="shared" ref="J15:J19" si="11">I15/$C$16*100</f>
        <v>94.444667120926695</v>
      </c>
    </row>
    <row r="16" spans="1:13" x14ac:dyDescent="0.25">
      <c r="A16">
        <v>0</v>
      </c>
      <c r="B16">
        <v>15</v>
      </c>
      <c r="C16">
        <v>2494.9</v>
      </c>
      <c r="D16">
        <f t="shared" si="8"/>
        <v>100</v>
      </c>
      <c r="E16">
        <f t="shared" si="7"/>
        <v>5.0940000000000012</v>
      </c>
      <c r="F16">
        <v>2392.6999999999998</v>
      </c>
      <c r="G16">
        <f t="shared" si="9"/>
        <v>95.903643432602507</v>
      </c>
      <c r="H16">
        <f t="shared" si="10"/>
        <v>-4.8119999999999976</v>
      </c>
      <c r="I16">
        <v>2131.8000000000002</v>
      </c>
      <c r="J16">
        <f t="shared" si="11"/>
        <v>85.446310473365671</v>
      </c>
    </row>
    <row r="17" spans="1:10" x14ac:dyDescent="0.25">
      <c r="A17">
        <v>10</v>
      </c>
      <c r="B17">
        <v>25</v>
      </c>
      <c r="C17">
        <v>2355.8000000000002</v>
      </c>
      <c r="D17">
        <f t="shared" si="8"/>
        <v>94.424626237524549</v>
      </c>
      <c r="E17">
        <f t="shared" si="7"/>
        <v>15.094000000000001</v>
      </c>
      <c r="F17">
        <v>2071.5</v>
      </c>
      <c r="G17">
        <f t="shared" si="9"/>
        <v>83.029379935067539</v>
      </c>
      <c r="H17">
        <f t="shared" si="10"/>
        <v>5.1880000000000024</v>
      </c>
      <c r="I17">
        <v>1850.9</v>
      </c>
      <c r="J17">
        <f t="shared" si="11"/>
        <v>74.18734217804321</v>
      </c>
    </row>
    <row r="18" spans="1:10" x14ac:dyDescent="0.25">
      <c r="A18">
        <v>20</v>
      </c>
      <c r="B18">
        <v>35</v>
      </c>
      <c r="C18">
        <v>1945.1</v>
      </c>
      <c r="D18">
        <f t="shared" si="8"/>
        <v>77.963044611006453</v>
      </c>
      <c r="E18">
        <f t="shared" si="7"/>
        <v>25.094000000000001</v>
      </c>
      <c r="F18">
        <v>1720.7</v>
      </c>
      <c r="G18">
        <f t="shared" si="9"/>
        <v>68.968696140125857</v>
      </c>
      <c r="H18">
        <f t="shared" si="10"/>
        <v>15.188000000000002</v>
      </c>
      <c r="I18">
        <v>1552.6</v>
      </c>
      <c r="J18">
        <f t="shared" si="11"/>
        <v>62.230951140326262</v>
      </c>
    </row>
    <row r="19" spans="1:10" x14ac:dyDescent="0.25">
      <c r="A19">
        <v>30</v>
      </c>
      <c r="B19">
        <v>45</v>
      </c>
      <c r="C19">
        <v>1618.6</v>
      </c>
      <c r="D19">
        <f t="shared" si="8"/>
        <v>64.876347749408794</v>
      </c>
      <c r="E19">
        <f t="shared" si="7"/>
        <v>35.094000000000001</v>
      </c>
      <c r="F19">
        <v>1399.1</v>
      </c>
      <c r="G19">
        <f t="shared" si="9"/>
        <v>56.078399935869172</v>
      </c>
      <c r="H19">
        <f t="shared" si="10"/>
        <v>25.188000000000002</v>
      </c>
      <c r="I19">
        <v>1237.5999999999999</v>
      </c>
      <c r="J19">
        <f t="shared" si="11"/>
        <v>49.605194596977832</v>
      </c>
    </row>
    <row r="21" spans="1:10" x14ac:dyDescent="0.25">
      <c r="A21" s="4" t="s">
        <v>12</v>
      </c>
    </row>
    <row r="22" spans="1:10" x14ac:dyDescent="0.25">
      <c r="A22" s="13" t="s">
        <v>5</v>
      </c>
      <c r="B22" s="13"/>
      <c r="C22" s="12" t="s">
        <v>9</v>
      </c>
      <c r="D22" s="12"/>
      <c r="E22" s="3" t="s">
        <v>8</v>
      </c>
      <c r="F22" s="12" t="s">
        <v>10</v>
      </c>
      <c r="G22" s="12"/>
      <c r="H22" s="3" t="s">
        <v>8</v>
      </c>
      <c r="I22" s="12" t="s">
        <v>11</v>
      </c>
      <c r="J22" s="12"/>
    </row>
    <row r="23" spans="1:10" x14ac:dyDescent="0.25">
      <c r="A23" t="s">
        <v>6</v>
      </c>
      <c r="B23" t="s">
        <v>7</v>
      </c>
      <c r="C23" s="2" t="s">
        <v>0</v>
      </c>
      <c r="D23" s="2" t="s">
        <v>1</v>
      </c>
      <c r="E23" t="s">
        <v>7</v>
      </c>
      <c r="F23" s="2" t="s">
        <v>0</v>
      </c>
      <c r="G23" s="2" t="s">
        <v>1</v>
      </c>
      <c r="H23" t="s">
        <v>7</v>
      </c>
      <c r="I23" s="2" t="s">
        <v>0</v>
      </c>
      <c r="J23" s="2" t="s">
        <v>1</v>
      </c>
    </row>
    <row r="24" spans="1:10" x14ac:dyDescent="0.25">
      <c r="A24">
        <v>-20</v>
      </c>
      <c r="B24">
        <v>-5</v>
      </c>
      <c r="C24">
        <v>2494.6999999999998</v>
      </c>
      <c r="D24">
        <f>C24/$C$24*100</f>
        <v>100</v>
      </c>
      <c r="E24">
        <f t="shared" ref="E24:E29" si="12">(288.15-273.15-0.0065*1524)+A24</f>
        <v>-14.905999999999999</v>
      </c>
      <c r="F24">
        <v>2494.6999999999998</v>
      </c>
      <c r="G24">
        <f>F24/$F$25*100</f>
        <v>99.995991662658312</v>
      </c>
      <c r="H24">
        <f>(288.15-273.15-0.0065*3048)+A24</f>
        <v>-24.811999999999998</v>
      </c>
      <c r="I24">
        <v>2494.9</v>
      </c>
      <c r="J24">
        <f>I24/$I$24*100</f>
        <v>100</v>
      </c>
    </row>
    <row r="25" spans="1:10" x14ac:dyDescent="0.25">
      <c r="A25">
        <v>-10</v>
      </c>
      <c r="B25">
        <v>5</v>
      </c>
      <c r="C25">
        <v>2494.6999999999998</v>
      </c>
      <c r="D25">
        <f t="shared" ref="D25:D29" si="13">C25/$C$24*100</f>
        <v>100</v>
      </c>
      <c r="E25">
        <f t="shared" si="12"/>
        <v>-4.9059999999999988</v>
      </c>
      <c r="F25">
        <v>2494.8000000000002</v>
      </c>
      <c r="G25">
        <f t="shared" ref="G25:G29" si="14">F25/$F$25*100</f>
        <v>100</v>
      </c>
      <c r="H25">
        <f t="shared" ref="H25:H29" si="15">(288.15-273.15-0.0065*3048)+A25</f>
        <v>-14.811999999999998</v>
      </c>
      <c r="I25">
        <v>2494.8000000000002</v>
      </c>
      <c r="J25">
        <f t="shared" ref="J25:J29" si="16">I25/$I$24*100</f>
        <v>99.995991823319571</v>
      </c>
    </row>
    <row r="26" spans="1:10" x14ac:dyDescent="0.25">
      <c r="A26">
        <v>0</v>
      </c>
      <c r="B26">
        <v>15</v>
      </c>
      <c r="C26">
        <v>2494.5</v>
      </c>
      <c r="D26">
        <f t="shared" si="13"/>
        <v>99.991983003968414</v>
      </c>
      <c r="E26">
        <f t="shared" si="12"/>
        <v>5.0940000000000012</v>
      </c>
      <c r="F26">
        <v>2494.6999999999998</v>
      </c>
      <c r="G26">
        <f t="shared" si="14"/>
        <v>99.995991662658312</v>
      </c>
      <c r="H26">
        <f t="shared" si="15"/>
        <v>-4.8119999999999976</v>
      </c>
      <c r="I26">
        <v>2445.8000000000002</v>
      </c>
      <c r="J26">
        <f t="shared" si="16"/>
        <v>98.031985249909809</v>
      </c>
    </row>
    <row r="27" spans="1:10" x14ac:dyDescent="0.25">
      <c r="A27">
        <v>10</v>
      </c>
      <c r="B27">
        <v>25</v>
      </c>
      <c r="C27">
        <v>2494.8000000000002</v>
      </c>
      <c r="D27">
        <f t="shared" si="13"/>
        <v>100.00400849801581</v>
      </c>
      <c r="E27">
        <f t="shared" si="12"/>
        <v>15.094000000000001</v>
      </c>
      <c r="F27">
        <v>2459.1999999999998</v>
      </c>
      <c r="G27">
        <f t="shared" si="14"/>
        <v>98.57303190636523</v>
      </c>
      <c r="H27">
        <f t="shared" si="15"/>
        <v>5.1880000000000024</v>
      </c>
      <c r="I27">
        <v>2135.3000000000002</v>
      </c>
      <c r="J27">
        <f t="shared" si="16"/>
        <v>85.586596657180664</v>
      </c>
    </row>
    <row r="28" spans="1:10" x14ac:dyDescent="0.25">
      <c r="A28">
        <v>20</v>
      </c>
      <c r="B28">
        <v>35</v>
      </c>
      <c r="C28">
        <v>2244.1</v>
      </c>
      <c r="D28">
        <f t="shared" si="13"/>
        <v>89.954703972421541</v>
      </c>
      <c r="E28">
        <f t="shared" si="12"/>
        <v>25.094000000000001</v>
      </c>
      <c r="F28">
        <v>2081</v>
      </c>
      <c r="G28">
        <f t="shared" si="14"/>
        <v>83.413500080166742</v>
      </c>
      <c r="H28">
        <f t="shared" si="15"/>
        <v>15.188000000000002</v>
      </c>
      <c r="I28">
        <v>1821</v>
      </c>
      <c r="J28">
        <f t="shared" si="16"/>
        <v>72.988897350595209</v>
      </c>
    </row>
    <row r="29" spans="1:10" x14ac:dyDescent="0.25">
      <c r="A29">
        <v>30</v>
      </c>
      <c r="B29">
        <v>45</v>
      </c>
      <c r="C29">
        <v>1901.8</v>
      </c>
      <c r="D29">
        <f t="shared" si="13"/>
        <v>76.233615264360438</v>
      </c>
      <c r="E29">
        <f t="shared" si="12"/>
        <v>35.094000000000001</v>
      </c>
      <c r="F29">
        <v>1725.3</v>
      </c>
      <c r="G29">
        <f t="shared" si="14"/>
        <v>69.15584415584415</v>
      </c>
      <c r="H29">
        <f t="shared" si="15"/>
        <v>25.188000000000002</v>
      </c>
      <c r="I29">
        <v>1510.1</v>
      </c>
      <c r="J29">
        <f t="shared" si="16"/>
        <v>60.527476051144326</v>
      </c>
    </row>
  </sheetData>
  <mergeCells count="13">
    <mergeCell ref="L2:M2"/>
    <mergeCell ref="A22:B22"/>
    <mergeCell ref="C22:D22"/>
    <mergeCell ref="F22:G22"/>
    <mergeCell ref="I22:J22"/>
    <mergeCell ref="C2:D2"/>
    <mergeCell ref="F2:G2"/>
    <mergeCell ref="I2:J2"/>
    <mergeCell ref="A2:B2"/>
    <mergeCell ref="A12:B12"/>
    <mergeCell ref="C12:D12"/>
    <mergeCell ref="F12:G12"/>
    <mergeCell ref="I12:J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60"/>
  <sheetViews>
    <sheetView topLeftCell="A534" zoomScale="80" zoomScaleNormal="80" workbookViewId="0">
      <selection activeCell="F560" activeCellId="5" sqref="F502 F511 F520 F542 F551 F560"/>
    </sheetView>
  </sheetViews>
  <sheetFormatPr baseColWidth="10" defaultRowHeight="15" x14ac:dyDescent="0.25"/>
  <sheetData>
    <row r="2" spans="1:11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  <row r="4" spans="1:11" x14ac:dyDescent="0.25">
      <c r="A4" t="s">
        <v>23</v>
      </c>
      <c r="B4" t="s">
        <v>24</v>
      </c>
      <c r="C4" t="s">
        <v>25</v>
      </c>
      <c r="D4" t="s">
        <v>26</v>
      </c>
      <c r="E4">
        <v>9</v>
      </c>
      <c r="F4" t="s">
        <v>27</v>
      </c>
      <c r="G4">
        <v>96</v>
      </c>
      <c r="H4" t="s">
        <v>28</v>
      </c>
      <c r="I4">
        <v>41</v>
      </c>
      <c r="J4" t="s">
        <v>29</v>
      </c>
      <c r="K4">
        <v>579</v>
      </c>
    </row>
    <row r="7" spans="1:11" x14ac:dyDescent="0.25">
      <c r="A7" t="s">
        <v>30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">
        <v>31</v>
      </c>
      <c r="H7" t="s">
        <v>32</v>
      </c>
    </row>
    <row r="8" spans="1:11" x14ac:dyDescent="0.25">
      <c r="A8" t="s">
        <v>36</v>
      </c>
      <c r="B8" t="s">
        <v>33</v>
      </c>
      <c r="C8" t="s">
        <v>37</v>
      </c>
      <c r="D8" t="s">
        <v>38</v>
      </c>
      <c r="E8" t="s">
        <v>33</v>
      </c>
      <c r="F8" t="s">
        <v>39</v>
      </c>
      <c r="G8" t="s">
        <v>40</v>
      </c>
    </row>
    <row r="9" spans="1:11" x14ac:dyDescent="0.25">
      <c r="A9" t="s">
        <v>41</v>
      </c>
      <c r="B9" t="s">
        <v>33</v>
      </c>
      <c r="C9" t="s">
        <v>42</v>
      </c>
      <c r="D9" t="s">
        <v>43</v>
      </c>
      <c r="E9" t="s">
        <v>44</v>
      </c>
      <c r="F9">
        <v>92</v>
      </c>
      <c r="G9" t="s">
        <v>33</v>
      </c>
      <c r="H9">
        <v>92</v>
      </c>
      <c r="I9" t="s">
        <v>45</v>
      </c>
    </row>
    <row r="12" spans="1:11" x14ac:dyDescent="0.25">
      <c r="A12" t="s">
        <v>46</v>
      </c>
      <c r="B12" t="s">
        <v>47</v>
      </c>
      <c r="C12" t="s">
        <v>48</v>
      </c>
      <c r="D12" t="s">
        <v>49</v>
      </c>
      <c r="E12" t="s">
        <v>50</v>
      </c>
      <c r="F12" t="s">
        <v>51</v>
      </c>
      <c r="G12" t="s">
        <v>52</v>
      </c>
      <c r="H12" t="s">
        <v>53</v>
      </c>
    </row>
    <row r="13" spans="1:11" x14ac:dyDescent="0.25">
      <c r="A13" t="s">
        <v>54</v>
      </c>
      <c r="B13" t="s">
        <v>55</v>
      </c>
      <c r="C13" t="s">
        <v>56</v>
      </c>
      <c r="D13" t="s">
        <v>57</v>
      </c>
      <c r="E13" t="s">
        <v>58</v>
      </c>
      <c r="F13" t="s">
        <v>59</v>
      </c>
      <c r="G13">
        <v>2000</v>
      </c>
      <c r="H13" t="s">
        <v>60</v>
      </c>
      <c r="I13" t="s">
        <v>61</v>
      </c>
      <c r="J13" t="s">
        <v>62</v>
      </c>
      <c r="K13">
        <v>2016</v>
      </c>
    </row>
    <row r="15" spans="1:11" x14ac:dyDescent="0.25">
      <c r="A15" s="10" t="s">
        <v>63</v>
      </c>
      <c r="B15" t="s">
        <v>64</v>
      </c>
      <c r="C15" s="10" t="s">
        <v>65</v>
      </c>
      <c r="D15" t="s">
        <v>66</v>
      </c>
      <c r="E15" t="s">
        <v>67</v>
      </c>
      <c r="F15" t="s">
        <v>68</v>
      </c>
      <c r="G15" t="s">
        <v>69</v>
      </c>
      <c r="H15" t="s">
        <v>70</v>
      </c>
      <c r="I15" t="s">
        <v>71</v>
      </c>
      <c r="J15" t="s">
        <v>72</v>
      </c>
      <c r="K15" t="s">
        <v>73</v>
      </c>
    </row>
    <row r="16" spans="1:11" x14ac:dyDescent="0.25">
      <c r="A16" s="10">
        <v>0</v>
      </c>
      <c r="B16">
        <v>1</v>
      </c>
      <c r="C16" s="10" t="s">
        <v>74</v>
      </c>
      <c r="D16">
        <v>0</v>
      </c>
      <c r="E16">
        <v>23</v>
      </c>
      <c r="F16">
        <v>23</v>
      </c>
      <c r="G16">
        <v>3</v>
      </c>
      <c r="H16">
        <v>0</v>
      </c>
      <c r="I16">
        <v>99.2</v>
      </c>
      <c r="J16">
        <v>20</v>
      </c>
    </row>
    <row r="18" spans="1:13" x14ac:dyDescent="0.25">
      <c r="A18" t="s">
        <v>75</v>
      </c>
      <c r="B18" t="s">
        <v>76</v>
      </c>
      <c r="C18" t="s">
        <v>77</v>
      </c>
      <c r="D18" t="s">
        <v>78</v>
      </c>
      <c r="E18" t="s">
        <v>79</v>
      </c>
      <c r="F18" t="s">
        <v>78</v>
      </c>
      <c r="G18" t="s">
        <v>80</v>
      </c>
      <c r="H18" t="s">
        <v>81</v>
      </c>
      <c r="I18" t="s">
        <v>82</v>
      </c>
      <c r="J18" t="s">
        <v>83</v>
      </c>
    </row>
    <row r="19" spans="1:13" x14ac:dyDescent="0.25">
      <c r="A19">
        <v>1</v>
      </c>
      <c r="B19" s="11">
        <v>2</v>
      </c>
      <c r="C19" s="11">
        <v>2</v>
      </c>
      <c r="D19" s="11">
        <v>1E-4</v>
      </c>
      <c r="E19" s="11">
        <v>0</v>
      </c>
      <c r="F19">
        <v>9.6</v>
      </c>
      <c r="G19">
        <v>2000</v>
      </c>
    </row>
    <row r="21" spans="1:13" x14ac:dyDescent="0.25">
      <c r="A21" t="s">
        <v>84</v>
      </c>
      <c r="B21" t="s">
        <v>32</v>
      </c>
      <c r="C21" t="s">
        <v>85</v>
      </c>
      <c r="D21" t="s">
        <v>86</v>
      </c>
      <c r="E21" t="s">
        <v>87</v>
      </c>
      <c r="F21" s="10" t="s">
        <v>88</v>
      </c>
      <c r="G21" t="s">
        <v>89</v>
      </c>
      <c r="H21" t="s">
        <v>90</v>
      </c>
      <c r="I21" t="s">
        <v>91</v>
      </c>
      <c r="J21" t="s">
        <v>92</v>
      </c>
      <c r="K21" t="s">
        <v>93</v>
      </c>
      <c r="L21" t="s">
        <v>94</v>
      </c>
      <c r="M21" t="s">
        <v>95</v>
      </c>
    </row>
    <row r="22" spans="1:13" x14ac:dyDescent="0.25">
      <c r="A22" t="s">
        <v>96</v>
      </c>
      <c r="B22" t="s">
        <v>36</v>
      </c>
      <c r="C22">
        <v>1870</v>
      </c>
      <c r="D22">
        <v>1032.5</v>
      </c>
      <c r="E22">
        <v>950</v>
      </c>
      <c r="F22" s="10">
        <v>2495</v>
      </c>
      <c r="G22">
        <v>577</v>
      </c>
      <c r="H22">
        <v>0.60699999999999998</v>
      </c>
      <c r="I22">
        <v>132.9</v>
      </c>
      <c r="J22">
        <v>8.4600000000000009</v>
      </c>
      <c r="K22">
        <v>122.1</v>
      </c>
      <c r="L22">
        <v>549.79999999999995</v>
      </c>
    </row>
    <row r="24" spans="1:13" x14ac:dyDescent="0.25">
      <c r="A24" s="10" t="s">
        <v>63</v>
      </c>
      <c r="B24" t="s">
        <v>64</v>
      </c>
      <c r="C24" s="10" t="s">
        <v>65</v>
      </c>
      <c r="D24" t="s">
        <v>66</v>
      </c>
      <c r="E24" t="s">
        <v>67</v>
      </c>
      <c r="F24" t="s">
        <v>68</v>
      </c>
      <c r="G24" t="s">
        <v>69</v>
      </c>
      <c r="H24" t="s">
        <v>70</v>
      </c>
      <c r="I24" t="s">
        <v>71</v>
      </c>
      <c r="J24" t="s">
        <v>72</v>
      </c>
      <c r="K24" t="s">
        <v>73</v>
      </c>
    </row>
    <row r="25" spans="1:13" x14ac:dyDescent="0.25">
      <c r="A25" s="10">
        <v>0</v>
      </c>
      <c r="B25">
        <v>1</v>
      </c>
      <c r="C25" s="10" t="s">
        <v>97</v>
      </c>
      <c r="D25">
        <v>0</v>
      </c>
      <c r="E25">
        <v>41</v>
      </c>
      <c r="F25">
        <v>41</v>
      </c>
      <c r="G25">
        <v>3</v>
      </c>
      <c r="H25">
        <v>0</v>
      </c>
      <c r="I25">
        <v>99.2</v>
      </c>
      <c r="J25">
        <v>20</v>
      </c>
    </row>
    <row r="27" spans="1:13" x14ac:dyDescent="0.25">
      <c r="A27" t="s">
        <v>75</v>
      </c>
      <c r="B27" t="s">
        <v>76</v>
      </c>
      <c r="C27" t="s">
        <v>77</v>
      </c>
      <c r="D27" t="s">
        <v>78</v>
      </c>
      <c r="E27" t="s">
        <v>79</v>
      </c>
      <c r="F27" t="s">
        <v>78</v>
      </c>
      <c r="G27" t="s">
        <v>80</v>
      </c>
      <c r="H27" t="s">
        <v>81</v>
      </c>
      <c r="I27" t="s">
        <v>82</v>
      </c>
      <c r="J27" t="s">
        <v>83</v>
      </c>
    </row>
    <row r="28" spans="1:13" x14ac:dyDescent="0.25">
      <c r="A28">
        <v>1</v>
      </c>
      <c r="B28" s="11">
        <v>2</v>
      </c>
      <c r="C28" s="11">
        <v>2</v>
      </c>
      <c r="D28" s="11">
        <v>1E-4</v>
      </c>
      <c r="E28" s="11">
        <v>0</v>
      </c>
      <c r="F28">
        <v>9.6</v>
      </c>
      <c r="G28">
        <v>2000</v>
      </c>
    </row>
    <row r="30" spans="1:13" x14ac:dyDescent="0.25">
      <c r="A30" t="s">
        <v>84</v>
      </c>
      <c r="B30" t="s">
        <v>32</v>
      </c>
      <c r="C30" t="s">
        <v>85</v>
      </c>
      <c r="D30" t="s">
        <v>86</v>
      </c>
      <c r="E30" t="s">
        <v>87</v>
      </c>
      <c r="F30" s="10" t="s">
        <v>88</v>
      </c>
      <c r="G30" t="s">
        <v>89</v>
      </c>
      <c r="H30" t="s">
        <v>90</v>
      </c>
      <c r="I30" t="s">
        <v>91</v>
      </c>
      <c r="J30" t="s">
        <v>92</v>
      </c>
      <c r="K30" t="s">
        <v>93</v>
      </c>
      <c r="L30" t="s">
        <v>94</v>
      </c>
      <c r="M30" t="s">
        <v>95</v>
      </c>
    </row>
    <row r="31" spans="1:13" x14ac:dyDescent="0.25">
      <c r="A31" t="s">
        <v>96</v>
      </c>
      <c r="B31" t="s">
        <v>36</v>
      </c>
      <c r="C31">
        <v>1894</v>
      </c>
      <c r="D31">
        <v>1032.2</v>
      </c>
      <c r="E31">
        <v>950</v>
      </c>
      <c r="F31" s="10">
        <v>2495</v>
      </c>
      <c r="G31">
        <v>580.1</v>
      </c>
      <c r="H31">
        <v>0.61099999999999999</v>
      </c>
      <c r="I31">
        <v>130.69999999999999</v>
      </c>
      <c r="J31">
        <v>8.26</v>
      </c>
      <c r="K31">
        <v>121.1</v>
      </c>
      <c r="L31">
        <v>584.20000000000005</v>
      </c>
    </row>
    <row r="33" spans="1:13" x14ac:dyDescent="0.25">
      <c r="A33" s="10" t="s">
        <v>63</v>
      </c>
      <c r="B33" t="s">
        <v>64</v>
      </c>
      <c r="C33" s="10" t="s">
        <v>65</v>
      </c>
      <c r="D33" t="s">
        <v>66</v>
      </c>
      <c r="E33" t="s">
        <v>67</v>
      </c>
      <c r="F33" t="s">
        <v>68</v>
      </c>
      <c r="G33" t="s">
        <v>69</v>
      </c>
      <c r="H33" t="s">
        <v>70</v>
      </c>
      <c r="I33" t="s">
        <v>71</v>
      </c>
      <c r="J33" t="s">
        <v>72</v>
      </c>
      <c r="K33" t="s">
        <v>73</v>
      </c>
    </row>
    <row r="34" spans="1:13" x14ac:dyDescent="0.25">
      <c r="A34" s="10">
        <v>0</v>
      </c>
      <c r="B34">
        <v>1</v>
      </c>
      <c r="C34" s="10" t="s">
        <v>98</v>
      </c>
      <c r="D34">
        <v>0</v>
      </c>
      <c r="E34">
        <v>59</v>
      </c>
      <c r="F34">
        <v>59</v>
      </c>
      <c r="G34">
        <v>3</v>
      </c>
      <c r="H34">
        <v>0</v>
      </c>
      <c r="I34">
        <v>99.2</v>
      </c>
      <c r="J34">
        <v>20</v>
      </c>
    </row>
    <row r="36" spans="1:13" x14ac:dyDescent="0.25">
      <c r="A36" t="s">
        <v>75</v>
      </c>
      <c r="B36" t="s">
        <v>76</v>
      </c>
      <c r="C36" t="s">
        <v>77</v>
      </c>
      <c r="D36" t="s">
        <v>78</v>
      </c>
      <c r="E36" t="s">
        <v>79</v>
      </c>
      <c r="F36" t="s">
        <v>78</v>
      </c>
      <c r="G36" t="s">
        <v>80</v>
      </c>
      <c r="H36" t="s">
        <v>81</v>
      </c>
      <c r="I36" t="s">
        <v>82</v>
      </c>
      <c r="J36" t="s">
        <v>83</v>
      </c>
    </row>
    <row r="37" spans="1:13" x14ac:dyDescent="0.25">
      <c r="A37">
        <v>1</v>
      </c>
      <c r="B37" s="11">
        <v>2</v>
      </c>
      <c r="C37" s="11">
        <v>2</v>
      </c>
      <c r="D37" s="11">
        <v>1E-4</v>
      </c>
      <c r="E37" s="11">
        <v>0</v>
      </c>
      <c r="F37">
        <v>9.6</v>
      </c>
      <c r="G37">
        <v>2000</v>
      </c>
    </row>
    <row r="39" spans="1:13" x14ac:dyDescent="0.25">
      <c r="A39" t="s">
        <v>84</v>
      </c>
      <c r="B39" t="s">
        <v>32</v>
      </c>
      <c r="C39" t="s">
        <v>85</v>
      </c>
      <c r="D39" t="s">
        <v>86</v>
      </c>
      <c r="E39" t="s">
        <v>87</v>
      </c>
      <c r="F39" s="10" t="s">
        <v>88</v>
      </c>
      <c r="G39" t="s">
        <v>89</v>
      </c>
      <c r="H39" t="s">
        <v>90</v>
      </c>
      <c r="I39" t="s">
        <v>91</v>
      </c>
      <c r="J39" t="s">
        <v>92</v>
      </c>
      <c r="K39" t="s">
        <v>93</v>
      </c>
      <c r="L39" t="s">
        <v>94</v>
      </c>
      <c r="M39" t="s">
        <v>95</v>
      </c>
    </row>
    <row r="40" spans="1:13" x14ac:dyDescent="0.25">
      <c r="A40" t="s">
        <v>96</v>
      </c>
      <c r="B40" t="s">
        <v>36</v>
      </c>
      <c r="C40">
        <v>1918</v>
      </c>
      <c r="D40">
        <v>1032.3</v>
      </c>
      <c r="E40">
        <v>950</v>
      </c>
      <c r="F40" s="10">
        <v>2495</v>
      </c>
      <c r="G40">
        <v>583.29999999999995</v>
      </c>
      <c r="H40">
        <v>0.61399999999999999</v>
      </c>
      <c r="I40">
        <v>128.69999999999999</v>
      </c>
      <c r="J40">
        <v>8.07</v>
      </c>
      <c r="K40">
        <v>120.1</v>
      </c>
      <c r="L40">
        <v>618.6</v>
      </c>
    </row>
    <row r="42" spans="1:13" x14ac:dyDescent="0.25">
      <c r="A42" t="s">
        <v>16</v>
      </c>
      <c r="B42" t="s">
        <v>17</v>
      </c>
      <c r="C42" t="s">
        <v>18</v>
      </c>
      <c r="D42" t="s">
        <v>19</v>
      </c>
      <c r="E42" t="s">
        <v>20</v>
      </c>
      <c r="F42" t="s">
        <v>21</v>
      </c>
      <c r="G42" t="s">
        <v>22</v>
      </c>
    </row>
    <row r="44" spans="1:13" x14ac:dyDescent="0.25">
      <c r="A44" t="s">
        <v>23</v>
      </c>
      <c r="B44" t="s">
        <v>24</v>
      </c>
      <c r="C44" t="s">
        <v>25</v>
      </c>
      <c r="D44" t="s">
        <v>26</v>
      </c>
      <c r="E44">
        <v>9</v>
      </c>
      <c r="F44" t="s">
        <v>27</v>
      </c>
      <c r="G44">
        <v>96</v>
      </c>
      <c r="H44" t="s">
        <v>28</v>
      </c>
      <c r="I44">
        <v>41</v>
      </c>
      <c r="J44" t="s">
        <v>29</v>
      </c>
      <c r="K44">
        <v>579</v>
      </c>
    </row>
    <row r="47" spans="1:13" x14ac:dyDescent="0.25">
      <c r="A47" t="s">
        <v>30</v>
      </c>
      <c r="B47" t="s">
        <v>31</v>
      </c>
      <c r="C47" t="s">
        <v>32</v>
      </c>
      <c r="D47" t="s">
        <v>33</v>
      </c>
      <c r="E47" t="s">
        <v>34</v>
      </c>
      <c r="F47" t="s">
        <v>35</v>
      </c>
      <c r="G47" t="s">
        <v>31</v>
      </c>
      <c r="H47" t="s">
        <v>32</v>
      </c>
    </row>
    <row r="48" spans="1:13" x14ac:dyDescent="0.25">
      <c r="A48" t="s">
        <v>36</v>
      </c>
      <c r="B48" t="s">
        <v>33</v>
      </c>
      <c r="C48" t="s">
        <v>37</v>
      </c>
      <c r="D48" t="s">
        <v>38</v>
      </c>
      <c r="E48" t="s">
        <v>33</v>
      </c>
      <c r="F48" t="s">
        <v>39</v>
      </c>
      <c r="G48" t="s">
        <v>40</v>
      </c>
    </row>
    <row r="49" spans="1:13" x14ac:dyDescent="0.25">
      <c r="A49" t="s">
        <v>41</v>
      </c>
      <c r="B49" t="s">
        <v>33</v>
      </c>
      <c r="C49" t="s">
        <v>42</v>
      </c>
      <c r="D49" t="s">
        <v>43</v>
      </c>
      <c r="E49" t="s">
        <v>44</v>
      </c>
      <c r="F49">
        <v>92</v>
      </c>
      <c r="G49" t="s">
        <v>33</v>
      </c>
      <c r="H49">
        <v>92</v>
      </c>
      <c r="I49" t="s">
        <v>45</v>
      </c>
    </row>
    <row r="52" spans="1:13" x14ac:dyDescent="0.25">
      <c r="A52" t="s">
        <v>46</v>
      </c>
      <c r="B52" t="s">
        <v>47</v>
      </c>
      <c r="C52" t="s">
        <v>48</v>
      </c>
      <c r="D52" t="s">
        <v>49</v>
      </c>
      <c r="E52" t="s">
        <v>50</v>
      </c>
      <c r="F52" t="s">
        <v>51</v>
      </c>
      <c r="G52" t="s">
        <v>52</v>
      </c>
      <c r="H52" t="s">
        <v>53</v>
      </c>
    </row>
    <row r="53" spans="1:13" x14ac:dyDescent="0.25">
      <c r="A53" t="s">
        <v>54</v>
      </c>
      <c r="B53" t="s">
        <v>55</v>
      </c>
      <c r="C53" t="s">
        <v>56</v>
      </c>
      <c r="D53" t="s">
        <v>57</v>
      </c>
      <c r="E53" t="s">
        <v>58</v>
      </c>
      <c r="F53" t="s">
        <v>59</v>
      </c>
      <c r="G53">
        <v>2000</v>
      </c>
      <c r="H53" t="s">
        <v>60</v>
      </c>
      <c r="I53" t="s">
        <v>61</v>
      </c>
      <c r="J53" t="s">
        <v>62</v>
      </c>
      <c r="K53">
        <v>2016</v>
      </c>
    </row>
    <row r="55" spans="1:13" x14ac:dyDescent="0.25">
      <c r="A55" s="10" t="s">
        <v>63</v>
      </c>
      <c r="B55" t="s">
        <v>64</v>
      </c>
      <c r="C55" s="10" t="s">
        <v>65</v>
      </c>
      <c r="D55" t="s">
        <v>66</v>
      </c>
      <c r="E55" t="s">
        <v>67</v>
      </c>
      <c r="F55" t="s">
        <v>68</v>
      </c>
      <c r="G55" t="s">
        <v>69</v>
      </c>
      <c r="H55" t="s">
        <v>70</v>
      </c>
      <c r="I55" t="s">
        <v>71</v>
      </c>
      <c r="J55" t="s">
        <v>72</v>
      </c>
      <c r="K55" t="s">
        <v>73</v>
      </c>
    </row>
    <row r="56" spans="1:13" x14ac:dyDescent="0.25">
      <c r="A56" s="10">
        <v>0</v>
      </c>
      <c r="B56">
        <v>1</v>
      </c>
      <c r="C56" s="10" t="s">
        <v>99</v>
      </c>
      <c r="D56">
        <v>0</v>
      </c>
      <c r="E56">
        <v>77</v>
      </c>
      <c r="F56">
        <v>77</v>
      </c>
      <c r="G56">
        <v>3</v>
      </c>
      <c r="H56">
        <v>0</v>
      </c>
      <c r="I56">
        <v>99.2</v>
      </c>
      <c r="J56">
        <v>20</v>
      </c>
    </row>
    <row r="58" spans="1:13" x14ac:dyDescent="0.25">
      <c r="A58" t="s">
        <v>75</v>
      </c>
      <c r="B58" t="s">
        <v>76</v>
      </c>
      <c r="C58" t="s">
        <v>77</v>
      </c>
      <c r="D58" t="s">
        <v>78</v>
      </c>
      <c r="E58" t="s">
        <v>79</v>
      </c>
      <c r="F58" t="s">
        <v>78</v>
      </c>
      <c r="G58" t="s">
        <v>80</v>
      </c>
      <c r="H58" t="s">
        <v>81</v>
      </c>
      <c r="I58" t="s">
        <v>82</v>
      </c>
      <c r="J58" t="s">
        <v>83</v>
      </c>
    </row>
    <row r="59" spans="1:13" x14ac:dyDescent="0.25">
      <c r="A59">
        <v>1</v>
      </c>
      <c r="B59" s="11">
        <v>2</v>
      </c>
      <c r="C59" s="11">
        <v>2</v>
      </c>
      <c r="D59" s="11">
        <v>1E-4</v>
      </c>
      <c r="E59" s="11">
        <v>0</v>
      </c>
      <c r="F59">
        <v>9.6</v>
      </c>
      <c r="G59">
        <v>2000</v>
      </c>
    </row>
    <row r="61" spans="1:13" x14ac:dyDescent="0.25">
      <c r="A61" t="s">
        <v>84</v>
      </c>
      <c r="B61" t="s">
        <v>32</v>
      </c>
      <c r="C61" t="s">
        <v>85</v>
      </c>
      <c r="D61" t="s">
        <v>86</v>
      </c>
      <c r="E61" t="s">
        <v>87</v>
      </c>
      <c r="F61" s="10" t="s">
        <v>88</v>
      </c>
      <c r="G61" t="s">
        <v>89</v>
      </c>
      <c r="H61" t="s">
        <v>90</v>
      </c>
      <c r="I61" t="s">
        <v>91</v>
      </c>
      <c r="J61" t="s">
        <v>92</v>
      </c>
      <c r="K61" t="s">
        <v>93</v>
      </c>
      <c r="L61" t="s">
        <v>94</v>
      </c>
      <c r="M61" t="s">
        <v>95</v>
      </c>
    </row>
    <row r="62" spans="1:13" x14ac:dyDescent="0.25">
      <c r="A62" t="s">
        <v>96</v>
      </c>
      <c r="B62" t="s">
        <v>36</v>
      </c>
      <c r="C62">
        <v>1941</v>
      </c>
      <c r="D62">
        <v>1032.3</v>
      </c>
      <c r="E62">
        <v>950.1</v>
      </c>
      <c r="F62" s="10">
        <v>2495</v>
      </c>
      <c r="G62">
        <v>586.4</v>
      </c>
      <c r="H62">
        <v>0.61699999999999999</v>
      </c>
      <c r="I62">
        <v>126.8</v>
      </c>
      <c r="J62">
        <v>7.9</v>
      </c>
      <c r="K62">
        <v>119.3</v>
      </c>
      <c r="L62">
        <v>653</v>
      </c>
    </row>
    <row r="64" spans="1:13" x14ac:dyDescent="0.25">
      <c r="A64" s="10" t="s">
        <v>63</v>
      </c>
      <c r="B64" t="s">
        <v>64</v>
      </c>
      <c r="C64" s="10" t="s">
        <v>65</v>
      </c>
      <c r="D64" t="s">
        <v>66</v>
      </c>
      <c r="E64" t="s">
        <v>67</v>
      </c>
      <c r="F64" t="s">
        <v>68</v>
      </c>
      <c r="G64" t="s">
        <v>69</v>
      </c>
      <c r="H64" t="s">
        <v>70</v>
      </c>
      <c r="I64" t="s">
        <v>71</v>
      </c>
      <c r="J64" t="s">
        <v>72</v>
      </c>
      <c r="K64" t="s">
        <v>73</v>
      </c>
    </row>
    <row r="65" spans="1:13" x14ac:dyDescent="0.25">
      <c r="A65" s="10">
        <v>0</v>
      </c>
      <c r="B65">
        <v>1</v>
      </c>
      <c r="C65" s="10" t="s">
        <v>100</v>
      </c>
      <c r="D65">
        <v>0</v>
      </c>
      <c r="E65">
        <v>95</v>
      </c>
      <c r="F65">
        <v>95</v>
      </c>
      <c r="G65">
        <v>3</v>
      </c>
      <c r="H65">
        <v>0</v>
      </c>
      <c r="I65">
        <v>99.2</v>
      </c>
      <c r="J65">
        <v>20</v>
      </c>
    </row>
    <row r="67" spans="1:13" x14ac:dyDescent="0.25">
      <c r="A67" t="s">
        <v>75</v>
      </c>
      <c r="B67" t="s">
        <v>76</v>
      </c>
      <c r="C67" t="s">
        <v>77</v>
      </c>
      <c r="D67" t="s">
        <v>78</v>
      </c>
      <c r="E67" t="s">
        <v>79</v>
      </c>
      <c r="F67" t="s">
        <v>78</v>
      </c>
      <c r="G67" t="s">
        <v>80</v>
      </c>
      <c r="H67" t="s">
        <v>81</v>
      </c>
      <c r="I67" t="s">
        <v>82</v>
      </c>
      <c r="J67" t="s">
        <v>83</v>
      </c>
    </row>
    <row r="68" spans="1:13" x14ac:dyDescent="0.25">
      <c r="A68">
        <v>1</v>
      </c>
      <c r="B68" s="11">
        <v>2</v>
      </c>
      <c r="C68" s="11">
        <v>2</v>
      </c>
      <c r="D68" s="11">
        <v>1E-4</v>
      </c>
      <c r="E68" s="11">
        <v>0</v>
      </c>
      <c r="F68">
        <v>9.6</v>
      </c>
      <c r="G68">
        <v>2000</v>
      </c>
    </row>
    <row r="70" spans="1:13" x14ac:dyDescent="0.25">
      <c r="A70" t="s">
        <v>84</v>
      </c>
      <c r="B70" t="s">
        <v>32</v>
      </c>
      <c r="C70" t="s">
        <v>85</v>
      </c>
      <c r="D70" t="s">
        <v>86</v>
      </c>
      <c r="E70" t="s">
        <v>87</v>
      </c>
      <c r="F70" s="10" t="s">
        <v>88</v>
      </c>
      <c r="G70" t="s">
        <v>89</v>
      </c>
      <c r="H70" t="s">
        <v>90</v>
      </c>
      <c r="I70" t="s">
        <v>91</v>
      </c>
      <c r="J70" t="s">
        <v>92</v>
      </c>
      <c r="K70" t="s">
        <v>93</v>
      </c>
      <c r="L70" t="s">
        <v>94</v>
      </c>
      <c r="M70" t="s">
        <v>95</v>
      </c>
    </row>
    <row r="71" spans="1:13" x14ac:dyDescent="0.25">
      <c r="A71" t="s">
        <v>101</v>
      </c>
      <c r="B71" t="s">
        <v>36</v>
      </c>
      <c r="C71">
        <v>1910</v>
      </c>
      <c r="D71">
        <v>931.4</v>
      </c>
      <c r="E71">
        <v>849.9</v>
      </c>
      <c r="F71" s="10">
        <v>2232</v>
      </c>
      <c r="G71">
        <v>550.20000000000005</v>
      </c>
      <c r="H71">
        <v>0.64700000000000002</v>
      </c>
      <c r="I71">
        <v>113.2</v>
      </c>
      <c r="J71">
        <v>7.49</v>
      </c>
      <c r="K71">
        <v>113.4</v>
      </c>
      <c r="L71">
        <v>671.4</v>
      </c>
    </row>
    <row r="73" spans="1:13" x14ac:dyDescent="0.25">
      <c r="A73" s="10" t="s">
        <v>63</v>
      </c>
      <c r="B73" t="s">
        <v>64</v>
      </c>
      <c r="C73" s="10" t="s">
        <v>65</v>
      </c>
      <c r="D73" t="s">
        <v>66</v>
      </c>
      <c r="E73" t="s">
        <v>67</v>
      </c>
      <c r="F73" t="s">
        <v>68</v>
      </c>
      <c r="G73" t="s">
        <v>69</v>
      </c>
      <c r="H73" t="s">
        <v>70</v>
      </c>
      <c r="I73" t="s">
        <v>71</v>
      </c>
      <c r="J73" t="s">
        <v>72</v>
      </c>
      <c r="K73" t="s">
        <v>73</v>
      </c>
    </row>
    <row r="74" spans="1:13" x14ac:dyDescent="0.25">
      <c r="A74" s="10">
        <v>0</v>
      </c>
      <c r="B74">
        <v>1</v>
      </c>
      <c r="C74" s="10" t="s">
        <v>102</v>
      </c>
      <c r="D74">
        <v>0</v>
      </c>
      <c r="E74">
        <v>113</v>
      </c>
      <c r="F74">
        <v>113</v>
      </c>
      <c r="G74">
        <v>3</v>
      </c>
      <c r="H74">
        <v>0</v>
      </c>
      <c r="I74">
        <v>99.2</v>
      </c>
      <c r="J74">
        <v>20</v>
      </c>
    </row>
    <row r="76" spans="1:13" x14ac:dyDescent="0.25">
      <c r="A76" t="s">
        <v>75</v>
      </c>
      <c r="B76" t="s">
        <v>76</v>
      </c>
      <c r="C76" t="s">
        <v>77</v>
      </c>
      <c r="D76" t="s">
        <v>78</v>
      </c>
      <c r="E76" t="s">
        <v>79</v>
      </c>
      <c r="F76" t="s">
        <v>78</v>
      </c>
      <c r="G76" t="s">
        <v>80</v>
      </c>
      <c r="H76" t="s">
        <v>81</v>
      </c>
      <c r="I76" t="s">
        <v>82</v>
      </c>
      <c r="J76" t="s">
        <v>83</v>
      </c>
    </row>
    <row r="77" spans="1:13" x14ac:dyDescent="0.25">
      <c r="A77">
        <v>1</v>
      </c>
      <c r="B77" s="11">
        <v>2</v>
      </c>
      <c r="C77" s="11">
        <v>2</v>
      </c>
      <c r="D77" s="11">
        <v>1E-4</v>
      </c>
      <c r="E77" s="11">
        <v>0</v>
      </c>
      <c r="F77">
        <v>9.6</v>
      </c>
      <c r="G77">
        <v>2000</v>
      </c>
    </row>
    <row r="79" spans="1:13" x14ac:dyDescent="0.25">
      <c r="A79" t="s">
        <v>84</v>
      </c>
      <c r="B79" t="s">
        <v>32</v>
      </c>
      <c r="C79" t="s">
        <v>85</v>
      </c>
      <c r="D79" t="s">
        <v>86</v>
      </c>
      <c r="E79" t="s">
        <v>87</v>
      </c>
      <c r="F79" s="10" t="s">
        <v>88</v>
      </c>
      <c r="G79" t="s">
        <v>89</v>
      </c>
      <c r="H79" t="s">
        <v>90</v>
      </c>
      <c r="I79" t="s">
        <v>91</v>
      </c>
      <c r="J79" t="s">
        <v>92</v>
      </c>
      <c r="K79" t="s">
        <v>93</v>
      </c>
      <c r="L79" t="s">
        <v>94</v>
      </c>
      <c r="M79" t="s">
        <v>95</v>
      </c>
    </row>
    <row r="80" spans="1:13" x14ac:dyDescent="0.25">
      <c r="A80" t="s">
        <v>101</v>
      </c>
      <c r="B80" t="s">
        <v>36</v>
      </c>
      <c r="C80">
        <v>1854</v>
      </c>
      <c r="D80">
        <v>807</v>
      </c>
      <c r="E80">
        <v>727.7</v>
      </c>
      <c r="F80" s="10">
        <v>1911</v>
      </c>
      <c r="G80">
        <v>505.3</v>
      </c>
      <c r="H80">
        <v>0.69399999999999995</v>
      </c>
      <c r="I80">
        <v>96.9</v>
      </c>
      <c r="J80">
        <v>7.02</v>
      </c>
      <c r="K80">
        <v>106.3</v>
      </c>
      <c r="L80">
        <v>683.3</v>
      </c>
    </row>
    <row r="82" spans="1:11" x14ac:dyDescent="0.25">
      <c r="A82" t="s">
        <v>16</v>
      </c>
      <c r="B82" t="s">
        <v>17</v>
      </c>
      <c r="C82" t="s">
        <v>18</v>
      </c>
      <c r="D82" t="s">
        <v>19</v>
      </c>
      <c r="E82" t="s">
        <v>20</v>
      </c>
      <c r="F82" t="s">
        <v>21</v>
      </c>
      <c r="G82" t="s">
        <v>22</v>
      </c>
    </row>
    <row r="84" spans="1:11" x14ac:dyDescent="0.25">
      <c r="A84" t="s">
        <v>23</v>
      </c>
      <c r="B84" t="s">
        <v>24</v>
      </c>
      <c r="C84" t="s">
        <v>25</v>
      </c>
      <c r="D84" t="s">
        <v>26</v>
      </c>
      <c r="E84">
        <v>9</v>
      </c>
      <c r="F84" t="s">
        <v>27</v>
      </c>
      <c r="G84">
        <v>96</v>
      </c>
      <c r="H84" t="s">
        <v>28</v>
      </c>
      <c r="I84">
        <v>41</v>
      </c>
      <c r="J84" t="s">
        <v>29</v>
      </c>
      <c r="K84">
        <v>579</v>
      </c>
    </row>
    <row r="87" spans="1:11" x14ac:dyDescent="0.25">
      <c r="A87" t="s">
        <v>30</v>
      </c>
      <c r="B87" t="s">
        <v>31</v>
      </c>
      <c r="C87" t="s">
        <v>32</v>
      </c>
      <c r="D87" t="s">
        <v>33</v>
      </c>
      <c r="E87" t="s">
        <v>34</v>
      </c>
      <c r="F87" t="s">
        <v>35</v>
      </c>
      <c r="G87" t="s">
        <v>31</v>
      </c>
      <c r="H87" t="s">
        <v>32</v>
      </c>
    </row>
    <row r="88" spans="1:11" x14ac:dyDescent="0.25">
      <c r="A88" t="s">
        <v>36</v>
      </c>
      <c r="B88" t="s">
        <v>33</v>
      </c>
      <c r="C88" t="s">
        <v>37</v>
      </c>
      <c r="D88" t="s">
        <v>38</v>
      </c>
      <c r="E88" t="s">
        <v>33</v>
      </c>
      <c r="F88" t="s">
        <v>39</v>
      </c>
      <c r="G88" t="s">
        <v>40</v>
      </c>
    </row>
    <row r="89" spans="1:11" x14ac:dyDescent="0.25">
      <c r="A89" t="s">
        <v>41</v>
      </c>
      <c r="B89" t="s">
        <v>33</v>
      </c>
      <c r="C89" t="s">
        <v>42</v>
      </c>
      <c r="D89" t="s">
        <v>43</v>
      </c>
      <c r="E89" t="s">
        <v>44</v>
      </c>
      <c r="F89">
        <v>92</v>
      </c>
      <c r="G89" t="s">
        <v>33</v>
      </c>
      <c r="H89">
        <v>92</v>
      </c>
      <c r="I89" t="s">
        <v>45</v>
      </c>
    </row>
    <row r="92" spans="1:11" x14ac:dyDescent="0.25">
      <c r="A92" t="s">
        <v>46</v>
      </c>
      <c r="B92" t="s">
        <v>47</v>
      </c>
      <c r="C92" t="s">
        <v>48</v>
      </c>
      <c r="D92" t="s">
        <v>49</v>
      </c>
      <c r="E92" t="s">
        <v>50</v>
      </c>
      <c r="F92" t="s">
        <v>51</v>
      </c>
      <c r="G92" t="s">
        <v>52</v>
      </c>
      <c r="H92" t="s">
        <v>53</v>
      </c>
    </row>
    <row r="93" spans="1:11" x14ac:dyDescent="0.25">
      <c r="A93" t="s">
        <v>54</v>
      </c>
      <c r="B93" t="s">
        <v>55</v>
      </c>
      <c r="C93" t="s">
        <v>56</v>
      </c>
      <c r="D93" t="s">
        <v>57</v>
      </c>
      <c r="E93" t="s">
        <v>58</v>
      </c>
      <c r="F93" t="s">
        <v>59</v>
      </c>
      <c r="G93">
        <v>2000</v>
      </c>
      <c r="H93" t="s">
        <v>60</v>
      </c>
      <c r="I93" t="s">
        <v>61</v>
      </c>
      <c r="J93" t="s">
        <v>62</v>
      </c>
      <c r="K93">
        <v>2016</v>
      </c>
    </row>
    <row r="95" spans="1:11" x14ac:dyDescent="0.25">
      <c r="A95" s="10" t="s">
        <v>63</v>
      </c>
      <c r="B95" t="s">
        <v>64</v>
      </c>
      <c r="C95" s="10" t="s">
        <v>65</v>
      </c>
      <c r="D95" t="s">
        <v>66</v>
      </c>
      <c r="E95" t="s">
        <v>67</v>
      </c>
      <c r="F95" t="s">
        <v>68</v>
      </c>
      <c r="G95" t="s">
        <v>69</v>
      </c>
      <c r="H95" t="s">
        <v>70</v>
      </c>
      <c r="I95" t="s">
        <v>71</v>
      </c>
      <c r="J95" t="s">
        <v>72</v>
      </c>
      <c r="K95" t="s">
        <v>73</v>
      </c>
    </row>
    <row r="96" spans="1:11" x14ac:dyDescent="0.25">
      <c r="A96" s="10">
        <v>2000</v>
      </c>
      <c r="B96">
        <v>0.92979999999999996</v>
      </c>
      <c r="C96" s="10" t="s">
        <v>74</v>
      </c>
      <c r="D96">
        <v>0</v>
      </c>
      <c r="E96">
        <v>15.87</v>
      </c>
      <c r="F96">
        <v>15.87</v>
      </c>
      <c r="G96">
        <v>3</v>
      </c>
      <c r="H96">
        <v>0</v>
      </c>
      <c r="I96">
        <v>99.2</v>
      </c>
      <c r="J96">
        <v>20</v>
      </c>
    </row>
    <row r="98" spans="1:13" x14ac:dyDescent="0.25">
      <c r="A98" t="s">
        <v>75</v>
      </c>
      <c r="B98" t="s">
        <v>76</v>
      </c>
      <c r="C98" t="s">
        <v>77</v>
      </c>
      <c r="D98" t="s">
        <v>78</v>
      </c>
      <c r="E98" t="s">
        <v>79</v>
      </c>
      <c r="F98" t="s">
        <v>78</v>
      </c>
      <c r="G98" t="s">
        <v>80</v>
      </c>
      <c r="H98" t="s">
        <v>81</v>
      </c>
      <c r="I98" t="s">
        <v>82</v>
      </c>
      <c r="J98" t="s">
        <v>83</v>
      </c>
    </row>
    <row r="99" spans="1:13" x14ac:dyDescent="0.25">
      <c r="A99">
        <v>1</v>
      </c>
      <c r="B99" s="11">
        <v>2</v>
      </c>
      <c r="C99" s="11">
        <v>2</v>
      </c>
      <c r="D99" s="11">
        <v>1E-4</v>
      </c>
      <c r="E99" s="11">
        <v>0</v>
      </c>
      <c r="F99">
        <v>9.6</v>
      </c>
      <c r="G99">
        <v>2000</v>
      </c>
    </row>
    <row r="101" spans="1:13" x14ac:dyDescent="0.25">
      <c r="A101" t="s">
        <v>84</v>
      </c>
      <c r="B101" t="s">
        <v>32</v>
      </c>
      <c r="C101" t="s">
        <v>85</v>
      </c>
      <c r="D101" t="s">
        <v>86</v>
      </c>
      <c r="E101" t="s">
        <v>87</v>
      </c>
      <c r="F101" s="10" t="s">
        <v>88</v>
      </c>
      <c r="G101" t="s">
        <v>89</v>
      </c>
      <c r="H101" t="s">
        <v>90</v>
      </c>
      <c r="I101" t="s">
        <v>91</v>
      </c>
      <c r="J101" t="s">
        <v>92</v>
      </c>
      <c r="K101" t="s">
        <v>93</v>
      </c>
      <c r="L101" t="s">
        <v>94</v>
      </c>
      <c r="M101" t="s">
        <v>95</v>
      </c>
    </row>
    <row r="102" spans="1:13" x14ac:dyDescent="0.25">
      <c r="A102" t="s">
        <v>96</v>
      </c>
      <c r="B102" t="s">
        <v>36</v>
      </c>
      <c r="C102">
        <v>1900</v>
      </c>
      <c r="D102">
        <v>1028.2</v>
      </c>
      <c r="E102">
        <v>950</v>
      </c>
      <c r="F102" s="10">
        <v>2495</v>
      </c>
      <c r="G102">
        <v>561.29999999999995</v>
      </c>
      <c r="H102">
        <v>0.59099999999999997</v>
      </c>
      <c r="I102">
        <v>132.30000000000001</v>
      </c>
      <c r="J102">
        <v>8.1300000000000008</v>
      </c>
      <c r="K102">
        <v>117.3</v>
      </c>
      <c r="L102">
        <v>544.9</v>
      </c>
    </row>
    <row r="104" spans="1:13" x14ac:dyDescent="0.25">
      <c r="A104" s="10" t="s">
        <v>63</v>
      </c>
      <c r="B104" t="s">
        <v>64</v>
      </c>
      <c r="C104" s="10" t="s">
        <v>65</v>
      </c>
      <c r="D104" t="s">
        <v>66</v>
      </c>
      <c r="E104" t="s">
        <v>67</v>
      </c>
      <c r="F104" t="s">
        <v>68</v>
      </c>
      <c r="G104" t="s">
        <v>69</v>
      </c>
      <c r="H104" t="s">
        <v>70</v>
      </c>
      <c r="I104" t="s">
        <v>71</v>
      </c>
      <c r="J104" t="s">
        <v>72</v>
      </c>
      <c r="K104" t="s">
        <v>73</v>
      </c>
    </row>
    <row r="105" spans="1:13" x14ac:dyDescent="0.25">
      <c r="A105" s="10">
        <v>2000</v>
      </c>
      <c r="B105">
        <v>0.92979999999999996</v>
      </c>
      <c r="C105" s="10" t="s">
        <v>97</v>
      </c>
      <c r="D105">
        <v>0</v>
      </c>
      <c r="E105">
        <v>33.869999999999997</v>
      </c>
      <c r="F105">
        <v>33.869999999999997</v>
      </c>
      <c r="G105">
        <v>3</v>
      </c>
      <c r="H105">
        <v>0</v>
      </c>
      <c r="I105">
        <v>99.2</v>
      </c>
      <c r="J105">
        <v>20</v>
      </c>
    </row>
    <row r="107" spans="1:13" x14ac:dyDescent="0.25">
      <c r="A107" t="s">
        <v>75</v>
      </c>
      <c r="B107" t="s">
        <v>76</v>
      </c>
      <c r="C107" t="s">
        <v>77</v>
      </c>
      <c r="D107" t="s">
        <v>78</v>
      </c>
      <c r="E107" t="s">
        <v>79</v>
      </c>
      <c r="F107" t="s">
        <v>78</v>
      </c>
      <c r="G107" t="s">
        <v>80</v>
      </c>
      <c r="H107" t="s">
        <v>81</v>
      </c>
      <c r="I107" t="s">
        <v>82</v>
      </c>
      <c r="J107" t="s">
        <v>83</v>
      </c>
    </row>
    <row r="108" spans="1:13" x14ac:dyDescent="0.25">
      <c r="A108">
        <v>1</v>
      </c>
      <c r="B108" s="11">
        <v>2</v>
      </c>
      <c r="C108" s="11">
        <v>2</v>
      </c>
      <c r="D108" s="11">
        <v>1E-4</v>
      </c>
      <c r="E108" s="11">
        <v>0</v>
      </c>
      <c r="F108">
        <v>9.6</v>
      </c>
      <c r="G108">
        <v>2000</v>
      </c>
    </row>
    <row r="110" spans="1:13" x14ac:dyDescent="0.25">
      <c r="A110" t="s">
        <v>84</v>
      </c>
      <c r="B110" t="s">
        <v>32</v>
      </c>
      <c r="C110" t="s">
        <v>85</v>
      </c>
      <c r="D110" t="s">
        <v>86</v>
      </c>
      <c r="E110" t="s">
        <v>87</v>
      </c>
      <c r="F110" s="10" t="s">
        <v>88</v>
      </c>
      <c r="G110" t="s">
        <v>89</v>
      </c>
      <c r="H110" t="s">
        <v>90</v>
      </c>
      <c r="I110" t="s">
        <v>91</v>
      </c>
      <c r="J110" t="s">
        <v>92</v>
      </c>
      <c r="K110" t="s">
        <v>93</v>
      </c>
      <c r="L110" t="s">
        <v>94</v>
      </c>
      <c r="M110" t="s">
        <v>95</v>
      </c>
    </row>
    <row r="111" spans="1:13" x14ac:dyDescent="0.25">
      <c r="A111" t="s">
        <v>96</v>
      </c>
      <c r="B111" t="s">
        <v>36</v>
      </c>
      <c r="C111">
        <v>1925</v>
      </c>
      <c r="D111">
        <v>1028.3</v>
      </c>
      <c r="E111">
        <v>950</v>
      </c>
      <c r="F111" s="10">
        <v>2495</v>
      </c>
      <c r="G111">
        <v>564.4</v>
      </c>
      <c r="H111">
        <v>0.59399999999999997</v>
      </c>
      <c r="I111">
        <v>130.1</v>
      </c>
      <c r="J111">
        <v>7.93</v>
      </c>
      <c r="K111">
        <v>116.4</v>
      </c>
      <c r="L111">
        <v>580.20000000000005</v>
      </c>
    </row>
    <row r="113" spans="1:13" x14ac:dyDescent="0.25">
      <c r="A113" s="10" t="s">
        <v>63</v>
      </c>
      <c r="B113" t="s">
        <v>64</v>
      </c>
      <c r="C113" s="10" t="s">
        <v>65</v>
      </c>
      <c r="D113" t="s">
        <v>66</v>
      </c>
      <c r="E113" t="s">
        <v>67</v>
      </c>
      <c r="F113" t="s">
        <v>68</v>
      </c>
      <c r="G113" t="s">
        <v>69</v>
      </c>
      <c r="H113" t="s">
        <v>70</v>
      </c>
      <c r="I113" t="s">
        <v>71</v>
      </c>
      <c r="J113" t="s">
        <v>72</v>
      </c>
      <c r="K113" t="s">
        <v>73</v>
      </c>
    </row>
    <row r="114" spans="1:13" x14ac:dyDescent="0.25">
      <c r="A114" s="10">
        <v>2000</v>
      </c>
      <c r="B114">
        <v>0.92979999999999996</v>
      </c>
      <c r="C114" s="10" t="s">
        <v>98</v>
      </c>
      <c r="D114">
        <v>0</v>
      </c>
      <c r="E114">
        <v>51.87</v>
      </c>
      <c r="F114">
        <v>51.87</v>
      </c>
      <c r="G114">
        <v>3</v>
      </c>
      <c r="H114">
        <v>0</v>
      </c>
      <c r="I114">
        <v>99.2</v>
      </c>
      <c r="J114">
        <v>20</v>
      </c>
    </row>
    <row r="116" spans="1:13" x14ac:dyDescent="0.25">
      <c r="A116" t="s">
        <v>75</v>
      </c>
      <c r="B116" t="s">
        <v>76</v>
      </c>
      <c r="C116" t="s">
        <v>77</v>
      </c>
      <c r="D116" t="s">
        <v>78</v>
      </c>
      <c r="E116" t="s">
        <v>79</v>
      </c>
      <c r="F116" t="s">
        <v>78</v>
      </c>
      <c r="G116" t="s">
        <v>80</v>
      </c>
      <c r="H116" t="s">
        <v>81</v>
      </c>
      <c r="I116" t="s">
        <v>82</v>
      </c>
      <c r="J116" t="s">
        <v>83</v>
      </c>
    </row>
    <row r="117" spans="1:13" x14ac:dyDescent="0.25">
      <c r="A117">
        <v>1</v>
      </c>
      <c r="B117" s="11">
        <v>2</v>
      </c>
      <c r="C117" s="11">
        <v>2</v>
      </c>
      <c r="D117" s="11">
        <v>1E-4</v>
      </c>
      <c r="E117" s="11">
        <v>0</v>
      </c>
      <c r="F117">
        <v>9.6</v>
      </c>
      <c r="G117">
        <v>2000</v>
      </c>
    </row>
    <row r="119" spans="1:13" x14ac:dyDescent="0.25">
      <c r="A119" t="s">
        <v>84</v>
      </c>
      <c r="B119" t="s">
        <v>32</v>
      </c>
      <c r="C119" t="s">
        <v>85</v>
      </c>
      <c r="D119" t="s">
        <v>86</v>
      </c>
      <c r="E119" t="s">
        <v>87</v>
      </c>
      <c r="F119" s="10" t="s">
        <v>88</v>
      </c>
      <c r="G119" t="s">
        <v>89</v>
      </c>
      <c r="H119" t="s">
        <v>90</v>
      </c>
      <c r="I119" t="s">
        <v>91</v>
      </c>
      <c r="J119" t="s">
        <v>92</v>
      </c>
      <c r="K119" t="s">
        <v>93</v>
      </c>
      <c r="L119" t="s">
        <v>94</v>
      </c>
      <c r="M119" t="s">
        <v>95</v>
      </c>
    </row>
    <row r="120" spans="1:13" x14ac:dyDescent="0.25">
      <c r="A120" t="s">
        <v>96</v>
      </c>
      <c r="B120" t="s">
        <v>36</v>
      </c>
      <c r="C120">
        <v>1948</v>
      </c>
      <c r="D120">
        <v>1028.5</v>
      </c>
      <c r="E120">
        <v>950</v>
      </c>
      <c r="F120" s="10">
        <v>2495</v>
      </c>
      <c r="G120">
        <v>567.5</v>
      </c>
      <c r="H120">
        <v>0.59699999999999998</v>
      </c>
      <c r="I120">
        <v>128.1</v>
      </c>
      <c r="J120">
        <v>7.75</v>
      </c>
      <c r="K120">
        <v>115.5</v>
      </c>
      <c r="L120">
        <v>615.4</v>
      </c>
    </row>
    <row r="122" spans="1:13" x14ac:dyDescent="0.25">
      <c r="A122" t="s">
        <v>16</v>
      </c>
      <c r="B122" t="s">
        <v>17</v>
      </c>
      <c r="C122" t="s">
        <v>18</v>
      </c>
      <c r="D122" t="s">
        <v>19</v>
      </c>
      <c r="E122" t="s">
        <v>20</v>
      </c>
      <c r="F122" t="s">
        <v>21</v>
      </c>
      <c r="G122" t="s">
        <v>22</v>
      </c>
    </row>
    <row r="124" spans="1:13" x14ac:dyDescent="0.25">
      <c r="A124" t="s">
        <v>23</v>
      </c>
      <c r="B124" t="s">
        <v>24</v>
      </c>
      <c r="C124" t="s">
        <v>25</v>
      </c>
      <c r="D124" t="s">
        <v>26</v>
      </c>
      <c r="E124">
        <v>9</v>
      </c>
      <c r="F124" t="s">
        <v>27</v>
      </c>
      <c r="G124">
        <v>96</v>
      </c>
      <c r="H124" t="s">
        <v>28</v>
      </c>
      <c r="I124">
        <v>41</v>
      </c>
      <c r="J124" t="s">
        <v>29</v>
      </c>
      <c r="K124">
        <v>579</v>
      </c>
    </row>
    <row r="127" spans="1:13" x14ac:dyDescent="0.25">
      <c r="A127" t="s">
        <v>30</v>
      </c>
      <c r="B127" t="s">
        <v>31</v>
      </c>
      <c r="C127" t="s">
        <v>32</v>
      </c>
      <c r="D127" t="s">
        <v>33</v>
      </c>
      <c r="E127" t="s">
        <v>34</v>
      </c>
      <c r="F127" t="s">
        <v>35</v>
      </c>
      <c r="G127" t="s">
        <v>31</v>
      </c>
      <c r="H127" t="s">
        <v>32</v>
      </c>
    </row>
    <row r="128" spans="1:13" x14ac:dyDescent="0.25">
      <c r="A128" t="s">
        <v>36</v>
      </c>
      <c r="B128" t="s">
        <v>33</v>
      </c>
      <c r="C128" t="s">
        <v>37</v>
      </c>
      <c r="D128" t="s">
        <v>38</v>
      </c>
      <c r="E128" t="s">
        <v>33</v>
      </c>
      <c r="F128" t="s">
        <v>39</v>
      </c>
      <c r="G128" t="s">
        <v>40</v>
      </c>
    </row>
    <row r="129" spans="1:13" x14ac:dyDescent="0.25">
      <c r="A129" t="s">
        <v>41</v>
      </c>
      <c r="B129" t="s">
        <v>33</v>
      </c>
      <c r="C129" t="s">
        <v>42</v>
      </c>
      <c r="D129" t="s">
        <v>43</v>
      </c>
      <c r="E129" t="s">
        <v>44</v>
      </c>
      <c r="F129">
        <v>92</v>
      </c>
      <c r="G129" t="s">
        <v>33</v>
      </c>
      <c r="H129">
        <v>92</v>
      </c>
      <c r="I129" t="s">
        <v>45</v>
      </c>
    </row>
    <row r="132" spans="1:13" x14ac:dyDescent="0.25">
      <c r="A132" t="s">
        <v>46</v>
      </c>
      <c r="B132" t="s">
        <v>47</v>
      </c>
      <c r="C132" t="s">
        <v>48</v>
      </c>
      <c r="D132" t="s">
        <v>49</v>
      </c>
      <c r="E132" t="s">
        <v>50</v>
      </c>
      <c r="F132" t="s">
        <v>51</v>
      </c>
      <c r="G132" t="s">
        <v>52</v>
      </c>
      <c r="H132" t="s">
        <v>53</v>
      </c>
    </row>
    <row r="133" spans="1:13" x14ac:dyDescent="0.25">
      <c r="A133" t="s">
        <v>54</v>
      </c>
      <c r="B133" t="s">
        <v>55</v>
      </c>
      <c r="C133" t="s">
        <v>56</v>
      </c>
      <c r="D133" t="s">
        <v>57</v>
      </c>
      <c r="E133" t="s">
        <v>58</v>
      </c>
      <c r="F133" t="s">
        <v>59</v>
      </c>
      <c r="G133">
        <v>2000</v>
      </c>
      <c r="H133" t="s">
        <v>60</v>
      </c>
      <c r="I133" t="s">
        <v>61</v>
      </c>
      <c r="J133" t="s">
        <v>62</v>
      </c>
      <c r="K133">
        <v>2016</v>
      </c>
    </row>
    <row r="135" spans="1:13" x14ac:dyDescent="0.25">
      <c r="A135" s="10" t="s">
        <v>63</v>
      </c>
      <c r="B135" t="s">
        <v>64</v>
      </c>
      <c r="C135" s="10" t="s">
        <v>65</v>
      </c>
      <c r="D135" t="s">
        <v>66</v>
      </c>
      <c r="E135" t="s">
        <v>67</v>
      </c>
      <c r="F135" t="s">
        <v>68</v>
      </c>
      <c r="G135" t="s">
        <v>69</v>
      </c>
      <c r="H135" t="s">
        <v>70</v>
      </c>
      <c r="I135" t="s">
        <v>71</v>
      </c>
      <c r="J135" t="s">
        <v>72</v>
      </c>
      <c r="K135" t="s">
        <v>73</v>
      </c>
    </row>
    <row r="136" spans="1:13" x14ac:dyDescent="0.25">
      <c r="A136" s="10">
        <v>2000</v>
      </c>
      <c r="B136">
        <v>0.92979999999999996</v>
      </c>
      <c r="C136" s="10" t="s">
        <v>99</v>
      </c>
      <c r="D136">
        <v>0</v>
      </c>
      <c r="E136">
        <v>69.87</v>
      </c>
      <c r="F136">
        <v>69.87</v>
      </c>
      <c r="G136">
        <v>3</v>
      </c>
      <c r="H136">
        <v>0</v>
      </c>
      <c r="I136">
        <v>99.2</v>
      </c>
      <c r="J136">
        <v>20</v>
      </c>
    </row>
    <row r="138" spans="1:13" x14ac:dyDescent="0.25">
      <c r="A138" t="s">
        <v>75</v>
      </c>
      <c r="B138" t="s">
        <v>76</v>
      </c>
      <c r="C138" t="s">
        <v>77</v>
      </c>
      <c r="D138" t="s">
        <v>78</v>
      </c>
      <c r="E138" t="s">
        <v>79</v>
      </c>
      <c r="F138" t="s">
        <v>78</v>
      </c>
      <c r="G138" t="s">
        <v>80</v>
      </c>
      <c r="H138" t="s">
        <v>81</v>
      </c>
      <c r="I138" t="s">
        <v>82</v>
      </c>
      <c r="J138" t="s">
        <v>83</v>
      </c>
    </row>
    <row r="139" spans="1:13" x14ac:dyDescent="0.25">
      <c r="A139">
        <v>1</v>
      </c>
      <c r="B139" s="11">
        <v>2</v>
      </c>
      <c r="C139" s="11">
        <v>2</v>
      </c>
      <c r="D139" s="11">
        <v>1E-4</v>
      </c>
      <c r="E139" s="11">
        <v>0</v>
      </c>
      <c r="F139">
        <v>9.6</v>
      </c>
      <c r="G139">
        <v>2000</v>
      </c>
    </row>
    <row r="141" spans="1:13" x14ac:dyDescent="0.25">
      <c r="A141" t="s">
        <v>84</v>
      </c>
      <c r="B141" t="s">
        <v>32</v>
      </c>
      <c r="C141" t="s">
        <v>85</v>
      </c>
      <c r="D141" t="s">
        <v>86</v>
      </c>
      <c r="E141" t="s">
        <v>87</v>
      </c>
      <c r="F141" s="10" t="s">
        <v>88</v>
      </c>
      <c r="G141" t="s">
        <v>89</v>
      </c>
      <c r="H141" t="s">
        <v>90</v>
      </c>
      <c r="I141" t="s">
        <v>91</v>
      </c>
      <c r="J141" t="s">
        <v>92</v>
      </c>
      <c r="K141" t="s">
        <v>93</v>
      </c>
      <c r="L141" t="s">
        <v>94</v>
      </c>
      <c r="M141" t="s">
        <v>95</v>
      </c>
    </row>
    <row r="142" spans="1:13" x14ac:dyDescent="0.25">
      <c r="A142" t="s">
        <v>96</v>
      </c>
      <c r="B142" t="s">
        <v>36</v>
      </c>
      <c r="C142">
        <v>1972</v>
      </c>
      <c r="D142">
        <v>1028.9000000000001</v>
      </c>
      <c r="E142">
        <v>950</v>
      </c>
      <c r="F142" s="10">
        <v>2495</v>
      </c>
      <c r="G142">
        <v>570.6</v>
      </c>
      <c r="H142">
        <v>0.60099999999999998</v>
      </c>
      <c r="I142">
        <v>126.2</v>
      </c>
      <c r="J142">
        <v>7.57</v>
      </c>
      <c r="K142">
        <v>114.7</v>
      </c>
      <c r="L142">
        <v>650.6</v>
      </c>
    </row>
    <row r="144" spans="1:13" x14ac:dyDescent="0.25">
      <c r="A144" s="10" t="s">
        <v>63</v>
      </c>
      <c r="B144" t="s">
        <v>64</v>
      </c>
      <c r="C144" s="10" t="s">
        <v>65</v>
      </c>
      <c r="D144" t="s">
        <v>66</v>
      </c>
      <c r="E144" t="s">
        <v>67</v>
      </c>
      <c r="F144" t="s">
        <v>68</v>
      </c>
      <c r="G144" t="s">
        <v>69</v>
      </c>
      <c r="H144" t="s">
        <v>70</v>
      </c>
      <c r="I144" t="s">
        <v>71</v>
      </c>
      <c r="J144" t="s">
        <v>72</v>
      </c>
      <c r="K144" t="s">
        <v>73</v>
      </c>
    </row>
    <row r="145" spans="1:13" x14ac:dyDescent="0.25">
      <c r="A145" s="10">
        <v>2000</v>
      </c>
      <c r="B145">
        <v>0.92979999999999996</v>
      </c>
      <c r="C145" s="10" t="s">
        <v>100</v>
      </c>
      <c r="D145">
        <v>0</v>
      </c>
      <c r="E145">
        <v>87.87</v>
      </c>
      <c r="F145">
        <v>87.87</v>
      </c>
      <c r="G145">
        <v>3</v>
      </c>
      <c r="H145">
        <v>0</v>
      </c>
      <c r="I145">
        <v>99.2</v>
      </c>
      <c r="J145">
        <v>20</v>
      </c>
    </row>
    <row r="147" spans="1:13" x14ac:dyDescent="0.25">
      <c r="A147" t="s">
        <v>75</v>
      </c>
      <c r="B147" t="s">
        <v>76</v>
      </c>
      <c r="C147" t="s">
        <v>77</v>
      </c>
      <c r="D147" t="s">
        <v>78</v>
      </c>
      <c r="E147" t="s">
        <v>79</v>
      </c>
      <c r="F147" t="s">
        <v>78</v>
      </c>
      <c r="G147" t="s">
        <v>80</v>
      </c>
      <c r="H147" t="s">
        <v>81</v>
      </c>
      <c r="I147" t="s">
        <v>82</v>
      </c>
      <c r="J147" t="s">
        <v>83</v>
      </c>
    </row>
    <row r="148" spans="1:13" x14ac:dyDescent="0.25">
      <c r="A148">
        <v>1</v>
      </c>
      <c r="B148" s="11">
        <v>2</v>
      </c>
      <c r="C148" s="11">
        <v>2</v>
      </c>
      <c r="D148" s="11">
        <v>1E-4</v>
      </c>
      <c r="E148" s="11">
        <v>0</v>
      </c>
      <c r="F148">
        <v>9.6</v>
      </c>
      <c r="G148">
        <v>2000</v>
      </c>
    </row>
    <row r="150" spans="1:13" x14ac:dyDescent="0.25">
      <c r="A150" t="s">
        <v>84</v>
      </c>
      <c r="B150" t="s">
        <v>32</v>
      </c>
      <c r="C150" t="s">
        <v>85</v>
      </c>
      <c r="D150" t="s">
        <v>86</v>
      </c>
      <c r="E150" t="s">
        <v>87</v>
      </c>
      <c r="F150" s="10" t="s">
        <v>88</v>
      </c>
      <c r="G150" t="s">
        <v>89</v>
      </c>
      <c r="H150" t="s">
        <v>90</v>
      </c>
      <c r="I150" t="s">
        <v>91</v>
      </c>
      <c r="J150" t="s">
        <v>92</v>
      </c>
      <c r="K150" t="s">
        <v>93</v>
      </c>
      <c r="L150" t="s">
        <v>94</v>
      </c>
      <c r="M150" t="s">
        <v>95</v>
      </c>
    </row>
    <row r="151" spans="1:13" x14ac:dyDescent="0.25">
      <c r="A151" t="s">
        <v>101</v>
      </c>
      <c r="B151" t="s">
        <v>36</v>
      </c>
      <c r="C151">
        <v>1912</v>
      </c>
      <c r="D151">
        <v>886.4</v>
      </c>
      <c r="E151">
        <v>808.1</v>
      </c>
      <c r="F151" s="10">
        <v>2122</v>
      </c>
      <c r="G151">
        <v>517.5</v>
      </c>
      <c r="H151">
        <v>0.64</v>
      </c>
      <c r="I151">
        <v>108.2</v>
      </c>
      <c r="J151">
        <v>7.07</v>
      </c>
      <c r="K151">
        <v>106.6</v>
      </c>
      <c r="L151">
        <v>661</v>
      </c>
    </row>
    <row r="153" spans="1:13" x14ac:dyDescent="0.25">
      <c r="A153" s="10" t="s">
        <v>63</v>
      </c>
      <c r="B153" t="s">
        <v>64</v>
      </c>
      <c r="C153" s="10" t="s">
        <v>65</v>
      </c>
      <c r="D153" t="s">
        <v>66</v>
      </c>
      <c r="E153" t="s">
        <v>67</v>
      </c>
      <c r="F153" t="s">
        <v>68</v>
      </c>
      <c r="G153" t="s">
        <v>69</v>
      </c>
      <c r="H153" t="s">
        <v>70</v>
      </c>
      <c r="I153" t="s">
        <v>71</v>
      </c>
      <c r="J153" t="s">
        <v>72</v>
      </c>
      <c r="K153" t="s">
        <v>73</v>
      </c>
    </row>
    <row r="154" spans="1:13" x14ac:dyDescent="0.25">
      <c r="A154" s="10">
        <v>2000</v>
      </c>
      <c r="B154">
        <v>0.92979999999999996</v>
      </c>
      <c r="C154" s="10" t="s">
        <v>102</v>
      </c>
      <c r="D154">
        <v>0</v>
      </c>
      <c r="E154">
        <v>105.87</v>
      </c>
      <c r="F154">
        <v>105.87</v>
      </c>
      <c r="G154">
        <v>3</v>
      </c>
      <c r="H154">
        <v>0</v>
      </c>
      <c r="I154">
        <v>99.2</v>
      </c>
      <c r="J154">
        <v>20</v>
      </c>
    </row>
    <row r="156" spans="1:13" x14ac:dyDescent="0.25">
      <c r="A156" t="s">
        <v>75</v>
      </c>
      <c r="B156" t="s">
        <v>76</v>
      </c>
      <c r="C156" t="s">
        <v>77</v>
      </c>
      <c r="D156" t="s">
        <v>78</v>
      </c>
      <c r="E156" t="s">
        <v>79</v>
      </c>
      <c r="F156" t="s">
        <v>78</v>
      </c>
      <c r="G156" t="s">
        <v>80</v>
      </c>
      <c r="H156" t="s">
        <v>81</v>
      </c>
      <c r="I156" t="s">
        <v>82</v>
      </c>
      <c r="J156" t="s">
        <v>83</v>
      </c>
    </row>
    <row r="157" spans="1:13" x14ac:dyDescent="0.25">
      <c r="A157">
        <v>1</v>
      </c>
      <c r="B157" s="11">
        <v>2</v>
      </c>
      <c r="C157" s="11">
        <v>2</v>
      </c>
      <c r="D157" s="11">
        <v>1E-4</v>
      </c>
      <c r="E157" s="11">
        <v>0</v>
      </c>
      <c r="F157">
        <v>9.6</v>
      </c>
      <c r="G157">
        <v>2000</v>
      </c>
    </row>
    <row r="159" spans="1:13" x14ac:dyDescent="0.25">
      <c r="A159" t="s">
        <v>84</v>
      </c>
      <c r="B159" t="s">
        <v>32</v>
      </c>
      <c r="C159" t="s">
        <v>85</v>
      </c>
      <c r="D159" t="s">
        <v>86</v>
      </c>
      <c r="E159" t="s">
        <v>87</v>
      </c>
      <c r="F159" s="10" t="s">
        <v>88</v>
      </c>
      <c r="G159" t="s">
        <v>89</v>
      </c>
      <c r="H159" t="s">
        <v>90</v>
      </c>
      <c r="I159" t="s">
        <v>91</v>
      </c>
      <c r="J159" t="s">
        <v>92</v>
      </c>
      <c r="K159" t="s">
        <v>93</v>
      </c>
      <c r="L159" t="s">
        <v>94</v>
      </c>
      <c r="M159" t="s">
        <v>95</v>
      </c>
    </row>
    <row r="160" spans="1:13" x14ac:dyDescent="0.25">
      <c r="A160" t="s">
        <v>101</v>
      </c>
      <c r="B160" t="s">
        <v>36</v>
      </c>
      <c r="C160">
        <v>1856</v>
      </c>
      <c r="D160">
        <v>764</v>
      </c>
      <c r="E160">
        <v>687.7</v>
      </c>
      <c r="F160" s="10">
        <v>1806</v>
      </c>
      <c r="G160">
        <v>473.2</v>
      </c>
      <c r="H160">
        <v>0.68799999999999994</v>
      </c>
      <c r="I160">
        <v>91.5</v>
      </c>
      <c r="J160">
        <v>6.6</v>
      </c>
      <c r="K160">
        <v>99.8</v>
      </c>
      <c r="L160">
        <v>673.5</v>
      </c>
    </row>
    <row r="162" spans="1:11" x14ac:dyDescent="0.25">
      <c r="A162" t="s">
        <v>16</v>
      </c>
      <c r="B162" t="s">
        <v>17</v>
      </c>
      <c r="C162" t="s">
        <v>18</v>
      </c>
      <c r="D162" t="s">
        <v>19</v>
      </c>
      <c r="E162" t="s">
        <v>20</v>
      </c>
      <c r="F162" t="s">
        <v>21</v>
      </c>
      <c r="G162" t="s">
        <v>22</v>
      </c>
    </row>
    <row r="164" spans="1:11" x14ac:dyDescent="0.25">
      <c r="A164" t="s">
        <v>23</v>
      </c>
      <c r="B164" t="s">
        <v>24</v>
      </c>
      <c r="C164" t="s">
        <v>25</v>
      </c>
      <c r="D164" t="s">
        <v>26</v>
      </c>
      <c r="E164">
        <v>9</v>
      </c>
      <c r="F164" t="s">
        <v>27</v>
      </c>
      <c r="G164">
        <v>96</v>
      </c>
      <c r="H164" t="s">
        <v>28</v>
      </c>
      <c r="I164">
        <v>41</v>
      </c>
      <c r="J164" t="s">
        <v>29</v>
      </c>
      <c r="K164">
        <v>579</v>
      </c>
    </row>
    <row r="167" spans="1:11" x14ac:dyDescent="0.25">
      <c r="A167" t="s">
        <v>30</v>
      </c>
      <c r="B167" t="s">
        <v>31</v>
      </c>
      <c r="C167" t="s">
        <v>32</v>
      </c>
      <c r="D167" t="s">
        <v>33</v>
      </c>
      <c r="E167" t="s">
        <v>34</v>
      </c>
      <c r="F167" t="s">
        <v>35</v>
      </c>
      <c r="G167" t="s">
        <v>31</v>
      </c>
      <c r="H167" t="s">
        <v>32</v>
      </c>
    </row>
    <row r="168" spans="1:11" x14ac:dyDescent="0.25">
      <c r="A168" t="s">
        <v>36</v>
      </c>
      <c r="B168" t="s">
        <v>33</v>
      </c>
      <c r="C168" t="s">
        <v>37</v>
      </c>
      <c r="D168" t="s">
        <v>38</v>
      </c>
      <c r="E168" t="s">
        <v>33</v>
      </c>
      <c r="F168" t="s">
        <v>39</v>
      </c>
      <c r="G168" t="s">
        <v>40</v>
      </c>
    </row>
    <row r="169" spans="1:11" x14ac:dyDescent="0.25">
      <c r="A169" t="s">
        <v>41</v>
      </c>
      <c r="B169" t="s">
        <v>33</v>
      </c>
      <c r="C169" t="s">
        <v>42</v>
      </c>
      <c r="D169" t="s">
        <v>43</v>
      </c>
      <c r="E169" t="s">
        <v>44</v>
      </c>
      <c r="F169">
        <v>92</v>
      </c>
      <c r="G169" t="s">
        <v>33</v>
      </c>
      <c r="H169">
        <v>92</v>
      </c>
      <c r="I169" t="s">
        <v>45</v>
      </c>
    </row>
    <row r="172" spans="1:11" x14ac:dyDescent="0.25">
      <c r="A172" t="s">
        <v>46</v>
      </c>
      <c r="B172" t="s">
        <v>47</v>
      </c>
      <c r="C172" t="s">
        <v>48</v>
      </c>
      <c r="D172" t="s">
        <v>49</v>
      </c>
      <c r="E172" t="s">
        <v>50</v>
      </c>
      <c r="F172" t="s">
        <v>51</v>
      </c>
      <c r="G172" t="s">
        <v>52</v>
      </c>
      <c r="H172" t="s">
        <v>53</v>
      </c>
    </row>
    <row r="173" spans="1:11" x14ac:dyDescent="0.25">
      <c r="A173" t="s">
        <v>54</v>
      </c>
      <c r="B173" t="s">
        <v>55</v>
      </c>
      <c r="C173" t="s">
        <v>56</v>
      </c>
      <c r="D173" t="s">
        <v>57</v>
      </c>
      <c r="E173" t="s">
        <v>58</v>
      </c>
      <c r="F173" t="s">
        <v>59</v>
      </c>
      <c r="G173">
        <v>2000</v>
      </c>
      <c r="H173" t="s">
        <v>60</v>
      </c>
      <c r="I173" t="s">
        <v>61</v>
      </c>
      <c r="J173" t="s">
        <v>62</v>
      </c>
      <c r="K173">
        <v>2016</v>
      </c>
    </row>
    <row r="175" spans="1:11" x14ac:dyDescent="0.25">
      <c r="A175" s="10" t="s">
        <v>63</v>
      </c>
      <c r="B175" t="s">
        <v>64</v>
      </c>
      <c r="C175" s="10" t="s">
        <v>65</v>
      </c>
      <c r="D175" t="s">
        <v>66</v>
      </c>
      <c r="E175" t="s">
        <v>67</v>
      </c>
      <c r="F175" t="s">
        <v>68</v>
      </c>
      <c r="G175" t="s">
        <v>69</v>
      </c>
      <c r="H175" t="s">
        <v>70</v>
      </c>
      <c r="I175" t="s">
        <v>71</v>
      </c>
      <c r="J175" t="s">
        <v>72</v>
      </c>
      <c r="K175" t="s">
        <v>73</v>
      </c>
    </row>
    <row r="176" spans="1:11" x14ac:dyDescent="0.25">
      <c r="A176" s="10">
        <v>4000</v>
      </c>
      <c r="B176">
        <v>0.86370000000000002</v>
      </c>
      <c r="C176" s="10" t="s">
        <v>74</v>
      </c>
      <c r="D176">
        <v>0</v>
      </c>
      <c r="E176">
        <v>8.74</v>
      </c>
      <c r="F176">
        <v>8.74</v>
      </c>
      <c r="G176">
        <v>3</v>
      </c>
      <c r="H176">
        <v>0</v>
      </c>
      <c r="I176">
        <v>99.2</v>
      </c>
      <c r="J176">
        <v>20</v>
      </c>
    </row>
    <row r="178" spans="1:13" x14ac:dyDescent="0.25">
      <c r="A178" t="s">
        <v>75</v>
      </c>
      <c r="B178" t="s">
        <v>76</v>
      </c>
      <c r="C178" t="s">
        <v>77</v>
      </c>
      <c r="D178" t="s">
        <v>78</v>
      </c>
      <c r="E178" t="s">
        <v>79</v>
      </c>
      <c r="F178" t="s">
        <v>78</v>
      </c>
      <c r="G178" t="s">
        <v>80</v>
      </c>
      <c r="H178" t="s">
        <v>81</v>
      </c>
      <c r="I178" t="s">
        <v>82</v>
      </c>
      <c r="J178" t="s">
        <v>83</v>
      </c>
    </row>
    <row r="179" spans="1:13" x14ac:dyDescent="0.25">
      <c r="A179">
        <v>1</v>
      </c>
      <c r="B179" s="11">
        <v>2</v>
      </c>
      <c r="C179" s="11">
        <v>2</v>
      </c>
      <c r="D179" s="11">
        <v>1E-4</v>
      </c>
      <c r="E179" s="11">
        <v>0</v>
      </c>
      <c r="F179">
        <v>9.6</v>
      </c>
      <c r="G179">
        <v>2000</v>
      </c>
    </row>
    <row r="181" spans="1:13" x14ac:dyDescent="0.25">
      <c r="A181" t="s">
        <v>84</v>
      </c>
      <c r="B181" t="s">
        <v>32</v>
      </c>
      <c r="C181" t="s">
        <v>85</v>
      </c>
      <c r="D181" t="s">
        <v>86</v>
      </c>
      <c r="E181" t="s">
        <v>87</v>
      </c>
      <c r="F181" s="10" t="s">
        <v>88</v>
      </c>
      <c r="G181" t="s">
        <v>89</v>
      </c>
      <c r="H181" t="s">
        <v>90</v>
      </c>
      <c r="I181" t="s">
        <v>91</v>
      </c>
      <c r="J181" t="s">
        <v>92</v>
      </c>
      <c r="K181" t="s">
        <v>93</v>
      </c>
      <c r="L181" t="s">
        <v>94</v>
      </c>
      <c r="M181" t="s">
        <v>95</v>
      </c>
    </row>
    <row r="182" spans="1:13" x14ac:dyDescent="0.25">
      <c r="A182" t="s">
        <v>96</v>
      </c>
      <c r="B182" t="s">
        <v>36</v>
      </c>
      <c r="C182">
        <v>1931</v>
      </c>
      <c r="D182">
        <v>1023.7</v>
      </c>
      <c r="E182">
        <v>950</v>
      </c>
      <c r="F182" s="10">
        <v>2495</v>
      </c>
      <c r="G182">
        <v>547.29999999999995</v>
      </c>
      <c r="H182">
        <v>0.57599999999999996</v>
      </c>
      <c r="I182">
        <v>132.19999999999999</v>
      </c>
      <c r="J182">
        <v>7.81</v>
      </c>
      <c r="K182">
        <v>112.8</v>
      </c>
      <c r="L182">
        <v>540.1</v>
      </c>
    </row>
    <row r="184" spans="1:13" x14ac:dyDescent="0.25">
      <c r="A184" s="10" t="s">
        <v>63</v>
      </c>
      <c r="B184" t="s">
        <v>64</v>
      </c>
      <c r="C184" s="10" t="s">
        <v>65</v>
      </c>
      <c r="D184" t="s">
        <v>66</v>
      </c>
      <c r="E184" t="s">
        <v>67</v>
      </c>
      <c r="F184" t="s">
        <v>68</v>
      </c>
      <c r="G184" t="s">
        <v>69</v>
      </c>
      <c r="H184" t="s">
        <v>70</v>
      </c>
      <c r="I184" t="s">
        <v>71</v>
      </c>
      <c r="J184" t="s">
        <v>72</v>
      </c>
      <c r="K184" t="s">
        <v>73</v>
      </c>
    </row>
    <row r="185" spans="1:13" x14ac:dyDescent="0.25">
      <c r="A185" s="10">
        <v>4000</v>
      </c>
      <c r="B185">
        <v>0.86370000000000002</v>
      </c>
      <c r="C185" s="10" t="s">
        <v>97</v>
      </c>
      <c r="D185">
        <v>0</v>
      </c>
      <c r="E185">
        <v>26.74</v>
      </c>
      <c r="F185">
        <v>26.74</v>
      </c>
      <c r="G185">
        <v>3</v>
      </c>
      <c r="H185">
        <v>0</v>
      </c>
      <c r="I185">
        <v>99.2</v>
      </c>
      <c r="J185">
        <v>20</v>
      </c>
    </row>
    <row r="187" spans="1:13" x14ac:dyDescent="0.25">
      <c r="A187" t="s">
        <v>75</v>
      </c>
      <c r="B187" t="s">
        <v>76</v>
      </c>
      <c r="C187" t="s">
        <v>77</v>
      </c>
      <c r="D187" t="s">
        <v>78</v>
      </c>
      <c r="E187" t="s">
        <v>79</v>
      </c>
      <c r="F187" t="s">
        <v>78</v>
      </c>
      <c r="G187" t="s">
        <v>80</v>
      </c>
      <c r="H187" t="s">
        <v>81</v>
      </c>
      <c r="I187" t="s">
        <v>82</v>
      </c>
      <c r="J187" t="s">
        <v>83</v>
      </c>
    </row>
    <row r="188" spans="1:13" x14ac:dyDescent="0.25">
      <c r="A188">
        <v>1</v>
      </c>
      <c r="B188" s="11">
        <v>2</v>
      </c>
      <c r="C188" s="11">
        <v>2</v>
      </c>
      <c r="D188" s="11">
        <v>1E-4</v>
      </c>
      <c r="E188" s="11">
        <v>0</v>
      </c>
      <c r="F188">
        <v>9.6</v>
      </c>
      <c r="G188">
        <v>2000</v>
      </c>
    </row>
    <row r="190" spans="1:13" x14ac:dyDescent="0.25">
      <c r="A190" t="s">
        <v>84</v>
      </c>
      <c r="B190" t="s">
        <v>32</v>
      </c>
      <c r="C190" t="s">
        <v>85</v>
      </c>
      <c r="D190" t="s">
        <v>86</v>
      </c>
      <c r="E190" t="s">
        <v>87</v>
      </c>
      <c r="F190" s="10" t="s">
        <v>88</v>
      </c>
      <c r="G190" t="s">
        <v>89</v>
      </c>
      <c r="H190" t="s">
        <v>90</v>
      </c>
      <c r="I190" t="s">
        <v>91</v>
      </c>
      <c r="J190" t="s">
        <v>92</v>
      </c>
      <c r="K190" t="s">
        <v>93</v>
      </c>
      <c r="L190" t="s">
        <v>94</v>
      </c>
      <c r="M190" t="s">
        <v>95</v>
      </c>
    </row>
    <row r="191" spans="1:13" x14ac:dyDescent="0.25">
      <c r="A191" t="s">
        <v>96</v>
      </c>
      <c r="B191" t="s">
        <v>36</v>
      </c>
      <c r="C191">
        <v>1957</v>
      </c>
      <c r="D191">
        <v>1024.3</v>
      </c>
      <c r="E191">
        <v>950.1</v>
      </c>
      <c r="F191" s="10">
        <v>2495</v>
      </c>
      <c r="G191">
        <v>549.9</v>
      </c>
      <c r="H191">
        <v>0.57899999999999996</v>
      </c>
      <c r="I191">
        <v>129.9</v>
      </c>
      <c r="J191">
        <v>7.62</v>
      </c>
      <c r="K191">
        <v>111.9</v>
      </c>
      <c r="L191">
        <v>575.5</v>
      </c>
    </row>
    <row r="193" spans="1:13" x14ac:dyDescent="0.25">
      <c r="A193" s="10" t="s">
        <v>63</v>
      </c>
      <c r="B193" t="s">
        <v>64</v>
      </c>
      <c r="C193" s="10" t="s">
        <v>65</v>
      </c>
      <c r="D193" t="s">
        <v>66</v>
      </c>
      <c r="E193" t="s">
        <v>67</v>
      </c>
      <c r="F193" t="s">
        <v>68</v>
      </c>
      <c r="G193" t="s">
        <v>69</v>
      </c>
      <c r="H193" t="s">
        <v>70</v>
      </c>
      <c r="I193" t="s">
        <v>71</v>
      </c>
      <c r="J193" t="s">
        <v>72</v>
      </c>
      <c r="K193" t="s">
        <v>73</v>
      </c>
    </row>
    <row r="194" spans="1:13" x14ac:dyDescent="0.25">
      <c r="A194" s="10">
        <v>4000</v>
      </c>
      <c r="B194">
        <v>0.86370000000000002</v>
      </c>
      <c r="C194" s="10" t="s">
        <v>98</v>
      </c>
      <c r="D194">
        <v>0</v>
      </c>
      <c r="E194">
        <v>44.74</v>
      </c>
      <c r="F194">
        <v>44.74</v>
      </c>
      <c r="G194">
        <v>3</v>
      </c>
      <c r="H194">
        <v>0</v>
      </c>
      <c r="I194">
        <v>99.2</v>
      </c>
      <c r="J194">
        <v>20</v>
      </c>
    </row>
    <row r="196" spans="1:13" x14ac:dyDescent="0.25">
      <c r="A196" t="s">
        <v>75</v>
      </c>
      <c r="B196" t="s">
        <v>76</v>
      </c>
      <c r="C196" t="s">
        <v>77</v>
      </c>
      <c r="D196" t="s">
        <v>78</v>
      </c>
      <c r="E196" t="s">
        <v>79</v>
      </c>
      <c r="F196" t="s">
        <v>78</v>
      </c>
      <c r="G196" t="s">
        <v>80</v>
      </c>
      <c r="H196" t="s">
        <v>81</v>
      </c>
      <c r="I196" t="s">
        <v>82</v>
      </c>
      <c r="J196" t="s">
        <v>83</v>
      </c>
    </row>
    <row r="197" spans="1:13" x14ac:dyDescent="0.25">
      <c r="A197">
        <v>1</v>
      </c>
      <c r="B197" s="11">
        <v>2</v>
      </c>
      <c r="C197" s="11">
        <v>2</v>
      </c>
      <c r="D197" s="11">
        <v>1E-4</v>
      </c>
      <c r="E197" s="11">
        <v>0</v>
      </c>
      <c r="F197">
        <v>9.6</v>
      </c>
      <c r="G197">
        <v>2000</v>
      </c>
    </row>
    <row r="199" spans="1:13" x14ac:dyDescent="0.25">
      <c r="A199" t="s">
        <v>84</v>
      </c>
      <c r="B199" t="s">
        <v>32</v>
      </c>
      <c r="C199" t="s">
        <v>85</v>
      </c>
      <c r="D199" t="s">
        <v>86</v>
      </c>
      <c r="E199" t="s">
        <v>87</v>
      </c>
      <c r="F199" s="10" t="s">
        <v>88</v>
      </c>
      <c r="G199" t="s">
        <v>89</v>
      </c>
      <c r="H199" t="s">
        <v>90</v>
      </c>
      <c r="I199" t="s">
        <v>91</v>
      </c>
      <c r="J199" t="s">
        <v>92</v>
      </c>
      <c r="K199" t="s">
        <v>93</v>
      </c>
      <c r="L199" t="s">
        <v>94</v>
      </c>
      <c r="M199" t="s">
        <v>95</v>
      </c>
    </row>
    <row r="200" spans="1:13" x14ac:dyDescent="0.25">
      <c r="A200" t="s">
        <v>96</v>
      </c>
      <c r="B200" t="s">
        <v>36</v>
      </c>
      <c r="C200">
        <v>1982</v>
      </c>
      <c r="D200">
        <v>1024.9000000000001</v>
      </c>
      <c r="E200">
        <v>950</v>
      </c>
      <c r="F200" s="10">
        <v>2495</v>
      </c>
      <c r="G200">
        <v>552.5</v>
      </c>
      <c r="H200">
        <v>0.58199999999999996</v>
      </c>
      <c r="I200">
        <v>127.7</v>
      </c>
      <c r="J200">
        <v>7.44</v>
      </c>
      <c r="K200">
        <v>111</v>
      </c>
      <c r="L200">
        <v>610.9</v>
      </c>
    </row>
    <row r="202" spans="1:13" x14ac:dyDescent="0.25">
      <c r="A202" t="s">
        <v>16</v>
      </c>
      <c r="B202" t="s">
        <v>17</v>
      </c>
      <c r="C202" t="s">
        <v>18</v>
      </c>
      <c r="D202" t="s">
        <v>19</v>
      </c>
      <c r="E202" t="s">
        <v>20</v>
      </c>
      <c r="F202" t="s">
        <v>21</v>
      </c>
      <c r="G202" t="s">
        <v>22</v>
      </c>
    </row>
    <row r="204" spans="1:13" x14ac:dyDescent="0.25">
      <c r="A204" t="s">
        <v>23</v>
      </c>
      <c r="B204" t="s">
        <v>24</v>
      </c>
      <c r="C204" t="s">
        <v>25</v>
      </c>
      <c r="D204" t="s">
        <v>26</v>
      </c>
      <c r="E204">
        <v>9</v>
      </c>
      <c r="F204" t="s">
        <v>27</v>
      </c>
      <c r="G204">
        <v>96</v>
      </c>
      <c r="H204" t="s">
        <v>28</v>
      </c>
      <c r="I204">
        <v>41</v>
      </c>
      <c r="J204" t="s">
        <v>29</v>
      </c>
      <c r="K204">
        <v>579</v>
      </c>
    </row>
    <row r="207" spans="1:13" x14ac:dyDescent="0.25">
      <c r="A207" t="s">
        <v>30</v>
      </c>
      <c r="B207" t="s">
        <v>31</v>
      </c>
      <c r="C207" t="s">
        <v>32</v>
      </c>
      <c r="D207" t="s">
        <v>33</v>
      </c>
      <c r="E207" t="s">
        <v>34</v>
      </c>
      <c r="F207" t="s">
        <v>35</v>
      </c>
      <c r="G207" t="s">
        <v>31</v>
      </c>
      <c r="H207" t="s">
        <v>32</v>
      </c>
    </row>
    <row r="208" spans="1:13" x14ac:dyDescent="0.25">
      <c r="A208" t="s">
        <v>36</v>
      </c>
      <c r="B208" t="s">
        <v>33</v>
      </c>
      <c r="C208" t="s">
        <v>37</v>
      </c>
      <c r="D208" t="s">
        <v>38</v>
      </c>
      <c r="E208" t="s">
        <v>33</v>
      </c>
      <c r="F208" t="s">
        <v>39</v>
      </c>
      <c r="G208" t="s">
        <v>40</v>
      </c>
    </row>
    <row r="209" spans="1:13" x14ac:dyDescent="0.25">
      <c r="A209" t="s">
        <v>41</v>
      </c>
      <c r="B209" t="s">
        <v>33</v>
      </c>
      <c r="C209" t="s">
        <v>42</v>
      </c>
      <c r="D209" t="s">
        <v>43</v>
      </c>
      <c r="E209" t="s">
        <v>44</v>
      </c>
      <c r="F209">
        <v>92</v>
      </c>
      <c r="G209" t="s">
        <v>33</v>
      </c>
      <c r="H209">
        <v>92</v>
      </c>
      <c r="I209" t="s">
        <v>45</v>
      </c>
    </row>
    <row r="212" spans="1:13" x14ac:dyDescent="0.25">
      <c r="A212" t="s">
        <v>46</v>
      </c>
      <c r="B212" t="s">
        <v>47</v>
      </c>
      <c r="C212" t="s">
        <v>48</v>
      </c>
      <c r="D212" t="s">
        <v>49</v>
      </c>
      <c r="E212" t="s">
        <v>50</v>
      </c>
      <c r="F212" t="s">
        <v>51</v>
      </c>
      <c r="G212" t="s">
        <v>52</v>
      </c>
      <c r="H212" t="s">
        <v>53</v>
      </c>
    </row>
    <row r="213" spans="1:13" x14ac:dyDescent="0.25">
      <c r="A213" t="s">
        <v>54</v>
      </c>
      <c r="B213" t="s">
        <v>55</v>
      </c>
      <c r="C213" t="s">
        <v>56</v>
      </c>
      <c r="D213" t="s">
        <v>57</v>
      </c>
      <c r="E213" t="s">
        <v>58</v>
      </c>
      <c r="F213" t="s">
        <v>59</v>
      </c>
      <c r="G213">
        <v>2000</v>
      </c>
      <c r="H213" t="s">
        <v>60</v>
      </c>
      <c r="I213" t="s">
        <v>61</v>
      </c>
      <c r="J213" t="s">
        <v>62</v>
      </c>
      <c r="K213">
        <v>2016</v>
      </c>
    </row>
    <row r="215" spans="1:13" x14ac:dyDescent="0.25">
      <c r="A215" s="10" t="s">
        <v>63</v>
      </c>
      <c r="B215" t="s">
        <v>64</v>
      </c>
      <c r="C215" s="10" t="s">
        <v>65</v>
      </c>
      <c r="D215" t="s">
        <v>66</v>
      </c>
      <c r="E215" t="s">
        <v>67</v>
      </c>
      <c r="F215" t="s">
        <v>68</v>
      </c>
      <c r="G215" t="s">
        <v>69</v>
      </c>
      <c r="H215" t="s">
        <v>70</v>
      </c>
      <c r="I215" t="s">
        <v>71</v>
      </c>
      <c r="J215" t="s">
        <v>72</v>
      </c>
      <c r="K215" t="s">
        <v>73</v>
      </c>
    </row>
    <row r="216" spans="1:13" x14ac:dyDescent="0.25">
      <c r="A216" s="10">
        <v>4000</v>
      </c>
      <c r="B216">
        <v>0.86370000000000002</v>
      </c>
      <c r="C216" s="10" t="s">
        <v>99</v>
      </c>
      <c r="D216">
        <v>0</v>
      </c>
      <c r="E216">
        <v>62.74</v>
      </c>
      <c r="F216">
        <v>62.74</v>
      </c>
      <c r="G216">
        <v>3</v>
      </c>
      <c r="H216">
        <v>0</v>
      </c>
      <c r="I216">
        <v>99.2</v>
      </c>
      <c r="J216">
        <v>20</v>
      </c>
    </row>
    <row r="218" spans="1:13" x14ac:dyDescent="0.25">
      <c r="A218" t="s">
        <v>75</v>
      </c>
      <c r="B218" t="s">
        <v>76</v>
      </c>
      <c r="C218" t="s">
        <v>77</v>
      </c>
      <c r="D218" t="s">
        <v>78</v>
      </c>
      <c r="E218" t="s">
        <v>79</v>
      </c>
      <c r="F218" t="s">
        <v>78</v>
      </c>
      <c r="G218" t="s">
        <v>80</v>
      </c>
      <c r="H218" t="s">
        <v>81</v>
      </c>
      <c r="I218" t="s">
        <v>82</v>
      </c>
      <c r="J218" t="s">
        <v>83</v>
      </c>
    </row>
    <row r="219" spans="1:13" x14ac:dyDescent="0.25">
      <c r="A219">
        <v>1</v>
      </c>
      <c r="B219" s="11">
        <v>2</v>
      </c>
      <c r="C219" s="11">
        <v>2</v>
      </c>
      <c r="D219" s="11">
        <v>1E-4</v>
      </c>
      <c r="E219" s="11">
        <v>0</v>
      </c>
      <c r="F219">
        <v>9.6</v>
      </c>
      <c r="G219">
        <v>2000</v>
      </c>
    </row>
    <row r="221" spans="1:13" x14ac:dyDescent="0.25">
      <c r="A221" t="s">
        <v>84</v>
      </c>
      <c r="B221" t="s">
        <v>32</v>
      </c>
      <c r="C221" t="s">
        <v>85</v>
      </c>
      <c r="D221" t="s">
        <v>86</v>
      </c>
      <c r="E221" t="s">
        <v>87</v>
      </c>
      <c r="F221" s="10" t="s">
        <v>88</v>
      </c>
      <c r="G221" t="s">
        <v>89</v>
      </c>
      <c r="H221" t="s">
        <v>90</v>
      </c>
      <c r="I221" t="s">
        <v>91</v>
      </c>
      <c r="J221" t="s">
        <v>92</v>
      </c>
      <c r="K221" t="s">
        <v>93</v>
      </c>
      <c r="L221" t="s">
        <v>94</v>
      </c>
      <c r="M221" t="s">
        <v>95</v>
      </c>
    </row>
    <row r="222" spans="1:13" x14ac:dyDescent="0.25">
      <c r="A222" t="s">
        <v>101</v>
      </c>
      <c r="B222" t="s">
        <v>36</v>
      </c>
      <c r="C222">
        <v>1980</v>
      </c>
      <c r="D222">
        <v>982.8</v>
      </c>
      <c r="E222">
        <v>907.3</v>
      </c>
      <c r="F222" s="10">
        <v>2383</v>
      </c>
      <c r="G222">
        <v>538.79999999999995</v>
      </c>
      <c r="H222">
        <v>0.59399999999999997</v>
      </c>
      <c r="I222">
        <v>120.7</v>
      </c>
      <c r="J222">
        <v>7.16</v>
      </c>
      <c r="K222">
        <v>108</v>
      </c>
      <c r="L222">
        <v>640.20000000000005</v>
      </c>
    </row>
    <row r="224" spans="1:13" x14ac:dyDescent="0.25">
      <c r="A224" s="10" t="s">
        <v>63</v>
      </c>
      <c r="B224" t="s">
        <v>64</v>
      </c>
      <c r="C224" s="10" t="s">
        <v>65</v>
      </c>
      <c r="D224" t="s">
        <v>66</v>
      </c>
      <c r="E224" t="s">
        <v>67</v>
      </c>
      <c r="F224" t="s">
        <v>68</v>
      </c>
      <c r="G224" t="s">
        <v>69</v>
      </c>
      <c r="H224" t="s">
        <v>70</v>
      </c>
      <c r="I224" t="s">
        <v>71</v>
      </c>
      <c r="J224" t="s">
        <v>72</v>
      </c>
      <c r="K224" t="s">
        <v>73</v>
      </c>
    </row>
    <row r="225" spans="1:13" x14ac:dyDescent="0.25">
      <c r="A225" s="10">
        <v>4000</v>
      </c>
      <c r="B225">
        <v>0.86370000000000002</v>
      </c>
      <c r="C225" s="10" t="s">
        <v>100</v>
      </c>
      <c r="D225">
        <v>0</v>
      </c>
      <c r="E225">
        <v>80.739999999999995</v>
      </c>
      <c r="F225">
        <v>80.739999999999995</v>
      </c>
      <c r="G225">
        <v>3</v>
      </c>
      <c r="H225">
        <v>0</v>
      </c>
      <c r="I225">
        <v>99.2</v>
      </c>
      <c r="J225">
        <v>20</v>
      </c>
    </row>
    <row r="227" spans="1:13" x14ac:dyDescent="0.25">
      <c r="A227" t="s">
        <v>75</v>
      </c>
      <c r="B227" t="s">
        <v>76</v>
      </c>
      <c r="C227" t="s">
        <v>77</v>
      </c>
      <c r="D227" t="s">
        <v>78</v>
      </c>
      <c r="E227" t="s">
        <v>79</v>
      </c>
      <c r="F227" t="s">
        <v>78</v>
      </c>
      <c r="G227" t="s">
        <v>80</v>
      </c>
      <c r="H227" t="s">
        <v>81</v>
      </c>
      <c r="I227" t="s">
        <v>82</v>
      </c>
      <c r="J227" t="s">
        <v>83</v>
      </c>
    </row>
    <row r="228" spans="1:13" x14ac:dyDescent="0.25">
      <c r="A228">
        <v>1</v>
      </c>
      <c r="B228" s="11">
        <v>2</v>
      </c>
      <c r="C228" s="11">
        <v>2</v>
      </c>
      <c r="D228" s="11">
        <v>1E-4</v>
      </c>
      <c r="E228" s="11">
        <v>0</v>
      </c>
      <c r="F228">
        <v>9.6</v>
      </c>
      <c r="G228">
        <v>2000</v>
      </c>
    </row>
    <row r="230" spans="1:13" x14ac:dyDescent="0.25">
      <c r="A230" t="s">
        <v>84</v>
      </c>
      <c r="B230" t="s">
        <v>32</v>
      </c>
      <c r="C230" t="s">
        <v>85</v>
      </c>
      <c r="D230" t="s">
        <v>86</v>
      </c>
      <c r="E230" t="s">
        <v>87</v>
      </c>
      <c r="F230" s="10" t="s">
        <v>88</v>
      </c>
      <c r="G230" t="s">
        <v>89</v>
      </c>
      <c r="H230" t="s">
        <v>90</v>
      </c>
      <c r="I230" t="s">
        <v>91</v>
      </c>
      <c r="J230" t="s">
        <v>92</v>
      </c>
      <c r="K230" t="s">
        <v>93</v>
      </c>
      <c r="L230" t="s">
        <v>94</v>
      </c>
      <c r="M230" t="s">
        <v>95</v>
      </c>
    </row>
    <row r="231" spans="1:13" x14ac:dyDescent="0.25">
      <c r="A231" t="s">
        <v>101</v>
      </c>
      <c r="B231" t="s">
        <v>36</v>
      </c>
      <c r="C231">
        <v>1917</v>
      </c>
      <c r="D231">
        <v>845.1</v>
      </c>
      <c r="E231">
        <v>769.8</v>
      </c>
      <c r="F231" s="10">
        <v>2022</v>
      </c>
      <c r="G231">
        <v>487.4</v>
      </c>
      <c r="H231">
        <v>0.63300000000000001</v>
      </c>
      <c r="I231">
        <v>103.2</v>
      </c>
      <c r="J231">
        <v>6.67</v>
      </c>
      <c r="K231">
        <v>100.2</v>
      </c>
      <c r="L231">
        <v>650.9</v>
      </c>
    </row>
    <row r="233" spans="1:13" x14ac:dyDescent="0.25">
      <c r="A233" s="10" t="s">
        <v>63</v>
      </c>
      <c r="B233" t="s">
        <v>64</v>
      </c>
      <c r="C233" s="10" t="s">
        <v>65</v>
      </c>
      <c r="D233" t="s">
        <v>66</v>
      </c>
      <c r="E233" t="s">
        <v>67</v>
      </c>
      <c r="F233" t="s">
        <v>68</v>
      </c>
      <c r="G233" t="s">
        <v>69</v>
      </c>
      <c r="H233" t="s">
        <v>70</v>
      </c>
      <c r="I233" t="s">
        <v>71</v>
      </c>
      <c r="J233" t="s">
        <v>72</v>
      </c>
      <c r="K233" t="s">
        <v>73</v>
      </c>
    </row>
    <row r="234" spans="1:13" x14ac:dyDescent="0.25">
      <c r="A234" s="10">
        <v>4000</v>
      </c>
      <c r="B234">
        <v>0.86370000000000002</v>
      </c>
      <c r="C234" s="10" t="s">
        <v>102</v>
      </c>
      <c r="D234">
        <v>0</v>
      </c>
      <c r="E234">
        <v>98.74</v>
      </c>
      <c r="F234">
        <v>98.74</v>
      </c>
      <c r="G234">
        <v>3</v>
      </c>
      <c r="H234">
        <v>0</v>
      </c>
      <c r="I234">
        <v>99.2</v>
      </c>
      <c r="J234">
        <v>20</v>
      </c>
    </row>
    <row r="236" spans="1:13" x14ac:dyDescent="0.25">
      <c r="A236" t="s">
        <v>75</v>
      </c>
      <c r="B236" t="s">
        <v>76</v>
      </c>
      <c r="C236" t="s">
        <v>77</v>
      </c>
      <c r="D236" t="s">
        <v>78</v>
      </c>
      <c r="E236" t="s">
        <v>79</v>
      </c>
      <c r="F236" t="s">
        <v>78</v>
      </c>
      <c r="G236" t="s">
        <v>80</v>
      </c>
      <c r="H236" t="s">
        <v>81</v>
      </c>
      <c r="I236" t="s">
        <v>82</v>
      </c>
      <c r="J236" t="s">
        <v>83</v>
      </c>
    </row>
    <row r="237" spans="1:13" x14ac:dyDescent="0.25">
      <c r="A237">
        <v>1</v>
      </c>
      <c r="B237" s="11">
        <v>2</v>
      </c>
      <c r="C237" s="11">
        <v>2</v>
      </c>
      <c r="D237" s="11">
        <v>1E-4</v>
      </c>
      <c r="E237" s="11">
        <v>0</v>
      </c>
      <c r="F237">
        <v>9.6</v>
      </c>
      <c r="G237">
        <v>2000</v>
      </c>
    </row>
    <row r="239" spans="1:13" x14ac:dyDescent="0.25">
      <c r="A239" t="s">
        <v>84</v>
      </c>
      <c r="B239" t="s">
        <v>32</v>
      </c>
      <c r="C239" t="s">
        <v>85</v>
      </c>
      <c r="D239" t="s">
        <v>86</v>
      </c>
      <c r="E239" t="s">
        <v>87</v>
      </c>
      <c r="F239" s="10" t="s">
        <v>88</v>
      </c>
      <c r="G239" t="s">
        <v>89</v>
      </c>
      <c r="H239" t="s">
        <v>90</v>
      </c>
      <c r="I239" t="s">
        <v>91</v>
      </c>
      <c r="J239" t="s">
        <v>92</v>
      </c>
      <c r="K239" t="s">
        <v>93</v>
      </c>
      <c r="L239" t="s">
        <v>94</v>
      </c>
      <c r="M239" t="s">
        <v>95</v>
      </c>
    </row>
    <row r="240" spans="1:13" x14ac:dyDescent="0.25">
      <c r="A240" t="s">
        <v>101</v>
      </c>
      <c r="B240" t="s">
        <v>36</v>
      </c>
      <c r="C240">
        <v>1859</v>
      </c>
      <c r="D240">
        <v>724.6</v>
      </c>
      <c r="E240">
        <v>651</v>
      </c>
      <c r="F240" s="10">
        <v>1710</v>
      </c>
      <c r="G240">
        <v>443.5</v>
      </c>
      <c r="H240">
        <v>0.68100000000000005</v>
      </c>
      <c r="I240">
        <v>86.6</v>
      </c>
      <c r="J240">
        <v>6.22</v>
      </c>
      <c r="K240">
        <v>93.6</v>
      </c>
      <c r="L240">
        <v>663.3</v>
      </c>
    </row>
    <row r="242" spans="1:11" x14ac:dyDescent="0.25">
      <c r="A242" t="s">
        <v>16</v>
      </c>
      <c r="B242" t="s">
        <v>17</v>
      </c>
      <c r="C242" t="s">
        <v>18</v>
      </c>
      <c r="D242" t="s">
        <v>19</v>
      </c>
      <c r="E242" t="s">
        <v>20</v>
      </c>
      <c r="F242" t="s">
        <v>21</v>
      </c>
      <c r="G242" t="s">
        <v>22</v>
      </c>
    </row>
    <row r="244" spans="1:11" x14ac:dyDescent="0.25">
      <c r="A244" t="s">
        <v>23</v>
      </c>
      <c r="B244" t="s">
        <v>24</v>
      </c>
      <c r="C244" t="s">
        <v>25</v>
      </c>
      <c r="D244" t="s">
        <v>26</v>
      </c>
      <c r="E244">
        <v>9</v>
      </c>
      <c r="F244" t="s">
        <v>27</v>
      </c>
      <c r="G244">
        <v>96</v>
      </c>
      <c r="H244" t="s">
        <v>28</v>
      </c>
      <c r="I244">
        <v>41</v>
      </c>
      <c r="J244" t="s">
        <v>29</v>
      </c>
      <c r="K244">
        <v>579</v>
      </c>
    </row>
    <row r="247" spans="1:11" x14ac:dyDescent="0.25">
      <c r="A247" t="s">
        <v>30</v>
      </c>
      <c r="B247" t="s">
        <v>31</v>
      </c>
      <c r="C247" t="s">
        <v>32</v>
      </c>
      <c r="D247" t="s">
        <v>33</v>
      </c>
      <c r="E247" t="s">
        <v>34</v>
      </c>
      <c r="F247" t="s">
        <v>35</v>
      </c>
      <c r="G247" t="s">
        <v>31</v>
      </c>
      <c r="H247" t="s">
        <v>32</v>
      </c>
    </row>
    <row r="248" spans="1:11" x14ac:dyDescent="0.25">
      <c r="A248" t="s">
        <v>36</v>
      </c>
      <c r="B248" t="s">
        <v>33</v>
      </c>
      <c r="C248" t="s">
        <v>37</v>
      </c>
      <c r="D248" t="s">
        <v>38</v>
      </c>
      <c r="E248" t="s">
        <v>33</v>
      </c>
      <c r="F248" t="s">
        <v>39</v>
      </c>
      <c r="G248" t="s">
        <v>40</v>
      </c>
    </row>
    <row r="249" spans="1:11" x14ac:dyDescent="0.25">
      <c r="A249" t="s">
        <v>41</v>
      </c>
      <c r="B249" t="s">
        <v>33</v>
      </c>
      <c r="C249" t="s">
        <v>42</v>
      </c>
      <c r="D249" t="s">
        <v>43</v>
      </c>
      <c r="E249" t="s">
        <v>44</v>
      </c>
      <c r="F249">
        <v>92</v>
      </c>
      <c r="G249" t="s">
        <v>33</v>
      </c>
      <c r="H249">
        <v>92</v>
      </c>
      <c r="I249" t="s">
        <v>45</v>
      </c>
    </row>
    <row r="252" spans="1:11" x14ac:dyDescent="0.25">
      <c r="A252" t="s">
        <v>46</v>
      </c>
      <c r="B252" t="s">
        <v>47</v>
      </c>
      <c r="C252" t="s">
        <v>48</v>
      </c>
      <c r="D252" t="s">
        <v>49</v>
      </c>
      <c r="E252" t="s">
        <v>50</v>
      </c>
      <c r="F252" t="s">
        <v>51</v>
      </c>
      <c r="G252" t="s">
        <v>52</v>
      </c>
      <c r="H252" t="s">
        <v>53</v>
      </c>
    </row>
    <row r="253" spans="1:11" x14ac:dyDescent="0.25">
      <c r="A253" t="s">
        <v>54</v>
      </c>
      <c r="B253" t="s">
        <v>55</v>
      </c>
      <c r="C253" t="s">
        <v>56</v>
      </c>
      <c r="D253" t="s">
        <v>57</v>
      </c>
      <c r="E253" t="s">
        <v>58</v>
      </c>
      <c r="F253" t="s">
        <v>59</v>
      </c>
      <c r="G253">
        <v>2000</v>
      </c>
      <c r="H253" t="s">
        <v>60</v>
      </c>
      <c r="I253" t="s">
        <v>61</v>
      </c>
      <c r="J253" t="s">
        <v>62</v>
      </c>
      <c r="K253">
        <v>2016</v>
      </c>
    </row>
    <row r="255" spans="1:11" x14ac:dyDescent="0.25">
      <c r="A255" s="10" t="s">
        <v>63</v>
      </c>
      <c r="B255" t="s">
        <v>64</v>
      </c>
      <c r="C255" s="10" t="s">
        <v>65</v>
      </c>
      <c r="D255" t="s">
        <v>66</v>
      </c>
      <c r="E255" t="s">
        <v>67</v>
      </c>
      <c r="F255" t="s">
        <v>68</v>
      </c>
      <c r="G255" t="s">
        <v>69</v>
      </c>
      <c r="H255" t="s">
        <v>70</v>
      </c>
      <c r="I255" t="s">
        <v>71</v>
      </c>
      <c r="J255" t="s">
        <v>72</v>
      </c>
      <c r="K255" t="s">
        <v>73</v>
      </c>
    </row>
    <row r="256" spans="1:11" x14ac:dyDescent="0.25">
      <c r="A256" s="10">
        <v>6000</v>
      </c>
      <c r="B256">
        <v>0.8014</v>
      </c>
      <c r="C256" s="10" t="s">
        <v>74</v>
      </c>
      <c r="D256">
        <v>0</v>
      </c>
      <c r="E256">
        <v>1.62</v>
      </c>
      <c r="F256">
        <v>1.62</v>
      </c>
      <c r="G256">
        <v>3</v>
      </c>
      <c r="H256">
        <v>0</v>
      </c>
      <c r="I256">
        <v>99.2</v>
      </c>
      <c r="J256">
        <v>20</v>
      </c>
    </row>
    <row r="258" spans="1:13" x14ac:dyDescent="0.25">
      <c r="A258" t="s">
        <v>75</v>
      </c>
      <c r="B258" t="s">
        <v>76</v>
      </c>
      <c r="C258" t="s">
        <v>77</v>
      </c>
      <c r="D258" t="s">
        <v>78</v>
      </c>
      <c r="E258" t="s">
        <v>79</v>
      </c>
      <c r="F258" t="s">
        <v>78</v>
      </c>
      <c r="G258" t="s">
        <v>80</v>
      </c>
      <c r="H258" t="s">
        <v>81</v>
      </c>
      <c r="I258" t="s">
        <v>82</v>
      </c>
      <c r="J258" t="s">
        <v>83</v>
      </c>
    </row>
    <row r="259" spans="1:13" x14ac:dyDescent="0.25">
      <c r="A259">
        <v>1</v>
      </c>
      <c r="B259" s="11">
        <v>2</v>
      </c>
      <c r="C259" s="11">
        <v>2</v>
      </c>
      <c r="D259" s="11">
        <v>1E-4</v>
      </c>
      <c r="E259" s="11">
        <v>0</v>
      </c>
      <c r="F259">
        <v>9.6</v>
      </c>
      <c r="G259">
        <v>2000</v>
      </c>
    </row>
    <row r="261" spans="1:13" x14ac:dyDescent="0.25">
      <c r="A261" t="s">
        <v>84</v>
      </c>
      <c r="B261" t="s">
        <v>32</v>
      </c>
      <c r="C261" t="s">
        <v>85</v>
      </c>
      <c r="D261" t="s">
        <v>86</v>
      </c>
      <c r="E261" t="s">
        <v>87</v>
      </c>
      <c r="F261" s="10" t="s">
        <v>88</v>
      </c>
      <c r="G261" t="s">
        <v>89</v>
      </c>
      <c r="H261" t="s">
        <v>90</v>
      </c>
      <c r="I261" t="s">
        <v>91</v>
      </c>
      <c r="J261" t="s">
        <v>92</v>
      </c>
      <c r="K261" t="s">
        <v>93</v>
      </c>
      <c r="L261" t="s">
        <v>94</v>
      </c>
      <c r="M261" t="s">
        <v>95</v>
      </c>
    </row>
    <row r="262" spans="1:13" x14ac:dyDescent="0.25">
      <c r="A262" t="s">
        <v>96</v>
      </c>
      <c r="B262" t="s">
        <v>36</v>
      </c>
      <c r="C262">
        <v>1962</v>
      </c>
      <c r="D262">
        <v>1019.2</v>
      </c>
      <c r="E262">
        <v>950</v>
      </c>
      <c r="F262" s="10">
        <v>2495</v>
      </c>
      <c r="G262">
        <v>535.20000000000005</v>
      </c>
      <c r="H262">
        <v>0.56299999999999994</v>
      </c>
      <c r="I262">
        <v>132.5</v>
      </c>
      <c r="J262">
        <v>7.5</v>
      </c>
      <c r="K262">
        <v>108.6</v>
      </c>
      <c r="L262">
        <v>535.9</v>
      </c>
    </row>
    <row r="264" spans="1:13" x14ac:dyDescent="0.25">
      <c r="A264" s="10" t="s">
        <v>63</v>
      </c>
      <c r="B264" t="s">
        <v>64</v>
      </c>
      <c r="C264" s="10" t="s">
        <v>65</v>
      </c>
      <c r="D264" t="s">
        <v>66</v>
      </c>
      <c r="E264" t="s">
        <v>67</v>
      </c>
      <c r="F264" t="s">
        <v>68</v>
      </c>
      <c r="G264" t="s">
        <v>69</v>
      </c>
      <c r="H264" t="s">
        <v>70</v>
      </c>
      <c r="I264" t="s">
        <v>71</v>
      </c>
      <c r="J264" t="s">
        <v>72</v>
      </c>
      <c r="K264" t="s">
        <v>73</v>
      </c>
    </row>
    <row r="265" spans="1:13" x14ac:dyDescent="0.25">
      <c r="A265" s="10">
        <v>6000</v>
      </c>
      <c r="B265">
        <v>0.8014</v>
      </c>
      <c r="C265" s="10" t="s">
        <v>97</v>
      </c>
      <c r="D265">
        <v>0</v>
      </c>
      <c r="E265">
        <v>19.62</v>
      </c>
      <c r="F265">
        <v>19.62</v>
      </c>
      <c r="G265">
        <v>3</v>
      </c>
      <c r="H265">
        <v>0</v>
      </c>
      <c r="I265">
        <v>99.2</v>
      </c>
      <c r="J265">
        <v>20</v>
      </c>
    </row>
    <row r="267" spans="1:13" x14ac:dyDescent="0.25">
      <c r="A267" t="s">
        <v>75</v>
      </c>
      <c r="B267" t="s">
        <v>76</v>
      </c>
      <c r="C267" t="s">
        <v>77</v>
      </c>
      <c r="D267" t="s">
        <v>78</v>
      </c>
      <c r="E267" t="s">
        <v>79</v>
      </c>
      <c r="F267" t="s">
        <v>78</v>
      </c>
      <c r="G267" t="s">
        <v>80</v>
      </c>
      <c r="H267" t="s">
        <v>81</v>
      </c>
      <c r="I267" t="s">
        <v>82</v>
      </c>
      <c r="J267" t="s">
        <v>83</v>
      </c>
    </row>
    <row r="268" spans="1:13" x14ac:dyDescent="0.25">
      <c r="A268">
        <v>1</v>
      </c>
      <c r="B268" s="11">
        <v>2</v>
      </c>
      <c r="C268" s="11">
        <v>2</v>
      </c>
      <c r="D268" s="11">
        <v>1E-4</v>
      </c>
      <c r="E268" s="11">
        <v>0</v>
      </c>
      <c r="F268">
        <v>9.6</v>
      </c>
      <c r="G268">
        <v>2000</v>
      </c>
    </row>
    <row r="270" spans="1:13" x14ac:dyDescent="0.25">
      <c r="A270" t="s">
        <v>84</v>
      </c>
      <c r="B270" t="s">
        <v>32</v>
      </c>
      <c r="C270" t="s">
        <v>85</v>
      </c>
      <c r="D270" t="s">
        <v>86</v>
      </c>
      <c r="E270" t="s">
        <v>87</v>
      </c>
      <c r="F270" s="10" t="s">
        <v>88</v>
      </c>
      <c r="G270" t="s">
        <v>89</v>
      </c>
      <c r="H270" t="s">
        <v>90</v>
      </c>
      <c r="I270" t="s">
        <v>91</v>
      </c>
      <c r="J270" t="s">
        <v>92</v>
      </c>
      <c r="K270" t="s">
        <v>93</v>
      </c>
      <c r="L270" t="s">
        <v>94</v>
      </c>
      <c r="M270" t="s">
        <v>95</v>
      </c>
    </row>
    <row r="271" spans="1:13" x14ac:dyDescent="0.25">
      <c r="A271" t="s">
        <v>96</v>
      </c>
      <c r="B271" t="s">
        <v>36</v>
      </c>
      <c r="C271">
        <v>1988</v>
      </c>
      <c r="D271">
        <v>1019.8</v>
      </c>
      <c r="E271">
        <v>950</v>
      </c>
      <c r="F271" s="10">
        <v>2495</v>
      </c>
      <c r="G271">
        <v>537.70000000000005</v>
      </c>
      <c r="H271">
        <v>0.56599999999999995</v>
      </c>
      <c r="I271">
        <v>130.19999999999999</v>
      </c>
      <c r="J271">
        <v>7.32</v>
      </c>
      <c r="K271">
        <v>107.6</v>
      </c>
      <c r="L271">
        <v>571.6</v>
      </c>
    </row>
    <row r="273" spans="1:13" x14ac:dyDescent="0.25">
      <c r="A273" s="10" t="s">
        <v>63</v>
      </c>
      <c r="B273" t="s">
        <v>64</v>
      </c>
      <c r="C273" s="10" t="s">
        <v>65</v>
      </c>
      <c r="D273" t="s">
        <v>66</v>
      </c>
      <c r="E273" t="s">
        <v>67</v>
      </c>
      <c r="F273" t="s">
        <v>68</v>
      </c>
      <c r="G273" t="s">
        <v>69</v>
      </c>
      <c r="H273" t="s">
        <v>70</v>
      </c>
      <c r="I273" t="s">
        <v>71</v>
      </c>
      <c r="J273" t="s">
        <v>72</v>
      </c>
      <c r="K273" t="s">
        <v>73</v>
      </c>
    </row>
    <row r="274" spans="1:13" x14ac:dyDescent="0.25">
      <c r="A274" s="10">
        <v>6000</v>
      </c>
      <c r="B274">
        <v>0.8014</v>
      </c>
      <c r="C274" s="10" t="s">
        <v>98</v>
      </c>
      <c r="D274">
        <v>0</v>
      </c>
      <c r="E274">
        <v>37.619999999999997</v>
      </c>
      <c r="F274">
        <v>37.619999999999997</v>
      </c>
      <c r="G274">
        <v>3</v>
      </c>
      <c r="H274">
        <v>0</v>
      </c>
      <c r="I274">
        <v>99.2</v>
      </c>
      <c r="J274">
        <v>20</v>
      </c>
    </row>
    <row r="276" spans="1:13" x14ac:dyDescent="0.25">
      <c r="A276" t="s">
        <v>75</v>
      </c>
      <c r="B276" t="s">
        <v>76</v>
      </c>
      <c r="C276" t="s">
        <v>77</v>
      </c>
      <c r="D276" t="s">
        <v>78</v>
      </c>
      <c r="E276" t="s">
        <v>79</v>
      </c>
      <c r="F276" t="s">
        <v>78</v>
      </c>
      <c r="G276" t="s">
        <v>80</v>
      </c>
      <c r="H276" t="s">
        <v>81</v>
      </c>
      <c r="I276" t="s">
        <v>82</v>
      </c>
      <c r="J276" t="s">
        <v>83</v>
      </c>
    </row>
    <row r="277" spans="1:13" x14ac:dyDescent="0.25">
      <c r="A277">
        <v>1</v>
      </c>
      <c r="B277" s="11">
        <v>2</v>
      </c>
      <c r="C277" s="11">
        <v>2</v>
      </c>
      <c r="D277" s="11">
        <v>1E-4</v>
      </c>
      <c r="E277" s="11">
        <v>0</v>
      </c>
      <c r="F277">
        <v>9.6</v>
      </c>
      <c r="G277">
        <v>2000</v>
      </c>
    </row>
    <row r="279" spans="1:13" x14ac:dyDescent="0.25">
      <c r="A279" t="s">
        <v>84</v>
      </c>
      <c r="B279" t="s">
        <v>32</v>
      </c>
      <c r="C279" t="s">
        <v>85</v>
      </c>
      <c r="D279" t="s">
        <v>86</v>
      </c>
      <c r="E279" t="s">
        <v>87</v>
      </c>
      <c r="F279" s="10" t="s">
        <v>88</v>
      </c>
      <c r="G279" t="s">
        <v>89</v>
      </c>
      <c r="H279" t="s">
        <v>90</v>
      </c>
      <c r="I279" t="s">
        <v>91</v>
      </c>
      <c r="J279" t="s">
        <v>92</v>
      </c>
      <c r="K279" t="s">
        <v>93</v>
      </c>
      <c r="L279" t="s">
        <v>94</v>
      </c>
      <c r="M279" t="s">
        <v>95</v>
      </c>
    </row>
    <row r="280" spans="1:13" x14ac:dyDescent="0.25">
      <c r="A280" t="s">
        <v>96</v>
      </c>
      <c r="B280" t="s">
        <v>36</v>
      </c>
      <c r="C280">
        <v>2014</v>
      </c>
      <c r="D280">
        <v>1020.6</v>
      </c>
      <c r="E280">
        <v>950</v>
      </c>
      <c r="F280" s="10">
        <v>2495</v>
      </c>
      <c r="G280">
        <v>540.20000000000005</v>
      </c>
      <c r="H280">
        <v>0.56899999999999995</v>
      </c>
      <c r="I280">
        <v>128</v>
      </c>
      <c r="J280">
        <v>7.15</v>
      </c>
      <c r="K280">
        <v>106.8</v>
      </c>
      <c r="L280">
        <v>607.29999999999995</v>
      </c>
    </row>
    <row r="282" spans="1:13" x14ac:dyDescent="0.25">
      <c r="A282" t="s">
        <v>16</v>
      </c>
      <c r="B282" t="s">
        <v>17</v>
      </c>
      <c r="C282" t="s">
        <v>18</v>
      </c>
      <c r="D282" t="s">
        <v>19</v>
      </c>
      <c r="E282" t="s">
        <v>20</v>
      </c>
      <c r="F282" t="s">
        <v>21</v>
      </c>
      <c r="G282" t="s">
        <v>22</v>
      </c>
    </row>
    <row r="284" spans="1:13" x14ac:dyDescent="0.25">
      <c r="A284" t="s">
        <v>23</v>
      </c>
      <c r="B284" t="s">
        <v>24</v>
      </c>
      <c r="C284" t="s">
        <v>25</v>
      </c>
      <c r="D284" t="s">
        <v>26</v>
      </c>
      <c r="E284">
        <v>9</v>
      </c>
      <c r="F284" t="s">
        <v>27</v>
      </c>
      <c r="G284">
        <v>96</v>
      </c>
      <c r="H284" t="s">
        <v>28</v>
      </c>
      <c r="I284">
        <v>41</v>
      </c>
      <c r="J284" t="s">
        <v>29</v>
      </c>
      <c r="K284">
        <v>579</v>
      </c>
    </row>
    <row r="287" spans="1:13" x14ac:dyDescent="0.25">
      <c r="A287" t="s">
        <v>30</v>
      </c>
      <c r="B287" t="s">
        <v>31</v>
      </c>
      <c r="C287" t="s">
        <v>32</v>
      </c>
      <c r="D287" t="s">
        <v>33</v>
      </c>
      <c r="E287" t="s">
        <v>34</v>
      </c>
      <c r="F287" t="s">
        <v>35</v>
      </c>
      <c r="G287" t="s">
        <v>31</v>
      </c>
      <c r="H287" t="s">
        <v>32</v>
      </c>
    </row>
    <row r="288" spans="1:13" x14ac:dyDescent="0.25">
      <c r="A288" t="s">
        <v>36</v>
      </c>
      <c r="B288" t="s">
        <v>33</v>
      </c>
      <c r="C288" t="s">
        <v>37</v>
      </c>
      <c r="D288" t="s">
        <v>38</v>
      </c>
      <c r="E288" t="s">
        <v>33</v>
      </c>
      <c r="F288" t="s">
        <v>39</v>
      </c>
      <c r="G288" t="s">
        <v>40</v>
      </c>
    </row>
    <row r="289" spans="1:13" x14ac:dyDescent="0.25">
      <c r="A289" t="s">
        <v>41</v>
      </c>
      <c r="B289" t="s">
        <v>33</v>
      </c>
      <c r="C289" t="s">
        <v>42</v>
      </c>
      <c r="D289" t="s">
        <v>43</v>
      </c>
      <c r="E289" t="s">
        <v>44</v>
      </c>
      <c r="F289">
        <v>92</v>
      </c>
      <c r="G289" t="s">
        <v>33</v>
      </c>
      <c r="H289">
        <v>92</v>
      </c>
      <c r="I289" t="s">
        <v>45</v>
      </c>
    </row>
    <row r="292" spans="1:13" x14ac:dyDescent="0.25">
      <c r="A292" t="s">
        <v>46</v>
      </c>
      <c r="B292" t="s">
        <v>47</v>
      </c>
      <c r="C292" t="s">
        <v>48</v>
      </c>
      <c r="D292" t="s">
        <v>49</v>
      </c>
      <c r="E292" t="s">
        <v>50</v>
      </c>
      <c r="F292" t="s">
        <v>51</v>
      </c>
      <c r="G292" t="s">
        <v>52</v>
      </c>
      <c r="H292" t="s">
        <v>53</v>
      </c>
    </row>
    <row r="293" spans="1:13" x14ac:dyDescent="0.25">
      <c r="A293" t="s">
        <v>54</v>
      </c>
      <c r="B293" t="s">
        <v>55</v>
      </c>
      <c r="C293" t="s">
        <v>56</v>
      </c>
      <c r="D293" t="s">
        <v>57</v>
      </c>
      <c r="E293" t="s">
        <v>58</v>
      </c>
      <c r="F293" t="s">
        <v>59</v>
      </c>
      <c r="G293">
        <v>2000</v>
      </c>
      <c r="H293" t="s">
        <v>60</v>
      </c>
      <c r="I293" t="s">
        <v>61</v>
      </c>
      <c r="J293" t="s">
        <v>62</v>
      </c>
      <c r="K293">
        <v>2016</v>
      </c>
    </row>
    <row r="295" spans="1:13" x14ac:dyDescent="0.25">
      <c r="A295" s="10" t="s">
        <v>63</v>
      </c>
      <c r="B295" t="s">
        <v>64</v>
      </c>
      <c r="C295" s="10" t="s">
        <v>65</v>
      </c>
      <c r="D295" t="s">
        <v>66</v>
      </c>
      <c r="E295" t="s">
        <v>67</v>
      </c>
      <c r="F295" t="s">
        <v>68</v>
      </c>
      <c r="G295" t="s">
        <v>69</v>
      </c>
      <c r="H295" t="s">
        <v>70</v>
      </c>
      <c r="I295" t="s">
        <v>71</v>
      </c>
      <c r="J295" t="s">
        <v>72</v>
      </c>
      <c r="K295" t="s">
        <v>73</v>
      </c>
    </row>
    <row r="296" spans="1:13" x14ac:dyDescent="0.25">
      <c r="A296" s="10">
        <v>6000</v>
      </c>
      <c r="B296">
        <v>0.8014</v>
      </c>
      <c r="C296" s="10" t="s">
        <v>99</v>
      </c>
      <c r="D296">
        <v>0</v>
      </c>
      <c r="E296">
        <v>55.62</v>
      </c>
      <c r="F296">
        <v>55.62</v>
      </c>
      <c r="G296">
        <v>3</v>
      </c>
      <c r="H296">
        <v>0</v>
      </c>
      <c r="I296">
        <v>99.2</v>
      </c>
      <c r="J296">
        <v>20</v>
      </c>
    </row>
    <row r="298" spans="1:13" x14ac:dyDescent="0.25">
      <c r="A298" t="s">
        <v>75</v>
      </c>
      <c r="B298" t="s">
        <v>76</v>
      </c>
      <c r="C298" t="s">
        <v>77</v>
      </c>
      <c r="D298" t="s">
        <v>78</v>
      </c>
      <c r="E298" t="s">
        <v>79</v>
      </c>
      <c r="F298" t="s">
        <v>78</v>
      </c>
      <c r="G298" t="s">
        <v>80</v>
      </c>
      <c r="H298" t="s">
        <v>81</v>
      </c>
      <c r="I298" t="s">
        <v>82</v>
      </c>
      <c r="J298" t="s">
        <v>83</v>
      </c>
    </row>
    <row r="299" spans="1:13" x14ac:dyDescent="0.25">
      <c r="A299">
        <v>1</v>
      </c>
      <c r="B299" s="11">
        <v>2</v>
      </c>
      <c r="C299" s="11">
        <v>2</v>
      </c>
      <c r="D299" s="11">
        <v>1E-4</v>
      </c>
      <c r="E299" s="11">
        <v>0</v>
      </c>
      <c r="F299">
        <v>9.6</v>
      </c>
      <c r="G299">
        <v>2000</v>
      </c>
    </row>
    <row r="301" spans="1:13" x14ac:dyDescent="0.25">
      <c r="A301" t="s">
        <v>84</v>
      </c>
      <c r="B301" t="s">
        <v>32</v>
      </c>
      <c r="C301" t="s">
        <v>85</v>
      </c>
      <c r="D301" t="s">
        <v>86</v>
      </c>
      <c r="E301" t="s">
        <v>87</v>
      </c>
      <c r="F301" s="10" t="s">
        <v>88</v>
      </c>
      <c r="G301" t="s">
        <v>89</v>
      </c>
      <c r="H301" t="s">
        <v>90</v>
      </c>
      <c r="I301" t="s">
        <v>91</v>
      </c>
      <c r="J301" t="s">
        <v>92</v>
      </c>
      <c r="K301" t="s">
        <v>93</v>
      </c>
      <c r="L301" t="s">
        <v>94</v>
      </c>
      <c r="M301" t="s">
        <v>95</v>
      </c>
    </row>
    <row r="302" spans="1:13" x14ac:dyDescent="0.25">
      <c r="A302" t="s">
        <v>101</v>
      </c>
      <c r="B302" t="s">
        <v>36</v>
      </c>
      <c r="C302">
        <v>1987</v>
      </c>
      <c r="D302">
        <v>936.8</v>
      </c>
      <c r="E302">
        <v>864.7</v>
      </c>
      <c r="F302" s="10">
        <v>2271</v>
      </c>
      <c r="G302">
        <v>508.1</v>
      </c>
      <c r="H302">
        <v>0.58799999999999997</v>
      </c>
      <c r="I302">
        <v>115.3</v>
      </c>
      <c r="J302">
        <v>6.76</v>
      </c>
      <c r="K302">
        <v>101.7</v>
      </c>
      <c r="L302">
        <v>629.70000000000005</v>
      </c>
    </row>
    <row r="304" spans="1:13" x14ac:dyDescent="0.25">
      <c r="A304" s="10" t="s">
        <v>63</v>
      </c>
      <c r="B304" t="s">
        <v>64</v>
      </c>
      <c r="C304" s="10" t="s">
        <v>65</v>
      </c>
      <c r="D304" t="s">
        <v>66</v>
      </c>
      <c r="E304" t="s">
        <v>67</v>
      </c>
      <c r="F304" t="s">
        <v>68</v>
      </c>
      <c r="G304" t="s">
        <v>69</v>
      </c>
      <c r="H304" t="s">
        <v>70</v>
      </c>
      <c r="I304" t="s">
        <v>71</v>
      </c>
      <c r="J304" t="s">
        <v>72</v>
      </c>
      <c r="K304" t="s">
        <v>73</v>
      </c>
    </row>
    <row r="305" spans="1:13" x14ac:dyDescent="0.25">
      <c r="A305" s="10">
        <v>6000</v>
      </c>
      <c r="B305">
        <v>0.8014</v>
      </c>
      <c r="C305" s="10" t="s">
        <v>100</v>
      </c>
      <c r="D305">
        <v>0</v>
      </c>
      <c r="E305">
        <v>73.62</v>
      </c>
      <c r="F305">
        <v>73.62</v>
      </c>
      <c r="G305">
        <v>3</v>
      </c>
      <c r="H305">
        <v>0</v>
      </c>
      <c r="I305">
        <v>99.2</v>
      </c>
      <c r="J305">
        <v>20</v>
      </c>
    </row>
    <row r="307" spans="1:13" x14ac:dyDescent="0.25">
      <c r="A307" t="s">
        <v>75</v>
      </c>
      <c r="B307" t="s">
        <v>76</v>
      </c>
      <c r="C307" t="s">
        <v>77</v>
      </c>
      <c r="D307" t="s">
        <v>78</v>
      </c>
      <c r="E307" t="s">
        <v>79</v>
      </c>
      <c r="F307" t="s">
        <v>78</v>
      </c>
      <c r="G307" t="s">
        <v>80</v>
      </c>
      <c r="H307" t="s">
        <v>81</v>
      </c>
      <c r="I307" t="s">
        <v>82</v>
      </c>
      <c r="J307" t="s">
        <v>83</v>
      </c>
    </row>
    <row r="308" spans="1:13" x14ac:dyDescent="0.25">
      <c r="A308">
        <v>1</v>
      </c>
      <c r="B308" s="11">
        <v>2</v>
      </c>
      <c r="C308" s="11">
        <v>2</v>
      </c>
      <c r="D308" s="11">
        <v>1E-4</v>
      </c>
      <c r="E308" s="11">
        <v>0</v>
      </c>
      <c r="F308">
        <v>9.6</v>
      </c>
      <c r="G308">
        <v>2000</v>
      </c>
    </row>
    <row r="310" spans="1:13" x14ac:dyDescent="0.25">
      <c r="A310" t="s">
        <v>84</v>
      </c>
      <c r="B310" t="s">
        <v>32</v>
      </c>
      <c r="C310" t="s">
        <v>85</v>
      </c>
      <c r="D310" t="s">
        <v>86</v>
      </c>
      <c r="E310" t="s">
        <v>87</v>
      </c>
      <c r="F310" s="10" t="s">
        <v>88</v>
      </c>
      <c r="G310" t="s">
        <v>89</v>
      </c>
      <c r="H310" t="s">
        <v>90</v>
      </c>
      <c r="I310" t="s">
        <v>91</v>
      </c>
      <c r="J310" t="s">
        <v>92</v>
      </c>
      <c r="K310" t="s">
        <v>93</v>
      </c>
      <c r="L310" t="s">
        <v>94</v>
      </c>
      <c r="M310" t="s">
        <v>95</v>
      </c>
    </row>
    <row r="311" spans="1:13" x14ac:dyDescent="0.25">
      <c r="A311" t="s">
        <v>101</v>
      </c>
      <c r="B311" t="s">
        <v>36</v>
      </c>
      <c r="C311">
        <v>1923</v>
      </c>
      <c r="D311">
        <v>806.8</v>
      </c>
      <c r="E311">
        <v>734.5</v>
      </c>
      <c r="F311" s="10">
        <v>1929</v>
      </c>
      <c r="G311">
        <v>459.4</v>
      </c>
      <c r="H311">
        <v>0.625</v>
      </c>
      <c r="I311">
        <v>98.5</v>
      </c>
      <c r="J311">
        <v>6.29</v>
      </c>
      <c r="K311">
        <v>94.3</v>
      </c>
      <c r="L311">
        <v>641.29999999999995</v>
      </c>
    </row>
    <row r="313" spans="1:13" x14ac:dyDescent="0.25">
      <c r="A313" s="10" t="s">
        <v>63</v>
      </c>
      <c r="B313" t="s">
        <v>64</v>
      </c>
      <c r="C313" s="10" t="s">
        <v>65</v>
      </c>
      <c r="D313" t="s">
        <v>66</v>
      </c>
      <c r="E313" t="s">
        <v>67</v>
      </c>
      <c r="F313" t="s">
        <v>68</v>
      </c>
      <c r="G313" t="s">
        <v>69</v>
      </c>
      <c r="H313" t="s">
        <v>70</v>
      </c>
      <c r="I313" t="s">
        <v>71</v>
      </c>
      <c r="J313" t="s">
        <v>72</v>
      </c>
      <c r="K313" t="s">
        <v>73</v>
      </c>
    </row>
    <row r="314" spans="1:13" x14ac:dyDescent="0.25">
      <c r="A314" s="10">
        <v>6000</v>
      </c>
      <c r="B314">
        <v>0.8014</v>
      </c>
      <c r="C314" s="10" t="s">
        <v>102</v>
      </c>
      <c r="D314">
        <v>0</v>
      </c>
      <c r="E314">
        <v>91.62</v>
      </c>
      <c r="F314">
        <v>91.62</v>
      </c>
      <c r="G314">
        <v>3</v>
      </c>
      <c r="H314">
        <v>0</v>
      </c>
      <c r="I314">
        <v>99.2</v>
      </c>
      <c r="J314">
        <v>20</v>
      </c>
    </row>
    <row r="316" spans="1:13" x14ac:dyDescent="0.25">
      <c r="A316" t="s">
        <v>75</v>
      </c>
      <c r="B316" t="s">
        <v>76</v>
      </c>
      <c r="C316" t="s">
        <v>77</v>
      </c>
      <c r="D316" t="s">
        <v>78</v>
      </c>
      <c r="E316" t="s">
        <v>79</v>
      </c>
      <c r="F316" t="s">
        <v>78</v>
      </c>
      <c r="G316" t="s">
        <v>80</v>
      </c>
      <c r="H316" t="s">
        <v>81</v>
      </c>
      <c r="I316" t="s">
        <v>82</v>
      </c>
      <c r="J316" t="s">
        <v>83</v>
      </c>
    </row>
    <row r="317" spans="1:13" x14ac:dyDescent="0.25">
      <c r="A317">
        <v>1</v>
      </c>
      <c r="B317" s="11">
        <v>2</v>
      </c>
      <c r="C317" s="11">
        <v>2</v>
      </c>
      <c r="D317" s="11">
        <v>1E-4</v>
      </c>
      <c r="E317" s="11">
        <v>0</v>
      </c>
      <c r="F317">
        <v>9.6</v>
      </c>
      <c r="G317">
        <v>2000</v>
      </c>
    </row>
    <row r="319" spans="1:13" x14ac:dyDescent="0.25">
      <c r="A319" t="s">
        <v>84</v>
      </c>
      <c r="B319" t="s">
        <v>32</v>
      </c>
      <c r="C319" t="s">
        <v>85</v>
      </c>
      <c r="D319" t="s">
        <v>86</v>
      </c>
      <c r="E319" t="s">
        <v>87</v>
      </c>
      <c r="F319" s="10" t="s">
        <v>88</v>
      </c>
      <c r="G319" t="s">
        <v>89</v>
      </c>
      <c r="H319" t="s">
        <v>90</v>
      </c>
      <c r="I319" t="s">
        <v>91</v>
      </c>
      <c r="J319" t="s">
        <v>92</v>
      </c>
      <c r="K319" t="s">
        <v>93</v>
      </c>
      <c r="L319" t="s">
        <v>94</v>
      </c>
      <c r="M319" t="s">
        <v>95</v>
      </c>
    </row>
    <row r="320" spans="1:13" x14ac:dyDescent="0.25">
      <c r="A320" t="s">
        <v>101</v>
      </c>
      <c r="B320" t="s">
        <v>36</v>
      </c>
      <c r="C320">
        <v>1865</v>
      </c>
      <c r="D320">
        <v>688.2</v>
      </c>
      <c r="E320">
        <v>617.20000000000005</v>
      </c>
      <c r="F320" s="10">
        <v>1621</v>
      </c>
      <c r="G320">
        <v>415.9</v>
      </c>
      <c r="H320">
        <v>0.67400000000000004</v>
      </c>
      <c r="I320">
        <v>82.1</v>
      </c>
      <c r="J320">
        <v>5.85</v>
      </c>
      <c r="K320">
        <v>87.7</v>
      </c>
      <c r="L320">
        <v>652.5</v>
      </c>
    </row>
    <row r="322" spans="1:11" x14ac:dyDescent="0.25">
      <c r="A322" t="s">
        <v>16</v>
      </c>
      <c r="B322" t="s">
        <v>17</v>
      </c>
      <c r="C322" t="s">
        <v>18</v>
      </c>
      <c r="D322" t="s">
        <v>19</v>
      </c>
      <c r="E322" t="s">
        <v>20</v>
      </c>
      <c r="F322" t="s">
        <v>21</v>
      </c>
      <c r="G322" t="s">
        <v>22</v>
      </c>
    </row>
    <row r="324" spans="1:11" x14ac:dyDescent="0.25">
      <c r="A324" t="s">
        <v>23</v>
      </c>
      <c r="B324" t="s">
        <v>24</v>
      </c>
      <c r="C324" t="s">
        <v>25</v>
      </c>
      <c r="D324" t="s">
        <v>26</v>
      </c>
      <c r="E324">
        <v>9</v>
      </c>
      <c r="F324" t="s">
        <v>27</v>
      </c>
      <c r="G324">
        <v>96</v>
      </c>
      <c r="H324" t="s">
        <v>28</v>
      </c>
      <c r="I324">
        <v>41</v>
      </c>
      <c r="J324" t="s">
        <v>29</v>
      </c>
      <c r="K324">
        <v>579</v>
      </c>
    </row>
    <row r="327" spans="1:11" x14ac:dyDescent="0.25">
      <c r="A327" t="s">
        <v>30</v>
      </c>
      <c r="B327" t="s">
        <v>31</v>
      </c>
      <c r="C327" t="s">
        <v>32</v>
      </c>
      <c r="D327" t="s">
        <v>33</v>
      </c>
      <c r="E327" t="s">
        <v>34</v>
      </c>
      <c r="F327" t="s">
        <v>35</v>
      </c>
      <c r="G327" t="s">
        <v>31</v>
      </c>
      <c r="H327" t="s">
        <v>32</v>
      </c>
    </row>
    <row r="328" spans="1:11" x14ac:dyDescent="0.25">
      <c r="A328" t="s">
        <v>36</v>
      </c>
      <c r="B328" t="s">
        <v>33</v>
      </c>
      <c r="C328" t="s">
        <v>37</v>
      </c>
      <c r="D328" t="s">
        <v>38</v>
      </c>
      <c r="E328" t="s">
        <v>33</v>
      </c>
      <c r="F328" t="s">
        <v>39</v>
      </c>
      <c r="G328" t="s">
        <v>40</v>
      </c>
    </row>
    <row r="329" spans="1:11" x14ac:dyDescent="0.25">
      <c r="A329" t="s">
        <v>41</v>
      </c>
      <c r="B329" t="s">
        <v>33</v>
      </c>
      <c r="C329" t="s">
        <v>42</v>
      </c>
      <c r="D329" t="s">
        <v>43</v>
      </c>
      <c r="E329" t="s">
        <v>44</v>
      </c>
      <c r="F329">
        <v>92</v>
      </c>
      <c r="G329" t="s">
        <v>33</v>
      </c>
      <c r="H329">
        <v>92</v>
      </c>
      <c r="I329" t="s">
        <v>45</v>
      </c>
    </row>
    <row r="332" spans="1:11" x14ac:dyDescent="0.25">
      <c r="A332" t="s">
        <v>46</v>
      </c>
      <c r="B332" t="s">
        <v>47</v>
      </c>
      <c r="C332" t="s">
        <v>48</v>
      </c>
      <c r="D332" t="s">
        <v>49</v>
      </c>
      <c r="E332" t="s">
        <v>50</v>
      </c>
      <c r="F332" t="s">
        <v>51</v>
      </c>
      <c r="G332" t="s">
        <v>52</v>
      </c>
      <c r="H332" t="s">
        <v>53</v>
      </c>
    </row>
    <row r="333" spans="1:11" x14ac:dyDescent="0.25">
      <c r="A333" t="s">
        <v>54</v>
      </c>
      <c r="B333" t="s">
        <v>55</v>
      </c>
      <c r="C333" t="s">
        <v>56</v>
      </c>
      <c r="D333" t="s">
        <v>57</v>
      </c>
      <c r="E333" t="s">
        <v>58</v>
      </c>
      <c r="F333" t="s">
        <v>59</v>
      </c>
      <c r="G333">
        <v>2000</v>
      </c>
      <c r="H333" t="s">
        <v>60</v>
      </c>
      <c r="I333" t="s">
        <v>61</v>
      </c>
      <c r="J333" t="s">
        <v>62</v>
      </c>
      <c r="K333">
        <v>2016</v>
      </c>
    </row>
    <row r="335" spans="1:11" x14ac:dyDescent="0.25">
      <c r="A335" s="10" t="s">
        <v>63</v>
      </c>
      <c r="B335" t="s">
        <v>64</v>
      </c>
      <c r="C335" s="10" t="s">
        <v>65</v>
      </c>
      <c r="D335" t="s">
        <v>66</v>
      </c>
      <c r="E335" t="s">
        <v>67</v>
      </c>
      <c r="F335" t="s">
        <v>68</v>
      </c>
      <c r="G335" t="s">
        <v>69</v>
      </c>
      <c r="H335" t="s">
        <v>70</v>
      </c>
      <c r="I335" t="s">
        <v>71</v>
      </c>
      <c r="J335" t="s">
        <v>72</v>
      </c>
      <c r="K335" t="s">
        <v>73</v>
      </c>
    </row>
    <row r="336" spans="1:11" x14ac:dyDescent="0.25">
      <c r="A336" s="10">
        <v>8000</v>
      </c>
      <c r="B336">
        <v>0.74280000000000002</v>
      </c>
      <c r="C336" s="10" t="s">
        <v>74</v>
      </c>
      <c r="D336">
        <v>0</v>
      </c>
      <c r="E336">
        <v>-5.51</v>
      </c>
      <c r="F336">
        <v>-5.51</v>
      </c>
      <c r="G336">
        <v>3</v>
      </c>
      <c r="H336">
        <v>0</v>
      </c>
      <c r="I336">
        <v>99.2</v>
      </c>
      <c r="J336">
        <v>20</v>
      </c>
    </row>
    <row r="338" spans="1:13" x14ac:dyDescent="0.25">
      <c r="A338" t="s">
        <v>75</v>
      </c>
      <c r="B338" t="s">
        <v>76</v>
      </c>
      <c r="C338" t="s">
        <v>77</v>
      </c>
      <c r="D338" t="s">
        <v>78</v>
      </c>
      <c r="E338" t="s">
        <v>79</v>
      </c>
      <c r="F338" t="s">
        <v>78</v>
      </c>
      <c r="G338" t="s">
        <v>80</v>
      </c>
      <c r="H338" t="s">
        <v>81</v>
      </c>
      <c r="I338" t="s">
        <v>82</v>
      </c>
      <c r="J338" t="s">
        <v>83</v>
      </c>
    </row>
    <row r="339" spans="1:13" x14ac:dyDescent="0.25">
      <c r="A339">
        <v>1</v>
      </c>
      <c r="B339" s="11">
        <v>2</v>
      </c>
      <c r="C339" s="11">
        <v>2</v>
      </c>
      <c r="D339" s="11">
        <v>1E-4</v>
      </c>
      <c r="E339" s="11">
        <v>0</v>
      </c>
      <c r="F339">
        <v>9.6</v>
      </c>
      <c r="G339">
        <v>2000</v>
      </c>
    </row>
    <row r="341" spans="1:13" x14ac:dyDescent="0.25">
      <c r="A341" t="s">
        <v>84</v>
      </c>
      <c r="B341" t="s">
        <v>32</v>
      </c>
      <c r="C341" t="s">
        <v>85</v>
      </c>
      <c r="D341" t="s">
        <v>86</v>
      </c>
      <c r="E341" t="s">
        <v>87</v>
      </c>
      <c r="F341" s="10" t="s">
        <v>88</v>
      </c>
      <c r="G341" t="s">
        <v>89</v>
      </c>
      <c r="H341" t="s">
        <v>90</v>
      </c>
      <c r="I341" t="s">
        <v>91</v>
      </c>
      <c r="J341" t="s">
        <v>92</v>
      </c>
      <c r="K341" t="s">
        <v>93</v>
      </c>
      <c r="L341" t="s">
        <v>94</v>
      </c>
      <c r="M341" t="s">
        <v>95</v>
      </c>
    </row>
    <row r="342" spans="1:13" x14ac:dyDescent="0.25">
      <c r="A342" t="s">
        <v>96</v>
      </c>
      <c r="B342" t="s">
        <v>36</v>
      </c>
      <c r="C342">
        <v>1997</v>
      </c>
      <c r="D342">
        <v>1015.3</v>
      </c>
      <c r="E342">
        <v>950</v>
      </c>
      <c r="F342" s="10">
        <v>2495</v>
      </c>
      <c r="G342">
        <v>523.20000000000005</v>
      </c>
      <c r="H342">
        <v>0.55100000000000005</v>
      </c>
      <c r="I342">
        <v>132.6</v>
      </c>
      <c r="J342">
        <v>7.19</v>
      </c>
      <c r="K342">
        <v>104.7</v>
      </c>
      <c r="L342">
        <v>532.6</v>
      </c>
    </row>
    <row r="344" spans="1:13" x14ac:dyDescent="0.25">
      <c r="A344" s="10" t="s">
        <v>63</v>
      </c>
      <c r="B344" t="s">
        <v>64</v>
      </c>
      <c r="C344" s="10" t="s">
        <v>65</v>
      </c>
      <c r="D344" t="s">
        <v>66</v>
      </c>
      <c r="E344" t="s">
        <v>67</v>
      </c>
      <c r="F344" t="s">
        <v>68</v>
      </c>
      <c r="G344" t="s">
        <v>69</v>
      </c>
      <c r="H344" t="s">
        <v>70</v>
      </c>
      <c r="I344" t="s">
        <v>71</v>
      </c>
      <c r="J344" t="s">
        <v>72</v>
      </c>
      <c r="K344" t="s">
        <v>73</v>
      </c>
    </row>
    <row r="345" spans="1:13" x14ac:dyDescent="0.25">
      <c r="A345" s="10">
        <v>8000</v>
      </c>
      <c r="B345">
        <v>0.74280000000000002</v>
      </c>
      <c r="C345" s="10" t="s">
        <v>97</v>
      </c>
      <c r="D345">
        <v>0</v>
      </c>
      <c r="E345">
        <v>12.49</v>
      </c>
      <c r="F345">
        <v>12.49</v>
      </c>
      <c r="G345">
        <v>3</v>
      </c>
      <c r="H345">
        <v>0</v>
      </c>
      <c r="I345">
        <v>99.2</v>
      </c>
      <c r="J345">
        <v>20</v>
      </c>
    </row>
    <row r="347" spans="1:13" x14ac:dyDescent="0.25">
      <c r="A347" t="s">
        <v>75</v>
      </c>
      <c r="B347" t="s">
        <v>76</v>
      </c>
      <c r="C347" t="s">
        <v>77</v>
      </c>
      <c r="D347" t="s">
        <v>78</v>
      </c>
      <c r="E347" t="s">
        <v>79</v>
      </c>
      <c r="F347" t="s">
        <v>78</v>
      </c>
      <c r="G347" t="s">
        <v>80</v>
      </c>
      <c r="H347" t="s">
        <v>81</v>
      </c>
      <c r="I347" t="s">
        <v>82</v>
      </c>
      <c r="J347" t="s">
        <v>83</v>
      </c>
    </row>
    <row r="348" spans="1:13" x14ac:dyDescent="0.25">
      <c r="A348">
        <v>1</v>
      </c>
      <c r="B348" s="11">
        <v>2</v>
      </c>
      <c r="C348" s="11">
        <v>2</v>
      </c>
      <c r="D348" s="11">
        <v>1E-4</v>
      </c>
      <c r="E348" s="11">
        <v>0</v>
      </c>
      <c r="F348">
        <v>9.6</v>
      </c>
      <c r="G348">
        <v>2000</v>
      </c>
    </row>
    <row r="350" spans="1:13" x14ac:dyDescent="0.25">
      <c r="A350" t="s">
        <v>84</v>
      </c>
      <c r="B350" t="s">
        <v>32</v>
      </c>
      <c r="C350" t="s">
        <v>85</v>
      </c>
      <c r="D350" t="s">
        <v>86</v>
      </c>
      <c r="E350" t="s">
        <v>87</v>
      </c>
      <c r="F350" s="10" t="s">
        <v>88</v>
      </c>
      <c r="G350" t="s">
        <v>89</v>
      </c>
      <c r="H350" t="s">
        <v>90</v>
      </c>
      <c r="I350" t="s">
        <v>91</v>
      </c>
      <c r="J350" t="s">
        <v>92</v>
      </c>
      <c r="K350" t="s">
        <v>93</v>
      </c>
      <c r="L350" t="s">
        <v>94</v>
      </c>
      <c r="M350" t="s">
        <v>95</v>
      </c>
    </row>
    <row r="351" spans="1:13" x14ac:dyDescent="0.25">
      <c r="A351" t="s">
        <v>96</v>
      </c>
      <c r="B351" t="s">
        <v>36</v>
      </c>
      <c r="C351">
        <v>2023</v>
      </c>
      <c r="D351">
        <v>1016.3</v>
      </c>
      <c r="E351">
        <v>950</v>
      </c>
      <c r="F351" s="10">
        <v>2495</v>
      </c>
      <c r="G351">
        <v>525.20000000000005</v>
      </c>
      <c r="H351">
        <v>0.55300000000000005</v>
      </c>
      <c r="I351">
        <v>130.30000000000001</v>
      </c>
      <c r="J351">
        <v>7.01</v>
      </c>
      <c r="K351">
        <v>103.7</v>
      </c>
      <c r="L351">
        <v>568.6</v>
      </c>
    </row>
    <row r="353" spans="1:13" x14ac:dyDescent="0.25">
      <c r="A353" s="10" t="s">
        <v>63</v>
      </c>
      <c r="B353" t="s">
        <v>64</v>
      </c>
      <c r="C353" s="10" t="s">
        <v>65</v>
      </c>
      <c r="D353" t="s">
        <v>66</v>
      </c>
      <c r="E353" t="s">
        <v>67</v>
      </c>
      <c r="F353" t="s">
        <v>68</v>
      </c>
      <c r="G353" t="s">
        <v>69</v>
      </c>
      <c r="H353" t="s">
        <v>70</v>
      </c>
      <c r="I353" t="s">
        <v>71</v>
      </c>
      <c r="J353" t="s">
        <v>72</v>
      </c>
      <c r="K353" t="s">
        <v>73</v>
      </c>
    </row>
    <row r="354" spans="1:13" x14ac:dyDescent="0.25">
      <c r="A354" s="10">
        <v>8000</v>
      </c>
      <c r="B354">
        <v>0.74280000000000002</v>
      </c>
      <c r="C354" s="10" t="s">
        <v>98</v>
      </c>
      <c r="D354">
        <v>0</v>
      </c>
      <c r="E354">
        <v>30.49</v>
      </c>
      <c r="F354">
        <v>30.49</v>
      </c>
      <c r="G354">
        <v>3</v>
      </c>
      <c r="H354">
        <v>0</v>
      </c>
      <c r="I354">
        <v>99.2</v>
      </c>
      <c r="J354">
        <v>20</v>
      </c>
    </row>
    <row r="356" spans="1:13" x14ac:dyDescent="0.25">
      <c r="A356" t="s">
        <v>75</v>
      </c>
      <c r="B356" t="s">
        <v>76</v>
      </c>
      <c r="C356" t="s">
        <v>77</v>
      </c>
      <c r="D356" t="s">
        <v>78</v>
      </c>
      <c r="E356" t="s">
        <v>79</v>
      </c>
      <c r="F356" t="s">
        <v>78</v>
      </c>
      <c r="G356" t="s">
        <v>80</v>
      </c>
      <c r="H356" t="s">
        <v>81</v>
      </c>
      <c r="I356" t="s">
        <v>82</v>
      </c>
      <c r="J356" t="s">
        <v>83</v>
      </c>
    </row>
    <row r="357" spans="1:13" x14ac:dyDescent="0.25">
      <c r="A357">
        <v>1</v>
      </c>
      <c r="B357" s="11">
        <v>2</v>
      </c>
      <c r="C357" s="11">
        <v>2</v>
      </c>
      <c r="D357" s="11">
        <v>1E-4</v>
      </c>
      <c r="E357" s="11">
        <v>0</v>
      </c>
      <c r="F357">
        <v>9.6</v>
      </c>
      <c r="G357">
        <v>2000</v>
      </c>
    </row>
    <row r="359" spans="1:13" x14ac:dyDescent="0.25">
      <c r="A359" t="s">
        <v>84</v>
      </c>
      <c r="B359" t="s">
        <v>32</v>
      </c>
      <c r="C359" t="s">
        <v>85</v>
      </c>
      <c r="D359" t="s">
        <v>86</v>
      </c>
      <c r="E359" t="s">
        <v>87</v>
      </c>
      <c r="F359" s="10" t="s">
        <v>88</v>
      </c>
      <c r="G359" t="s">
        <v>89</v>
      </c>
      <c r="H359" t="s">
        <v>90</v>
      </c>
      <c r="I359" t="s">
        <v>91</v>
      </c>
      <c r="J359" t="s">
        <v>92</v>
      </c>
      <c r="K359" t="s">
        <v>93</v>
      </c>
      <c r="L359" t="s">
        <v>94</v>
      </c>
      <c r="M359" t="s">
        <v>95</v>
      </c>
    </row>
    <row r="360" spans="1:13" x14ac:dyDescent="0.25">
      <c r="A360" t="s">
        <v>101</v>
      </c>
      <c r="B360" t="s">
        <v>36</v>
      </c>
      <c r="C360">
        <v>2042</v>
      </c>
      <c r="D360">
        <v>1005.9</v>
      </c>
      <c r="E360">
        <v>938.6</v>
      </c>
      <c r="F360" s="10">
        <v>2465</v>
      </c>
      <c r="G360">
        <v>522.9</v>
      </c>
      <c r="H360">
        <v>0.55700000000000005</v>
      </c>
      <c r="I360">
        <v>126.7</v>
      </c>
      <c r="J360">
        <v>6.82</v>
      </c>
      <c r="K360">
        <v>102.2</v>
      </c>
      <c r="L360">
        <v>602.6</v>
      </c>
    </row>
    <row r="362" spans="1:13" x14ac:dyDescent="0.25">
      <c r="A362" t="s">
        <v>16</v>
      </c>
      <c r="B362" t="s">
        <v>17</v>
      </c>
      <c r="C362" t="s">
        <v>18</v>
      </c>
      <c r="D362" t="s">
        <v>19</v>
      </c>
      <c r="E362" t="s">
        <v>20</v>
      </c>
      <c r="F362" t="s">
        <v>21</v>
      </c>
      <c r="G362" t="s">
        <v>22</v>
      </c>
    </row>
    <row r="364" spans="1:13" x14ac:dyDescent="0.25">
      <c r="A364" t="s">
        <v>23</v>
      </c>
      <c r="B364" t="s">
        <v>24</v>
      </c>
      <c r="C364" t="s">
        <v>25</v>
      </c>
      <c r="D364" t="s">
        <v>26</v>
      </c>
      <c r="E364">
        <v>9</v>
      </c>
      <c r="F364" t="s">
        <v>27</v>
      </c>
      <c r="G364">
        <v>96</v>
      </c>
      <c r="H364" t="s">
        <v>28</v>
      </c>
      <c r="I364">
        <v>41</v>
      </c>
      <c r="J364" t="s">
        <v>29</v>
      </c>
      <c r="K364">
        <v>579</v>
      </c>
    </row>
    <row r="367" spans="1:13" x14ac:dyDescent="0.25">
      <c r="A367" t="s">
        <v>30</v>
      </c>
      <c r="B367" t="s">
        <v>31</v>
      </c>
      <c r="C367" t="s">
        <v>32</v>
      </c>
      <c r="D367" t="s">
        <v>33</v>
      </c>
      <c r="E367" t="s">
        <v>34</v>
      </c>
      <c r="F367" t="s">
        <v>35</v>
      </c>
      <c r="G367" t="s">
        <v>31</v>
      </c>
      <c r="H367" t="s">
        <v>32</v>
      </c>
    </row>
    <row r="368" spans="1:13" x14ac:dyDescent="0.25">
      <c r="A368" t="s">
        <v>36</v>
      </c>
      <c r="B368" t="s">
        <v>33</v>
      </c>
      <c r="C368" t="s">
        <v>37</v>
      </c>
      <c r="D368" t="s">
        <v>38</v>
      </c>
      <c r="E368" t="s">
        <v>33</v>
      </c>
      <c r="F368" t="s">
        <v>39</v>
      </c>
      <c r="G368" t="s">
        <v>40</v>
      </c>
    </row>
    <row r="369" spans="1:13" x14ac:dyDescent="0.25">
      <c r="A369" t="s">
        <v>41</v>
      </c>
      <c r="B369" t="s">
        <v>33</v>
      </c>
      <c r="C369" t="s">
        <v>42</v>
      </c>
      <c r="D369" t="s">
        <v>43</v>
      </c>
      <c r="E369" t="s">
        <v>44</v>
      </c>
      <c r="F369">
        <v>92</v>
      </c>
      <c r="G369" t="s">
        <v>33</v>
      </c>
      <c r="H369">
        <v>92</v>
      </c>
      <c r="I369" t="s">
        <v>45</v>
      </c>
    </row>
    <row r="372" spans="1:13" x14ac:dyDescent="0.25">
      <c r="A372" t="s">
        <v>46</v>
      </c>
      <c r="B372" t="s">
        <v>47</v>
      </c>
      <c r="C372" t="s">
        <v>48</v>
      </c>
      <c r="D372" t="s">
        <v>49</v>
      </c>
      <c r="E372" t="s">
        <v>50</v>
      </c>
      <c r="F372" t="s">
        <v>51</v>
      </c>
      <c r="G372" t="s">
        <v>52</v>
      </c>
      <c r="H372" t="s">
        <v>53</v>
      </c>
    </row>
    <row r="373" spans="1:13" x14ac:dyDescent="0.25">
      <c r="A373" t="s">
        <v>54</v>
      </c>
      <c r="B373" t="s">
        <v>55</v>
      </c>
      <c r="C373" t="s">
        <v>56</v>
      </c>
      <c r="D373" t="s">
        <v>57</v>
      </c>
      <c r="E373" t="s">
        <v>58</v>
      </c>
      <c r="F373" t="s">
        <v>59</v>
      </c>
      <c r="G373">
        <v>2000</v>
      </c>
      <c r="H373" t="s">
        <v>60</v>
      </c>
      <c r="I373" t="s">
        <v>61</v>
      </c>
      <c r="J373" t="s">
        <v>62</v>
      </c>
      <c r="K373">
        <v>2016</v>
      </c>
    </row>
    <row r="375" spans="1:13" x14ac:dyDescent="0.25">
      <c r="A375" s="10" t="s">
        <v>63</v>
      </c>
      <c r="B375" t="s">
        <v>64</v>
      </c>
      <c r="C375" s="10" t="s">
        <v>65</v>
      </c>
      <c r="D375" t="s">
        <v>66</v>
      </c>
      <c r="E375" t="s">
        <v>67</v>
      </c>
      <c r="F375" t="s">
        <v>68</v>
      </c>
      <c r="G375" t="s">
        <v>69</v>
      </c>
      <c r="H375" t="s">
        <v>70</v>
      </c>
      <c r="I375" t="s">
        <v>71</v>
      </c>
      <c r="J375" t="s">
        <v>72</v>
      </c>
      <c r="K375" t="s">
        <v>73</v>
      </c>
    </row>
    <row r="376" spans="1:13" x14ac:dyDescent="0.25">
      <c r="A376" s="10">
        <v>8000</v>
      </c>
      <c r="B376">
        <v>0.74280000000000002</v>
      </c>
      <c r="C376" s="10" t="s">
        <v>99</v>
      </c>
      <c r="D376">
        <v>0</v>
      </c>
      <c r="E376">
        <v>48.49</v>
      </c>
      <c r="F376">
        <v>48.49</v>
      </c>
      <c r="G376">
        <v>3</v>
      </c>
      <c r="H376">
        <v>0</v>
      </c>
      <c r="I376">
        <v>99.2</v>
      </c>
      <c r="J376">
        <v>20</v>
      </c>
    </row>
    <row r="378" spans="1:13" x14ac:dyDescent="0.25">
      <c r="A378" t="s">
        <v>75</v>
      </c>
      <c r="B378" t="s">
        <v>76</v>
      </c>
      <c r="C378" t="s">
        <v>77</v>
      </c>
      <c r="D378" t="s">
        <v>78</v>
      </c>
      <c r="E378" t="s">
        <v>79</v>
      </c>
      <c r="F378" t="s">
        <v>78</v>
      </c>
      <c r="G378" t="s">
        <v>80</v>
      </c>
      <c r="H378" t="s">
        <v>81</v>
      </c>
      <c r="I378" t="s">
        <v>82</v>
      </c>
      <c r="J378" t="s">
        <v>83</v>
      </c>
    </row>
    <row r="379" spans="1:13" x14ac:dyDescent="0.25">
      <c r="A379">
        <v>1</v>
      </c>
      <c r="B379" s="11">
        <v>2</v>
      </c>
      <c r="C379" s="11">
        <v>2</v>
      </c>
      <c r="D379" s="11">
        <v>1E-4</v>
      </c>
      <c r="E379" s="11">
        <v>0</v>
      </c>
      <c r="F379">
        <v>9.6</v>
      </c>
      <c r="G379">
        <v>2000</v>
      </c>
    </row>
    <row r="381" spans="1:13" x14ac:dyDescent="0.25">
      <c r="A381" t="s">
        <v>84</v>
      </c>
      <c r="B381" t="s">
        <v>32</v>
      </c>
      <c r="C381" t="s">
        <v>85</v>
      </c>
      <c r="D381" t="s">
        <v>86</v>
      </c>
      <c r="E381" t="s">
        <v>87</v>
      </c>
      <c r="F381" s="10" t="s">
        <v>88</v>
      </c>
      <c r="G381" t="s">
        <v>89</v>
      </c>
      <c r="H381" t="s">
        <v>90</v>
      </c>
      <c r="I381" t="s">
        <v>91</v>
      </c>
      <c r="J381" t="s">
        <v>92</v>
      </c>
      <c r="K381" t="s">
        <v>93</v>
      </c>
      <c r="L381" t="s">
        <v>94</v>
      </c>
      <c r="M381" t="s">
        <v>95</v>
      </c>
    </row>
    <row r="382" spans="1:13" x14ac:dyDescent="0.25">
      <c r="A382" t="s">
        <v>101</v>
      </c>
      <c r="B382" t="s">
        <v>36</v>
      </c>
      <c r="C382">
        <v>1998</v>
      </c>
      <c r="D382">
        <v>897.2</v>
      </c>
      <c r="E382">
        <v>828.6</v>
      </c>
      <c r="F382" s="10">
        <v>2176</v>
      </c>
      <c r="G382">
        <v>479.8</v>
      </c>
      <c r="H382">
        <v>0.57899999999999996</v>
      </c>
      <c r="I382">
        <v>110.7</v>
      </c>
      <c r="J382">
        <v>6.39</v>
      </c>
      <c r="K382">
        <v>95.9</v>
      </c>
      <c r="L382">
        <v>620.20000000000005</v>
      </c>
    </row>
    <row r="384" spans="1:13" x14ac:dyDescent="0.25">
      <c r="A384" s="10" t="s">
        <v>63</v>
      </c>
      <c r="B384" t="s">
        <v>64</v>
      </c>
      <c r="C384" s="10" t="s">
        <v>65</v>
      </c>
      <c r="D384" t="s">
        <v>66</v>
      </c>
      <c r="E384" t="s">
        <v>67</v>
      </c>
      <c r="F384" t="s">
        <v>68</v>
      </c>
      <c r="G384" t="s">
        <v>69</v>
      </c>
      <c r="H384" t="s">
        <v>70</v>
      </c>
      <c r="I384" t="s">
        <v>71</v>
      </c>
      <c r="J384" t="s">
        <v>72</v>
      </c>
      <c r="K384" t="s">
        <v>73</v>
      </c>
    </row>
    <row r="385" spans="1:13" x14ac:dyDescent="0.25">
      <c r="A385" s="10">
        <v>8000</v>
      </c>
      <c r="B385">
        <v>0.74280000000000002</v>
      </c>
      <c r="C385" s="10" t="s">
        <v>100</v>
      </c>
      <c r="D385">
        <v>0</v>
      </c>
      <c r="E385">
        <v>66.489999999999995</v>
      </c>
      <c r="F385">
        <v>66.489999999999995</v>
      </c>
      <c r="G385">
        <v>3</v>
      </c>
      <c r="H385">
        <v>0</v>
      </c>
      <c r="I385">
        <v>99.2</v>
      </c>
      <c r="J385">
        <v>20</v>
      </c>
    </row>
    <row r="387" spans="1:13" x14ac:dyDescent="0.25">
      <c r="A387" t="s">
        <v>75</v>
      </c>
      <c r="B387" t="s">
        <v>76</v>
      </c>
      <c r="C387" t="s">
        <v>77</v>
      </c>
      <c r="D387" t="s">
        <v>78</v>
      </c>
      <c r="E387" t="s">
        <v>79</v>
      </c>
      <c r="F387" t="s">
        <v>78</v>
      </c>
      <c r="G387" t="s">
        <v>80</v>
      </c>
      <c r="H387" t="s">
        <v>81</v>
      </c>
      <c r="I387" t="s">
        <v>82</v>
      </c>
      <c r="J387" t="s">
        <v>83</v>
      </c>
    </row>
    <row r="388" spans="1:13" x14ac:dyDescent="0.25">
      <c r="A388">
        <v>1</v>
      </c>
      <c r="B388" s="11">
        <v>2</v>
      </c>
      <c r="C388" s="11">
        <v>2</v>
      </c>
      <c r="D388" s="11">
        <v>1E-4</v>
      </c>
      <c r="E388" s="11">
        <v>0</v>
      </c>
      <c r="F388">
        <v>9.6</v>
      </c>
      <c r="G388">
        <v>2000</v>
      </c>
    </row>
    <row r="390" spans="1:13" x14ac:dyDescent="0.25">
      <c r="A390" t="s">
        <v>84</v>
      </c>
      <c r="B390" t="s">
        <v>32</v>
      </c>
      <c r="C390" t="s">
        <v>85</v>
      </c>
      <c r="D390" t="s">
        <v>86</v>
      </c>
      <c r="E390" t="s">
        <v>87</v>
      </c>
      <c r="F390" s="10" t="s">
        <v>88</v>
      </c>
      <c r="G390" t="s">
        <v>89</v>
      </c>
      <c r="H390" t="s">
        <v>90</v>
      </c>
      <c r="I390" t="s">
        <v>91</v>
      </c>
      <c r="J390" t="s">
        <v>92</v>
      </c>
      <c r="K390" t="s">
        <v>93</v>
      </c>
      <c r="L390" t="s">
        <v>94</v>
      </c>
      <c r="M390" t="s">
        <v>95</v>
      </c>
    </row>
    <row r="391" spans="1:13" x14ac:dyDescent="0.25">
      <c r="A391" t="s">
        <v>101</v>
      </c>
      <c r="B391" t="s">
        <v>36</v>
      </c>
      <c r="C391">
        <v>1933</v>
      </c>
      <c r="D391">
        <v>774.1</v>
      </c>
      <c r="E391">
        <v>704.8</v>
      </c>
      <c r="F391" s="10">
        <v>1851</v>
      </c>
      <c r="G391">
        <v>433.6</v>
      </c>
      <c r="H391">
        <v>0.61499999999999999</v>
      </c>
      <c r="I391">
        <v>94.4</v>
      </c>
      <c r="J391">
        <v>5.94</v>
      </c>
      <c r="K391">
        <v>88.9</v>
      </c>
      <c r="L391">
        <v>632.70000000000005</v>
      </c>
    </row>
    <row r="393" spans="1:13" x14ac:dyDescent="0.25">
      <c r="A393" s="10" t="s">
        <v>63</v>
      </c>
      <c r="B393" t="s">
        <v>64</v>
      </c>
      <c r="C393" s="10" t="s">
        <v>65</v>
      </c>
      <c r="D393" t="s">
        <v>66</v>
      </c>
      <c r="E393" t="s">
        <v>67</v>
      </c>
      <c r="F393" t="s">
        <v>68</v>
      </c>
      <c r="G393" t="s">
        <v>69</v>
      </c>
      <c r="H393" t="s">
        <v>70</v>
      </c>
      <c r="I393" t="s">
        <v>71</v>
      </c>
      <c r="J393" t="s">
        <v>72</v>
      </c>
      <c r="K393" t="s">
        <v>73</v>
      </c>
    </row>
    <row r="394" spans="1:13" x14ac:dyDescent="0.25">
      <c r="A394" s="10">
        <v>8000</v>
      </c>
      <c r="B394">
        <v>0.74280000000000002</v>
      </c>
      <c r="C394" s="10" t="s">
        <v>102</v>
      </c>
      <c r="D394">
        <v>0</v>
      </c>
      <c r="E394">
        <v>84.49</v>
      </c>
      <c r="F394">
        <v>84.49</v>
      </c>
      <c r="G394">
        <v>3</v>
      </c>
      <c r="H394">
        <v>0</v>
      </c>
      <c r="I394">
        <v>99.2</v>
      </c>
      <c r="J394">
        <v>20</v>
      </c>
    </row>
    <row r="396" spans="1:13" x14ac:dyDescent="0.25">
      <c r="A396" t="s">
        <v>75</v>
      </c>
      <c r="B396" t="s">
        <v>76</v>
      </c>
      <c r="C396" t="s">
        <v>77</v>
      </c>
      <c r="D396" t="s">
        <v>78</v>
      </c>
      <c r="E396" t="s">
        <v>79</v>
      </c>
      <c r="F396" t="s">
        <v>78</v>
      </c>
      <c r="G396" t="s">
        <v>80</v>
      </c>
      <c r="H396" t="s">
        <v>81</v>
      </c>
      <c r="I396" t="s">
        <v>82</v>
      </c>
      <c r="J396" t="s">
        <v>83</v>
      </c>
    </row>
    <row r="397" spans="1:13" x14ac:dyDescent="0.25">
      <c r="A397">
        <v>1</v>
      </c>
      <c r="B397" s="11">
        <v>2</v>
      </c>
      <c r="C397" s="11">
        <v>2</v>
      </c>
      <c r="D397" s="11">
        <v>1E-4</v>
      </c>
      <c r="E397" s="11">
        <v>0</v>
      </c>
      <c r="F397">
        <v>9.6</v>
      </c>
      <c r="G397">
        <v>2000</v>
      </c>
    </row>
    <row r="399" spans="1:13" x14ac:dyDescent="0.25">
      <c r="A399" t="s">
        <v>84</v>
      </c>
      <c r="B399" t="s">
        <v>32</v>
      </c>
      <c r="C399" t="s">
        <v>85</v>
      </c>
      <c r="D399" t="s">
        <v>86</v>
      </c>
      <c r="E399" t="s">
        <v>87</v>
      </c>
      <c r="F399" s="10" t="s">
        <v>88</v>
      </c>
      <c r="G399" t="s">
        <v>89</v>
      </c>
      <c r="H399" t="s">
        <v>90</v>
      </c>
      <c r="I399" t="s">
        <v>91</v>
      </c>
      <c r="J399" t="s">
        <v>92</v>
      </c>
      <c r="K399" t="s">
        <v>93</v>
      </c>
      <c r="L399" t="s">
        <v>94</v>
      </c>
      <c r="M399" t="s">
        <v>95</v>
      </c>
    </row>
    <row r="400" spans="1:13" x14ac:dyDescent="0.25">
      <c r="A400" t="s">
        <v>101</v>
      </c>
      <c r="B400" t="s">
        <v>36</v>
      </c>
      <c r="C400">
        <v>1870</v>
      </c>
      <c r="D400">
        <v>655</v>
      </c>
      <c r="E400">
        <v>586.6</v>
      </c>
      <c r="F400" s="10">
        <v>1540</v>
      </c>
      <c r="G400">
        <v>389.5</v>
      </c>
      <c r="H400">
        <v>0.66400000000000003</v>
      </c>
      <c r="I400">
        <v>78.3</v>
      </c>
      <c r="J400">
        <v>5.51</v>
      </c>
      <c r="K400">
        <v>82.2</v>
      </c>
      <c r="L400">
        <v>642.1</v>
      </c>
    </row>
    <row r="402" spans="1:11" x14ac:dyDescent="0.25">
      <c r="A402" t="s">
        <v>16</v>
      </c>
      <c r="B402" t="s">
        <v>17</v>
      </c>
      <c r="C402" t="s">
        <v>18</v>
      </c>
      <c r="D402" t="s">
        <v>19</v>
      </c>
      <c r="E402" t="s">
        <v>20</v>
      </c>
      <c r="F402" t="s">
        <v>21</v>
      </c>
      <c r="G402" t="s">
        <v>22</v>
      </c>
    </row>
    <row r="404" spans="1:11" x14ac:dyDescent="0.25">
      <c r="A404" t="s">
        <v>23</v>
      </c>
      <c r="B404" t="s">
        <v>24</v>
      </c>
      <c r="C404" t="s">
        <v>25</v>
      </c>
      <c r="D404" t="s">
        <v>26</v>
      </c>
      <c r="E404">
        <v>9</v>
      </c>
      <c r="F404" t="s">
        <v>27</v>
      </c>
      <c r="G404">
        <v>96</v>
      </c>
      <c r="H404" t="s">
        <v>28</v>
      </c>
      <c r="I404">
        <v>41</v>
      </c>
      <c r="J404" t="s">
        <v>29</v>
      </c>
      <c r="K404">
        <v>579</v>
      </c>
    </row>
    <row r="407" spans="1:11" x14ac:dyDescent="0.25">
      <c r="A407" t="s">
        <v>30</v>
      </c>
      <c r="B407" t="s">
        <v>31</v>
      </c>
      <c r="C407" t="s">
        <v>32</v>
      </c>
      <c r="D407" t="s">
        <v>33</v>
      </c>
      <c r="E407" t="s">
        <v>34</v>
      </c>
      <c r="F407" t="s">
        <v>35</v>
      </c>
      <c r="G407" t="s">
        <v>31</v>
      </c>
      <c r="H407" t="s">
        <v>32</v>
      </c>
    </row>
    <row r="408" spans="1:11" x14ac:dyDescent="0.25">
      <c r="A408" t="s">
        <v>36</v>
      </c>
      <c r="B408" t="s">
        <v>33</v>
      </c>
      <c r="C408" t="s">
        <v>37</v>
      </c>
      <c r="D408" t="s">
        <v>38</v>
      </c>
      <c r="E408" t="s">
        <v>33</v>
      </c>
      <c r="F408" t="s">
        <v>39</v>
      </c>
      <c r="G408" t="s">
        <v>40</v>
      </c>
    </row>
    <row r="409" spans="1:11" x14ac:dyDescent="0.25">
      <c r="A409" t="s">
        <v>41</v>
      </c>
      <c r="B409" t="s">
        <v>33</v>
      </c>
      <c r="C409" t="s">
        <v>42</v>
      </c>
      <c r="D409" t="s">
        <v>43</v>
      </c>
      <c r="E409" t="s">
        <v>44</v>
      </c>
      <c r="F409">
        <v>92</v>
      </c>
      <c r="G409" t="s">
        <v>33</v>
      </c>
      <c r="H409">
        <v>92</v>
      </c>
      <c r="I409" t="s">
        <v>45</v>
      </c>
    </row>
    <row r="412" spans="1:11" x14ac:dyDescent="0.25">
      <c r="A412" t="s">
        <v>46</v>
      </c>
      <c r="B412" t="s">
        <v>47</v>
      </c>
      <c r="C412" t="s">
        <v>48</v>
      </c>
      <c r="D412" t="s">
        <v>49</v>
      </c>
      <c r="E412" t="s">
        <v>50</v>
      </c>
      <c r="F412" t="s">
        <v>51</v>
      </c>
      <c r="G412" t="s">
        <v>52</v>
      </c>
      <c r="H412" t="s">
        <v>53</v>
      </c>
    </row>
    <row r="413" spans="1:11" x14ac:dyDescent="0.25">
      <c r="A413" t="s">
        <v>54</v>
      </c>
      <c r="B413" t="s">
        <v>55</v>
      </c>
      <c r="C413" t="s">
        <v>56</v>
      </c>
      <c r="D413" t="s">
        <v>57</v>
      </c>
      <c r="E413" t="s">
        <v>58</v>
      </c>
      <c r="F413" t="s">
        <v>59</v>
      </c>
      <c r="G413">
        <v>2000</v>
      </c>
      <c r="H413" t="s">
        <v>60</v>
      </c>
      <c r="I413" t="s">
        <v>61</v>
      </c>
      <c r="J413" t="s">
        <v>62</v>
      </c>
      <c r="K413">
        <v>2016</v>
      </c>
    </row>
    <row r="415" spans="1:11" x14ac:dyDescent="0.25">
      <c r="A415" s="10" t="s">
        <v>63</v>
      </c>
      <c r="B415" t="s">
        <v>64</v>
      </c>
      <c r="C415" s="10" t="s">
        <v>65</v>
      </c>
      <c r="D415" t="s">
        <v>66</v>
      </c>
      <c r="E415" t="s">
        <v>67</v>
      </c>
      <c r="F415" t="s">
        <v>68</v>
      </c>
      <c r="G415" t="s">
        <v>69</v>
      </c>
      <c r="H415" t="s">
        <v>70</v>
      </c>
      <c r="I415" t="s">
        <v>71</v>
      </c>
      <c r="J415" t="s">
        <v>72</v>
      </c>
      <c r="K415" t="s">
        <v>73</v>
      </c>
    </row>
    <row r="416" spans="1:11" x14ac:dyDescent="0.25">
      <c r="A416" s="10">
        <v>10000</v>
      </c>
      <c r="B416">
        <v>0.68769999999999998</v>
      </c>
      <c r="C416" s="10" t="s">
        <v>74</v>
      </c>
      <c r="D416">
        <v>0</v>
      </c>
      <c r="E416">
        <v>-12.64</v>
      </c>
      <c r="F416">
        <v>-12.64</v>
      </c>
      <c r="G416">
        <v>3</v>
      </c>
      <c r="H416">
        <v>0</v>
      </c>
      <c r="I416">
        <v>99.2</v>
      </c>
      <c r="J416">
        <v>20</v>
      </c>
    </row>
    <row r="418" spans="1:13" x14ac:dyDescent="0.25">
      <c r="A418" t="s">
        <v>75</v>
      </c>
      <c r="B418" t="s">
        <v>76</v>
      </c>
      <c r="C418" t="s">
        <v>77</v>
      </c>
      <c r="D418" t="s">
        <v>78</v>
      </c>
      <c r="E418" t="s">
        <v>79</v>
      </c>
      <c r="F418" t="s">
        <v>78</v>
      </c>
      <c r="G418" t="s">
        <v>80</v>
      </c>
      <c r="H418" t="s">
        <v>81</v>
      </c>
      <c r="I418" t="s">
        <v>82</v>
      </c>
      <c r="J418" t="s">
        <v>83</v>
      </c>
    </row>
    <row r="419" spans="1:13" x14ac:dyDescent="0.25">
      <c r="A419">
        <v>1</v>
      </c>
      <c r="B419" s="11">
        <v>2</v>
      </c>
      <c r="C419" s="11">
        <v>2</v>
      </c>
      <c r="D419" s="11">
        <v>1E-4</v>
      </c>
      <c r="E419" s="11">
        <v>0</v>
      </c>
      <c r="F419">
        <v>9.6</v>
      </c>
      <c r="G419">
        <v>2000</v>
      </c>
    </row>
    <row r="421" spans="1:13" x14ac:dyDescent="0.25">
      <c r="A421" t="s">
        <v>84</v>
      </c>
      <c r="B421" t="s">
        <v>32</v>
      </c>
      <c r="C421" t="s">
        <v>85</v>
      </c>
      <c r="D421" t="s">
        <v>86</v>
      </c>
      <c r="E421" t="s">
        <v>87</v>
      </c>
      <c r="F421" s="10" t="s">
        <v>88</v>
      </c>
      <c r="G421" t="s">
        <v>89</v>
      </c>
      <c r="H421" t="s">
        <v>90</v>
      </c>
      <c r="I421" t="s">
        <v>91</v>
      </c>
      <c r="J421" t="s">
        <v>92</v>
      </c>
      <c r="K421" t="s">
        <v>93</v>
      </c>
      <c r="L421" t="s">
        <v>94</v>
      </c>
      <c r="M421" t="s">
        <v>95</v>
      </c>
    </row>
    <row r="422" spans="1:13" x14ac:dyDescent="0.25">
      <c r="A422" t="s">
        <v>96</v>
      </c>
      <c r="B422" t="s">
        <v>36</v>
      </c>
      <c r="C422">
        <v>2036</v>
      </c>
      <c r="D422">
        <v>1012.4</v>
      </c>
      <c r="E422">
        <v>950</v>
      </c>
      <c r="F422" s="10">
        <v>2495</v>
      </c>
      <c r="G422">
        <v>515.5</v>
      </c>
      <c r="H422">
        <v>0.54300000000000004</v>
      </c>
      <c r="I422">
        <v>133</v>
      </c>
      <c r="J422">
        <v>6.9</v>
      </c>
      <c r="K422">
        <v>100.9</v>
      </c>
      <c r="L422">
        <v>530.20000000000005</v>
      </c>
    </row>
    <row r="424" spans="1:13" x14ac:dyDescent="0.25">
      <c r="A424" s="10" t="s">
        <v>63</v>
      </c>
      <c r="B424" t="s">
        <v>64</v>
      </c>
      <c r="C424" s="10" t="s">
        <v>65</v>
      </c>
      <c r="D424" t="s">
        <v>66</v>
      </c>
      <c r="E424" t="s">
        <v>67</v>
      </c>
      <c r="F424" t="s">
        <v>68</v>
      </c>
      <c r="G424" t="s">
        <v>69</v>
      </c>
      <c r="H424" t="s">
        <v>70</v>
      </c>
      <c r="I424" t="s">
        <v>71</v>
      </c>
      <c r="J424" t="s">
        <v>72</v>
      </c>
      <c r="K424" t="s">
        <v>73</v>
      </c>
    </row>
    <row r="425" spans="1:13" x14ac:dyDescent="0.25">
      <c r="A425" s="10">
        <v>10000</v>
      </c>
      <c r="B425">
        <v>0.68769999999999998</v>
      </c>
      <c r="C425" s="10" t="s">
        <v>97</v>
      </c>
      <c r="D425">
        <v>0</v>
      </c>
      <c r="E425">
        <v>5.36</v>
      </c>
      <c r="F425">
        <v>5.36</v>
      </c>
      <c r="G425">
        <v>3</v>
      </c>
      <c r="H425">
        <v>0</v>
      </c>
      <c r="I425">
        <v>99.2</v>
      </c>
      <c r="J425">
        <v>20</v>
      </c>
    </row>
    <row r="427" spans="1:13" x14ac:dyDescent="0.25">
      <c r="A427" t="s">
        <v>75</v>
      </c>
      <c r="B427" t="s">
        <v>76</v>
      </c>
      <c r="C427" t="s">
        <v>77</v>
      </c>
      <c r="D427" t="s">
        <v>78</v>
      </c>
      <c r="E427" t="s">
        <v>79</v>
      </c>
      <c r="F427" t="s">
        <v>78</v>
      </c>
      <c r="G427" t="s">
        <v>80</v>
      </c>
      <c r="H427" t="s">
        <v>81</v>
      </c>
      <c r="I427" t="s">
        <v>82</v>
      </c>
      <c r="J427" t="s">
        <v>83</v>
      </c>
    </row>
    <row r="428" spans="1:13" x14ac:dyDescent="0.25">
      <c r="A428">
        <v>1</v>
      </c>
      <c r="B428" s="11">
        <v>2</v>
      </c>
      <c r="C428" s="11">
        <v>2</v>
      </c>
      <c r="D428" s="11">
        <v>1E-4</v>
      </c>
      <c r="E428" s="11">
        <v>0</v>
      </c>
      <c r="F428">
        <v>9.6</v>
      </c>
      <c r="G428">
        <v>2000</v>
      </c>
    </row>
    <row r="430" spans="1:13" x14ac:dyDescent="0.25">
      <c r="A430" t="s">
        <v>84</v>
      </c>
      <c r="B430" t="s">
        <v>32</v>
      </c>
      <c r="C430" t="s">
        <v>85</v>
      </c>
      <c r="D430" t="s">
        <v>86</v>
      </c>
      <c r="E430" t="s">
        <v>87</v>
      </c>
      <c r="F430" s="10" t="s">
        <v>88</v>
      </c>
      <c r="G430" t="s">
        <v>89</v>
      </c>
      <c r="H430" t="s">
        <v>90</v>
      </c>
      <c r="I430" t="s">
        <v>91</v>
      </c>
      <c r="J430" t="s">
        <v>92</v>
      </c>
      <c r="K430" t="s">
        <v>93</v>
      </c>
      <c r="L430" t="s">
        <v>94</v>
      </c>
      <c r="M430" t="s">
        <v>95</v>
      </c>
    </row>
    <row r="431" spans="1:13" x14ac:dyDescent="0.25">
      <c r="A431" t="s">
        <v>96</v>
      </c>
      <c r="B431" t="s">
        <v>36</v>
      </c>
      <c r="C431">
        <v>2063</v>
      </c>
      <c r="D431">
        <v>1013.3</v>
      </c>
      <c r="E431">
        <v>950</v>
      </c>
      <c r="F431" s="10">
        <v>2495</v>
      </c>
      <c r="G431">
        <v>516.79999999999995</v>
      </c>
      <c r="H431">
        <v>0.54400000000000004</v>
      </c>
      <c r="I431">
        <v>130.6</v>
      </c>
      <c r="J431">
        <v>6.73</v>
      </c>
      <c r="K431">
        <v>100</v>
      </c>
      <c r="L431">
        <v>566.4</v>
      </c>
    </row>
    <row r="433" spans="1:13" x14ac:dyDescent="0.25">
      <c r="A433" s="10" t="s">
        <v>63</v>
      </c>
      <c r="B433" t="s">
        <v>64</v>
      </c>
      <c r="C433" s="10" t="s">
        <v>65</v>
      </c>
      <c r="D433" t="s">
        <v>66</v>
      </c>
      <c r="E433" t="s">
        <v>67</v>
      </c>
      <c r="F433" t="s">
        <v>68</v>
      </c>
      <c r="G433" t="s">
        <v>69</v>
      </c>
      <c r="H433" t="s">
        <v>70</v>
      </c>
      <c r="I433" t="s">
        <v>71</v>
      </c>
      <c r="J433" t="s">
        <v>72</v>
      </c>
      <c r="K433" t="s">
        <v>73</v>
      </c>
    </row>
    <row r="434" spans="1:13" x14ac:dyDescent="0.25">
      <c r="A434" s="10">
        <v>10000</v>
      </c>
      <c r="B434">
        <v>0.68769999999999998</v>
      </c>
      <c r="C434" s="10" t="s">
        <v>98</v>
      </c>
      <c r="D434">
        <v>0</v>
      </c>
      <c r="E434">
        <v>23.36</v>
      </c>
      <c r="F434">
        <v>23.36</v>
      </c>
      <c r="G434">
        <v>3</v>
      </c>
      <c r="H434">
        <v>0</v>
      </c>
      <c r="I434">
        <v>99.2</v>
      </c>
      <c r="J434">
        <v>20</v>
      </c>
    </row>
    <row r="436" spans="1:13" x14ac:dyDescent="0.25">
      <c r="A436" t="s">
        <v>75</v>
      </c>
      <c r="B436" t="s">
        <v>76</v>
      </c>
      <c r="C436" t="s">
        <v>77</v>
      </c>
      <c r="D436" t="s">
        <v>78</v>
      </c>
      <c r="E436" t="s">
        <v>79</v>
      </c>
      <c r="F436" t="s">
        <v>78</v>
      </c>
      <c r="G436" t="s">
        <v>80</v>
      </c>
      <c r="H436" t="s">
        <v>81</v>
      </c>
      <c r="I436" t="s">
        <v>82</v>
      </c>
      <c r="J436" t="s">
        <v>83</v>
      </c>
    </row>
    <row r="437" spans="1:13" x14ac:dyDescent="0.25">
      <c r="A437">
        <v>1</v>
      </c>
      <c r="B437" s="11">
        <v>2</v>
      </c>
      <c r="C437" s="11">
        <v>2</v>
      </c>
      <c r="D437" s="11">
        <v>1E-4</v>
      </c>
      <c r="E437" s="11">
        <v>0</v>
      </c>
      <c r="F437">
        <v>9.6</v>
      </c>
      <c r="G437">
        <v>2000</v>
      </c>
    </row>
    <row r="439" spans="1:13" x14ac:dyDescent="0.25">
      <c r="A439" t="s">
        <v>84</v>
      </c>
      <c r="B439" t="s">
        <v>32</v>
      </c>
      <c r="C439" t="s">
        <v>85</v>
      </c>
      <c r="D439" t="s">
        <v>86</v>
      </c>
      <c r="E439" t="s">
        <v>87</v>
      </c>
      <c r="F439" s="10" t="s">
        <v>88</v>
      </c>
      <c r="G439" t="s">
        <v>89</v>
      </c>
      <c r="H439" t="s">
        <v>90</v>
      </c>
      <c r="I439" t="s">
        <v>91</v>
      </c>
      <c r="J439" t="s">
        <v>92</v>
      </c>
      <c r="K439" t="s">
        <v>93</v>
      </c>
      <c r="L439" t="s">
        <v>94</v>
      </c>
      <c r="M439" t="s">
        <v>95</v>
      </c>
    </row>
    <row r="440" spans="1:13" x14ac:dyDescent="0.25">
      <c r="A440" t="s">
        <v>101</v>
      </c>
      <c r="B440" t="s">
        <v>36</v>
      </c>
      <c r="C440">
        <v>2056</v>
      </c>
      <c r="D440">
        <v>965.4</v>
      </c>
      <c r="E440">
        <v>901.6</v>
      </c>
      <c r="F440" s="10">
        <v>2368</v>
      </c>
      <c r="G440">
        <v>495</v>
      </c>
      <c r="H440">
        <v>0.54900000000000004</v>
      </c>
      <c r="I440">
        <v>122.1</v>
      </c>
      <c r="J440">
        <v>6.45</v>
      </c>
      <c r="K440">
        <v>96.7</v>
      </c>
      <c r="L440">
        <v>594.1</v>
      </c>
    </row>
    <row r="442" spans="1:13" x14ac:dyDescent="0.25">
      <c r="A442" t="s">
        <v>16</v>
      </c>
      <c r="B442" t="s">
        <v>17</v>
      </c>
      <c r="C442" t="s">
        <v>18</v>
      </c>
      <c r="D442" t="s">
        <v>19</v>
      </c>
      <c r="E442" t="s">
        <v>20</v>
      </c>
      <c r="F442" t="s">
        <v>21</v>
      </c>
      <c r="G442" t="s">
        <v>22</v>
      </c>
    </row>
    <row r="444" spans="1:13" x14ac:dyDescent="0.25">
      <c r="A444" t="s">
        <v>23</v>
      </c>
      <c r="B444" t="s">
        <v>24</v>
      </c>
      <c r="C444" t="s">
        <v>25</v>
      </c>
      <c r="D444" t="s">
        <v>26</v>
      </c>
      <c r="E444">
        <v>9</v>
      </c>
      <c r="F444" t="s">
        <v>27</v>
      </c>
      <c r="G444">
        <v>96</v>
      </c>
      <c r="H444" t="s">
        <v>28</v>
      </c>
      <c r="I444">
        <v>41</v>
      </c>
      <c r="J444" t="s">
        <v>29</v>
      </c>
      <c r="K444">
        <v>579</v>
      </c>
    </row>
    <row r="447" spans="1:13" x14ac:dyDescent="0.25">
      <c r="A447" t="s">
        <v>30</v>
      </c>
      <c r="B447" t="s">
        <v>31</v>
      </c>
      <c r="C447" t="s">
        <v>32</v>
      </c>
      <c r="D447" t="s">
        <v>33</v>
      </c>
      <c r="E447" t="s">
        <v>34</v>
      </c>
      <c r="F447" t="s">
        <v>35</v>
      </c>
      <c r="G447" t="s">
        <v>31</v>
      </c>
      <c r="H447" t="s">
        <v>32</v>
      </c>
    </row>
    <row r="448" spans="1:13" x14ac:dyDescent="0.25">
      <c r="A448" t="s">
        <v>36</v>
      </c>
      <c r="B448" t="s">
        <v>33</v>
      </c>
      <c r="C448" t="s">
        <v>37</v>
      </c>
      <c r="D448" t="s">
        <v>38</v>
      </c>
      <c r="E448" t="s">
        <v>33</v>
      </c>
      <c r="F448" t="s">
        <v>39</v>
      </c>
      <c r="G448" t="s">
        <v>40</v>
      </c>
    </row>
    <row r="449" spans="1:13" x14ac:dyDescent="0.25">
      <c r="A449" t="s">
        <v>41</v>
      </c>
      <c r="B449" t="s">
        <v>33</v>
      </c>
      <c r="C449" t="s">
        <v>42</v>
      </c>
      <c r="D449" t="s">
        <v>43</v>
      </c>
      <c r="E449" t="s">
        <v>44</v>
      </c>
      <c r="F449">
        <v>92</v>
      </c>
      <c r="G449" t="s">
        <v>33</v>
      </c>
      <c r="H449">
        <v>92</v>
      </c>
      <c r="I449" t="s">
        <v>45</v>
      </c>
    </row>
    <row r="452" spans="1:13" x14ac:dyDescent="0.25">
      <c r="A452" t="s">
        <v>46</v>
      </c>
      <c r="B452" t="s">
        <v>47</v>
      </c>
      <c r="C452" t="s">
        <v>48</v>
      </c>
      <c r="D452" t="s">
        <v>49</v>
      </c>
      <c r="E452" t="s">
        <v>50</v>
      </c>
      <c r="F452" t="s">
        <v>51</v>
      </c>
      <c r="G452" t="s">
        <v>52</v>
      </c>
      <c r="H452" t="s">
        <v>53</v>
      </c>
    </row>
    <row r="453" spans="1:13" x14ac:dyDescent="0.25">
      <c r="A453" t="s">
        <v>54</v>
      </c>
      <c r="B453" t="s">
        <v>55</v>
      </c>
      <c r="C453" t="s">
        <v>56</v>
      </c>
      <c r="D453" t="s">
        <v>57</v>
      </c>
      <c r="E453" t="s">
        <v>58</v>
      </c>
      <c r="F453" t="s">
        <v>59</v>
      </c>
      <c r="G453">
        <v>2000</v>
      </c>
      <c r="H453" t="s">
        <v>60</v>
      </c>
      <c r="I453" t="s">
        <v>61</v>
      </c>
      <c r="J453" t="s">
        <v>62</v>
      </c>
      <c r="K453">
        <v>2016</v>
      </c>
    </row>
    <row r="455" spans="1:13" x14ac:dyDescent="0.25">
      <c r="A455" s="10" t="s">
        <v>63</v>
      </c>
      <c r="B455" t="s">
        <v>64</v>
      </c>
      <c r="C455" s="10" t="s">
        <v>65</v>
      </c>
      <c r="D455" t="s">
        <v>66</v>
      </c>
      <c r="E455" t="s">
        <v>67</v>
      </c>
      <c r="F455" t="s">
        <v>68</v>
      </c>
      <c r="G455" t="s">
        <v>69</v>
      </c>
      <c r="H455" t="s">
        <v>70</v>
      </c>
      <c r="I455" t="s">
        <v>71</v>
      </c>
      <c r="J455" t="s">
        <v>72</v>
      </c>
      <c r="K455" t="s">
        <v>73</v>
      </c>
    </row>
    <row r="456" spans="1:13" x14ac:dyDescent="0.25">
      <c r="A456" s="10">
        <v>10000</v>
      </c>
      <c r="B456">
        <v>0.68769999999999998</v>
      </c>
      <c r="C456" s="10" t="s">
        <v>99</v>
      </c>
      <c r="D456">
        <v>0</v>
      </c>
      <c r="E456">
        <v>41.36</v>
      </c>
      <c r="F456">
        <v>41.36</v>
      </c>
      <c r="G456">
        <v>3</v>
      </c>
      <c r="H456">
        <v>0</v>
      </c>
      <c r="I456">
        <v>99.2</v>
      </c>
      <c r="J456">
        <v>20</v>
      </c>
    </row>
    <row r="458" spans="1:13" x14ac:dyDescent="0.25">
      <c r="A458" t="s">
        <v>75</v>
      </c>
      <c r="B458" t="s">
        <v>76</v>
      </c>
      <c r="C458" t="s">
        <v>77</v>
      </c>
      <c r="D458" t="s">
        <v>78</v>
      </c>
      <c r="E458" t="s">
        <v>79</v>
      </c>
      <c r="F458" t="s">
        <v>78</v>
      </c>
      <c r="G458" t="s">
        <v>80</v>
      </c>
      <c r="H458" t="s">
        <v>81</v>
      </c>
      <c r="I458" t="s">
        <v>82</v>
      </c>
      <c r="J458" t="s">
        <v>83</v>
      </c>
    </row>
    <row r="459" spans="1:13" x14ac:dyDescent="0.25">
      <c r="A459">
        <v>1</v>
      </c>
      <c r="B459" s="11">
        <v>2</v>
      </c>
      <c r="C459" s="11">
        <v>2</v>
      </c>
      <c r="D459" s="11">
        <v>1E-4</v>
      </c>
      <c r="E459" s="11">
        <v>0</v>
      </c>
      <c r="F459">
        <v>9.6</v>
      </c>
      <c r="G459">
        <v>2000</v>
      </c>
    </row>
    <row r="461" spans="1:13" x14ac:dyDescent="0.25">
      <c r="A461" t="s">
        <v>84</v>
      </c>
      <c r="B461" t="s">
        <v>32</v>
      </c>
      <c r="C461" t="s">
        <v>85</v>
      </c>
      <c r="D461" t="s">
        <v>86</v>
      </c>
      <c r="E461" t="s">
        <v>87</v>
      </c>
      <c r="F461" s="10" t="s">
        <v>88</v>
      </c>
      <c r="G461" t="s">
        <v>89</v>
      </c>
      <c r="H461" t="s">
        <v>90</v>
      </c>
      <c r="I461" t="s">
        <v>91</v>
      </c>
      <c r="J461" t="s">
        <v>92</v>
      </c>
      <c r="K461" t="s">
        <v>93</v>
      </c>
      <c r="L461" t="s">
        <v>94</v>
      </c>
      <c r="M461" t="s">
        <v>95</v>
      </c>
    </row>
    <row r="462" spans="1:13" x14ac:dyDescent="0.25">
      <c r="A462" t="s">
        <v>101</v>
      </c>
      <c r="B462" t="s">
        <v>36</v>
      </c>
      <c r="C462">
        <v>2008</v>
      </c>
      <c r="D462">
        <v>859.4</v>
      </c>
      <c r="E462">
        <v>794.4</v>
      </c>
      <c r="F462" s="10">
        <v>2086</v>
      </c>
      <c r="G462">
        <v>452.9</v>
      </c>
      <c r="H462">
        <v>0.56999999999999995</v>
      </c>
      <c r="I462">
        <v>106.6</v>
      </c>
      <c r="J462">
        <v>6.05</v>
      </c>
      <c r="K462">
        <v>90.4</v>
      </c>
      <c r="L462">
        <v>611</v>
      </c>
    </row>
    <row r="464" spans="1:13" x14ac:dyDescent="0.25">
      <c r="A464" s="10" t="s">
        <v>63</v>
      </c>
      <c r="B464" t="s">
        <v>64</v>
      </c>
      <c r="C464" s="10" t="s">
        <v>65</v>
      </c>
      <c r="D464" t="s">
        <v>66</v>
      </c>
      <c r="E464" t="s">
        <v>67</v>
      </c>
      <c r="F464" t="s">
        <v>68</v>
      </c>
      <c r="G464" t="s">
        <v>69</v>
      </c>
      <c r="H464" t="s">
        <v>70</v>
      </c>
      <c r="I464" t="s">
        <v>71</v>
      </c>
      <c r="J464" t="s">
        <v>72</v>
      </c>
      <c r="K464" t="s">
        <v>73</v>
      </c>
    </row>
    <row r="465" spans="1:13" x14ac:dyDescent="0.25">
      <c r="A465" s="10">
        <v>10000</v>
      </c>
      <c r="B465">
        <v>0.68769999999999998</v>
      </c>
      <c r="C465" s="10" t="s">
        <v>100</v>
      </c>
      <c r="D465">
        <v>0</v>
      </c>
      <c r="E465">
        <v>59.36</v>
      </c>
      <c r="F465">
        <v>59.36</v>
      </c>
      <c r="G465">
        <v>3</v>
      </c>
      <c r="H465">
        <v>0</v>
      </c>
      <c r="I465">
        <v>99.2</v>
      </c>
      <c r="J465">
        <v>20</v>
      </c>
    </row>
    <row r="467" spans="1:13" x14ac:dyDescent="0.25">
      <c r="A467" t="s">
        <v>75</v>
      </c>
      <c r="B467" t="s">
        <v>76</v>
      </c>
      <c r="C467" t="s">
        <v>77</v>
      </c>
      <c r="D467" t="s">
        <v>78</v>
      </c>
      <c r="E467" t="s">
        <v>79</v>
      </c>
      <c r="F467" t="s">
        <v>78</v>
      </c>
      <c r="G467" t="s">
        <v>80</v>
      </c>
      <c r="H467" t="s">
        <v>81</v>
      </c>
      <c r="I467" t="s">
        <v>82</v>
      </c>
      <c r="J467" t="s">
        <v>83</v>
      </c>
    </row>
    <row r="468" spans="1:13" x14ac:dyDescent="0.25">
      <c r="A468">
        <v>1</v>
      </c>
      <c r="B468" s="11">
        <v>2</v>
      </c>
      <c r="C468" s="11">
        <v>2</v>
      </c>
      <c r="D468" s="11">
        <v>1E-4</v>
      </c>
      <c r="E468" s="11">
        <v>0</v>
      </c>
      <c r="F468">
        <v>9.6</v>
      </c>
      <c r="G468">
        <v>2000</v>
      </c>
    </row>
    <row r="470" spans="1:13" x14ac:dyDescent="0.25">
      <c r="A470" t="s">
        <v>84</v>
      </c>
      <c r="B470" t="s">
        <v>32</v>
      </c>
      <c r="C470" t="s">
        <v>85</v>
      </c>
      <c r="D470" t="s">
        <v>86</v>
      </c>
      <c r="E470" t="s">
        <v>87</v>
      </c>
      <c r="F470" s="10" t="s">
        <v>88</v>
      </c>
      <c r="G470" t="s">
        <v>89</v>
      </c>
      <c r="H470" t="s">
        <v>90</v>
      </c>
      <c r="I470" t="s">
        <v>91</v>
      </c>
      <c r="J470" t="s">
        <v>92</v>
      </c>
      <c r="K470" t="s">
        <v>93</v>
      </c>
      <c r="L470" t="s">
        <v>94</v>
      </c>
      <c r="M470" t="s">
        <v>95</v>
      </c>
    </row>
    <row r="471" spans="1:13" x14ac:dyDescent="0.25">
      <c r="A471" t="s">
        <v>101</v>
      </c>
      <c r="B471" t="s">
        <v>36</v>
      </c>
      <c r="C471">
        <v>1946</v>
      </c>
      <c r="D471">
        <v>745.3</v>
      </c>
      <c r="E471">
        <v>679</v>
      </c>
      <c r="F471" s="10">
        <v>1783</v>
      </c>
      <c r="G471">
        <v>409.4</v>
      </c>
      <c r="H471">
        <v>0.60299999999999998</v>
      </c>
      <c r="I471">
        <v>90.9</v>
      </c>
      <c r="J471">
        <v>5.61</v>
      </c>
      <c r="K471">
        <v>83.9</v>
      </c>
      <c r="L471">
        <v>625</v>
      </c>
    </row>
    <row r="473" spans="1:13" x14ac:dyDescent="0.25">
      <c r="A473" s="10" t="s">
        <v>63</v>
      </c>
      <c r="B473" t="s">
        <v>64</v>
      </c>
      <c r="C473" s="10" t="s">
        <v>65</v>
      </c>
      <c r="D473" t="s">
        <v>66</v>
      </c>
      <c r="E473" t="s">
        <v>67</v>
      </c>
      <c r="F473" t="s">
        <v>68</v>
      </c>
      <c r="G473" t="s">
        <v>69</v>
      </c>
      <c r="H473" t="s">
        <v>70</v>
      </c>
      <c r="I473" t="s">
        <v>71</v>
      </c>
      <c r="J473" t="s">
        <v>72</v>
      </c>
      <c r="K473" t="s">
        <v>73</v>
      </c>
    </row>
    <row r="474" spans="1:13" x14ac:dyDescent="0.25">
      <c r="A474" s="10">
        <v>10000</v>
      </c>
      <c r="B474">
        <v>0.68769999999999998</v>
      </c>
      <c r="C474" s="10" t="s">
        <v>102</v>
      </c>
      <c r="D474">
        <v>0</v>
      </c>
      <c r="E474">
        <v>77.36</v>
      </c>
      <c r="F474">
        <v>77.36</v>
      </c>
      <c r="G474">
        <v>3</v>
      </c>
      <c r="H474">
        <v>0</v>
      </c>
      <c r="I474">
        <v>99.2</v>
      </c>
      <c r="J474">
        <v>20</v>
      </c>
    </row>
    <row r="476" spans="1:13" x14ac:dyDescent="0.25">
      <c r="A476" t="s">
        <v>75</v>
      </c>
      <c r="B476" t="s">
        <v>76</v>
      </c>
      <c r="C476" t="s">
        <v>77</v>
      </c>
      <c r="D476" t="s">
        <v>78</v>
      </c>
      <c r="E476" t="s">
        <v>79</v>
      </c>
      <c r="F476" t="s">
        <v>78</v>
      </c>
      <c r="G476" t="s">
        <v>80</v>
      </c>
      <c r="H476" t="s">
        <v>81</v>
      </c>
      <c r="I476" t="s">
        <v>82</v>
      </c>
      <c r="J476" t="s">
        <v>83</v>
      </c>
    </row>
    <row r="477" spans="1:13" x14ac:dyDescent="0.25">
      <c r="A477">
        <v>1</v>
      </c>
      <c r="B477" s="11">
        <v>2</v>
      </c>
      <c r="C477" s="11">
        <v>2</v>
      </c>
      <c r="D477" s="11">
        <v>1E-4</v>
      </c>
      <c r="E477" s="11">
        <v>0</v>
      </c>
      <c r="F477">
        <v>9.6</v>
      </c>
      <c r="G477">
        <v>2000</v>
      </c>
    </row>
    <row r="479" spans="1:13" x14ac:dyDescent="0.25">
      <c r="A479" t="s">
        <v>84</v>
      </c>
      <c r="B479" t="s">
        <v>32</v>
      </c>
      <c r="C479" t="s">
        <v>85</v>
      </c>
      <c r="D479" t="s">
        <v>86</v>
      </c>
      <c r="E479" t="s">
        <v>87</v>
      </c>
      <c r="F479" s="10" t="s">
        <v>88</v>
      </c>
      <c r="G479" t="s">
        <v>89</v>
      </c>
      <c r="H479" t="s">
        <v>90</v>
      </c>
      <c r="I479" t="s">
        <v>91</v>
      </c>
      <c r="J479" t="s">
        <v>92</v>
      </c>
      <c r="K479" t="s">
        <v>93</v>
      </c>
      <c r="L479" t="s">
        <v>94</v>
      </c>
      <c r="M479" t="s">
        <v>95</v>
      </c>
    </row>
    <row r="480" spans="1:13" x14ac:dyDescent="0.25">
      <c r="A480" t="s">
        <v>101</v>
      </c>
      <c r="B480" t="s">
        <v>36</v>
      </c>
      <c r="C480">
        <v>1878</v>
      </c>
      <c r="D480">
        <v>628.20000000000005</v>
      </c>
      <c r="E480">
        <v>562</v>
      </c>
      <c r="F480" s="10">
        <v>1476</v>
      </c>
      <c r="G480">
        <v>365.8</v>
      </c>
      <c r="H480">
        <v>0.65100000000000002</v>
      </c>
      <c r="I480">
        <v>75.5</v>
      </c>
      <c r="J480">
        <v>5.2</v>
      </c>
      <c r="K480">
        <v>77.3</v>
      </c>
      <c r="L480">
        <v>632.9</v>
      </c>
    </row>
    <row r="482" spans="1:11" x14ac:dyDescent="0.25">
      <c r="A482" t="s">
        <v>16</v>
      </c>
      <c r="B482" t="s">
        <v>17</v>
      </c>
      <c r="C482" t="s">
        <v>18</v>
      </c>
      <c r="D482" t="s">
        <v>19</v>
      </c>
      <c r="E482" t="s">
        <v>20</v>
      </c>
      <c r="F482" t="s">
        <v>21</v>
      </c>
      <c r="G482" t="s">
        <v>22</v>
      </c>
    </row>
    <row r="484" spans="1:11" x14ac:dyDescent="0.25">
      <c r="A484" t="s">
        <v>23</v>
      </c>
      <c r="B484" t="s">
        <v>24</v>
      </c>
      <c r="C484" t="s">
        <v>25</v>
      </c>
      <c r="D484" t="s">
        <v>26</v>
      </c>
      <c r="E484">
        <v>9</v>
      </c>
      <c r="F484" t="s">
        <v>27</v>
      </c>
      <c r="G484">
        <v>96</v>
      </c>
      <c r="H484" t="s">
        <v>28</v>
      </c>
      <c r="I484">
        <v>41</v>
      </c>
      <c r="J484" t="s">
        <v>29</v>
      </c>
      <c r="K484">
        <v>579</v>
      </c>
    </row>
    <row r="487" spans="1:11" x14ac:dyDescent="0.25">
      <c r="A487" t="s">
        <v>30</v>
      </c>
      <c r="B487" t="s">
        <v>31</v>
      </c>
      <c r="C487" t="s">
        <v>32</v>
      </c>
      <c r="D487" t="s">
        <v>33</v>
      </c>
      <c r="E487" t="s">
        <v>34</v>
      </c>
      <c r="F487" t="s">
        <v>35</v>
      </c>
      <c r="G487" t="s">
        <v>31</v>
      </c>
      <c r="H487" t="s">
        <v>32</v>
      </c>
    </row>
    <row r="488" spans="1:11" x14ac:dyDescent="0.25">
      <c r="A488" t="s">
        <v>36</v>
      </c>
      <c r="B488" t="s">
        <v>33</v>
      </c>
      <c r="C488" t="s">
        <v>37</v>
      </c>
      <c r="D488" t="s">
        <v>38</v>
      </c>
      <c r="E488" t="s">
        <v>33</v>
      </c>
      <c r="F488" t="s">
        <v>39</v>
      </c>
      <c r="G488" t="s">
        <v>40</v>
      </c>
    </row>
    <row r="489" spans="1:11" x14ac:dyDescent="0.25">
      <c r="A489" t="s">
        <v>41</v>
      </c>
      <c r="B489" t="s">
        <v>33</v>
      </c>
      <c r="C489" t="s">
        <v>42</v>
      </c>
      <c r="D489" t="s">
        <v>43</v>
      </c>
      <c r="E489" t="s">
        <v>44</v>
      </c>
      <c r="F489">
        <v>92</v>
      </c>
      <c r="G489" t="s">
        <v>33</v>
      </c>
      <c r="H489">
        <v>92</v>
      </c>
      <c r="I489" t="s">
        <v>45</v>
      </c>
    </row>
    <row r="492" spans="1:11" x14ac:dyDescent="0.25">
      <c r="A492" t="s">
        <v>46</v>
      </c>
      <c r="B492" t="s">
        <v>47</v>
      </c>
      <c r="C492" t="s">
        <v>48</v>
      </c>
      <c r="D492" t="s">
        <v>49</v>
      </c>
      <c r="E492" t="s">
        <v>50</v>
      </c>
      <c r="F492" t="s">
        <v>51</v>
      </c>
      <c r="G492" t="s">
        <v>52</v>
      </c>
      <c r="H492" t="s">
        <v>53</v>
      </c>
    </row>
    <row r="493" spans="1:11" x14ac:dyDescent="0.25">
      <c r="A493" t="s">
        <v>54</v>
      </c>
      <c r="B493" t="s">
        <v>55</v>
      </c>
      <c r="C493" t="s">
        <v>56</v>
      </c>
      <c r="D493" t="s">
        <v>57</v>
      </c>
      <c r="E493" t="s">
        <v>58</v>
      </c>
      <c r="F493" t="s">
        <v>59</v>
      </c>
      <c r="G493">
        <v>2000</v>
      </c>
      <c r="H493" t="s">
        <v>60</v>
      </c>
      <c r="I493" t="s">
        <v>61</v>
      </c>
      <c r="J493" t="s">
        <v>62</v>
      </c>
      <c r="K493">
        <v>2016</v>
      </c>
    </row>
    <row r="495" spans="1:11" x14ac:dyDescent="0.25">
      <c r="A495" s="10" t="s">
        <v>63</v>
      </c>
      <c r="B495" t="s">
        <v>64</v>
      </c>
      <c r="C495" s="10" t="s">
        <v>65</v>
      </c>
      <c r="D495" t="s">
        <v>66</v>
      </c>
      <c r="E495" t="s">
        <v>67</v>
      </c>
      <c r="F495" t="s">
        <v>68</v>
      </c>
      <c r="G495" t="s">
        <v>69</v>
      </c>
      <c r="H495" t="s">
        <v>70</v>
      </c>
      <c r="I495" t="s">
        <v>71</v>
      </c>
      <c r="J495" t="s">
        <v>72</v>
      </c>
      <c r="K495" t="s">
        <v>73</v>
      </c>
    </row>
    <row r="496" spans="1:11" x14ac:dyDescent="0.25">
      <c r="A496" s="10">
        <v>12000</v>
      </c>
      <c r="B496">
        <v>0.63600000000000001</v>
      </c>
      <c r="C496" s="10" t="s">
        <v>74</v>
      </c>
      <c r="D496">
        <v>0</v>
      </c>
      <c r="E496">
        <v>-19.77</v>
      </c>
      <c r="F496">
        <v>-19.77</v>
      </c>
      <c r="G496">
        <v>3</v>
      </c>
      <c r="H496">
        <v>0</v>
      </c>
      <c r="I496">
        <v>99.2</v>
      </c>
      <c r="J496">
        <v>20</v>
      </c>
    </row>
    <row r="498" spans="1:13" x14ac:dyDescent="0.25">
      <c r="A498" t="s">
        <v>75</v>
      </c>
      <c r="B498" t="s">
        <v>76</v>
      </c>
      <c r="C498" t="s">
        <v>77</v>
      </c>
      <c r="D498" t="s">
        <v>78</v>
      </c>
      <c r="E498" t="s">
        <v>79</v>
      </c>
      <c r="F498" t="s">
        <v>78</v>
      </c>
      <c r="G498" t="s">
        <v>80</v>
      </c>
      <c r="H498" t="s">
        <v>81</v>
      </c>
      <c r="I498" t="s">
        <v>82</v>
      </c>
      <c r="J498" t="s">
        <v>83</v>
      </c>
    </row>
    <row r="499" spans="1:13" x14ac:dyDescent="0.25">
      <c r="A499">
        <v>1</v>
      </c>
      <c r="B499" s="11">
        <v>2</v>
      </c>
      <c r="C499" s="11">
        <v>2</v>
      </c>
      <c r="D499" s="11">
        <v>1E-4</v>
      </c>
      <c r="E499" s="11">
        <v>0</v>
      </c>
      <c r="F499">
        <v>9.6</v>
      </c>
      <c r="G499">
        <v>2000</v>
      </c>
    </row>
    <row r="501" spans="1:13" x14ac:dyDescent="0.25">
      <c r="A501" t="s">
        <v>84</v>
      </c>
      <c r="B501" t="s">
        <v>32</v>
      </c>
      <c r="C501" t="s">
        <v>85</v>
      </c>
      <c r="D501" t="s">
        <v>86</v>
      </c>
      <c r="E501" t="s">
        <v>87</v>
      </c>
      <c r="F501" s="10" t="s">
        <v>88</v>
      </c>
      <c r="G501" t="s">
        <v>89</v>
      </c>
      <c r="H501" t="s">
        <v>90</v>
      </c>
      <c r="I501" t="s">
        <v>91</v>
      </c>
      <c r="J501" t="s">
        <v>92</v>
      </c>
      <c r="K501" t="s">
        <v>93</v>
      </c>
      <c r="L501" t="s">
        <v>94</v>
      </c>
      <c r="M501" t="s">
        <v>95</v>
      </c>
    </row>
    <row r="502" spans="1:13" x14ac:dyDescent="0.25">
      <c r="A502" t="s">
        <v>96</v>
      </c>
      <c r="B502" t="s">
        <v>36</v>
      </c>
      <c r="C502">
        <v>2080</v>
      </c>
      <c r="D502">
        <v>1009.4</v>
      </c>
      <c r="E502">
        <v>950</v>
      </c>
      <c r="F502" s="10">
        <v>2495</v>
      </c>
      <c r="G502">
        <v>509.6</v>
      </c>
      <c r="H502">
        <v>0.53600000000000003</v>
      </c>
      <c r="I502">
        <v>133.6</v>
      </c>
      <c r="J502">
        <v>6.64</v>
      </c>
      <c r="K502">
        <v>97</v>
      </c>
      <c r="L502">
        <v>528.70000000000005</v>
      </c>
    </row>
    <row r="504" spans="1:13" x14ac:dyDescent="0.25">
      <c r="A504" s="10" t="s">
        <v>63</v>
      </c>
      <c r="B504" t="s">
        <v>64</v>
      </c>
      <c r="C504" s="10" t="s">
        <v>65</v>
      </c>
      <c r="D504" t="s">
        <v>66</v>
      </c>
      <c r="E504" t="s">
        <v>67</v>
      </c>
      <c r="F504" t="s">
        <v>68</v>
      </c>
      <c r="G504" t="s">
        <v>69</v>
      </c>
      <c r="H504" t="s">
        <v>70</v>
      </c>
      <c r="I504" t="s">
        <v>71</v>
      </c>
      <c r="J504" t="s">
        <v>72</v>
      </c>
      <c r="K504" t="s">
        <v>73</v>
      </c>
    </row>
    <row r="505" spans="1:13" x14ac:dyDescent="0.25">
      <c r="A505" s="10">
        <v>12000</v>
      </c>
      <c r="B505">
        <v>0.63600000000000001</v>
      </c>
      <c r="C505" s="10" t="s">
        <v>97</v>
      </c>
      <c r="D505">
        <v>0</v>
      </c>
      <c r="E505">
        <v>-1.77</v>
      </c>
      <c r="F505">
        <v>-1.77</v>
      </c>
      <c r="G505">
        <v>3</v>
      </c>
      <c r="H505">
        <v>0</v>
      </c>
      <c r="I505">
        <v>99.2</v>
      </c>
      <c r="J505">
        <v>20</v>
      </c>
    </row>
    <row r="507" spans="1:13" x14ac:dyDescent="0.25">
      <c r="A507" t="s">
        <v>75</v>
      </c>
      <c r="B507" t="s">
        <v>76</v>
      </c>
      <c r="C507" t="s">
        <v>77</v>
      </c>
      <c r="D507" t="s">
        <v>78</v>
      </c>
      <c r="E507" t="s">
        <v>79</v>
      </c>
      <c r="F507" t="s">
        <v>78</v>
      </c>
      <c r="G507" t="s">
        <v>80</v>
      </c>
      <c r="H507" t="s">
        <v>81</v>
      </c>
      <c r="I507" t="s">
        <v>82</v>
      </c>
      <c r="J507" t="s">
        <v>83</v>
      </c>
    </row>
    <row r="508" spans="1:13" x14ac:dyDescent="0.25">
      <c r="A508">
        <v>1</v>
      </c>
      <c r="B508" s="11">
        <v>2</v>
      </c>
      <c r="C508" s="11">
        <v>2</v>
      </c>
      <c r="D508" s="11">
        <v>1E-4</v>
      </c>
      <c r="E508" s="11">
        <v>0</v>
      </c>
      <c r="F508">
        <v>9.6</v>
      </c>
      <c r="G508">
        <v>2000</v>
      </c>
    </row>
    <row r="510" spans="1:13" x14ac:dyDescent="0.25">
      <c r="A510" t="s">
        <v>84</v>
      </c>
      <c r="B510" t="s">
        <v>32</v>
      </c>
      <c r="C510" t="s">
        <v>85</v>
      </c>
      <c r="D510" t="s">
        <v>86</v>
      </c>
      <c r="E510" t="s">
        <v>87</v>
      </c>
      <c r="F510" s="10" t="s">
        <v>88</v>
      </c>
      <c r="G510" t="s">
        <v>89</v>
      </c>
      <c r="H510" t="s">
        <v>90</v>
      </c>
      <c r="I510" t="s">
        <v>91</v>
      </c>
      <c r="J510" t="s">
        <v>92</v>
      </c>
      <c r="K510" t="s">
        <v>93</v>
      </c>
      <c r="L510" t="s">
        <v>94</v>
      </c>
      <c r="M510" t="s">
        <v>95</v>
      </c>
    </row>
    <row r="511" spans="1:13" x14ac:dyDescent="0.25">
      <c r="A511" t="s">
        <v>101</v>
      </c>
      <c r="B511" t="s">
        <v>36</v>
      </c>
      <c r="C511">
        <v>2098</v>
      </c>
      <c r="D511">
        <v>997.7</v>
      </c>
      <c r="E511">
        <v>937.1</v>
      </c>
      <c r="F511" s="10">
        <v>2461</v>
      </c>
      <c r="G511">
        <v>503.6</v>
      </c>
      <c r="H511">
        <v>0.53700000000000003</v>
      </c>
      <c r="I511">
        <v>129.5</v>
      </c>
      <c r="J511">
        <v>6.43</v>
      </c>
      <c r="K511">
        <v>95.5</v>
      </c>
      <c r="L511">
        <v>562.9</v>
      </c>
    </row>
    <row r="513" spans="1:13" x14ac:dyDescent="0.25">
      <c r="A513" s="10" t="s">
        <v>63</v>
      </c>
      <c r="B513" t="s">
        <v>64</v>
      </c>
      <c r="C513" s="10" t="s">
        <v>65</v>
      </c>
      <c r="D513" t="s">
        <v>66</v>
      </c>
      <c r="E513" t="s">
        <v>67</v>
      </c>
      <c r="F513" t="s">
        <v>68</v>
      </c>
      <c r="G513" t="s">
        <v>69</v>
      </c>
      <c r="H513" t="s">
        <v>70</v>
      </c>
      <c r="I513" t="s">
        <v>71</v>
      </c>
      <c r="J513" t="s">
        <v>72</v>
      </c>
      <c r="K513" t="s">
        <v>73</v>
      </c>
    </row>
    <row r="514" spans="1:13" x14ac:dyDescent="0.25">
      <c r="A514" s="10">
        <v>12000</v>
      </c>
      <c r="B514">
        <v>0.63600000000000001</v>
      </c>
      <c r="C514" s="10" t="s">
        <v>98</v>
      </c>
      <c r="D514">
        <v>0</v>
      </c>
      <c r="E514">
        <v>16.23</v>
      </c>
      <c r="F514">
        <v>16.23</v>
      </c>
      <c r="G514">
        <v>3</v>
      </c>
      <c r="H514">
        <v>0</v>
      </c>
      <c r="I514">
        <v>99.2</v>
      </c>
      <c r="J514">
        <v>20</v>
      </c>
    </row>
    <row r="516" spans="1:13" x14ac:dyDescent="0.25">
      <c r="A516" t="s">
        <v>75</v>
      </c>
      <c r="B516" t="s">
        <v>76</v>
      </c>
      <c r="C516" t="s">
        <v>77</v>
      </c>
      <c r="D516" t="s">
        <v>78</v>
      </c>
      <c r="E516" t="s">
        <v>79</v>
      </c>
      <c r="F516" t="s">
        <v>78</v>
      </c>
      <c r="G516" t="s">
        <v>80</v>
      </c>
      <c r="H516" t="s">
        <v>81</v>
      </c>
      <c r="I516" t="s">
        <v>82</v>
      </c>
      <c r="J516" t="s">
        <v>83</v>
      </c>
    </row>
    <row r="517" spans="1:13" x14ac:dyDescent="0.25">
      <c r="A517">
        <v>1</v>
      </c>
      <c r="B517" s="11">
        <v>2</v>
      </c>
      <c r="C517" s="11">
        <v>2</v>
      </c>
      <c r="D517" s="11">
        <v>1E-4</v>
      </c>
      <c r="E517" s="11">
        <v>0</v>
      </c>
      <c r="F517">
        <v>9.6</v>
      </c>
      <c r="G517">
        <v>2000</v>
      </c>
    </row>
    <row r="519" spans="1:13" x14ac:dyDescent="0.25">
      <c r="A519" t="s">
        <v>84</v>
      </c>
      <c r="B519" t="s">
        <v>32</v>
      </c>
      <c r="C519" t="s">
        <v>85</v>
      </c>
      <c r="D519" t="s">
        <v>86</v>
      </c>
      <c r="E519" t="s">
        <v>87</v>
      </c>
      <c r="F519" s="10" t="s">
        <v>88</v>
      </c>
      <c r="G519" t="s">
        <v>89</v>
      </c>
      <c r="H519" t="s">
        <v>90</v>
      </c>
      <c r="I519" t="s">
        <v>91</v>
      </c>
      <c r="J519" t="s">
        <v>92</v>
      </c>
      <c r="K519" t="s">
        <v>93</v>
      </c>
      <c r="L519" t="s">
        <v>94</v>
      </c>
      <c r="M519" t="s">
        <v>95</v>
      </c>
    </row>
    <row r="520" spans="1:13" x14ac:dyDescent="0.25">
      <c r="A520" t="s">
        <v>101</v>
      </c>
      <c r="B520" t="s">
        <v>36</v>
      </c>
      <c r="C520">
        <v>2067</v>
      </c>
      <c r="D520">
        <v>921.7</v>
      </c>
      <c r="E520">
        <v>861</v>
      </c>
      <c r="F520" s="10">
        <v>2261</v>
      </c>
      <c r="G520">
        <v>468.7</v>
      </c>
      <c r="H520">
        <v>0.54400000000000004</v>
      </c>
      <c r="I520">
        <v>117.1</v>
      </c>
      <c r="J520">
        <v>6.09</v>
      </c>
      <c r="K520">
        <v>91.1</v>
      </c>
      <c r="L520">
        <v>585</v>
      </c>
    </row>
    <row r="522" spans="1:13" x14ac:dyDescent="0.25">
      <c r="A522" t="s">
        <v>16</v>
      </c>
      <c r="B522" t="s">
        <v>17</v>
      </c>
      <c r="C522" t="s">
        <v>18</v>
      </c>
      <c r="D522" t="s">
        <v>19</v>
      </c>
      <c r="E522" t="s">
        <v>20</v>
      </c>
      <c r="F522" t="s">
        <v>21</v>
      </c>
      <c r="G522" t="s">
        <v>22</v>
      </c>
    </row>
    <row r="524" spans="1:13" x14ac:dyDescent="0.25">
      <c r="A524" t="s">
        <v>23</v>
      </c>
      <c r="B524" t="s">
        <v>24</v>
      </c>
      <c r="C524" t="s">
        <v>25</v>
      </c>
      <c r="D524" t="s">
        <v>26</v>
      </c>
      <c r="E524">
        <v>9</v>
      </c>
      <c r="F524" t="s">
        <v>27</v>
      </c>
      <c r="G524">
        <v>96</v>
      </c>
      <c r="H524" t="s">
        <v>28</v>
      </c>
      <c r="I524">
        <v>41</v>
      </c>
      <c r="J524" t="s">
        <v>29</v>
      </c>
      <c r="K524">
        <v>579</v>
      </c>
    </row>
    <row r="527" spans="1:13" x14ac:dyDescent="0.25">
      <c r="A527" t="s">
        <v>30</v>
      </c>
      <c r="B527" t="s">
        <v>31</v>
      </c>
      <c r="C527" t="s">
        <v>32</v>
      </c>
      <c r="D527" t="s">
        <v>33</v>
      </c>
      <c r="E527" t="s">
        <v>34</v>
      </c>
      <c r="F527" t="s">
        <v>35</v>
      </c>
      <c r="G527" t="s">
        <v>31</v>
      </c>
      <c r="H527" t="s">
        <v>32</v>
      </c>
    </row>
    <row r="528" spans="1:13" x14ac:dyDescent="0.25">
      <c r="A528" t="s">
        <v>36</v>
      </c>
      <c r="B528" t="s">
        <v>33</v>
      </c>
      <c r="C528" t="s">
        <v>37</v>
      </c>
      <c r="D528" t="s">
        <v>38</v>
      </c>
      <c r="E528" t="s">
        <v>33</v>
      </c>
      <c r="F528" t="s">
        <v>39</v>
      </c>
      <c r="G528" t="s">
        <v>40</v>
      </c>
    </row>
    <row r="529" spans="1:13" x14ac:dyDescent="0.25">
      <c r="A529" t="s">
        <v>41</v>
      </c>
      <c r="B529" t="s">
        <v>33</v>
      </c>
      <c r="C529" t="s">
        <v>42</v>
      </c>
      <c r="D529" t="s">
        <v>43</v>
      </c>
      <c r="E529" t="s">
        <v>44</v>
      </c>
      <c r="F529">
        <v>92</v>
      </c>
      <c r="G529" t="s">
        <v>33</v>
      </c>
      <c r="H529">
        <v>92</v>
      </c>
      <c r="I529" t="s">
        <v>45</v>
      </c>
    </row>
    <row r="532" spans="1:13" x14ac:dyDescent="0.25">
      <c r="A532" t="s">
        <v>46</v>
      </c>
      <c r="B532" t="s">
        <v>47</v>
      </c>
      <c r="C532" t="s">
        <v>48</v>
      </c>
      <c r="D532" t="s">
        <v>49</v>
      </c>
      <c r="E532" t="s">
        <v>50</v>
      </c>
      <c r="F532" t="s">
        <v>51</v>
      </c>
      <c r="G532" t="s">
        <v>52</v>
      </c>
      <c r="H532" t="s">
        <v>53</v>
      </c>
    </row>
    <row r="533" spans="1:13" x14ac:dyDescent="0.25">
      <c r="A533" t="s">
        <v>54</v>
      </c>
      <c r="B533" t="s">
        <v>55</v>
      </c>
      <c r="C533" t="s">
        <v>56</v>
      </c>
      <c r="D533" t="s">
        <v>57</v>
      </c>
      <c r="E533" t="s">
        <v>58</v>
      </c>
      <c r="F533" t="s">
        <v>59</v>
      </c>
      <c r="G533">
        <v>2000</v>
      </c>
      <c r="H533" t="s">
        <v>60</v>
      </c>
      <c r="I533" t="s">
        <v>61</v>
      </c>
      <c r="J533" t="s">
        <v>62</v>
      </c>
      <c r="K533">
        <v>2016</v>
      </c>
    </row>
    <row r="535" spans="1:13" x14ac:dyDescent="0.25">
      <c r="A535" s="10" t="s">
        <v>63</v>
      </c>
      <c r="B535" t="s">
        <v>64</v>
      </c>
      <c r="C535" s="10" t="s">
        <v>65</v>
      </c>
      <c r="D535" t="s">
        <v>66</v>
      </c>
      <c r="E535" t="s">
        <v>67</v>
      </c>
      <c r="F535" t="s">
        <v>68</v>
      </c>
      <c r="G535" t="s">
        <v>69</v>
      </c>
      <c r="H535" t="s">
        <v>70</v>
      </c>
      <c r="I535" t="s">
        <v>71</v>
      </c>
      <c r="J535" t="s">
        <v>72</v>
      </c>
      <c r="K535" t="s">
        <v>73</v>
      </c>
    </row>
    <row r="536" spans="1:13" x14ac:dyDescent="0.25">
      <c r="A536" s="10">
        <v>12000</v>
      </c>
      <c r="B536">
        <v>0.63600000000000001</v>
      </c>
      <c r="C536" s="10" t="s">
        <v>99</v>
      </c>
      <c r="D536">
        <v>0</v>
      </c>
      <c r="E536">
        <v>34.229999999999997</v>
      </c>
      <c r="F536">
        <v>34.229999999999997</v>
      </c>
      <c r="G536">
        <v>3</v>
      </c>
      <c r="H536">
        <v>0</v>
      </c>
      <c r="I536">
        <v>99.2</v>
      </c>
      <c r="J536">
        <v>20</v>
      </c>
    </row>
    <row r="538" spans="1:13" x14ac:dyDescent="0.25">
      <c r="A538" t="s">
        <v>75</v>
      </c>
      <c r="B538" t="s">
        <v>76</v>
      </c>
      <c r="C538" t="s">
        <v>77</v>
      </c>
      <c r="D538" t="s">
        <v>78</v>
      </c>
      <c r="E538" t="s">
        <v>79</v>
      </c>
      <c r="F538" t="s">
        <v>78</v>
      </c>
      <c r="G538" t="s">
        <v>80</v>
      </c>
      <c r="H538" t="s">
        <v>81</v>
      </c>
      <c r="I538" t="s">
        <v>82</v>
      </c>
      <c r="J538" t="s">
        <v>83</v>
      </c>
    </row>
    <row r="539" spans="1:13" x14ac:dyDescent="0.25">
      <c r="A539">
        <v>1</v>
      </c>
      <c r="B539" s="11">
        <v>2</v>
      </c>
      <c r="C539" s="11">
        <v>2</v>
      </c>
      <c r="D539" s="11">
        <v>1E-4</v>
      </c>
      <c r="E539" s="11">
        <v>0</v>
      </c>
      <c r="F539">
        <v>9.6</v>
      </c>
      <c r="G539">
        <v>2000</v>
      </c>
    </row>
    <row r="541" spans="1:13" x14ac:dyDescent="0.25">
      <c r="A541" t="s">
        <v>84</v>
      </c>
      <c r="B541" t="s">
        <v>32</v>
      </c>
      <c r="C541" t="s">
        <v>85</v>
      </c>
      <c r="D541" t="s">
        <v>86</v>
      </c>
      <c r="E541" t="s">
        <v>87</v>
      </c>
      <c r="F541" s="10" t="s">
        <v>88</v>
      </c>
      <c r="G541" t="s">
        <v>89</v>
      </c>
      <c r="H541" t="s">
        <v>90</v>
      </c>
      <c r="I541" t="s">
        <v>91</v>
      </c>
      <c r="J541" t="s">
        <v>92</v>
      </c>
      <c r="K541" t="s">
        <v>93</v>
      </c>
      <c r="L541" t="s">
        <v>94</v>
      </c>
      <c r="M541" t="s">
        <v>95</v>
      </c>
    </row>
    <row r="542" spans="1:13" x14ac:dyDescent="0.25">
      <c r="A542" t="s">
        <v>101</v>
      </c>
      <c r="B542" t="s">
        <v>36</v>
      </c>
      <c r="C542">
        <v>2018</v>
      </c>
      <c r="D542">
        <v>822.3</v>
      </c>
      <c r="E542">
        <v>760.7</v>
      </c>
      <c r="F542" s="10">
        <v>1998</v>
      </c>
      <c r="G542">
        <v>427.2</v>
      </c>
      <c r="H542">
        <v>0.56200000000000006</v>
      </c>
      <c r="I542">
        <v>102.5</v>
      </c>
      <c r="J542">
        <v>5.71</v>
      </c>
      <c r="K542">
        <v>85.2</v>
      </c>
      <c r="L542">
        <v>601.9</v>
      </c>
    </row>
    <row r="544" spans="1:13" x14ac:dyDescent="0.25">
      <c r="A544" s="10" t="s">
        <v>63</v>
      </c>
      <c r="B544" t="s">
        <v>64</v>
      </c>
      <c r="C544" s="10" t="s">
        <v>65</v>
      </c>
      <c r="D544" t="s">
        <v>66</v>
      </c>
      <c r="E544" t="s">
        <v>67</v>
      </c>
      <c r="F544" t="s">
        <v>68</v>
      </c>
      <c r="G544" t="s">
        <v>69</v>
      </c>
      <c r="H544" t="s">
        <v>70</v>
      </c>
      <c r="I544" t="s">
        <v>71</v>
      </c>
      <c r="J544" t="s">
        <v>72</v>
      </c>
      <c r="K544" t="s">
        <v>73</v>
      </c>
    </row>
    <row r="545" spans="1:13" x14ac:dyDescent="0.25">
      <c r="A545" s="10">
        <v>12000</v>
      </c>
      <c r="B545">
        <v>0.63600000000000001</v>
      </c>
      <c r="C545" s="10" t="s">
        <v>100</v>
      </c>
      <c r="D545">
        <v>0</v>
      </c>
      <c r="E545">
        <v>52.23</v>
      </c>
      <c r="F545">
        <v>52.23</v>
      </c>
      <c r="G545">
        <v>3</v>
      </c>
      <c r="H545">
        <v>0</v>
      </c>
      <c r="I545">
        <v>99.2</v>
      </c>
      <c r="J545">
        <v>20</v>
      </c>
    </row>
    <row r="547" spans="1:13" x14ac:dyDescent="0.25">
      <c r="A547" t="s">
        <v>75</v>
      </c>
      <c r="B547" t="s">
        <v>76</v>
      </c>
      <c r="C547" t="s">
        <v>77</v>
      </c>
      <c r="D547" t="s">
        <v>78</v>
      </c>
      <c r="E547" t="s">
        <v>79</v>
      </c>
      <c r="F547" t="s">
        <v>78</v>
      </c>
      <c r="G547" t="s">
        <v>80</v>
      </c>
      <c r="H547" t="s">
        <v>81</v>
      </c>
      <c r="I547" t="s">
        <v>82</v>
      </c>
      <c r="J547" t="s">
        <v>83</v>
      </c>
    </row>
    <row r="548" spans="1:13" x14ac:dyDescent="0.25">
      <c r="A548">
        <v>1</v>
      </c>
      <c r="B548" s="11">
        <v>2</v>
      </c>
      <c r="C548" s="11">
        <v>2</v>
      </c>
      <c r="D548" s="11">
        <v>1E-4</v>
      </c>
      <c r="E548" s="11">
        <v>0</v>
      </c>
      <c r="F548">
        <v>9.6</v>
      </c>
      <c r="G548">
        <v>2000</v>
      </c>
    </row>
    <row r="550" spans="1:13" x14ac:dyDescent="0.25">
      <c r="A550" t="s">
        <v>84</v>
      </c>
      <c r="B550" t="s">
        <v>32</v>
      </c>
      <c r="C550" t="s">
        <v>85</v>
      </c>
      <c r="D550" t="s">
        <v>86</v>
      </c>
      <c r="E550" t="s">
        <v>87</v>
      </c>
      <c r="F550" s="10" t="s">
        <v>88</v>
      </c>
      <c r="G550" t="s">
        <v>89</v>
      </c>
      <c r="H550" t="s">
        <v>90</v>
      </c>
      <c r="I550" t="s">
        <v>91</v>
      </c>
      <c r="J550" t="s">
        <v>92</v>
      </c>
      <c r="K550" t="s">
        <v>93</v>
      </c>
      <c r="L550" t="s">
        <v>94</v>
      </c>
      <c r="M550" t="s">
        <v>95</v>
      </c>
    </row>
    <row r="551" spans="1:13" x14ac:dyDescent="0.25">
      <c r="A551" t="s">
        <v>101</v>
      </c>
      <c r="B551" t="s">
        <v>36</v>
      </c>
      <c r="C551">
        <v>1960</v>
      </c>
      <c r="D551">
        <v>716.9</v>
      </c>
      <c r="E551">
        <v>653.29999999999995</v>
      </c>
      <c r="F551" s="10">
        <v>1716</v>
      </c>
      <c r="G551">
        <v>386.3</v>
      </c>
      <c r="H551">
        <v>0.59099999999999997</v>
      </c>
      <c r="I551">
        <v>87.5</v>
      </c>
      <c r="J551">
        <v>5.3</v>
      </c>
      <c r="K551">
        <v>79.2</v>
      </c>
      <c r="L551">
        <v>616.70000000000005</v>
      </c>
    </row>
    <row r="553" spans="1:13" x14ac:dyDescent="0.25">
      <c r="A553" s="10" t="s">
        <v>63</v>
      </c>
      <c r="B553" t="s">
        <v>64</v>
      </c>
      <c r="C553" s="10" t="s">
        <v>65</v>
      </c>
      <c r="D553" t="s">
        <v>66</v>
      </c>
      <c r="E553" t="s">
        <v>67</v>
      </c>
      <c r="F553" t="s">
        <v>68</v>
      </c>
      <c r="G553" t="s">
        <v>69</v>
      </c>
      <c r="H553" t="s">
        <v>70</v>
      </c>
      <c r="I553" t="s">
        <v>71</v>
      </c>
      <c r="J553" t="s">
        <v>72</v>
      </c>
      <c r="K553" t="s">
        <v>73</v>
      </c>
    </row>
    <row r="554" spans="1:13" x14ac:dyDescent="0.25">
      <c r="A554" s="10">
        <v>12000</v>
      </c>
      <c r="B554">
        <v>0.63600000000000001</v>
      </c>
      <c r="C554" s="10" t="s">
        <v>102</v>
      </c>
      <c r="D554">
        <v>0</v>
      </c>
      <c r="E554">
        <v>70.23</v>
      </c>
      <c r="F554">
        <v>70.23</v>
      </c>
      <c r="G554">
        <v>3</v>
      </c>
      <c r="H554">
        <v>0</v>
      </c>
      <c r="I554">
        <v>99.2</v>
      </c>
      <c r="J554">
        <v>20</v>
      </c>
    </row>
    <row r="556" spans="1:13" x14ac:dyDescent="0.25">
      <c r="A556" t="s">
        <v>75</v>
      </c>
      <c r="B556" t="s">
        <v>76</v>
      </c>
      <c r="C556" t="s">
        <v>77</v>
      </c>
      <c r="D556" t="s">
        <v>78</v>
      </c>
      <c r="E556" t="s">
        <v>79</v>
      </c>
      <c r="F556" t="s">
        <v>78</v>
      </c>
      <c r="G556" t="s">
        <v>80</v>
      </c>
      <c r="H556" t="s">
        <v>81</v>
      </c>
      <c r="I556" t="s">
        <v>82</v>
      </c>
      <c r="J556" t="s">
        <v>83</v>
      </c>
    </row>
    <row r="557" spans="1:13" x14ac:dyDescent="0.25">
      <c r="A557">
        <v>1</v>
      </c>
      <c r="B557" s="11">
        <v>2</v>
      </c>
      <c r="C557" s="11">
        <v>2</v>
      </c>
      <c r="D557" s="11">
        <v>1E-4</v>
      </c>
      <c r="E557" s="11">
        <v>0</v>
      </c>
      <c r="F557">
        <v>9.6</v>
      </c>
      <c r="G557">
        <v>2000</v>
      </c>
    </row>
    <row r="559" spans="1:13" x14ac:dyDescent="0.25">
      <c r="A559" t="s">
        <v>84</v>
      </c>
      <c r="B559" t="s">
        <v>32</v>
      </c>
      <c r="C559" t="s">
        <v>85</v>
      </c>
      <c r="D559" t="s">
        <v>86</v>
      </c>
      <c r="E559" t="s">
        <v>87</v>
      </c>
      <c r="F559" s="10" t="s">
        <v>88</v>
      </c>
      <c r="G559" t="s">
        <v>89</v>
      </c>
      <c r="H559" t="s">
        <v>90</v>
      </c>
      <c r="I559" t="s">
        <v>91</v>
      </c>
      <c r="J559" t="s">
        <v>92</v>
      </c>
      <c r="K559" t="s">
        <v>93</v>
      </c>
      <c r="L559" t="s">
        <v>94</v>
      </c>
      <c r="M559" t="s">
        <v>95</v>
      </c>
    </row>
    <row r="560" spans="1:13" x14ac:dyDescent="0.25">
      <c r="A560" t="s">
        <v>101</v>
      </c>
      <c r="B560" t="s">
        <v>36</v>
      </c>
      <c r="C560">
        <v>1888</v>
      </c>
      <c r="D560">
        <v>603.5</v>
      </c>
      <c r="E560">
        <v>539.70000000000005</v>
      </c>
      <c r="F560" s="10">
        <v>1417</v>
      </c>
      <c r="G560">
        <v>344.1</v>
      </c>
      <c r="H560">
        <v>0.63800000000000001</v>
      </c>
      <c r="I560">
        <v>73</v>
      </c>
      <c r="J560">
        <v>4.9000000000000004</v>
      </c>
      <c r="K560">
        <v>72.7</v>
      </c>
      <c r="L560">
        <v>624.29999999999995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60"/>
  <sheetViews>
    <sheetView topLeftCell="A529" zoomScale="70" zoomScaleNormal="70" workbookViewId="0">
      <selection activeCell="F560" activeCellId="5" sqref="F502 F511 F520 F542 F551 F560"/>
    </sheetView>
  </sheetViews>
  <sheetFormatPr baseColWidth="10" defaultRowHeight="15" x14ac:dyDescent="0.25"/>
  <sheetData>
    <row r="2" spans="1:11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  <row r="4" spans="1:11" x14ac:dyDescent="0.25">
      <c r="A4" t="s">
        <v>23</v>
      </c>
      <c r="B4" t="s">
        <v>24</v>
      </c>
      <c r="C4" t="s">
        <v>25</v>
      </c>
      <c r="D4" t="s">
        <v>26</v>
      </c>
      <c r="E4">
        <v>9</v>
      </c>
      <c r="F4" t="s">
        <v>27</v>
      </c>
      <c r="G4">
        <v>96</v>
      </c>
      <c r="H4" t="s">
        <v>28</v>
      </c>
      <c r="I4">
        <v>41</v>
      </c>
      <c r="J4" t="s">
        <v>29</v>
      </c>
      <c r="K4">
        <v>579</v>
      </c>
    </row>
    <row r="7" spans="1:11" x14ac:dyDescent="0.25">
      <c r="A7" t="s">
        <v>30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">
        <v>31</v>
      </c>
      <c r="H7" t="s">
        <v>32</v>
      </c>
    </row>
    <row r="8" spans="1:11" x14ac:dyDescent="0.25">
      <c r="A8" t="s">
        <v>36</v>
      </c>
      <c r="B8" t="s">
        <v>33</v>
      </c>
      <c r="C8" t="s">
        <v>37</v>
      </c>
      <c r="D8" t="s">
        <v>38</v>
      </c>
      <c r="E8" t="s">
        <v>33</v>
      </c>
      <c r="F8" t="s">
        <v>39</v>
      </c>
      <c r="G8" t="s">
        <v>40</v>
      </c>
    </row>
    <row r="9" spans="1:11" x14ac:dyDescent="0.25">
      <c r="A9" t="s">
        <v>41</v>
      </c>
      <c r="B9" t="s">
        <v>33</v>
      </c>
      <c r="C9" t="s">
        <v>42</v>
      </c>
      <c r="D9" t="s">
        <v>43</v>
      </c>
      <c r="E9" t="s">
        <v>44</v>
      </c>
      <c r="F9">
        <v>92</v>
      </c>
      <c r="G9" t="s">
        <v>33</v>
      </c>
      <c r="H9">
        <v>92</v>
      </c>
      <c r="I9" t="s">
        <v>45</v>
      </c>
    </row>
    <row r="12" spans="1:11" x14ac:dyDescent="0.25">
      <c r="A12" t="s">
        <v>46</v>
      </c>
      <c r="B12" t="s">
        <v>103</v>
      </c>
      <c r="C12" t="s">
        <v>49</v>
      </c>
      <c r="D12" t="s">
        <v>104</v>
      </c>
      <c r="E12" t="s">
        <v>48</v>
      </c>
      <c r="F12" t="s">
        <v>51</v>
      </c>
      <c r="G12" t="s">
        <v>52</v>
      </c>
      <c r="H12" t="s">
        <v>53</v>
      </c>
    </row>
    <row r="13" spans="1:11" x14ac:dyDescent="0.25">
      <c r="A13" t="s">
        <v>54</v>
      </c>
      <c r="B13" t="s">
        <v>55</v>
      </c>
      <c r="C13" t="s">
        <v>56</v>
      </c>
      <c r="D13" t="s">
        <v>57</v>
      </c>
      <c r="E13" t="s">
        <v>58</v>
      </c>
      <c r="F13" t="s">
        <v>59</v>
      </c>
      <c r="G13">
        <v>2000</v>
      </c>
      <c r="H13" t="s">
        <v>60</v>
      </c>
      <c r="I13" t="s">
        <v>61</v>
      </c>
      <c r="J13" t="s">
        <v>62</v>
      </c>
      <c r="K13">
        <v>2016</v>
      </c>
    </row>
    <row r="15" spans="1:11" x14ac:dyDescent="0.25">
      <c r="A15" s="10" t="s">
        <v>63</v>
      </c>
      <c r="B15" t="s">
        <v>64</v>
      </c>
      <c r="C15" s="10" t="s">
        <v>65</v>
      </c>
      <c r="D15" t="s">
        <v>66</v>
      </c>
      <c r="E15" t="s">
        <v>67</v>
      </c>
      <c r="F15" t="s">
        <v>68</v>
      </c>
      <c r="G15" t="s">
        <v>69</v>
      </c>
      <c r="H15" t="s">
        <v>70</v>
      </c>
      <c r="I15" t="s">
        <v>71</v>
      </c>
      <c r="J15" t="s">
        <v>72</v>
      </c>
      <c r="K15" t="s">
        <v>73</v>
      </c>
    </row>
    <row r="16" spans="1:11" x14ac:dyDescent="0.25">
      <c r="A16" s="10">
        <v>0</v>
      </c>
      <c r="B16">
        <v>1</v>
      </c>
      <c r="C16" s="10" t="s">
        <v>74</v>
      </c>
      <c r="D16">
        <v>0</v>
      </c>
      <c r="E16">
        <v>23</v>
      </c>
      <c r="F16">
        <v>23</v>
      </c>
      <c r="G16">
        <v>3</v>
      </c>
      <c r="H16">
        <v>0</v>
      </c>
      <c r="I16">
        <v>99.2</v>
      </c>
      <c r="J16">
        <v>20</v>
      </c>
    </row>
    <row r="18" spans="1:13" x14ac:dyDescent="0.25">
      <c r="A18" t="s">
        <v>75</v>
      </c>
      <c r="B18" t="s">
        <v>76</v>
      </c>
      <c r="C18" t="s">
        <v>77</v>
      </c>
      <c r="D18" t="s">
        <v>78</v>
      </c>
      <c r="E18" t="s">
        <v>79</v>
      </c>
      <c r="F18" t="s">
        <v>78</v>
      </c>
      <c r="G18" t="s">
        <v>80</v>
      </c>
      <c r="H18" t="s">
        <v>81</v>
      </c>
      <c r="I18" t="s">
        <v>82</v>
      </c>
      <c r="J18" t="s">
        <v>83</v>
      </c>
    </row>
    <row r="19" spans="1:13" x14ac:dyDescent="0.25">
      <c r="A19">
        <v>1</v>
      </c>
      <c r="B19" s="11">
        <v>2</v>
      </c>
      <c r="C19" s="11">
        <v>2</v>
      </c>
      <c r="D19" s="11">
        <v>1E-4</v>
      </c>
      <c r="E19" s="11">
        <v>7</v>
      </c>
      <c r="F19">
        <v>9.6</v>
      </c>
      <c r="G19">
        <v>2000</v>
      </c>
    </row>
    <row r="21" spans="1:13" x14ac:dyDescent="0.25">
      <c r="A21" t="s">
        <v>84</v>
      </c>
      <c r="B21" t="s">
        <v>32</v>
      </c>
      <c r="C21" t="s">
        <v>85</v>
      </c>
      <c r="D21" t="s">
        <v>86</v>
      </c>
      <c r="E21" t="s">
        <v>87</v>
      </c>
      <c r="F21" s="10" t="s">
        <v>88</v>
      </c>
      <c r="G21" t="s">
        <v>89</v>
      </c>
      <c r="H21" t="s">
        <v>90</v>
      </c>
      <c r="I21" t="s">
        <v>91</v>
      </c>
      <c r="J21" t="s">
        <v>92</v>
      </c>
      <c r="K21" t="s">
        <v>93</v>
      </c>
      <c r="L21" t="s">
        <v>94</v>
      </c>
      <c r="M21" t="s">
        <v>95</v>
      </c>
    </row>
    <row r="22" spans="1:13" x14ac:dyDescent="0.25">
      <c r="A22" t="s">
        <v>96</v>
      </c>
      <c r="B22" t="s">
        <v>36</v>
      </c>
      <c r="C22">
        <v>1900</v>
      </c>
      <c r="D22">
        <v>1087.9000000000001</v>
      </c>
      <c r="E22">
        <v>950</v>
      </c>
      <c r="F22" s="10">
        <v>2495</v>
      </c>
      <c r="G22">
        <v>590</v>
      </c>
      <c r="H22">
        <v>0.621</v>
      </c>
      <c r="I22">
        <v>134.30000000000001</v>
      </c>
      <c r="J22">
        <v>8.4600000000000009</v>
      </c>
      <c r="K22">
        <v>120.2</v>
      </c>
      <c r="L22">
        <v>549.70000000000005</v>
      </c>
    </row>
    <row r="24" spans="1:13" x14ac:dyDescent="0.25">
      <c r="A24" s="10" t="s">
        <v>63</v>
      </c>
      <c r="B24" t="s">
        <v>64</v>
      </c>
      <c r="C24" s="10" t="s">
        <v>65</v>
      </c>
      <c r="D24" t="s">
        <v>66</v>
      </c>
      <c r="E24" t="s">
        <v>67</v>
      </c>
      <c r="F24" t="s">
        <v>68</v>
      </c>
      <c r="G24" t="s">
        <v>69</v>
      </c>
      <c r="H24" t="s">
        <v>70</v>
      </c>
      <c r="I24" t="s">
        <v>71</v>
      </c>
      <c r="J24" t="s">
        <v>72</v>
      </c>
      <c r="K24" t="s">
        <v>73</v>
      </c>
    </row>
    <row r="25" spans="1:13" x14ac:dyDescent="0.25">
      <c r="A25" s="10">
        <v>0</v>
      </c>
      <c r="B25">
        <v>1</v>
      </c>
      <c r="C25" s="10" t="s">
        <v>97</v>
      </c>
      <c r="D25">
        <v>0</v>
      </c>
      <c r="E25">
        <v>41</v>
      </c>
      <c r="F25">
        <v>41</v>
      </c>
      <c r="G25">
        <v>3</v>
      </c>
      <c r="H25">
        <v>0</v>
      </c>
      <c r="I25">
        <v>99.2</v>
      </c>
      <c r="J25">
        <v>20</v>
      </c>
    </row>
    <row r="27" spans="1:13" x14ac:dyDescent="0.25">
      <c r="A27" t="s">
        <v>75</v>
      </c>
      <c r="B27" t="s">
        <v>76</v>
      </c>
      <c r="C27" t="s">
        <v>77</v>
      </c>
      <c r="D27" t="s">
        <v>78</v>
      </c>
      <c r="E27" t="s">
        <v>79</v>
      </c>
      <c r="F27" t="s">
        <v>78</v>
      </c>
      <c r="G27" t="s">
        <v>80</v>
      </c>
      <c r="H27" t="s">
        <v>81</v>
      </c>
      <c r="I27" t="s">
        <v>82</v>
      </c>
      <c r="J27" t="s">
        <v>83</v>
      </c>
    </row>
    <row r="28" spans="1:13" x14ac:dyDescent="0.25">
      <c r="A28">
        <v>1</v>
      </c>
      <c r="B28" s="11">
        <v>2</v>
      </c>
      <c r="C28" s="11">
        <v>2</v>
      </c>
      <c r="D28" s="11">
        <v>1E-4</v>
      </c>
      <c r="E28" s="11">
        <v>7</v>
      </c>
      <c r="F28">
        <v>9.6</v>
      </c>
      <c r="G28">
        <v>2000</v>
      </c>
    </row>
    <row r="30" spans="1:13" x14ac:dyDescent="0.25">
      <c r="A30" t="s">
        <v>84</v>
      </c>
      <c r="B30" t="s">
        <v>32</v>
      </c>
      <c r="C30" t="s">
        <v>85</v>
      </c>
      <c r="D30" t="s">
        <v>86</v>
      </c>
      <c r="E30" t="s">
        <v>87</v>
      </c>
      <c r="F30" s="10" t="s">
        <v>88</v>
      </c>
      <c r="G30" t="s">
        <v>89</v>
      </c>
      <c r="H30" t="s">
        <v>90</v>
      </c>
      <c r="I30" t="s">
        <v>91</v>
      </c>
      <c r="J30" t="s">
        <v>92</v>
      </c>
      <c r="K30" t="s">
        <v>93</v>
      </c>
      <c r="L30" t="s">
        <v>94</v>
      </c>
      <c r="M30" t="s">
        <v>95</v>
      </c>
    </row>
    <row r="31" spans="1:13" x14ac:dyDescent="0.25">
      <c r="A31" t="s">
        <v>96</v>
      </c>
      <c r="B31" t="s">
        <v>36</v>
      </c>
      <c r="C31">
        <v>1925</v>
      </c>
      <c r="D31">
        <v>1090</v>
      </c>
      <c r="E31">
        <v>950</v>
      </c>
      <c r="F31" s="10">
        <v>2495</v>
      </c>
      <c r="G31">
        <v>593.70000000000005</v>
      </c>
      <c r="H31">
        <v>0.625</v>
      </c>
      <c r="I31">
        <v>132.19999999999999</v>
      </c>
      <c r="J31">
        <v>8.26</v>
      </c>
      <c r="K31">
        <v>119.2</v>
      </c>
      <c r="L31">
        <v>584.1</v>
      </c>
    </row>
    <row r="33" spans="1:13" x14ac:dyDescent="0.25">
      <c r="A33" s="10" t="s">
        <v>63</v>
      </c>
      <c r="B33" t="s">
        <v>64</v>
      </c>
      <c r="C33" s="10" t="s">
        <v>65</v>
      </c>
      <c r="D33" t="s">
        <v>66</v>
      </c>
      <c r="E33" t="s">
        <v>67</v>
      </c>
      <c r="F33" t="s">
        <v>68</v>
      </c>
      <c r="G33" t="s">
        <v>69</v>
      </c>
      <c r="H33" t="s">
        <v>70</v>
      </c>
      <c r="I33" t="s">
        <v>71</v>
      </c>
      <c r="J33" t="s">
        <v>72</v>
      </c>
      <c r="K33" t="s">
        <v>73</v>
      </c>
    </row>
    <row r="34" spans="1:13" x14ac:dyDescent="0.25">
      <c r="A34" s="10">
        <v>0</v>
      </c>
      <c r="B34">
        <v>1</v>
      </c>
      <c r="C34" s="10" t="s">
        <v>98</v>
      </c>
      <c r="D34">
        <v>0</v>
      </c>
      <c r="E34">
        <v>59</v>
      </c>
      <c r="F34">
        <v>59</v>
      </c>
      <c r="G34">
        <v>3</v>
      </c>
      <c r="H34">
        <v>0</v>
      </c>
      <c r="I34">
        <v>99.2</v>
      </c>
      <c r="J34">
        <v>20</v>
      </c>
    </row>
    <row r="36" spans="1:13" x14ac:dyDescent="0.25">
      <c r="A36" t="s">
        <v>75</v>
      </c>
      <c r="B36" t="s">
        <v>76</v>
      </c>
      <c r="C36" t="s">
        <v>77</v>
      </c>
      <c r="D36" t="s">
        <v>78</v>
      </c>
      <c r="E36" t="s">
        <v>79</v>
      </c>
      <c r="F36" t="s">
        <v>78</v>
      </c>
      <c r="G36" t="s">
        <v>80</v>
      </c>
      <c r="H36" t="s">
        <v>81</v>
      </c>
      <c r="I36" t="s">
        <v>82</v>
      </c>
      <c r="J36" t="s">
        <v>83</v>
      </c>
    </row>
    <row r="37" spans="1:13" x14ac:dyDescent="0.25">
      <c r="A37">
        <v>1</v>
      </c>
      <c r="B37" s="11">
        <v>2</v>
      </c>
      <c r="C37" s="11">
        <v>2</v>
      </c>
      <c r="D37" s="11">
        <v>1E-4</v>
      </c>
      <c r="E37" s="11">
        <v>7</v>
      </c>
      <c r="F37">
        <v>9.6</v>
      </c>
      <c r="G37">
        <v>2000</v>
      </c>
    </row>
    <row r="39" spans="1:13" x14ac:dyDescent="0.25">
      <c r="A39" t="s">
        <v>84</v>
      </c>
      <c r="B39" t="s">
        <v>32</v>
      </c>
      <c r="C39" t="s">
        <v>85</v>
      </c>
      <c r="D39" t="s">
        <v>86</v>
      </c>
      <c r="E39" t="s">
        <v>87</v>
      </c>
      <c r="F39" s="10" t="s">
        <v>88</v>
      </c>
      <c r="G39" t="s">
        <v>89</v>
      </c>
      <c r="H39" t="s">
        <v>90</v>
      </c>
      <c r="I39" t="s">
        <v>91</v>
      </c>
      <c r="J39" t="s">
        <v>92</v>
      </c>
      <c r="K39" t="s">
        <v>93</v>
      </c>
      <c r="L39" t="s">
        <v>94</v>
      </c>
      <c r="M39" t="s">
        <v>95</v>
      </c>
    </row>
    <row r="40" spans="1:13" x14ac:dyDescent="0.25">
      <c r="A40" t="s">
        <v>96</v>
      </c>
      <c r="B40" t="s">
        <v>36</v>
      </c>
      <c r="C40">
        <v>1950</v>
      </c>
      <c r="D40">
        <v>1092.0999999999999</v>
      </c>
      <c r="E40">
        <v>950</v>
      </c>
      <c r="F40" s="10">
        <v>2495</v>
      </c>
      <c r="G40">
        <v>597.29999999999995</v>
      </c>
      <c r="H40">
        <v>0.629</v>
      </c>
      <c r="I40">
        <v>130.19999999999999</v>
      </c>
      <c r="J40">
        <v>8.07</v>
      </c>
      <c r="K40">
        <v>118.2</v>
      </c>
      <c r="L40">
        <v>618.5</v>
      </c>
    </row>
    <row r="42" spans="1:13" x14ac:dyDescent="0.25">
      <c r="A42" t="s">
        <v>16</v>
      </c>
      <c r="B42" t="s">
        <v>17</v>
      </c>
      <c r="C42" t="s">
        <v>18</v>
      </c>
      <c r="D42" t="s">
        <v>19</v>
      </c>
      <c r="E42" t="s">
        <v>20</v>
      </c>
      <c r="F42" t="s">
        <v>21</v>
      </c>
      <c r="G42" t="s">
        <v>22</v>
      </c>
    </row>
    <row r="44" spans="1:13" x14ac:dyDescent="0.25">
      <c r="A44" t="s">
        <v>23</v>
      </c>
      <c r="B44" t="s">
        <v>24</v>
      </c>
      <c r="C44" t="s">
        <v>25</v>
      </c>
      <c r="D44" t="s">
        <v>26</v>
      </c>
      <c r="E44">
        <v>9</v>
      </c>
      <c r="F44" t="s">
        <v>27</v>
      </c>
      <c r="G44">
        <v>96</v>
      </c>
      <c r="H44" t="s">
        <v>28</v>
      </c>
      <c r="I44">
        <v>41</v>
      </c>
      <c r="J44" t="s">
        <v>29</v>
      </c>
      <c r="K44">
        <v>579</v>
      </c>
    </row>
    <row r="47" spans="1:13" x14ac:dyDescent="0.25">
      <c r="A47" t="s">
        <v>30</v>
      </c>
      <c r="B47" t="s">
        <v>31</v>
      </c>
      <c r="C47" t="s">
        <v>32</v>
      </c>
      <c r="D47" t="s">
        <v>33</v>
      </c>
      <c r="E47" t="s">
        <v>34</v>
      </c>
      <c r="F47" t="s">
        <v>35</v>
      </c>
      <c r="G47" t="s">
        <v>31</v>
      </c>
      <c r="H47" t="s">
        <v>32</v>
      </c>
    </row>
    <row r="48" spans="1:13" x14ac:dyDescent="0.25">
      <c r="A48" t="s">
        <v>36</v>
      </c>
      <c r="B48" t="s">
        <v>33</v>
      </c>
      <c r="C48" t="s">
        <v>37</v>
      </c>
      <c r="D48" t="s">
        <v>38</v>
      </c>
      <c r="E48" t="s">
        <v>33</v>
      </c>
      <c r="F48" t="s">
        <v>39</v>
      </c>
      <c r="G48" t="s">
        <v>40</v>
      </c>
    </row>
    <row r="49" spans="1:13" x14ac:dyDescent="0.25">
      <c r="A49" t="s">
        <v>41</v>
      </c>
      <c r="B49" t="s">
        <v>33</v>
      </c>
      <c r="C49" t="s">
        <v>42</v>
      </c>
      <c r="D49" t="s">
        <v>43</v>
      </c>
      <c r="E49" t="s">
        <v>44</v>
      </c>
      <c r="F49">
        <v>92</v>
      </c>
      <c r="G49" t="s">
        <v>33</v>
      </c>
      <c r="H49">
        <v>92</v>
      </c>
      <c r="I49" t="s">
        <v>45</v>
      </c>
    </row>
    <row r="52" spans="1:13" x14ac:dyDescent="0.25">
      <c r="A52" t="s">
        <v>46</v>
      </c>
      <c r="B52" t="s">
        <v>103</v>
      </c>
      <c r="C52" t="s">
        <v>49</v>
      </c>
      <c r="D52" t="s">
        <v>104</v>
      </c>
      <c r="E52" t="s">
        <v>48</v>
      </c>
      <c r="F52" t="s">
        <v>51</v>
      </c>
      <c r="G52" t="s">
        <v>52</v>
      </c>
      <c r="H52" t="s">
        <v>53</v>
      </c>
    </row>
    <row r="53" spans="1:13" x14ac:dyDescent="0.25">
      <c r="A53" t="s">
        <v>54</v>
      </c>
      <c r="B53" t="s">
        <v>55</v>
      </c>
      <c r="C53" t="s">
        <v>56</v>
      </c>
      <c r="D53" t="s">
        <v>57</v>
      </c>
      <c r="E53" t="s">
        <v>58</v>
      </c>
      <c r="F53" t="s">
        <v>59</v>
      </c>
      <c r="G53">
        <v>2000</v>
      </c>
      <c r="H53" t="s">
        <v>60</v>
      </c>
      <c r="I53" t="s">
        <v>61</v>
      </c>
      <c r="J53" t="s">
        <v>62</v>
      </c>
      <c r="K53">
        <v>2016</v>
      </c>
    </row>
    <row r="55" spans="1:13" x14ac:dyDescent="0.25">
      <c r="A55" s="10" t="s">
        <v>63</v>
      </c>
      <c r="B55" t="s">
        <v>64</v>
      </c>
      <c r="C55" s="10" t="s">
        <v>65</v>
      </c>
      <c r="D55" t="s">
        <v>66</v>
      </c>
      <c r="E55" t="s">
        <v>67</v>
      </c>
      <c r="F55" t="s">
        <v>68</v>
      </c>
      <c r="G55" t="s">
        <v>69</v>
      </c>
      <c r="H55" t="s">
        <v>70</v>
      </c>
      <c r="I55" t="s">
        <v>71</v>
      </c>
      <c r="J55" t="s">
        <v>72</v>
      </c>
      <c r="K55" t="s">
        <v>73</v>
      </c>
    </row>
    <row r="56" spans="1:13" x14ac:dyDescent="0.25">
      <c r="A56" s="10">
        <v>0</v>
      </c>
      <c r="B56">
        <v>1</v>
      </c>
      <c r="C56" s="10" t="s">
        <v>99</v>
      </c>
      <c r="D56">
        <v>0</v>
      </c>
      <c r="E56">
        <v>77</v>
      </c>
      <c r="F56">
        <v>77</v>
      </c>
      <c r="G56">
        <v>3</v>
      </c>
      <c r="H56">
        <v>0</v>
      </c>
      <c r="I56">
        <v>99.2</v>
      </c>
      <c r="J56">
        <v>20</v>
      </c>
    </row>
    <row r="58" spans="1:13" x14ac:dyDescent="0.25">
      <c r="A58" t="s">
        <v>75</v>
      </c>
      <c r="B58" t="s">
        <v>76</v>
      </c>
      <c r="C58" t="s">
        <v>77</v>
      </c>
      <c r="D58" t="s">
        <v>78</v>
      </c>
      <c r="E58" t="s">
        <v>79</v>
      </c>
      <c r="F58" t="s">
        <v>78</v>
      </c>
      <c r="G58" t="s">
        <v>80</v>
      </c>
      <c r="H58" t="s">
        <v>81</v>
      </c>
      <c r="I58" t="s">
        <v>82</v>
      </c>
      <c r="J58" t="s">
        <v>83</v>
      </c>
    </row>
    <row r="59" spans="1:13" x14ac:dyDescent="0.25">
      <c r="A59">
        <v>1</v>
      </c>
      <c r="B59" s="11">
        <v>2</v>
      </c>
      <c r="C59" s="11">
        <v>2</v>
      </c>
      <c r="D59" s="11">
        <v>1E-4</v>
      </c>
      <c r="E59" s="11">
        <v>7</v>
      </c>
      <c r="F59">
        <v>9.6</v>
      </c>
      <c r="G59">
        <v>2000</v>
      </c>
    </row>
    <row r="61" spans="1:13" x14ac:dyDescent="0.25">
      <c r="A61" t="s">
        <v>84</v>
      </c>
      <c r="B61" t="s">
        <v>32</v>
      </c>
      <c r="C61" t="s">
        <v>85</v>
      </c>
      <c r="D61" t="s">
        <v>86</v>
      </c>
      <c r="E61" t="s">
        <v>87</v>
      </c>
      <c r="F61" s="10" t="s">
        <v>88</v>
      </c>
      <c r="G61" t="s">
        <v>89</v>
      </c>
      <c r="H61" t="s">
        <v>90</v>
      </c>
      <c r="I61" t="s">
        <v>91</v>
      </c>
      <c r="J61" t="s">
        <v>92</v>
      </c>
      <c r="K61" t="s">
        <v>93</v>
      </c>
      <c r="L61" t="s">
        <v>94</v>
      </c>
      <c r="M61" t="s">
        <v>95</v>
      </c>
    </row>
    <row r="62" spans="1:13" x14ac:dyDescent="0.25">
      <c r="A62" t="s">
        <v>101</v>
      </c>
      <c r="B62" t="s">
        <v>36</v>
      </c>
      <c r="C62">
        <v>1970</v>
      </c>
      <c r="D62">
        <v>1085.5</v>
      </c>
      <c r="E62">
        <v>941</v>
      </c>
      <c r="F62" s="10">
        <v>2471</v>
      </c>
      <c r="G62">
        <v>597.29999999999995</v>
      </c>
      <c r="H62">
        <v>0.63500000000000001</v>
      </c>
      <c r="I62">
        <v>127.4</v>
      </c>
      <c r="J62">
        <v>7.88</v>
      </c>
      <c r="K62">
        <v>116.9</v>
      </c>
      <c r="L62">
        <v>651.5</v>
      </c>
    </row>
    <row r="64" spans="1:13" x14ac:dyDescent="0.25">
      <c r="A64" s="10" t="s">
        <v>63</v>
      </c>
      <c r="B64" t="s">
        <v>64</v>
      </c>
      <c r="C64" s="10" t="s">
        <v>65</v>
      </c>
      <c r="D64" t="s">
        <v>66</v>
      </c>
      <c r="E64" t="s">
        <v>67</v>
      </c>
      <c r="F64" t="s">
        <v>68</v>
      </c>
      <c r="G64" t="s">
        <v>69</v>
      </c>
      <c r="H64" t="s">
        <v>70</v>
      </c>
      <c r="I64" t="s">
        <v>71</v>
      </c>
      <c r="J64" t="s">
        <v>72</v>
      </c>
      <c r="K64" t="s">
        <v>73</v>
      </c>
    </row>
    <row r="65" spans="1:13" x14ac:dyDescent="0.25">
      <c r="A65" s="10">
        <v>0</v>
      </c>
      <c r="B65">
        <v>1</v>
      </c>
      <c r="C65" s="10" t="s">
        <v>100</v>
      </c>
      <c r="D65">
        <v>0</v>
      </c>
      <c r="E65">
        <v>95</v>
      </c>
      <c r="F65">
        <v>95</v>
      </c>
      <c r="G65">
        <v>3</v>
      </c>
      <c r="H65">
        <v>0</v>
      </c>
      <c r="I65">
        <v>99.2</v>
      </c>
      <c r="J65">
        <v>20</v>
      </c>
    </row>
    <row r="67" spans="1:13" x14ac:dyDescent="0.25">
      <c r="A67" t="s">
        <v>75</v>
      </c>
      <c r="B67" t="s">
        <v>76</v>
      </c>
      <c r="C67" t="s">
        <v>77</v>
      </c>
      <c r="D67" t="s">
        <v>78</v>
      </c>
      <c r="E67" t="s">
        <v>79</v>
      </c>
      <c r="F67" t="s">
        <v>78</v>
      </c>
      <c r="G67" t="s">
        <v>80</v>
      </c>
      <c r="H67" t="s">
        <v>81</v>
      </c>
      <c r="I67" t="s">
        <v>82</v>
      </c>
      <c r="J67" t="s">
        <v>83</v>
      </c>
    </row>
    <row r="68" spans="1:13" x14ac:dyDescent="0.25">
      <c r="A68">
        <v>1</v>
      </c>
      <c r="B68" s="11">
        <v>2</v>
      </c>
      <c r="C68" s="11">
        <v>2</v>
      </c>
      <c r="D68" s="11">
        <v>1E-4</v>
      </c>
      <c r="E68" s="11">
        <v>7</v>
      </c>
      <c r="F68">
        <v>9.6</v>
      </c>
      <c r="G68">
        <v>2000</v>
      </c>
    </row>
    <row r="70" spans="1:13" x14ac:dyDescent="0.25">
      <c r="A70" t="s">
        <v>84</v>
      </c>
      <c r="B70" t="s">
        <v>32</v>
      </c>
      <c r="C70" t="s">
        <v>85</v>
      </c>
      <c r="D70" t="s">
        <v>86</v>
      </c>
      <c r="E70" t="s">
        <v>87</v>
      </c>
      <c r="F70" s="10" t="s">
        <v>88</v>
      </c>
      <c r="G70" t="s">
        <v>89</v>
      </c>
      <c r="H70" t="s">
        <v>90</v>
      </c>
      <c r="I70" t="s">
        <v>91</v>
      </c>
      <c r="J70" t="s">
        <v>92</v>
      </c>
      <c r="K70" t="s">
        <v>93</v>
      </c>
      <c r="L70" t="s">
        <v>94</v>
      </c>
      <c r="M70" t="s">
        <v>95</v>
      </c>
    </row>
    <row r="71" spans="1:13" x14ac:dyDescent="0.25">
      <c r="A71" t="s">
        <v>101</v>
      </c>
      <c r="B71" t="s">
        <v>36</v>
      </c>
      <c r="C71">
        <v>1910</v>
      </c>
      <c r="D71">
        <v>931.4</v>
      </c>
      <c r="E71">
        <v>782.4</v>
      </c>
      <c r="F71" s="10">
        <v>2055</v>
      </c>
      <c r="G71">
        <v>538.29999999999995</v>
      </c>
      <c r="H71">
        <v>0.68799999999999994</v>
      </c>
      <c r="I71">
        <v>107.5</v>
      </c>
      <c r="J71">
        <v>7.3</v>
      </c>
      <c r="K71">
        <v>108</v>
      </c>
      <c r="L71">
        <v>660.6</v>
      </c>
    </row>
    <row r="73" spans="1:13" x14ac:dyDescent="0.25">
      <c r="A73" s="10" t="s">
        <v>63</v>
      </c>
      <c r="B73" t="s">
        <v>64</v>
      </c>
      <c r="C73" s="10" t="s">
        <v>65</v>
      </c>
      <c r="D73" t="s">
        <v>66</v>
      </c>
      <c r="E73" t="s">
        <v>67</v>
      </c>
      <c r="F73" t="s">
        <v>68</v>
      </c>
      <c r="G73" t="s">
        <v>69</v>
      </c>
      <c r="H73" t="s">
        <v>70</v>
      </c>
      <c r="I73" t="s">
        <v>71</v>
      </c>
      <c r="J73" t="s">
        <v>72</v>
      </c>
      <c r="K73" t="s">
        <v>73</v>
      </c>
    </row>
    <row r="74" spans="1:13" x14ac:dyDescent="0.25">
      <c r="A74" s="10">
        <v>0</v>
      </c>
      <c r="B74">
        <v>1</v>
      </c>
      <c r="C74" s="10" t="s">
        <v>102</v>
      </c>
      <c r="D74">
        <v>0</v>
      </c>
      <c r="E74">
        <v>113</v>
      </c>
      <c r="F74">
        <v>113</v>
      </c>
      <c r="G74">
        <v>3</v>
      </c>
      <c r="H74">
        <v>0</v>
      </c>
      <c r="I74">
        <v>99.2</v>
      </c>
      <c r="J74">
        <v>20</v>
      </c>
    </row>
    <row r="76" spans="1:13" x14ac:dyDescent="0.25">
      <c r="A76" t="s">
        <v>75</v>
      </c>
      <c r="B76" t="s">
        <v>76</v>
      </c>
      <c r="C76" t="s">
        <v>77</v>
      </c>
      <c r="D76" t="s">
        <v>78</v>
      </c>
      <c r="E76" t="s">
        <v>79</v>
      </c>
      <c r="F76" t="s">
        <v>78</v>
      </c>
      <c r="G76" t="s">
        <v>80</v>
      </c>
      <c r="H76" t="s">
        <v>81</v>
      </c>
      <c r="I76" t="s">
        <v>82</v>
      </c>
      <c r="J76" t="s">
        <v>83</v>
      </c>
    </row>
    <row r="77" spans="1:13" x14ac:dyDescent="0.25">
      <c r="A77">
        <v>1</v>
      </c>
      <c r="B77" s="11">
        <v>2</v>
      </c>
      <c r="C77" s="11">
        <v>2</v>
      </c>
      <c r="D77" s="11">
        <v>1E-4</v>
      </c>
      <c r="E77" s="11">
        <v>7</v>
      </c>
      <c r="F77">
        <v>9.6</v>
      </c>
      <c r="G77">
        <v>2000</v>
      </c>
    </row>
    <row r="79" spans="1:13" x14ac:dyDescent="0.25">
      <c r="A79" t="s">
        <v>84</v>
      </c>
      <c r="B79" t="s">
        <v>32</v>
      </c>
      <c r="C79" t="s">
        <v>85</v>
      </c>
      <c r="D79" t="s">
        <v>86</v>
      </c>
      <c r="E79" t="s">
        <v>87</v>
      </c>
      <c r="F79" s="10" t="s">
        <v>88</v>
      </c>
      <c r="G79" t="s">
        <v>89</v>
      </c>
      <c r="H79" t="s">
        <v>90</v>
      </c>
      <c r="I79" t="s">
        <v>91</v>
      </c>
      <c r="J79" t="s">
        <v>92</v>
      </c>
      <c r="K79" t="s">
        <v>93</v>
      </c>
      <c r="L79" t="s">
        <v>94</v>
      </c>
      <c r="M79" t="s">
        <v>95</v>
      </c>
    </row>
    <row r="80" spans="1:13" x14ac:dyDescent="0.25">
      <c r="A80" t="s">
        <v>101</v>
      </c>
      <c r="B80" t="s">
        <v>36</v>
      </c>
      <c r="C80">
        <v>1854</v>
      </c>
      <c r="D80">
        <v>807</v>
      </c>
      <c r="E80">
        <v>655.8</v>
      </c>
      <c r="F80" s="10">
        <v>1722</v>
      </c>
      <c r="G80">
        <v>491.9</v>
      </c>
      <c r="H80">
        <v>0.75</v>
      </c>
      <c r="I80">
        <v>91.1</v>
      </c>
      <c r="J80">
        <v>6.82</v>
      </c>
      <c r="K80">
        <v>99.9</v>
      </c>
      <c r="L80">
        <v>664.6</v>
      </c>
    </row>
    <row r="82" spans="1:11" x14ac:dyDescent="0.25">
      <c r="A82" t="s">
        <v>16</v>
      </c>
      <c r="B82" t="s">
        <v>17</v>
      </c>
      <c r="C82" t="s">
        <v>18</v>
      </c>
      <c r="D82" t="s">
        <v>19</v>
      </c>
      <c r="E82" t="s">
        <v>20</v>
      </c>
      <c r="F82" t="s">
        <v>21</v>
      </c>
      <c r="G82" t="s">
        <v>22</v>
      </c>
    </row>
    <row r="84" spans="1:11" x14ac:dyDescent="0.25">
      <c r="A84" t="s">
        <v>23</v>
      </c>
      <c r="B84" t="s">
        <v>24</v>
      </c>
      <c r="C84" t="s">
        <v>25</v>
      </c>
      <c r="D84" t="s">
        <v>26</v>
      </c>
      <c r="E84">
        <v>9</v>
      </c>
      <c r="F84" t="s">
        <v>27</v>
      </c>
      <c r="G84">
        <v>96</v>
      </c>
      <c r="H84" t="s">
        <v>28</v>
      </c>
      <c r="I84">
        <v>41</v>
      </c>
      <c r="J84" t="s">
        <v>29</v>
      </c>
      <c r="K84">
        <v>579</v>
      </c>
    </row>
    <row r="87" spans="1:11" x14ac:dyDescent="0.25">
      <c r="A87" t="s">
        <v>30</v>
      </c>
      <c r="B87" t="s">
        <v>31</v>
      </c>
      <c r="C87" t="s">
        <v>32</v>
      </c>
      <c r="D87" t="s">
        <v>33</v>
      </c>
      <c r="E87" t="s">
        <v>34</v>
      </c>
      <c r="F87" t="s">
        <v>35</v>
      </c>
      <c r="G87" t="s">
        <v>31</v>
      </c>
      <c r="H87" t="s">
        <v>32</v>
      </c>
    </row>
    <row r="88" spans="1:11" x14ac:dyDescent="0.25">
      <c r="A88" t="s">
        <v>36</v>
      </c>
      <c r="B88" t="s">
        <v>33</v>
      </c>
      <c r="C88" t="s">
        <v>37</v>
      </c>
      <c r="D88" t="s">
        <v>38</v>
      </c>
      <c r="E88" t="s">
        <v>33</v>
      </c>
      <c r="F88" t="s">
        <v>39</v>
      </c>
      <c r="G88" t="s">
        <v>40</v>
      </c>
    </row>
    <row r="89" spans="1:11" x14ac:dyDescent="0.25">
      <c r="A89" t="s">
        <v>41</v>
      </c>
      <c r="B89" t="s">
        <v>33</v>
      </c>
      <c r="C89" t="s">
        <v>42</v>
      </c>
      <c r="D89" t="s">
        <v>43</v>
      </c>
      <c r="E89" t="s">
        <v>44</v>
      </c>
      <c r="F89">
        <v>92</v>
      </c>
      <c r="G89" t="s">
        <v>33</v>
      </c>
      <c r="H89">
        <v>92</v>
      </c>
      <c r="I89" t="s">
        <v>45</v>
      </c>
    </row>
    <row r="92" spans="1:11" x14ac:dyDescent="0.25">
      <c r="A92" t="s">
        <v>46</v>
      </c>
      <c r="B92" t="s">
        <v>103</v>
      </c>
      <c r="C92" t="s">
        <v>49</v>
      </c>
      <c r="D92" t="s">
        <v>104</v>
      </c>
      <c r="E92" t="s">
        <v>48</v>
      </c>
      <c r="F92" t="s">
        <v>51</v>
      </c>
      <c r="G92" t="s">
        <v>52</v>
      </c>
      <c r="H92" t="s">
        <v>53</v>
      </c>
    </row>
    <row r="93" spans="1:11" x14ac:dyDescent="0.25">
      <c r="A93" t="s">
        <v>54</v>
      </c>
      <c r="B93" t="s">
        <v>55</v>
      </c>
      <c r="C93" t="s">
        <v>56</v>
      </c>
      <c r="D93" t="s">
        <v>57</v>
      </c>
      <c r="E93" t="s">
        <v>58</v>
      </c>
      <c r="F93" t="s">
        <v>59</v>
      </c>
      <c r="G93">
        <v>2000</v>
      </c>
      <c r="H93" t="s">
        <v>60</v>
      </c>
      <c r="I93" t="s">
        <v>61</v>
      </c>
      <c r="J93" t="s">
        <v>62</v>
      </c>
      <c r="K93">
        <v>2016</v>
      </c>
    </row>
    <row r="95" spans="1:11" x14ac:dyDescent="0.25">
      <c r="A95" s="10" t="s">
        <v>63</v>
      </c>
      <c r="B95" t="s">
        <v>64</v>
      </c>
      <c r="C95" s="10" t="s">
        <v>65</v>
      </c>
      <c r="D95" t="s">
        <v>66</v>
      </c>
      <c r="E95" t="s">
        <v>67</v>
      </c>
      <c r="F95" t="s">
        <v>68</v>
      </c>
      <c r="G95" t="s">
        <v>69</v>
      </c>
      <c r="H95" t="s">
        <v>70</v>
      </c>
      <c r="I95" t="s">
        <v>71</v>
      </c>
      <c r="J95" t="s">
        <v>72</v>
      </c>
      <c r="K95" t="s">
        <v>73</v>
      </c>
    </row>
    <row r="96" spans="1:11" x14ac:dyDescent="0.25">
      <c r="A96" s="10">
        <v>2000</v>
      </c>
      <c r="B96">
        <v>0.92979999999999996</v>
      </c>
      <c r="C96" s="10" t="s">
        <v>74</v>
      </c>
      <c r="D96">
        <v>0</v>
      </c>
      <c r="E96">
        <v>15.87</v>
      </c>
      <c r="F96">
        <v>15.87</v>
      </c>
      <c r="G96">
        <v>3</v>
      </c>
      <c r="H96">
        <v>0</v>
      </c>
      <c r="I96">
        <v>99.2</v>
      </c>
      <c r="J96">
        <v>20</v>
      </c>
    </row>
    <row r="98" spans="1:13" x14ac:dyDescent="0.25">
      <c r="A98" t="s">
        <v>75</v>
      </c>
      <c r="B98" t="s">
        <v>76</v>
      </c>
      <c r="C98" t="s">
        <v>77</v>
      </c>
      <c r="D98" t="s">
        <v>78</v>
      </c>
      <c r="E98" t="s">
        <v>79</v>
      </c>
      <c r="F98" t="s">
        <v>78</v>
      </c>
      <c r="G98" t="s">
        <v>80</v>
      </c>
      <c r="H98" t="s">
        <v>81</v>
      </c>
      <c r="I98" t="s">
        <v>82</v>
      </c>
      <c r="J98" t="s">
        <v>83</v>
      </c>
    </row>
    <row r="99" spans="1:13" x14ac:dyDescent="0.25">
      <c r="A99">
        <v>1</v>
      </c>
      <c r="B99" s="11">
        <v>2</v>
      </c>
      <c r="C99" s="11">
        <v>2</v>
      </c>
      <c r="D99" s="11">
        <v>1E-4</v>
      </c>
      <c r="E99" s="11">
        <v>7</v>
      </c>
      <c r="F99">
        <v>9.6</v>
      </c>
      <c r="G99">
        <v>2000</v>
      </c>
    </row>
    <row r="101" spans="1:13" x14ac:dyDescent="0.25">
      <c r="A101" t="s">
        <v>84</v>
      </c>
      <c r="B101" t="s">
        <v>32</v>
      </c>
      <c r="C101" t="s">
        <v>85</v>
      </c>
      <c r="D101" t="s">
        <v>86</v>
      </c>
      <c r="E101" t="s">
        <v>87</v>
      </c>
      <c r="F101" s="10" t="s">
        <v>88</v>
      </c>
      <c r="G101" t="s">
        <v>89</v>
      </c>
      <c r="H101" t="s">
        <v>90</v>
      </c>
      <c r="I101" t="s">
        <v>91</v>
      </c>
      <c r="J101" t="s">
        <v>92</v>
      </c>
      <c r="K101" t="s">
        <v>93</v>
      </c>
      <c r="L101" t="s">
        <v>94</v>
      </c>
      <c r="M101" t="s">
        <v>95</v>
      </c>
    </row>
    <row r="102" spans="1:13" x14ac:dyDescent="0.25">
      <c r="A102" t="s">
        <v>96</v>
      </c>
      <c r="B102" t="s">
        <v>36</v>
      </c>
      <c r="C102">
        <v>1931</v>
      </c>
      <c r="D102">
        <v>1082.8</v>
      </c>
      <c r="E102">
        <v>950</v>
      </c>
      <c r="F102" s="10">
        <v>2495</v>
      </c>
      <c r="G102">
        <v>574.79999999999995</v>
      </c>
      <c r="H102">
        <v>0.60499999999999998</v>
      </c>
      <c r="I102">
        <v>133.80000000000001</v>
      </c>
      <c r="J102">
        <v>8.1199999999999992</v>
      </c>
      <c r="K102">
        <v>115.5</v>
      </c>
      <c r="L102">
        <v>544.79999999999995</v>
      </c>
    </row>
    <row r="104" spans="1:13" x14ac:dyDescent="0.25">
      <c r="A104" s="10" t="s">
        <v>63</v>
      </c>
      <c r="B104" t="s">
        <v>64</v>
      </c>
      <c r="C104" s="10" t="s">
        <v>65</v>
      </c>
      <c r="D104" t="s">
        <v>66</v>
      </c>
      <c r="E104" t="s">
        <v>67</v>
      </c>
      <c r="F104" t="s">
        <v>68</v>
      </c>
      <c r="G104" t="s">
        <v>69</v>
      </c>
      <c r="H104" t="s">
        <v>70</v>
      </c>
      <c r="I104" t="s">
        <v>71</v>
      </c>
      <c r="J104" t="s">
        <v>72</v>
      </c>
      <c r="K104" t="s">
        <v>73</v>
      </c>
    </row>
    <row r="105" spans="1:13" x14ac:dyDescent="0.25">
      <c r="A105" s="10">
        <v>2000</v>
      </c>
      <c r="B105">
        <v>0.92979999999999996</v>
      </c>
      <c r="C105" s="10" t="s">
        <v>97</v>
      </c>
      <c r="D105">
        <v>0</v>
      </c>
      <c r="E105">
        <v>33.869999999999997</v>
      </c>
      <c r="F105">
        <v>33.869999999999997</v>
      </c>
      <c r="G105">
        <v>3</v>
      </c>
      <c r="H105">
        <v>0</v>
      </c>
      <c r="I105">
        <v>99.2</v>
      </c>
      <c r="J105">
        <v>20</v>
      </c>
    </row>
    <row r="107" spans="1:13" x14ac:dyDescent="0.25">
      <c r="A107" t="s">
        <v>75</v>
      </c>
      <c r="B107" t="s">
        <v>76</v>
      </c>
      <c r="C107" t="s">
        <v>77</v>
      </c>
      <c r="D107" t="s">
        <v>78</v>
      </c>
      <c r="E107" t="s">
        <v>79</v>
      </c>
      <c r="F107" t="s">
        <v>78</v>
      </c>
      <c r="G107" t="s">
        <v>80</v>
      </c>
      <c r="H107" t="s">
        <v>81</v>
      </c>
      <c r="I107" t="s">
        <v>82</v>
      </c>
      <c r="J107" t="s">
        <v>83</v>
      </c>
    </row>
    <row r="108" spans="1:13" x14ac:dyDescent="0.25">
      <c r="A108">
        <v>1</v>
      </c>
      <c r="B108" s="11">
        <v>2</v>
      </c>
      <c r="C108" s="11">
        <v>2</v>
      </c>
      <c r="D108" s="11">
        <v>1E-4</v>
      </c>
      <c r="E108" s="11">
        <v>7</v>
      </c>
      <c r="F108">
        <v>9.6</v>
      </c>
      <c r="G108">
        <v>2000</v>
      </c>
    </row>
    <row r="110" spans="1:13" x14ac:dyDescent="0.25">
      <c r="A110" t="s">
        <v>84</v>
      </c>
      <c r="B110" t="s">
        <v>32</v>
      </c>
      <c r="C110" t="s">
        <v>85</v>
      </c>
      <c r="D110" t="s">
        <v>86</v>
      </c>
      <c r="E110" t="s">
        <v>87</v>
      </c>
      <c r="F110" s="10" t="s">
        <v>88</v>
      </c>
      <c r="G110" t="s">
        <v>89</v>
      </c>
      <c r="H110" t="s">
        <v>90</v>
      </c>
      <c r="I110" t="s">
        <v>91</v>
      </c>
      <c r="J110" t="s">
        <v>92</v>
      </c>
      <c r="K110" t="s">
        <v>93</v>
      </c>
      <c r="L110" t="s">
        <v>94</v>
      </c>
      <c r="M110" t="s">
        <v>95</v>
      </c>
    </row>
    <row r="111" spans="1:13" x14ac:dyDescent="0.25">
      <c r="A111" t="s">
        <v>96</v>
      </c>
      <c r="B111" t="s">
        <v>36</v>
      </c>
      <c r="C111">
        <v>1957</v>
      </c>
      <c r="D111">
        <v>1085.2</v>
      </c>
      <c r="E111">
        <v>950</v>
      </c>
      <c r="F111" s="10">
        <v>2495</v>
      </c>
      <c r="G111">
        <v>578.29999999999995</v>
      </c>
      <c r="H111">
        <v>0.60899999999999999</v>
      </c>
      <c r="I111">
        <v>131.6</v>
      </c>
      <c r="J111">
        <v>7.93</v>
      </c>
      <c r="K111">
        <v>114.5</v>
      </c>
      <c r="L111">
        <v>580.1</v>
      </c>
    </row>
    <row r="113" spans="1:13" x14ac:dyDescent="0.25">
      <c r="A113" s="10" t="s">
        <v>63</v>
      </c>
      <c r="B113" t="s">
        <v>64</v>
      </c>
      <c r="C113" s="10" t="s">
        <v>65</v>
      </c>
      <c r="D113" t="s">
        <v>66</v>
      </c>
      <c r="E113" t="s">
        <v>67</v>
      </c>
      <c r="F113" t="s">
        <v>68</v>
      </c>
      <c r="G113" t="s">
        <v>69</v>
      </c>
      <c r="H113" t="s">
        <v>70</v>
      </c>
      <c r="I113" t="s">
        <v>71</v>
      </c>
      <c r="J113" t="s">
        <v>72</v>
      </c>
      <c r="K113" t="s">
        <v>73</v>
      </c>
    </row>
    <row r="114" spans="1:13" x14ac:dyDescent="0.25">
      <c r="A114" s="10">
        <v>2000</v>
      </c>
      <c r="B114">
        <v>0.92979999999999996</v>
      </c>
      <c r="C114" s="10" t="s">
        <v>98</v>
      </c>
      <c r="D114">
        <v>0</v>
      </c>
      <c r="E114">
        <v>51.87</v>
      </c>
      <c r="F114">
        <v>51.87</v>
      </c>
      <c r="G114">
        <v>3</v>
      </c>
      <c r="H114">
        <v>0</v>
      </c>
      <c r="I114">
        <v>99.2</v>
      </c>
      <c r="J114">
        <v>20</v>
      </c>
    </row>
    <row r="116" spans="1:13" x14ac:dyDescent="0.25">
      <c r="A116" t="s">
        <v>75</v>
      </c>
      <c r="B116" t="s">
        <v>76</v>
      </c>
      <c r="C116" t="s">
        <v>77</v>
      </c>
      <c r="D116" t="s">
        <v>78</v>
      </c>
      <c r="E116" t="s">
        <v>79</v>
      </c>
      <c r="F116" t="s">
        <v>78</v>
      </c>
      <c r="G116" t="s">
        <v>80</v>
      </c>
      <c r="H116" t="s">
        <v>81</v>
      </c>
      <c r="I116" t="s">
        <v>82</v>
      </c>
      <c r="J116" t="s">
        <v>83</v>
      </c>
    </row>
    <row r="117" spans="1:13" x14ac:dyDescent="0.25">
      <c r="A117">
        <v>1</v>
      </c>
      <c r="B117" s="11">
        <v>2</v>
      </c>
      <c r="C117" s="11">
        <v>2</v>
      </c>
      <c r="D117" s="11">
        <v>1E-4</v>
      </c>
      <c r="E117" s="11">
        <v>7</v>
      </c>
      <c r="F117">
        <v>9.6</v>
      </c>
      <c r="G117">
        <v>2000</v>
      </c>
    </row>
    <row r="119" spans="1:13" x14ac:dyDescent="0.25">
      <c r="A119" t="s">
        <v>84</v>
      </c>
      <c r="B119" t="s">
        <v>32</v>
      </c>
      <c r="C119" t="s">
        <v>85</v>
      </c>
      <c r="D119" t="s">
        <v>86</v>
      </c>
      <c r="E119" t="s">
        <v>87</v>
      </c>
      <c r="F119" s="10" t="s">
        <v>88</v>
      </c>
      <c r="G119" t="s">
        <v>89</v>
      </c>
      <c r="H119" t="s">
        <v>90</v>
      </c>
      <c r="I119" t="s">
        <v>91</v>
      </c>
      <c r="J119" t="s">
        <v>92</v>
      </c>
      <c r="K119" t="s">
        <v>93</v>
      </c>
      <c r="L119" t="s">
        <v>94</v>
      </c>
      <c r="M119" t="s">
        <v>95</v>
      </c>
    </row>
    <row r="120" spans="1:13" x14ac:dyDescent="0.25">
      <c r="A120" t="s">
        <v>96</v>
      </c>
      <c r="B120" t="s">
        <v>36</v>
      </c>
      <c r="C120">
        <v>1983</v>
      </c>
      <c r="D120">
        <v>1087.8</v>
      </c>
      <c r="E120">
        <v>950</v>
      </c>
      <c r="F120" s="10">
        <v>2495</v>
      </c>
      <c r="G120">
        <v>581.9</v>
      </c>
      <c r="H120">
        <v>0.61199999999999999</v>
      </c>
      <c r="I120">
        <v>129.6</v>
      </c>
      <c r="J120">
        <v>7.74</v>
      </c>
      <c r="K120">
        <v>113.6</v>
      </c>
      <c r="L120">
        <v>615.29999999999995</v>
      </c>
    </row>
    <row r="122" spans="1:13" x14ac:dyDescent="0.25">
      <c r="A122" t="s">
        <v>16</v>
      </c>
      <c r="B122" t="s">
        <v>17</v>
      </c>
      <c r="C122" t="s">
        <v>18</v>
      </c>
      <c r="D122" t="s">
        <v>19</v>
      </c>
      <c r="E122" t="s">
        <v>20</v>
      </c>
      <c r="F122" t="s">
        <v>21</v>
      </c>
      <c r="G122" t="s">
        <v>22</v>
      </c>
    </row>
    <row r="124" spans="1:13" x14ac:dyDescent="0.25">
      <c r="A124" t="s">
        <v>23</v>
      </c>
      <c r="B124" t="s">
        <v>24</v>
      </c>
      <c r="C124" t="s">
        <v>25</v>
      </c>
      <c r="D124" t="s">
        <v>26</v>
      </c>
      <c r="E124">
        <v>9</v>
      </c>
      <c r="F124" t="s">
        <v>27</v>
      </c>
      <c r="G124">
        <v>96</v>
      </c>
      <c r="H124" t="s">
        <v>28</v>
      </c>
      <c r="I124">
        <v>41</v>
      </c>
      <c r="J124" t="s">
        <v>29</v>
      </c>
      <c r="K124">
        <v>579</v>
      </c>
    </row>
    <row r="127" spans="1:13" x14ac:dyDescent="0.25">
      <c r="A127" t="s">
        <v>30</v>
      </c>
      <c r="B127" t="s">
        <v>31</v>
      </c>
      <c r="C127" t="s">
        <v>32</v>
      </c>
      <c r="D127" t="s">
        <v>33</v>
      </c>
      <c r="E127" t="s">
        <v>34</v>
      </c>
      <c r="F127" t="s">
        <v>35</v>
      </c>
      <c r="G127" t="s">
        <v>31</v>
      </c>
      <c r="H127" t="s">
        <v>32</v>
      </c>
    </row>
    <row r="128" spans="1:13" x14ac:dyDescent="0.25">
      <c r="A128" t="s">
        <v>36</v>
      </c>
      <c r="B128" t="s">
        <v>33</v>
      </c>
      <c r="C128" t="s">
        <v>37</v>
      </c>
      <c r="D128" t="s">
        <v>38</v>
      </c>
      <c r="E128" t="s">
        <v>33</v>
      </c>
      <c r="F128" t="s">
        <v>39</v>
      </c>
      <c r="G128" t="s">
        <v>40</v>
      </c>
    </row>
    <row r="129" spans="1:13" x14ac:dyDescent="0.25">
      <c r="A129" t="s">
        <v>41</v>
      </c>
      <c r="B129" t="s">
        <v>33</v>
      </c>
      <c r="C129" t="s">
        <v>42</v>
      </c>
      <c r="D129" t="s">
        <v>43</v>
      </c>
      <c r="E129" t="s">
        <v>44</v>
      </c>
      <c r="F129">
        <v>92</v>
      </c>
      <c r="G129" t="s">
        <v>33</v>
      </c>
      <c r="H129">
        <v>92</v>
      </c>
      <c r="I129" t="s">
        <v>45</v>
      </c>
    </row>
    <row r="132" spans="1:13" x14ac:dyDescent="0.25">
      <c r="A132" t="s">
        <v>46</v>
      </c>
      <c r="B132" t="s">
        <v>103</v>
      </c>
      <c r="C132" t="s">
        <v>49</v>
      </c>
      <c r="D132" t="s">
        <v>104</v>
      </c>
      <c r="E132" t="s">
        <v>48</v>
      </c>
      <c r="F132" t="s">
        <v>51</v>
      </c>
      <c r="G132" t="s">
        <v>52</v>
      </c>
      <c r="H132" t="s">
        <v>53</v>
      </c>
    </row>
    <row r="133" spans="1:13" x14ac:dyDescent="0.25">
      <c r="A133" t="s">
        <v>54</v>
      </c>
      <c r="B133" t="s">
        <v>55</v>
      </c>
      <c r="C133" t="s">
        <v>56</v>
      </c>
      <c r="D133" t="s">
        <v>57</v>
      </c>
      <c r="E133" t="s">
        <v>58</v>
      </c>
      <c r="F133" t="s">
        <v>59</v>
      </c>
      <c r="G133">
        <v>2000</v>
      </c>
      <c r="H133" t="s">
        <v>60</v>
      </c>
      <c r="I133" t="s">
        <v>61</v>
      </c>
      <c r="J133" t="s">
        <v>62</v>
      </c>
      <c r="K133">
        <v>2016</v>
      </c>
    </row>
    <row r="135" spans="1:13" x14ac:dyDescent="0.25">
      <c r="A135" s="10" t="s">
        <v>63</v>
      </c>
      <c r="B135" t="s">
        <v>64</v>
      </c>
      <c r="C135" s="10" t="s">
        <v>65</v>
      </c>
      <c r="D135" t="s">
        <v>66</v>
      </c>
      <c r="E135" t="s">
        <v>67</v>
      </c>
      <c r="F135" t="s">
        <v>68</v>
      </c>
      <c r="G135" t="s">
        <v>69</v>
      </c>
      <c r="H135" t="s">
        <v>70</v>
      </c>
      <c r="I135" t="s">
        <v>71</v>
      </c>
      <c r="J135" t="s">
        <v>72</v>
      </c>
      <c r="K135" t="s">
        <v>73</v>
      </c>
    </row>
    <row r="136" spans="1:13" x14ac:dyDescent="0.25">
      <c r="A136" s="10">
        <v>2000</v>
      </c>
      <c r="B136">
        <v>0.92979999999999996</v>
      </c>
      <c r="C136" s="10" t="s">
        <v>99</v>
      </c>
      <c r="D136">
        <v>0</v>
      </c>
      <c r="E136">
        <v>69.87</v>
      </c>
      <c r="F136">
        <v>69.87</v>
      </c>
      <c r="G136">
        <v>3</v>
      </c>
      <c r="H136">
        <v>0</v>
      </c>
      <c r="I136">
        <v>99.2</v>
      </c>
      <c r="J136">
        <v>20</v>
      </c>
    </row>
    <row r="138" spans="1:13" x14ac:dyDescent="0.25">
      <c r="A138" t="s">
        <v>75</v>
      </c>
      <c r="B138" t="s">
        <v>76</v>
      </c>
      <c r="C138" t="s">
        <v>77</v>
      </c>
      <c r="D138" t="s">
        <v>78</v>
      </c>
      <c r="E138" t="s">
        <v>79</v>
      </c>
      <c r="F138" t="s">
        <v>78</v>
      </c>
      <c r="G138" t="s">
        <v>80</v>
      </c>
      <c r="H138" t="s">
        <v>81</v>
      </c>
      <c r="I138" t="s">
        <v>82</v>
      </c>
      <c r="J138" t="s">
        <v>83</v>
      </c>
    </row>
    <row r="139" spans="1:13" x14ac:dyDescent="0.25">
      <c r="A139">
        <v>1</v>
      </c>
      <c r="B139" s="11">
        <v>2</v>
      </c>
      <c r="C139" s="11">
        <v>2</v>
      </c>
      <c r="D139" s="11">
        <v>1E-4</v>
      </c>
      <c r="E139" s="11">
        <v>7</v>
      </c>
      <c r="F139">
        <v>9.6</v>
      </c>
      <c r="G139">
        <v>2000</v>
      </c>
    </row>
    <row r="141" spans="1:13" x14ac:dyDescent="0.25">
      <c r="A141" t="s">
        <v>84</v>
      </c>
      <c r="B141" t="s">
        <v>32</v>
      </c>
      <c r="C141" t="s">
        <v>85</v>
      </c>
      <c r="D141" t="s">
        <v>86</v>
      </c>
      <c r="E141" t="s">
        <v>87</v>
      </c>
      <c r="F141" s="10" t="s">
        <v>88</v>
      </c>
      <c r="G141" t="s">
        <v>89</v>
      </c>
      <c r="H141" t="s">
        <v>90</v>
      </c>
      <c r="I141" t="s">
        <v>91</v>
      </c>
      <c r="J141" t="s">
        <v>92</v>
      </c>
      <c r="K141" t="s">
        <v>93</v>
      </c>
      <c r="L141" t="s">
        <v>94</v>
      </c>
      <c r="M141" t="s">
        <v>95</v>
      </c>
    </row>
    <row r="142" spans="1:13" x14ac:dyDescent="0.25">
      <c r="A142" t="s">
        <v>101</v>
      </c>
      <c r="B142" t="s">
        <v>36</v>
      </c>
      <c r="C142">
        <v>1974</v>
      </c>
      <c r="D142">
        <v>1032.2</v>
      </c>
      <c r="E142">
        <v>892.1</v>
      </c>
      <c r="F142" s="10">
        <v>2343</v>
      </c>
      <c r="G142">
        <v>562.20000000000005</v>
      </c>
      <c r="H142">
        <v>0.63</v>
      </c>
      <c r="I142">
        <v>121</v>
      </c>
      <c r="J142">
        <v>7.43</v>
      </c>
      <c r="K142">
        <v>109.8</v>
      </c>
      <c r="L142">
        <v>640.79999999999995</v>
      </c>
    </row>
    <row r="144" spans="1:13" x14ac:dyDescent="0.25">
      <c r="A144" s="10" t="s">
        <v>63</v>
      </c>
      <c r="B144" t="s">
        <v>64</v>
      </c>
      <c r="C144" s="10" t="s">
        <v>65</v>
      </c>
      <c r="D144" t="s">
        <v>66</v>
      </c>
      <c r="E144" t="s">
        <v>67</v>
      </c>
      <c r="F144" t="s">
        <v>68</v>
      </c>
      <c r="G144" t="s">
        <v>69</v>
      </c>
      <c r="H144" t="s">
        <v>70</v>
      </c>
      <c r="I144" t="s">
        <v>71</v>
      </c>
      <c r="J144" t="s">
        <v>72</v>
      </c>
      <c r="K144" t="s">
        <v>73</v>
      </c>
    </row>
    <row r="145" spans="1:13" x14ac:dyDescent="0.25">
      <c r="A145" s="10">
        <v>2000</v>
      </c>
      <c r="B145">
        <v>0.92979999999999996</v>
      </c>
      <c r="C145" s="10" t="s">
        <v>100</v>
      </c>
      <c r="D145">
        <v>0</v>
      </c>
      <c r="E145">
        <v>87.87</v>
      </c>
      <c r="F145">
        <v>87.87</v>
      </c>
      <c r="G145">
        <v>3</v>
      </c>
      <c r="H145">
        <v>0</v>
      </c>
      <c r="I145">
        <v>99.2</v>
      </c>
      <c r="J145">
        <v>20</v>
      </c>
    </row>
    <row r="147" spans="1:13" x14ac:dyDescent="0.25">
      <c r="A147" t="s">
        <v>75</v>
      </c>
      <c r="B147" t="s">
        <v>76</v>
      </c>
      <c r="C147" t="s">
        <v>77</v>
      </c>
      <c r="D147" t="s">
        <v>78</v>
      </c>
      <c r="E147" t="s">
        <v>79</v>
      </c>
      <c r="F147" t="s">
        <v>78</v>
      </c>
      <c r="G147" t="s">
        <v>80</v>
      </c>
      <c r="H147" t="s">
        <v>81</v>
      </c>
      <c r="I147" t="s">
        <v>82</v>
      </c>
      <c r="J147" t="s">
        <v>83</v>
      </c>
    </row>
    <row r="148" spans="1:13" x14ac:dyDescent="0.25">
      <c r="A148">
        <v>1</v>
      </c>
      <c r="B148" s="11">
        <v>2</v>
      </c>
      <c r="C148" s="11">
        <v>2</v>
      </c>
      <c r="D148" s="11">
        <v>1E-4</v>
      </c>
      <c r="E148" s="11">
        <v>7</v>
      </c>
      <c r="F148">
        <v>9.6</v>
      </c>
      <c r="G148">
        <v>2000</v>
      </c>
    </row>
    <row r="150" spans="1:13" x14ac:dyDescent="0.25">
      <c r="A150" t="s">
        <v>84</v>
      </c>
      <c r="B150" t="s">
        <v>32</v>
      </c>
      <c r="C150" t="s">
        <v>85</v>
      </c>
      <c r="D150" t="s">
        <v>86</v>
      </c>
      <c r="E150" t="s">
        <v>87</v>
      </c>
      <c r="F150" s="10" t="s">
        <v>88</v>
      </c>
      <c r="G150" t="s">
        <v>89</v>
      </c>
      <c r="H150" t="s">
        <v>90</v>
      </c>
      <c r="I150" t="s">
        <v>91</v>
      </c>
      <c r="J150" t="s">
        <v>92</v>
      </c>
      <c r="K150" t="s">
        <v>93</v>
      </c>
      <c r="L150" t="s">
        <v>94</v>
      </c>
      <c r="M150" t="s">
        <v>95</v>
      </c>
    </row>
    <row r="151" spans="1:13" x14ac:dyDescent="0.25">
      <c r="A151" t="s">
        <v>101</v>
      </c>
      <c r="B151" t="s">
        <v>36</v>
      </c>
      <c r="C151">
        <v>1912</v>
      </c>
      <c r="D151">
        <v>886.4</v>
      </c>
      <c r="E151">
        <v>742.4</v>
      </c>
      <c r="F151" s="10">
        <v>1949</v>
      </c>
      <c r="G151">
        <v>506</v>
      </c>
      <c r="H151">
        <v>0.68200000000000005</v>
      </c>
      <c r="I151">
        <v>102.5</v>
      </c>
      <c r="J151">
        <v>6.89</v>
      </c>
      <c r="K151">
        <v>101.3</v>
      </c>
      <c r="L151">
        <v>649.70000000000005</v>
      </c>
    </row>
    <row r="153" spans="1:13" x14ac:dyDescent="0.25">
      <c r="A153" s="10" t="s">
        <v>63</v>
      </c>
      <c r="B153" t="s">
        <v>64</v>
      </c>
      <c r="C153" s="10" t="s">
        <v>65</v>
      </c>
      <c r="D153" t="s">
        <v>66</v>
      </c>
      <c r="E153" t="s">
        <v>67</v>
      </c>
      <c r="F153" t="s">
        <v>68</v>
      </c>
      <c r="G153" t="s">
        <v>69</v>
      </c>
      <c r="H153" t="s">
        <v>70</v>
      </c>
      <c r="I153" t="s">
        <v>71</v>
      </c>
      <c r="J153" t="s">
        <v>72</v>
      </c>
      <c r="K153" t="s">
        <v>73</v>
      </c>
    </row>
    <row r="154" spans="1:13" x14ac:dyDescent="0.25">
      <c r="A154" s="10">
        <v>2000</v>
      </c>
      <c r="B154">
        <v>0.92979999999999996</v>
      </c>
      <c r="C154" s="10" t="s">
        <v>102</v>
      </c>
      <c r="D154">
        <v>0</v>
      </c>
      <c r="E154">
        <v>105.87</v>
      </c>
      <c r="F154">
        <v>105.87</v>
      </c>
      <c r="G154">
        <v>3</v>
      </c>
      <c r="H154">
        <v>0</v>
      </c>
      <c r="I154">
        <v>99.2</v>
      </c>
      <c r="J154">
        <v>20</v>
      </c>
    </row>
    <row r="156" spans="1:13" x14ac:dyDescent="0.25">
      <c r="A156" t="s">
        <v>75</v>
      </c>
      <c r="B156" t="s">
        <v>76</v>
      </c>
      <c r="C156" t="s">
        <v>77</v>
      </c>
      <c r="D156" t="s">
        <v>78</v>
      </c>
      <c r="E156" t="s">
        <v>79</v>
      </c>
      <c r="F156" t="s">
        <v>78</v>
      </c>
      <c r="G156" t="s">
        <v>80</v>
      </c>
      <c r="H156" t="s">
        <v>81</v>
      </c>
      <c r="I156" t="s">
        <v>82</v>
      </c>
      <c r="J156" t="s">
        <v>83</v>
      </c>
    </row>
    <row r="157" spans="1:13" x14ac:dyDescent="0.25">
      <c r="A157">
        <v>1</v>
      </c>
      <c r="B157" s="11">
        <v>2</v>
      </c>
      <c r="C157" s="11">
        <v>2</v>
      </c>
      <c r="D157" s="11">
        <v>1E-4</v>
      </c>
      <c r="E157" s="11">
        <v>7</v>
      </c>
      <c r="F157">
        <v>9.6</v>
      </c>
      <c r="G157">
        <v>2000</v>
      </c>
    </row>
    <row r="159" spans="1:13" x14ac:dyDescent="0.25">
      <c r="A159" t="s">
        <v>84</v>
      </c>
      <c r="B159" t="s">
        <v>32</v>
      </c>
      <c r="C159" t="s">
        <v>85</v>
      </c>
      <c r="D159" t="s">
        <v>86</v>
      </c>
      <c r="E159" t="s">
        <v>87</v>
      </c>
      <c r="F159" s="10" t="s">
        <v>88</v>
      </c>
      <c r="G159" t="s">
        <v>89</v>
      </c>
      <c r="H159" t="s">
        <v>90</v>
      </c>
      <c r="I159" t="s">
        <v>91</v>
      </c>
      <c r="J159" t="s">
        <v>92</v>
      </c>
      <c r="K159" t="s">
        <v>93</v>
      </c>
      <c r="L159" t="s">
        <v>94</v>
      </c>
      <c r="M159" t="s">
        <v>95</v>
      </c>
    </row>
    <row r="160" spans="1:13" x14ac:dyDescent="0.25">
      <c r="A160" t="s">
        <v>101</v>
      </c>
      <c r="B160" t="s">
        <v>36</v>
      </c>
      <c r="C160">
        <v>1856</v>
      </c>
      <c r="D160">
        <v>764</v>
      </c>
      <c r="E160">
        <v>617</v>
      </c>
      <c r="F160" s="10">
        <v>1620</v>
      </c>
      <c r="G160">
        <v>460.1</v>
      </c>
      <c r="H160">
        <v>0.746</v>
      </c>
      <c r="I160">
        <v>85.7</v>
      </c>
      <c r="J160">
        <v>6.41</v>
      </c>
      <c r="K160">
        <v>93.4</v>
      </c>
      <c r="L160">
        <v>653.79999999999995</v>
      </c>
    </row>
    <row r="162" spans="1:11" x14ac:dyDescent="0.25">
      <c r="A162" t="s">
        <v>16</v>
      </c>
      <c r="B162" t="s">
        <v>17</v>
      </c>
      <c r="C162" t="s">
        <v>18</v>
      </c>
      <c r="D162" t="s">
        <v>19</v>
      </c>
      <c r="E162" t="s">
        <v>20</v>
      </c>
      <c r="F162" t="s">
        <v>21</v>
      </c>
      <c r="G162" t="s">
        <v>22</v>
      </c>
    </row>
    <row r="164" spans="1:11" x14ac:dyDescent="0.25">
      <c r="A164" t="s">
        <v>23</v>
      </c>
      <c r="B164" t="s">
        <v>24</v>
      </c>
      <c r="C164" t="s">
        <v>25</v>
      </c>
      <c r="D164" t="s">
        <v>26</v>
      </c>
      <c r="E164">
        <v>9</v>
      </c>
      <c r="F164" t="s">
        <v>27</v>
      </c>
      <c r="G164">
        <v>96</v>
      </c>
      <c r="H164" t="s">
        <v>28</v>
      </c>
      <c r="I164">
        <v>41</v>
      </c>
      <c r="J164" t="s">
        <v>29</v>
      </c>
      <c r="K164">
        <v>579</v>
      </c>
    </row>
    <row r="167" spans="1:11" x14ac:dyDescent="0.25">
      <c r="A167" t="s">
        <v>30</v>
      </c>
      <c r="B167" t="s">
        <v>31</v>
      </c>
      <c r="C167" t="s">
        <v>32</v>
      </c>
      <c r="D167" t="s">
        <v>33</v>
      </c>
      <c r="E167" t="s">
        <v>34</v>
      </c>
      <c r="F167" t="s">
        <v>35</v>
      </c>
      <c r="G167" t="s">
        <v>31</v>
      </c>
      <c r="H167" t="s">
        <v>32</v>
      </c>
    </row>
    <row r="168" spans="1:11" x14ac:dyDescent="0.25">
      <c r="A168" t="s">
        <v>36</v>
      </c>
      <c r="B168" t="s">
        <v>33</v>
      </c>
      <c r="C168" t="s">
        <v>37</v>
      </c>
      <c r="D168" t="s">
        <v>38</v>
      </c>
      <c r="E168" t="s">
        <v>33</v>
      </c>
      <c r="F168" t="s">
        <v>39</v>
      </c>
      <c r="G168" t="s">
        <v>40</v>
      </c>
    </row>
    <row r="169" spans="1:11" x14ac:dyDescent="0.25">
      <c r="A169" t="s">
        <v>41</v>
      </c>
      <c r="B169" t="s">
        <v>33</v>
      </c>
      <c r="C169" t="s">
        <v>42</v>
      </c>
      <c r="D169" t="s">
        <v>43</v>
      </c>
      <c r="E169" t="s">
        <v>44</v>
      </c>
      <c r="F169">
        <v>92</v>
      </c>
      <c r="G169" t="s">
        <v>33</v>
      </c>
      <c r="H169">
        <v>92</v>
      </c>
      <c r="I169" t="s">
        <v>45</v>
      </c>
    </row>
    <row r="172" spans="1:11" x14ac:dyDescent="0.25">
      <c r="A172" t="s">
        <v>46</v>
      </c>
      <c r="B172" t="s">
        <v>103</v>
      </c>
      <c r="C172" t="s">
        <v>49</v>
      </c>
      <c r="D172" t="s">
        <v>104</v>
      </c>
      <c r="E172" t="s">
        <v>48</v>
      </c>
      <c r="F172" t="s">
        <v>51</v>
      </c>
      <c r="G172" t="s">
        <v>52</v>
      </c>
      <c r="H172" t="s">
        <v>53</v>
      </c>
    </row>
    <row r="173" spans="1:11" x14ac:dyDescent="0.25">
      <c r="A173" t="s">
        <v>54</v>
      </c>
      <c r="B173" t="s">
        <v>55</v>
      </c>
      <c r="C173" t="s">
        <v>56</v>
      </c>
      <c r="D173" t="s">
        <v>57</v>
      </c>
      <c r="E173" t="s">
        <v>58</v>
      </c>
      <c r="F173" t="s">
        <v>59</v>
      </c>
      <c r="G173">
        <v>2000</v>
      </c>
      <c r="H173" t="s">
        <v>60</v>
      </c>
      <c r="I173" t="s">
        <v>61</v>
      </c>
      <c r="J173" t="s">
        <v>62</v>
      </c>
      <c r="K173">
        <v>2016</v>
      </c>
    </row>
    <row r="175" spans="1:11" x14ac:dyDescent="0.25">
      <c r="A175" s="10" t="s">
        <v>63</v>
      </c>
      <c r="B175" t="s">
        <v>64</v>
      </c>
      <c r="C175" s="10" t="s">
        <v>65</v>
      </c>
      <c r="D175" t="s">
        <v>66</v>
      </c>
      <c r="E175" t="s">
        <v>67</v>
      </c>
      <c r="F175" t="s">
        <v>68</v>
      </c>
      <c r="G175" t="s">
        <v>69</v>
      </c>
      <c r="H175" t="s">
        <v>70</v>
      </c>
      <c r="I175" t="s">
        <v>71</v>
      </c>
      <c r="J175" t="s">
        <v>72</v>
      </c>
      <c r="K175" t="s">
        <v>73</v>
      </c>
    </row>
    <row r="176" spans="1:11" x14ac:dyDescent="0.25">
      <c r="A176" s="10">
        <v>4000</v>
      </c>
      <c r="B176">
        <v>0.86370000000000002</v>
      </c>
      <c r="C176" s="10" t="s">
        <v>74</v>
      </c>
      <c r="D176">
        <v>0</v>
      </c>
      <c r="E176">
        <v>8.74</v>
      </c>
      <c r="F176">
        <v>8.74</v>
      </c>
      <c r="G176">
        <v>3</v>
      </c>
      <c r="H176">
        <v>0</v>
      </c>
      <c r="I176">
        <v>99.2</v>
      </c>
      <c r="J176">
        <v>20</v>
      </c>
    </row>
    <row r="178" spans="1:13" x14ac:dyDescent="0.25">
      <c r="A178" t="s">
        <v>75</v>
      </c>
      <c r="B178" t="s">
        <v>76</v>
      </c>
      <c r="C178" t="s">
        <v>77</v>
      </c>
      <c r="D178" t="s">
        <v>78</v>
      </c>
      <c r="E178" t="s">
        <v>79</v>
      </c>
      <c r="F178" t="s">
        <v>78</v>
      </c>
      <c r="G178" t="s">
        <v>80</v>
      </c>
      <c r="H178" t="s">
        <v>81</v>
      </c>
      <c r="I178" t="s">
        <v>82</v>
      </c>
      <c r="J178" t="s">
        <v>83</v>
      </c>
    </row>
    <row r="179" spans="1:13" x14ac:dyDescent="0.25">
      <c r="A179">
        <v>1</v>
      </c>
      <c r="B179" s="11">
        <v>2</v>
      </c>
      <c r="C179" s="11">
        <v>2</v>
      </c>
      <c r="D179" s="11">
        <v>1E-4</v>
      </c>
      <c r="E179" s="11">
        <v>7</v>
      </c>
      <c r="F179">
        <v>9.6</v>
      </c>
      <c r="G179">
        <v>2000</v>
      </c>
    </row>
    <row r="181" spans="1:13" x14ac:dyDescent="0.25">
      <c r="A181" t="s">
        <v>84</v>
      </c>
      <c r="B181" t="s">
        <v>32</v>
      </c>
      <c r="C181" t="s">
        <v>85</v>
      </c>
      <c r="D181" t="s">
        <v>86</v>
      </c>
      <c r="E181" t="s">
        <v>87</v>
      </c>
      <c r="F181" s="10" t="s">
        <v>88</v>
      </c>
      <c r="G181" t="s">
        <v>89</v>
      </c>
      <c r="H181" t="s">
        <v>90</v>
      </c>
      <c r="I181" t="s">
        <v>91</v>
      </c>
      <c r="J181" t="s">
        <v>92</v>
      </c>
      <c r="K181" t="s">
        <v>93</v>
      </c>
      <c r="L181" t="s">
        <v>94</v>
      </c>
      <c r="M181" t="s">
        <v>95</v>
      </c>
    </row>
    <row r="182" spans="1:13" x14ac:dyDescent="0.25">
      <c r="A182" t="s">
        <v>96</v>
      </c>
      <c r="B182" t="s">
        <v>36</v>
      </c>
      <c r="C182">
        <v>1960</v>
      </c>
      <c r="D182">
        <v>1077.0999999999999</v>
      </c>
      <c r="E182">
        <v>950</v>
      </c>
      <c r="F182" s="10">
        <v>2495</v>
      </c>
      <c r="G182">
        <v>562.20000000000005</v>
      </c>
      <c r="H182">
        <v>0.59199999999999997</v>
      </c>
      <c r="I182">
        <v>134.1</v>
      </c>
      <c r="J182">
        <v>7.81</v>
      </c>
      <c r="K182">
        <v>111</v>
      </c>
      <c r="L182">
        <v>540</v>
      </c>
    </row>
    <row r="184" spans="1:13" x14ac:dyDescent="0.25">
      <c r="A184" s="10" t="s">
        <v>63</v>
      </c>
      <c r="B184" t="s">
        <v>64</v>
      </c>
      <c r="C184" s="10" t="s">
        <v>65</v>
      </c>
      <c r="D184" t="s">
        <v>66</v>
      </c>
      <c r="E184" t="s">
        <v>67</v>
      </c>
      <c r="F184" t="s">
        <v>68</v>
      </c>
      <c r="G184" t="s">
        <v>69</v>
      </c>
      <c r="H184" t="s">
        <v>70</v>
      </c>
      <c r="I184" t="s">
        <v>71</v>
      </c>
      <c r="J184" t="s">
        <v>72</v>
      </c>
      <c r="K184" t="s">
        <v>73</v>
      </c>
    </row>
    <row r="185" spans="1:13" x14ac:dyDescent="0.25">
      <c r="A185" s="10">
        <v>4000</v>
      </c>
      <c r="B185">
        <v>0.86370000000000002</v>
      </c>
      <c r="C185" s="10" t="s">
        <v>97</v>
      </c>
      <c r="D185">
        <v>0</v>
      </c>
      <c r="E185">
        <v>26.74</v>
      </c>
      <c r="F185">
        <v>26.74</v>
      </c>
      <c r="G185">
        <v>3</v>
      </c>
      <c r="H185">
        <v>0</v>
      </c>
      <c r="I185">
        <v>99.2</v>
      </c>
      <c r="J185">
        <v>20</v>
      </c>
    </row>
    <row r="187" spans="1:13" x14ac:dyDescent="0.25">
      <c r="A187" t="s">
        <v>75</v>
      </c>
      <c r="B187" t="s">
        <v>76</v>
      </c>
      <c r="C187" t="s">
        <v>77</v>
      </c>
      <c r="D187" t="s">
        <v>78</v>
      </c>
      <c r="E187" t="s">
        <v>79</v>
      </c>
      <c r="F187" t="s">
        <v>78</v>
      </c>
      <c r="G187" t="s">
        <v>80</v>
      </c>
      <c r="H187" t="s">
        <v>81</v>
      </c>
      <c r="I187" t="s">
        <v>82</v>
      </c>
      <c r="J187" t="s">
        <v>83</v>
      </c>
    </row>
    <row r="188" spans="1:13" x14ac:dyDescent="0.25">
      <c r="A188">
        <v>1</v>
      </c>
      <c r="B188" s="11">
        <v>2</v>
      </c>
      <c r="C188" s="11">
        <v>2</v>
      </c>
      <c r="D188" s="11">
        <v>1E-4</v>
      </c>
      <c r="E188" s="11">
        <v>7</v>
      </c>
      <c r="F188">
        <v>9.6</v>
      </c>
      <c r="G188">
        <v>2000</v>
      </c>
    </row>
    <row r="190" spans="1:13" x14ac:dyDescent="0.25">
      <c r="A190" t="s">
        <v>84</v>
      </c>
      <c r="B190" t="s">
        <v>32</v>
      </c>
      <c r="C190" t="s">
        <v>85</v>
      </c>
      <c r="D190" t="s">
        <v>86</v>
      </c>
      <c r="E190" t="s">
        <v>87</v>
      </c>
      <c r="F190" s="10" t="s">
        <v>88</v>
      </c>
      <c r="G190" t="s">
        <v>89</v>
      </c>
      <c r="H190" t="s">
        <v>90</v>
      </c>
      <c r="I190" t="s">
        <v>91</v>
      </c>
      <c r="J190" t="s">
        <v>92</v>
      </c>
      <c r="K190" t="s">
        <v>93</v>
      </c>
      <c r="L190" t="s">
        <v>94</v>
      </c>
      <c r="M190" t="s">
        <v>95</v>
      </c>
    </row>
    <row r="191" spans="1:13" x14ac:dyDescent="0.25">
      <c r="A191" t="s">
        <v>96</v>
      </c>
      <c r="B191" t="s">
        <v>36</v>
      </c>
      <c r="C191">
        <v>1988</v>
      </c>
      <c r="D191">
        <v>1080</v>
      </c>
      <c r="E191">
        <v>950</v>
      </c>
      <c r="F191" s="10">
        <v>2495</v>
      </c>
      <c r="G191">
        <v>565.4</v>
      </c>
      <c r="H191">
        <v>0.59499999999999997</v>
      </c>
      <c r="I191">
        <v>131.80000000000001</v>
      </c>
      <c r="J191">
        <v>7.62</v>
      </c>
      <c r="K191">
        <v>110</v>
      </c>
      <c r="L191">
        <v>575.5</v>
      </c>
    </row>
    <row r="193" spans="1:13" x14ac:dyDescent="0.25">
      <c r="A193" s="10" t="s">
        <v>63</v>
      </c>
      <c r="B193" t="s">
        <v>64</v>
      </c>
      <c r="C193" s="10" t="s">
        <v>65</v>
      </c>
      <c r="D193" t="s">
        <v>66</v>
      </c>
      <c r="E193" t="s">
        <v>67</v>
      </c>
      <c r="F193" t="s">
        <v>68</v>
      </c>
      <c r="G193" t="s">
        <v>69</v>
      </c>
      <c r="H193" t="s">
        <v>70</v>
      </c>
      <c r="I193" t="s">
        <v>71</v>
      </c>
      <c r="J193" t="s">
        <v>72</v>
      </c>
      <c r="K193" t="s">
        <v>73</v>
      </c>
    </row>
    <row r="194" spans="1:13" x14ac:dyDescent="0.25">
      <c r="A194" s="10">
        <v>4000</v>
      </c>
      <c r="B194">
        <v>0.86370000000000002</v>
      </c>
      <c r="C194" s="10" t="s">
        <v>98</v>
      </c>
      <c r="D194">
        <v>0</v>
      </c>
      <c r="E194">
        <v>44.74</v>
      </c>
      <c r="F194">
        <v>44.74</v>
      </c>
      <c r="G194">
        <v>3</v>
      </c>
      <c r="H194">
        <v>0</v>
      </c>
      <c r="I194">
        <v>99.2</v>
      </c>
      <c r="J194">
        <v>20</v>
      </c>
    </row>
    <row r="196" spans="1:13" x14ac:dyDescent="0.25">
      <c r="A196" t="s">
        <v>75</v>
      </c>
      <c r="B196" t="s">
        <v>76</v>
      </c>
      <c r="C196" t="s">
        <v>77</v>
      </c>
      <c r="D196" t="s">
        <v>78</v>
      </c>
      <c r="E196" t="s">
        <v>79</v>
      </c>
      <c r="F196" t="s">
        <v>78</v>
      </c>
      <c r="G196" t="s">
        <v>80</v>
      </c>
      <c r="H196" t="s">
        <v>81</v>
      </c>
      <c r="I196" t="s">
        <v>82</v>
      </c>
      <c r="J196" t="s">
        <v>83</v>
      </c>
    </row>
    <row r="197" spans="1:13" x14ac:dyDescent="0.25">
      <c r="A197">
        <v>1</v>
      </c>
      <c r="B197" s="11">
        <v>2</v>
      </c>
      <c r="C197" s="11">
        <v>2</v>
      </c>
      <c r="D197" s="11">
        <v>1E-4</v>
      </c>
      <c r="E197" s="11">
        <v>7</v>
      </c>
      <c r="F197">
        <v>9.6</v>
      </c>
      <c r="G197">
        <v>2000</v>
      </c>
    </row>
    <row r="199" spans="1:13" x14ac:dyDescent="0.25">
      <c r="A199" t="s">
        <v>84</v>
      </c>
      <c r="B199" t="s">
        <v>32</v>
      </c>
      <c r="C199" t="s">
        <v>85</v>
      </c>
      <c r="D199" t="s">
        <v>86</v>
      </c>
      <c r="E199" t="s">
        <v>87</v>
      </c>
      <c r="F199" s="10" t="s">
        <v>88</v>
      </c>
      <c r="G199" t="s">
        <v>89</v>
      </c>
      <c r="H199" t="s">
        <v>90</v>
      </c>
      <c r="I199" t="s">
        <v>91</v>
      </c>
      <c r="J199" t="s">
        <v>92</v>
      </c>
      <c r="K199" t="s">
        <v>93</v>
      </c>
      <c r="L199" t="s">
        <v>94</v>
      </c>
      <c r="M199" t="s">
        <v>95</v>
      </c>
    </row>
    <row r="200" spans="1:13" x14ac:dyDescent="0.25">
      <c r="A200" t="s">
        <v>96</v>
      </c>
      <c r="B200" t="s">
        <v>36</v>
      </c>
      <c r="C200">
        <v>2015</v>
      </c>
      <c r="D200">
        <v>1083.0999999999999</v>
      </c>
      <c r="E200">
        <v>950</v>
      </c>
      <c r="F200" s="10">
        <v>2495</v>
      </c>
      <c r="G200">
        <v>568.6</v>
      </c>
      <c r="H200">
        <v>0.59899999999999998</v>
      </c>
      <c r="I200">
        <v>129.69999999999999</v>
      </c>
      <c r="J200">
        <v>7.44</v>
      </c>
      <c r="K200">
        <v>109.1</v>
      </c>
      <c r="L200">
        <v>610.9</v>
      </c>
    </row>
    <row r="202" spans="1:13" x14ac:dyDescent="0.25">
      <c r="A202" t="s">
        <v>16</v>
      </c>
      <c r="B202" t="s">
        <v>17</v>
      </c>
      <c r="C202" t="s">
        <v>18</v>
      </c>
      <c r="D202" t="s">
        <v>19</v>
      </c>
      <c r="E202" t="s">
        <v>20</v>
      </c>
      <c r="F202" t="s">
        <v>21</v>
      </c>
      <c r="G202" t="s">
        <v>22</v>
      </c>
    </row>
    <row r="204" spans="1:13" x14ac:dyDescent="0.25">
      <c r="A204" t="s">
        <v>23</v>
      </c>
      <c r="B204" t="s">
        <v>24</v>
      </c>
      <c r="C204" t="s">
        <v>25</v>
      </c>
      <c r="D204" t="s">
        <v>26</v>
      </c>
      <c r="E204">
        <v>9</v>
      </c>
      <c r="F204" t="s">
        <v>27</v>
      </c>
      <c r="G204">
        <v>96</v>
      </c>
      <c r="H204" t="s">
        <v>28</v>
      </c>
      <c r="I204">
        <v>41</v>
      </c>
      <c r="J204" t="s">
        <v>29</v>
      </c>
      <c r="K204">
        <v>579</v>
      </c>
    </row>
    <row r="207" spans="1:13" x14ac:dyDescent="0.25">
      <c r="A207" t="s">
        <v>30</v>
      </c>
      <c r="B207" t="s">
        <v>31</v>
      </c>
      <c r="C207" t="s">
        <v>32</v>
      </c>
      <c r="D207" t="s">
        <v>33</v>
      </c>
      <c r="E207" t="s">
        <v>34</v>
      </c>
      <c r="F207" t="s">
        <v>35</v>
      </c>
      <c r="G207" t="s">
        <v>31</v>
      </c>
      <c r="H207" t="s">
        <v>32</v>
      </c>
    </row>
    <row r="208" spans="1:13" x14ac:dyDescent="0.25">
      <c r="A208" t="s">
        <v>36</v>
      </c>
      <c r="B208" t="s">
        <v>33</v>
      </c>
      <c r="C208" t="s">
        <v>37</v>
      </c>
      <c r="D208" t="s">
        <v>38</v>
      </c>
      <c r="E208" t="s">
        <v>33</v>
      </c>
      <c r="F208" t="s">
        <v>39</v>
      </c>
      <c r="G208" t="s">
        <v>40</v>
      </c>
    </row>
    <row r="209" spans="1:13" x14ac:dyDescent="0.25">
      <c r="A209" t="s">
        <v>41</v>
      </c>
      <c r="B209" t="s">
        <v>33</v>
      </c>
      <c r="C209" t="s">
        <v>42</v>
      </c>
      <c r="D209" t="s">
        <v>43</v>
      </c>
      <c r="E209" t="s">
        <v>44</v>
      </c>
      <c r="F209">
        <v>92</v>
      </c>
      <c r="G209" t="s">
        <v>33</v>
      </c>
      <c r="H209">
        <v>92</v>
      </c>
      <c r="I209" t="s">
        <v>45</v>
      </c>
    </row>
    <row r="212" spans="1:13" x14ac:dyDescent="0.25">
      <c r="A212" t="s">
        <v>46</v>
      </c>
      <c r="B212" t="s">
        <v>103</v>
      </c>
      <c r="C212" t="s">
        <v>49</v>
      </c>
      <c r="D212" t="s">
        <v>104</v>
      </c>
      <c r="E212" t="s">
        <v>48</v>
      </c>
      <c r="F212" t="s">
        <v>51</v>
      </c>
      <c r="G212" t="s">
        <v>52</v>
      </c>
      <c r="H212" t="s">
        <v>53</v>
      </c>
    </row>
    <row r="213" spans="1:13" x14ac:dyDescent="0.25">
      <c r="A213" t="s">
        <v>54</v>
      </c>
      <c r="B213" t="s">
        <v>55</v>
      </c>
      <c r="C213" t="s">
        <v>56</v>
      </c>
      <c r="D213" t="s">
        <v>57</v>
      </c>
      <c r="E213" t="s">
        <v>58</v>
      </c>
      <c r="F213" t="s">
        <v>59</v>
      </c>
      <c r="G213">
        <v>2000</v>
      </c>
      <c r="H213" t="s">
        <v>60</v>
      </c>
      <c r="I213" t="s">
        <v>61</v>
      </c>
      <c r="J213" t="s">
        <v>62</v>
      </c>
      <c r="K213">
        <v>2016</v>
      </c>
    </row>
    <row r="215" spans="1:13" x14ac:dyDescent="0.25">
      <c r="A215" s="10" t="s">
        <v>63</v>
      </c>
      <c r="B215" t="s">
        <v>64</v>
      </c>
      <c r="C215" s="10" t="s">
        <v>65</v>
      </c>
      <c r="D215" t="s">
        <v>66</v>
      </c>
      <c r="E215" t="s">
        <v>67</v>
      </c>
      <c r="F215" t="s">
        <v>68</v>
      </c>
      <c r="G215" t="s">
        <v>69</v>
      </c>
      <c r="H215" t="s">
        <v>70</v>
      </c>
      <c r="I215" t="s">
        <v>71</v>
      </c>
      <c r="J215" t="s">
        <v>72</v>
      </c>
      <c r="K215" t="s">
        <v>73</v>
      </c>
    </row>
    <row r="216" spans="1:13" x14ac:dyDescent="0.25">
      <c r="A216" s="10">
        <v>4000</v>
      </c>
      <c r="B216">
        <v>0.86370000000000002</v>
      </c>
      <c r="C216" s="10" t="s">
        <v>99</v>
      </c>
      <c r="D216">
        <v>0</v>
      </c>
      <c r="E216">
        <v>62.74</v>
      </c>
      <c r="F216">
        <v>62.74</v>
      </c>
      <c r="G216">
        <v>3</v>
      </c>
      <c r="H216">
        <v>0</v>
      </c>
      <c r="I216">
        <v>99.2</v>
      </c>
      <c r="J216">
        <v>20</v>
      </c>
    </row>
    <row r="218" spans="1:13" x14ac:dyDescent="0.25">
      <c r="A218" t="s">
        <v>75</v>
      </c>
      <c r="B218" t="s">
        <v>76</v>
      </c>
      <c r="C218" t="s">
        <v>77</v>
      </c>
      <c r="D218" t="s">
        <v>78</v>
      </c>
      <c r="E218" t="s">
        <v>79</v>
      </c>
      <c r="F218" t="s">
        <v>78</v>
      </c>
      <c r="G218" t="s">
        <v>80</v>
      </c>
      <c r="H218" t="s">
        <v>81</v>
      </c>
      <c r="I218" t="s">
        <v>82</v>
      </c>
      <c r="J218" t="s">
        <v>83</v>
      </c>
    </row>
    <row r="219" spans="1:13" x14ac:dyDescent="0.25">
      <c r="A219">
        <v>1</v>
      </c>
      <c r="B219" s="11">
        <v>2</v>
      </c>
      <c r="C219" s="11">
        <v>2</v>
      </c>
      <c r="D219" s="11">
        <v>1E-4</v>
      </c>
      <c r="E219" s="11">
        <v>7</v>
      </c>
      <c r="F219">
        <v>9.6</v>
      </c>
      <c r="G219">
        <v>2000</v>
      </c>
    </row>
    <row r="221" spans="1:13" x14ac:dyDescent="0.25">
      <c r="A221" t="s">
        <v>84</v>
      </c>
      <c r="B221" t="s">
        <v>32</v>
      </c>
      <c r="C221" t="s">
        <v>85</v>
      </c>
      <c r="D221" t="s">
        <v>86</v>
      </c>
      <c r="E221" t="s">
        <v>87</v>
      </c>
      <c r="F221" s="10" t="s">
        <v>88</v>
      </c>
      <c r="G221" t="s">
        <v>89</v>
      </c>
      <c r="H221" t="s">
        <v>90</v>
      </c>
      <c r="I221" t="s">
        <v>91</v>
      </c>
      <c r="J221" t="s">
        <v>92</v>
      </c>
      <c r="K221" t="s">
        <v>93</v>
      </c>
      <c r="L221" t="s">
        <v>94</v>
      </c>
      <c r="M221" t="s">
        <v>95</v>
      </c>
    </row>
    <row r="222" spans="1:13" x14ac:dyDescent="0.25">
      <c r="A222" t="s">
        <v>101</v>
      </c>
      <c r="B222" t="s">
        <v>36</v>
      </c>
      <c r="C222">
        <v>1980</v>
      </c>
      <c r="D222">
        <v>982.8</v>
      </c>
      <c r="E222">
        <v>847.1</v>
      </c>
      <c r="F222" s="10">
        <v>2224</v>
      </c>
      <c r="G222">
        <v>529.6</v>
      </c>
      <c r="H222">
        <v>0.625</v>
      </c>
      <c r="I222">
        <v>115.2</v>
      </c>
      <c r="J222">
        <v>7.01</v>
      </c>
      <c r="K222">
        <v>103.1</v>
      </c>
      <c r="L222">
        <v>630.5</v>
      </c>
    </row>
    <row r="224" spans="1:13" x14ac:dyDescent="0.25">
      <c r="A224" s="10" t="s">
        <v>63</v>
      </c>
      <c r="B224" t="s">
        <v>64</v>
      </c>
      <c r="C224" s="10" t="s">
        <v>65</v>
      </c>
      <c r="D224" t="s">
        <v>66</v>
      </c>
      <c r="E224" t="s">
        <v>67</v>
      </c>
      <c r="F224" t="s">
        <v>68</v>
      </c>
      <c r="G224" t="s">
        <v>69</v>
      </c>
      <c r="H224" t="s">
        <v>70</v>
      </c>
      <c r="I224" t="s">
        <v>71</v>
      </c>
      <c r="J224" t="s">
        <v>72</v>
      </c>
      <c r="K224" t="s">
        <v>73</v>
      </c>
    </row>
    <row r="225" spans="1:13" x14ac:dyDescent="0.25">
      <c r="A225" s="10">
        <v>4000</v>
      </c>
      <c r="B225">
        <v>0.86370000000000002</v>
      </c>
      <c r="C225" s="10" t="s">
        <v>100</v>
      </c>
      <c r="D225">
        <v>0</v>
      </c>
      <c r="E225">
        <v>80.739999999999995</v>
      </c>
      <c r="F225">
        <v>80.739999999999995</v>
      </c>
      <c r="G225">
        <v>3</v>
      </c>
      <c r="H225">
        <v>0</v>
      </c>
      <c r="I225">
        <v>99.2</v>
      </c>
      <c r="J225">
        <v>20</v>
      </c>
    </row>
    <row r="227" spans="1:13" x14ac:dyDescent="0.25">
      <c r="A227" t="s">
        <v>75</v>
      </c>
      <c r="B227" t="s">
        <v>76</v>
      </c>
      <c r="C227" t="s">
        <v>77</v>
      </c>
      <c r="D227" t="s">
        <v>78</v>
      </c>
      <c r="E227" t="s">
        <v>79</v>
      </c>
      <c r="F227" t="s">
        <v>78</v>
      </c>
      <c r="G227" t="s">
        <v>80</v>
      </c>
      <c r="H227" t="s">
        <v>81</v>
      </c>
      <c r="I227" t="s">
        <v>82</v>
      </c>
      <c r="J227" t="s">
        <v>83</v>
      </c>
    </row>
    <row r="228" spans="1:13" x14ac:dyDescent="0.25">
      <c r="A228">
        <v>1</v>
      </c>
      <c r="B228" s="11">
        <v>2</v>
      </c>
      <c r="C228" s="11">
        <v>2</v>
      </c>
      <c r="D228" s="11">
        <v>1E-4</v>
      </c>
      <c r="E228" s="11">
        <v>7</v>
      </c>
      <c r="F228">
        <v>9.6</v>
      </c>
      <c r="G228">
        <v>2000</v>
      </c>
    </row>
    <row r="230" spans="1:13" x14ac:dyDescent="0.25">
      <c r="A230" t="s">
        <v>84</v>
      </c>
      <c r="B230" t="s">
        <v>32</v>
      </c>
      <c r="C230" t="s">
        <v>85</v>
      </c>
      <c r="D230" t="s">
        <v>86</v>
      </c>
      <c r="E230" t="s">
        <v>87</v>
      </c>
      <c r="F230" s="10" t="s">
        <v>88</v>
      </c>
      <c r="G230" t="s">
        <v>89</v>
      </c>
      <c r="H230" t="s">
        <v>90</v>
      </c>
      <c r="I230" t="s">
        <v>91</v>
      </c>
      <c r="J230" t="s">
        <v>92</v>
      </c>
      <c r="K230" t="s">
        <v>93</v>
      </c>
      <c r="L230" t="s">
        <v>94</v>
      </c>
      <c r="M230" t="s">
        <v>95</v>
      </c>
    </row>
    <row r="231" spans="1:13" x14ac:dyDescent="0.25">
      <c r="A231" t="s">
        <v>101</v>
      </c>
      <c r="B231" t="s">
        <v>36</v>
      </c>
      <c r="C231">
        <v>1917</v>
      </c>
      <c r="D231">
        <v>845.1</v>
      </c>
      <c r="E231">
        <v>706.1</v>
      </c>
      <c r="F231" s="10">
        <v>1854</v>
      </c>
      <c r="G231">
        <v>476.3</v>
      </c>
      <c r="H231">
        <v>0.67500000000000004</v>
      </c>
      <c r="I231">
        <v>97.6</v>
      </c>
      <c r="J231">
        <v>6.5</v>
      </c>
      <c r="K231">
        <v>95</v>
      </c>
      <c r="L231">
        <v>639.20000000000005</v>
      </c>
    </row>
    <row r="233" spans="1:13" x14ac:dyDescent="0.25">
      <c r="A233" s="10" t="s">
        <v>63</v>
      </c>
      <c r="B233" t="s">
        <v>64</v>
      </c>
      <c r="C233" s="10" t="s">
        <v>65</v>
      </c>
      <c r="D233" t="s">
        <v>66</v>
      </c>
      <c r="E233" t="s">
        <v>67</v>
      </c>
      <c r="F233" t="s">
        <v>68</v>
      </c>
      <c r="G233" t="s">
        <v>69</v>
      </c>
      <c r="H233" t="s">
        <v>70</v>
      </c>
      <c r="I233" t="s">
        <v>71</v>
      </c>
      <c r="J233" t="s">
        <v>72</v>
      </c>
      <c r="K233" t="s">
        <v>73</v>
      </c>
    </row>
    <row r="234" spans="1:13" x14ac:dyDescent="0.25">
      <c r="A234" s="10">
        <v>4000</v>
      </c>
      <c r="B234">
        <v>0.86370000000000002</v>
      </c>
      <c r="C234" s="10" t="s">
        <v>102</v>
      </c>
      <c r="D234">
        <v>0</v>
      </c>
      <c r="E234">
        <v>98.74</v>
      </c>
      <c r="F234">
        <v>98.74</v>
      </c>
      <c r="G234">
        <v>3</v>
      </c>
      <c r="H234">
        <v>0</v>
      </c>
      <c r="I234">
        <v>99.2</v>
      </c>
      <c r="J234">
        <v>20</v>
      </c>
    </row>
    <row r="236" spans="1:13" x14ac:dyDescent="0.25">
      <c r="A236" t="s">
        <v>75</v>
      </c>
      <c r="B236" t="s">
        <v>76</v>
      </c>
      <c r="C236" t="s">
        <v>77</v>
      </c>
      <c r="D236" t="s">
        <v>78</v>
      </c>
      <c r="E236" t="s">
        <v>79</v>
      </c>
      <c r="F236" t="s">
        <v>78</v>
      </c>
      <c r="G236" t="s">
        <v>80</v>
      </c>
      <c r="H236" t="s">
        <v>81</v>
      </c>
      <c r="I236" t="s">
        <v>82</v>
      </c>
      <c r="J236" t="s">
        <v>83</v>
      </c>
    </row>
    <row r="237" spans="1:13" x14ac:dyDescent="0.25">
      <c r="A237">
        <v>1</v>
      </c>
      <c r="B237" s="11">
        <v>2</v>
      </c>
      <c r="C237" s="11">
        <v>2</v>
      </c>
      <c r="D237" s="11">
        <v>1E-4</v>
      </c>
      <c r="E237" s="11">
        <v>7</v>
      </c>
      <c r="F237">
        <v>9.6</v>
      </c>
      <c r="G237">
        <v>2000</v>
      </c>
    </row>
    <row r="239" spans="1:13" x14ac:dyDescent="0.25">
      <c r="A239" t="s">
        <v>84</v>
      </c>
      <c r="B239" t="s">
        <v>32</v>
      </c>
      <c r="C239" t="s">
        <v>85</v>
      </c>
      <c r="D239" t="s">
        <v>86</v>
      </c>
      <c r="E239" t="s">
        <v>87</v>
      </c>
      <c r="F239" s="10" t="s">
        <v>88</v>
      </c>
      <c r="G239" t="s">
        <v>89</v>
      </c>
      <c r="H239" t="s">
        <v>90</v>
      </c>
      <c r="I239" t="s">
        <v>91</v>
      </c>
      <c r="J239" t="s">
        <v>92</v>
      </c>
      <c r="K239" t="s">
        <v>93</v>
      </c>
      <c r="L239" t="s">
        <v>94</v>
      </c>
      <c r="M239" t="s">
        <v>95</v>
      </c>
    </row>
    <row r="240" spans="1:13" x14ac:dyDescent="0.25">
      <c r="A240" t="s">
        <v>101</v>
      </c>
      <c r="B240" t="s">
        <v>36</v>
      </c>
      <c r="C240">
        <v>1859</v>
      </c>
      <c r="D240">
        <v>724.6</v>
      </c>
      <c r="E240">
        <v>581.70000000000005</v>
      </c>
      <c r="F240" s="10">
        <v>1527</v>
      </c>
      <c r="G240">
        <v>430.7</v>
      </c>
      <c r="H240">
        <v>0.74099999999999999</v>
      </c>
      <c r="I240">
        <v>80.900000000000006</v>
      </c>
      <c r="J240">
        <v>6.03</v>
      </c>
      <c r="K240">
        <v>87.4</v>
      </c>
      <c r="L240">
        <v>643.5</v>
      </c>
    </row>
    <row r="242" spans="1:11" x14ac:dyDescent="0.25">
      <c r="A242" t="s">
        <v>16</v>
      </c>
      <c r="B242" t="s">
        <v>17</v>
      </c>
      <c r="C242" t="s">
        <v>18</v>
      </c>
      <c r="D242" t="s">
        <v>19</v>
      </c>
      <c r="E242" t="s">
        <v>20</v>
      </c>
      <c r="F242" t="s">
        <v>21</v>
      </c>
      <c r="G242" t="s">
        <v>22</v>
      </c>
    </row>
    <row r="244" spans="1:11" x14ac:dyDescent="0.25">
      <c r="A244" t="s">
        <v>23</v>
      </c>
      <c r="B244" t="s">
        <v>24</v>
      </c>
      <c r="C244" t="s">
        <v>25</v>
      </c>
      <c r="D244" t="s">
        <v>26</v>
      </c>
      <c r="E244">
        <v>9</v>
      </c>
      <c r="F244" t="s">
        <v>27</v>
      </c>
      <c r="G244">
        <v>96</v>
      </c>
      <c r="H244" t="s">
        <v>28</v>
      </c>
      <c r="I244">
        <v>41</v>
      </c>
      <c r="J244" t="s">
        <v>29</v>
      </c>
      <c r="K244">
        <v>579</v>
      </c>
    </row>
    <row r="247" spans="1:11" x14ac:dyDescent="0.25">
      <c r="A247" t="s">
        <v>30</v>
      </c>
      <c r="B247" t="s">
        <v>31</v>
      </c>
      <c r="C247" t="s">
        <v>32</v>
      </c>
      <c r="D247" t="s">
        <v>33</v>
      </c>
      <c r="E247" t="s">
        <v>34</v>
      </c>
      <c r="F247" t="s">
        <v>35</v>
      </c>
      <c r="G247" t="s">
        <v>31</v>
      </c>
      <c r="H247" t="s">
        <v>32</v>
      </c>
    </row>
    <row r="248" spans="1:11" x14ac:dyDescent="0.25">
      <c r="A248" t="s">
        <v>36</v>
      </c>
      <c r="B248" t="s">
        <v>33</v>
      </c>
      <c r="C248" t="s">
        <v>37</v>
      </c>
      <c r="D248" t="s">
        <v>38</v>
      </c>
      <c r="E248" t="s">
        <v>33</v>
      </c>
      <c r="F248" t="s">
        <v>39</v>
      </c>
      <c r="G248" t="s">
        <v>40</v>
      </c>
    </row>
    <row r="249" spans="1:11" x14ac:dyDescent="0.25">
      <c r="A249" t="s">
        <v>41</v>
      </c>
      <c r="B249" t="s">
        <v>33</v>
      </c>
      <c r="C249" t="s">
        <v>42</v>
      </c>
      <c r="D249" t="s">
        <v>43</v>
      </c>
      <c r="E249" t="s">
        <v>44</v>
      </c>
      <c r="F249">
        <v>92</v>
      </c>
      <c r="G249" t="s">
        <v>33</v>
      </c>
      <c r="H249">
        <v>92</v>
      </c>
      <c r="I249" t="s">
        <v>45</v>
      </c>
    </row>
    <row r="252" spans="1:11" x14ac:dyDescent="0.25">
      <c r="A252" t="s">
        <v>46</v>
      </c>
      <c r="B252" t="s">
        <v>103</v>
      </c>
      <c r="C252" t="s">
        <v>49</v>
      </c>
      <c r="D252" t="s">
        <v>104</v>
      </c>
      <c r="E252" t="s">
        <v>48</v>
      </c>
      <c r="F252" t="s">
        <v>51</v>
      </c>
      <c r="G252" t="s">
        <v>52</v>
      </c>
      <c r="H252" t="s">
        <v>53</v>
      </c>
    </row>
    <row r="253" spans="1:11" x14ac:dyDescent="0.25">
      <c r="A253" t="s">
        <v>54</v>
      </c>
      <c r="B253" t="s">
        <v>55</v>
      </c>
      <c r="C253" t="s">
        <v>56</v>
      </c>
      <c r="D253" t="s">
        <v>57</v>
      </c>
      <c r="E253" t="s">
        <v>58</v>
      </c>
      <c r="F253" t="s">
        <v>59</v>
      </c>
      <c r="G253">
        <v>2000</v>
      </c>
      <c r="H253" t="s">
        <v>60</v>
      </c>
      <c r="I253" t="s">
        <v>61</v>
      </c>
      <c r="J253" t="s">
        <v>62</v>
      </c>
      <c r="K253">
        <v>2016</v>
      </c>
    </row>
    <row r="255" spans="1:11" x14ac:dyDescent="0.25">
      <c r="A255" s="10" t="s">
        <v>63</v>
      </c>
      <c r="B255" t="s">
        <v>64</v>
      </c>
      <c r="C255" s="10" t="s">
        <v>65</v>
      </c>
      <c r="D255" t="s">
        <v>66</v>
      </c>
      <c r="E255" t="s">
        <v>67</v>
      </c>
      <c r="F255" t="s">
        <v>68</v>
      </c>
      <c r="G255" t="s">
        <v>69</v>
      </c>
      <c r="H255" t="s">
        <v>70</v>
      </c>
      <c r="I255" t="s">
        <v>71</v>
      </c>
      <c r="J255" t="s">
        <v>72</v>
      </c>
      <c r="K255" t="s">
        <v>73</v>
      </c>
    </row>
    <row r="256" spans="1:11" x14ac:dyDescent="0.25">
      <c r="A256" s="10">
        <v>6000</v>
      </c>
      <c r="B256">
        <v>0.8014</v>
      </c>
      <c r="C256" s="10" t="s">
        <v>74</v>
      </c>
      <c r="D256">
        <v>0</v>
      </c>
      <c r="E256">
        <v>1.62</v>
      </c>
      <c r="F256">
        <v>1.62</v>
      </c>
      <c r="G256">
        <v>3</v>
      </c>
      <c r="H256">
        <v>0</v>
      </c>
      <c r="I256">
        <v>99.2</v>
      </c>
      <c r="J256">
        <v>20</v>
      </c>
    </row>
    <row r="258" spans="1:13" x14ac:dyDescent="0.25">
      <c r="A258" t="s">
        <v>75</v>
      </c>
      <c r="B258" t="s">
        <v>76</v>
      </c>
      <c r="C258" t="s">
        <v>77</v>
      </c>
      <c r="D258" t="s">
        <v>78</v>
      </c>
      <c r="E258" t="s">
        <v>79</v>
      </c>
      <c r="F258" t="s">
        <v>78</v>
      </c>
      <c r="G258" t="s">
        <v>80</v>
      </c>
      <c r="H258" t="s">
        <v>81</v>
      </c>
      <c r="I258" t="s">
        <v>82</v>
      </c>
      <c r="J258" t="s">
        <v>83</v>
      </c>
    </row>
    <row r="259" spans="1:13" x14ac:dyDescent="0.25">
      <c r="A259">
        <v>1</v>
      </c>
      <c r="B259" s="11">
        <v>2</v>
      </c>
      <c r="C259" s="11">
        <v>2</v>
      </c>
      <c r="D259" s="11">
        <v>1E-4</v>
      </c>
      <c r="E259" s="11">
        <v>7</v>
      </c>
      <c r="F259">
        <v>9.6</v>
      </c>
      <c r="G259">
        <v>2000</v>
      </c>
    </row>
    <row r="261" spans="1:13" x14ac:dyDescent="0.25">
      <c r="A261" t="s">
        <v>84</v>
      </c>
      <c r="B261" t="s">
        <v>32</v>
      </c>
      <c r="C261" t="s">
        <v>85</v>
      </c>
      <c r="D261" t="s">
        <v>86</v>
      </c>
      <c r="E261" t="s">
        <v>87</v>
      </c>
      <c r="F261" s="10" t="s">
        <v>88</v>
      </c>
      <c r="G261" t="s">
        <v>89</v>
      </c>
      <c r="H261" t="s">
        <v>90</v>
      </c>
      <c r="I261" t="s">
        <v>91</v>
      </c>
      <c r="J261" t="s">
        <v>92</v>
      </c>
      <c r="K261" t="s">
        <v>93</v>
      </c>
      <c r="L261" t="s">
        <v>94</v>
      </c>
      <c r="M261" t="s">
        <v>95</v>
      </c>
    </row>
    <row r="262" spans="1:13" x14ac:dyDescent="0.25">
      <c r="A262" t="s">
        <v>96</v>
      </c>
      <c r="B262" t="s">
        <v>36</v>
      </c>
      <c r="C262">
        <v>1993</v>
      </c>
      <c r="D262">
        <v>1072</v>
      </c>
      <c r="E262">
        <v>950</v>
      </c>
      <c r="F262" s="10">
        <v>2495</v>
      </c>
      <c r="G262">
        <v>550.4</v>
      </c>
      <c r="H262">
        <v>0.57899999999999996</v>
      </c>
      <c r="I262">
        <v>134</v>
      </c>
      <c r="J262">
        <v>7.5</v>
      </c>
      <c r="K262">
        <v>106.8</v>
      </c>
      <c r="L262">
        <v>535.9</v>
      </c>
    </row>
    <row r="264" spans="1:13" x14ac:dyDescent="0.25">
      <c r="A264" s="10" t="s">
        <v>63</v>
      </c>
      <c r="B264" t="s">
        <v>64</v>
      </c>
      <c r="C264" s="10" t="s">
        <v>65</v>
      </c>
      <c r="D264" t="s">
        <v>66</v>
      </c>
      <c r="E264" t="s">
        <v>67</v>
      </c>
      <c r="F264" t="s">
        <v>68</v>
      </c>
      <c r="G264" t="s">
        <v>69</v>
      </c>
      <c r="H264" t="s">
        <v>70</v>
      </c>
      <c r="I264" t="s">
        <v>71</v>
      </c>
      <c r="J264" t="s">
        <v>72</v>
      </c>
      <c r="K264" t="s">
        <v>73</v>
      </c>
    </row>
    <row r="265" spans="1:13" x14ac:dyDescent="0.25">
      <c r="A265" s="10">
        <v>6000</v>
      </c>
      <c r="B265">
        <v>0.8014</v>
      </c>
      <c r="C265" s="10" t="s">
        <v>97</v>
      </c>
      <c r="D265">
        <v>0</v>
      </c>
      <c r="E265">
        <v>19.62</v>
      </c>
      <c r="F265">
        <v>19.62</v>
      </c>
      <c r="G265">
        <v>3</v>
      </c>
      <c r="H265">
        <v>0</v>
      </c>
      <c r="I265">
        <v>99.2</v>
      </c>
      <c r="J265">
        <v>20</v>
      </c>
    </row>
    <row r="267" spans="1:13" x14ac:dyDescent="0.25">
      <c r="A267" t="s">
        <v>75</v>
      </c>
      <c r="B267" t="s">
        <v>76</v>
      </c>
      <c r="C267" t="s">
        <v>77</v>
      </c>
      <c r="D267" t="s">
        <v>78</v>
      </c>
      <c r="E267" t="s">
        <v>79</v>
      </c>
      <c r="F267" t="s">
        <v>78</v>
      </c>
      <c r="G267" t="s">
        <v>80</v>
      </c>
      <c r="H267" t="s">
        <v>81</v>
      </c>
      <c r="I267" t="s">
        <v>82</v>
      </c>
      <c r="J267" t="s">
        <v>83</v>
      </c>
    </row>
    <row r="268" spans="1:13" x14ac:dyDescent="0.25">
      <c r="A268">
        <v>1</v>
      </c>
      <c r="B268" s="11">
        <v>2</v>
      </c>
      <c r="C268" s="11">
        <v>2</v>
      </c>
      <c r="D268" s="11">
        <v>1E-4</v>
      </c>
      <c r="E268" s="11">
        <v>7</v>
      </c>
      <c r="F268">
        <v>9.6</v>
      </c>
      <c r="G268">
        <v>2000</v>
      </c>
    </row>
    <row r="270" spans="1:13" x14ac:dyDescent="0.25">
      <c r="A270" t="s">
        <v>84</v>
      </c>
      <c r="B270" t="s">
        <v>32</v>
      </c>
      <c r="C270" t="s">
        <v>85</v>
      </c>
      <c r="D270" t="s">
        <v>86</v>
      </c>
      <c r="E270" t="s">
        <v>87</v>
      </c>
      <c r="F270" s="10" t="s">
        <v>88</v>
      </c>
      <c r="G270" t="s">
        <v>89</v>
      </c>
      <c r="H270" t="s">
        <v>90</v>
      </c>
      <c r="I270" t="s">
        <v>91</v>
      </c>
      <c r="J270" t="s">
        <v>92</v>
      </c>
      <c r="K270" t="s">
        <v>93</v>
      </c>
      <c r="L270" t="s">
        <v>94</v>
      </c>
      <c r="M270" t="s">
        <v>95</v>
      </c>
    </row>
    <row r="271" spans="1:13" x14ac:dyDescent="0.25">
      <c r="A271" t="s">
        <v>96</v>
      </c>
      <c r="B271" t="s">
        <v>36</v>
      </c>
      <c r="C271">
        <v>2021</v>
      </c>
      <c r="D271">
        <v>1075.0999999999999</v>
      </c>
      <c r="E271">
        <v>949.9</v>
      </c>
      <c r="F271" s="10">
        <v>2495</v>
      </c>
      <c r="G271">
        <v>553.6</v>
      </c>
      <c r="H271">
        <v>0.58299999999999996</v>
      </c>
      <c r="I271">
        <v>131.80000000000001</v>
      </c>
      <c r="J271">
        <v>7.32</v>
      </c>
      <c r="K271">
        <v>105.8</v>
      </c>
      <c r="L271">
        <v>571.6</v>
      </c>
    </row>
    <row r="273" spans="1:13" x14ac:dyDescent="0.25">
      <c r="A273" s="10" t="s">
        <v>63</v>
      </c>
      <c r="B273" t="s">
        <v>64</v>
      </c>
      <c r="C273" s="10" t="s">
        <v>65</v>
      </c>
      <c r="D273" t="s">
        <v>66</v>
      </c>
      <c r="E273" t="s">
        <v>67</v>
      </c>
      <c r="F273" t="s">
        <v>68</v>
      </c>
      <c r="G273" t="s">
        <v>69</v>
      </c>
      <c r="H273" t="s">
        <v>70</v>
      </c>
      <c r="I273" t="s">
        <v>71</v>
      </c>
      <c r="J273" t="s">
        <v>72</v>
      </c>
      <c r="K273" t="s">
        <v>73</v>
      </c>
    </row>
    <row r="274" spans="1:13" x14ac:dyDescent="0.25">
      <c r="A274" s="10">
        <v>6000</v>
      </c>
      <c r="B274">
        <v>0.8014</v>
      </c>
      <c r="C274" s="10" t="s">
        <v>98</v>
      </c>
      <c r="D274">
        <v>0</v>
      </c>
      <c r="E274">
        <v>37.619999999999997</v>
      </c>
      <c r="F274">
        <v>37.619999999999997</v>
      </c>
      <c r="G274">
        <v>3</v>
      </c>
      <c r="H274">
        <v>0</v>
      </c>
      <c r="I274">
        <v>99.2</v>
      </c>
      <c r="J274">
        <v>20</v>
      </c>
    </row>
    <row r="276" spans="1:13" x14ac:dyDescent="0.25">
      <c r="A276" t="s">
        <v>75</v>
      </c>
      <c r="B276" t="s">
        <v>76</v>
      </c>
      <c r="C276" t="s">
        <v>77</v>
      </c>
      <c r="D276" t="s">
        <v>78</v>
      </c>
      <c r="E276" t="s">
        <v>79</v>
      </c>
      <c r="F276" t="s">
        <v>78</v>
      </c>
      <c r="G276" t="s">
        <v>80</v>
      </c>
      <c r="H276" t="s">
        <v>81</v>
      </c>
      <c r="I276" t="s">
        <v>82</v>
      </c>
      <c r="J276" t="s">
        <v>83</v>
      </c>
    </row>
    <row r="277" spans="1:13" x14ac:dyDescent="0.25">
      <c r="A277">
        <v>1</v>
      </c>
      <c r="B277" s="11">
        <v>2</v>
      </c>
      <c r="C277" s="11">
        <v>2</v>
      </c>
      <c r="D277" s="11">
        <v>1E-4</v>
      </c>
      <c r="E277" s="11">
        <v>7</v>
      </c>
      <c r="F277">
        <v>9.6</v>
      </c>
      <c r="G277">
        <v>2000</v>
      </c>
    </row>
    <row r="279" spans="1:13" x14ac:dyDescent="0.25">
      <c r="A279" t="s">
        <v>84</v>
      </c>
      <c r="B279" t="s">
        <v>32</v>
      </c>
      <c r="C279" t="s">
        <v>85</v>
      </c>
      <c r="D279" t="s">
        <v>86</v>
      </c>
      <c r="E279" t="s">
        <v>87</v>
      </c>
      <c r="F279" s="10" t="s">
        <v>88</v>
      </c>
      <c r="G279" t="s">
        <v>89</v>
      </c>
      <c r="H279" t="s">
        <v>90</v>
      </c>
      <c r="I279" t="s">
        <v>91</v>
      </c>
      <c r="J279" t="s">
        <v>92</v>
      </c>
      <c r="K279" t="s">
        <v>93</v>
      </c>
      <c r="L279" t="s">
        <v>94</v>
      </c>
      <c r="M279" t="s">
        <v>95</v>
      </c>
    </row>
    <row r="280" spans="1:13" x14ac:dyDescent="0.25">
      <c r="A280" t="s">
        <v>101</v>
      </c>
      <c r="B280" t="s">
        <v>36</v>
      </c>
      <c r="C280">
        <v>2034</v>
      </c>
      <c r="D280">
        <v>1053.8</v>
      </c>
      <c r="E280">
        <v>925.4</v>
      </c>
      <c r="F280" s="10">
        <v>2430</v>
      </c>
      <c r="G280">
        <v>546.4</v>
      </c>
      <c r="H280">
        <v>0.59</v>
      </c>
      <c r="I280">
        <v>126.7</v>
      </c>
      <c r="J280">
        <v>7.08</v>
      </c>
      <c r="K280">
        <v>103.7</v>
      </c>
      <c r="L280">
        <v>603.6</v>
      </c>
    </row>
    <row r="282" spans="1:13" x14ac:dyDescent="0.25">
      <c r="A282" t="s">
        <v>16</v>
      </c>
      <c r="B282" t="s">
        <v>17</v>
      </c>
      <c r="C282" t="s">
        <v>18</v>
      </c>
      <c r="D282" t="s">
        <v>19</v>
      </c>
      <c r="E282" t="s">
        <v>20</v>
      </c>
      <c r="F282" t="s">
        <v>21</v>
      </c>
      <c r="G282" t="s">
        <v>22</v>
      </c>
    </row>
    <row r="284" spans="1:13" x14ac:dyDescent="0.25">
      <c r="A284" t="s">
        <v>23</v>
      </c>
      <c r="B284" t="s">
        <v>24</v>
      </c>
      <c r="C284" t="s">
        <v>25</v>
      </c>
      <c r="D284" t="s">
        <v>26</v>
      </c>
      <c r="E284">
        <v>9</v>
      </c>
      <c r="F284" t="s">
        <v>27</v>
      </c>
      <c r="G284">
        <v>96</v>
      </c>
      <c r="H284" t="s">
        <v>28</v>
      </c>
      <c r="I284">
        <v>41</v>
      </c>
      <c r="J284" t="s">
        <v>29</v>
      </c>
      <c r="K284">
        <v>579</v>
      </c>
    </row>
    <row r="287" spans="1:13" x14ac:dyDescent="0.25">
      <c r="A287" t="s">
        <v>30</v>
      </c>
      <c r="B287" t="s">
        <v>31</v>
      </c>
      <c r="C287" t="s">
        <v>32</v>
      </c>
      <c r="D287" t="s">
        <v>33</v>
      </c>
      <c r="E287" t="s">
        <v>34</v>
      </c>
      <c r="F287" t="s">
        <v>35</v>
      </c>
      <c r="G287" t="s">
        <v>31</v>
      </c>
      <c r="H287" t="s">
        <v>32</v>
      </c>
    </row>
    <row r="288" spans="1:13" x14ac:dyDescent="0.25">
      <c r="A288" t="s">
        <v>36</v>
      </c>
      <c r="B288" t="s">
        <v>33</v>
      </c>
      <c r="C288" t="s">
        <v>37</v>
      </c>
      <c r="D288" t="s">
        <v>38</v>
      </c>
      <c r="E288" t="s">
        <v>33</v>
      </c>
      <c r="F288" t="s">
        <v>39</v>
      </c>
      <c r="G288" t="s">
        <v>40</v>
      </c>
    </row>
    <row r="289" spans="1:13" x14ac:dyDescent="0.25">
      <c r="A289" t="s">
        <v>41</v>
      </c>
      <c r="B289" t="s">
        <v>33</v>
      </c>
      <c r="C289" t="s">
        <v>42</v>
      </c>
      <c r="D289" t="s">
        <v>43</v>
      </c>
      <c r="E289" t="s">
        <v>44</v>
      </c>
      <c r="F289">
        <v>92</v>
      </c>
      <c r="G289" t="s">
        <v>33</v>
      </c>
      <c r="H289">
        <v>92</v>
      </c>
      <c r="I289" t="s">
        <v>45</v>
      </c>
    </row>
    <row r="292" spans="1:13" x14ac:dyDescent="0.25">
      <c r="A292" t="s">
        <v>46</v>
      </c>
      <c r="B292" t="s">
        <v>103</v>
      </c>
      <c r="C292" t="s">
        <v>49</v>
      </c>
      <c r="D292" t="s">
        <v>104</v>
      </c>
      <c r="E292" t="s">
        <v>48</v>
      </c>
      <c r="F292" t="s">
        <v>51</v>
      </c>
      <c r="G292" t="s">
        <v>52</v>
      </c>
      <c r="H292" t="s">
        <v>53</v>
      </c>
    </row>
    <row r="293" spans="1:13" x14ac:dyDescent="0.25">
      <c r="A293" t="s">
        <v>54</v>
      </c>
      <c r="B293" t="s">
        <v>55</v>
      </c>
      <c r="C293" t="s">
        <v>56</v>
      </c>
      <c r="D293" t="s">
        <v>57</v>
      </c>
      <c r="E293" t="s">
        <v>58</v>
      </c>
      <c r="F293" t="s">
        <v>59</v>
      </c>
      <c r="G293">
        <v>2000</v>
      </c>
      <c r="H293" t="s">
        <v>60</v>
      </c>
      <c r="I293" t="s">
        <v>61</v>
      </c>
      <c r="J293" t="s">
        <v>62</v>
      </c>
      <c r="K293">
        <v>2016</v>
      </c>
    </row>
    <row r="295" spans="1:13" x14ac:dyDescent="0.25">
      <c r="A295" s="10" t="s">
        <v>63</v>
      </c>
      <c r="B295" t="s">
        <v>64</v>
      </c>
      <c r="C295" s="10" t="s">
        <v>65</v>
      </c>
      <c r="D295" t="s">
        <v>66</v>
      </c>
      <c r="E295" t="s">
        <v>67</v>
      </c>
      <c r="F295" t="s">
        <v>68</v>
      </c>
      <c r="G295" t="s">
        <v>69</v>
      </c>
      <c r="H295" t="s">
        <v>70</v>
      </c>
      <c r="I295" t="s">
        <v>71</v>
      </c>
      <c r="J295" t="s">
        <v>72</v>
      </c>
      <c r="K295" t="s">
        <v>73</v>
      </c>
    </row>
    <row r="296" spans="1:13" x14ac:dyDescent="0.25">
      <c r="A296" s="10">
        <v>6000</v>
      </c>
      <c r="B296">
        <v>0.8014</v>
      </c>
      <c r="C296" s="10" t="s">
        <v>99</v>
      </c>
      <c r="D296">
        <v>0</v>
      </c>
      <c r="E296">
        <v>55.62</v>
      </c>
      <c r="F296">
        <v>55.62</v>
      </c>
      <c r="G296">
        <v>3</v>
      </c>
      <c r="H296">
        <v>0</v>
      </c>
      <c r="I296">
        <v>99.2</v>
      </c>
      <c r="J296">
        <v>20</v>
      </c>
    </row>
    <row r="298" spans="1:13" x14ac:dyDescent="0.25">
      <c r="A298" t="s">
        <v>75</v>
      </c>
      <c r="B298" t="s">
        <v>76</v>
      </c>
      <c r="C298" t="s">
        <v>77</v>
      </c>
      <c r="D298" t="s">
        <v>78</v>
      </c>
      <c r="E298" t="s">
        <v>79</v>
      </c>
      <c r="F298" t="s">
        <v>78</v>
      </c>
      <c r="G298" t="s">
        <v>80</v>
      </c>
      <c r="H298" t="s">
        <v>81</v>
      </c>
      <c r="I298" t="s">
        <v>82</v>
      </c>
      <c r="J298" t="s">
        <v>83</v>
      </c>
    </row>
    <row r="299" spans="1:13" x14ac:dyDescent="0.25">
      <c r="A299">
        <v>1</v>
      </c>
      <c r="B299" s="11">
        <v>2</v>
      </c>
      <c r="C299" s="11">
        <v>2</v>
      </c>
      <c r="D299" s="11">
        <v>1E-4</v>
      </c>
      <c r="E299" s="11">
        <v>7</v>
      </c>
      <c r="F299">
        <v>9.6</v>
      </c>
      <c r="G299">
        <v>2000</v>
      </c>
    </row>
    <row r="301" spans="1:13" x14ac:dyDescent="0.25">
      <c r="A301" t="s">
        <v>84</v>
      </c>
      <c r="B301" t="s">
        <v>32</v>
      </c>
      <c r="C301" t="s">
        <v>85</v>
      </c>
      <c r="D301" t="s">
        <v>86</v>
      </c>
      <c r="E301" t="s">
        <v>87</v>
      </c>
      <c r="F301" s="10" t="s">
        <v>88</v>
      </c>
      <c r="G301" t="s">
        <v>89</v>
      </c>
      <c r="H301" t="s">
        <v>90</v>
      </c>
      <c r="I301" t="s">
        <v>91</v>
      </c>
      <c r="J301" t="s">
        <v>92</v>
      </c>
      <c r="K301" t="s">
        <v>93</v>
      </c>
      <c r="L301" t="s">
        <v>94</v>
      </c>
      <c r="M301" t="s">
        <v>95</v>
      </c>
    </row>
    <row r="302" spans="1:13" x14ac:dyDescent="0.25">
      <c r="A302" t="s">
        <v>101</v>
      </c>
      <c r="B302" t="s">
        <v>36</v>
      </c>
      <c r="C302">
        <v>1987</v>
      </c>
      <c r="D302">
        <v>936.8</v>
      </c>
      <c r="E302">
        <v>805.4</v>
      </c>
      <c r="F302" s="10">
        <v>2115</v>
      </c>
      <c r="G302">
        <v>499.2</v>
      </c>
      <c r="H302">
        <v>0.62</v>
      </c>
      <c r="I302">
        <v>109.8</v>
      </c>
      <c r="J302">
        <v>6.61</v>
      </c>
      <c r="K302">
        <v>96.8</v>
      </c>
      <c r="L302">
        <v>620.5</v>
      </c>
    </row>
    <row r="304" spans="1:13" x14ac:dyDescent="0.25">
      <c r="A304" s="10" t="s">
        <v>63</v>
      </c>
      <c r="B304" t="s">
        <v>64</v>
      </c>
      <c r="C304" s="10" t="s">
        <v>65</v>
      </c>
      <c r="D304" t="s">
        <v>66</v>
      </c>
      <c r="E304" t="s">
        <v>67</v>
      </c>
      <c r="F304" t="s">
        <v>68</v>
      </c>
      <c r="G304" t="s">
        <v>69</v>
      </c>
      <c r="H304" t="s">
        <v>70</v>
      </c>
      <c r="I304" t="s">
        <v>71</v>
      </c>
      <c r="J304" t="s">
        <v>72</v>
      </c>
      <c r="K304" t="s">
        <v>73</v>
      </c>
    </row>
    <row r="305" spans="1:13" x14ac:dyDescent="0.25">
      <c r="A305" s="10">
        <v>6000</v>
      </c>
      <c r="B305">
        <v>0.8014</v>
      </c>
      <c r="C305" s="10" t="s">
        <v>100</v>
      </c>
      <c r="D305">
        <v>0</v>
      </c>
      <c r="E305">
        <v>73.62</v>
      </c>
      <c r="F305">
        <v>73.62</v>
      </c>
      <c r="G305">
        <v>3</v>
      </c>
      <c r="H305">
        <v>0</v>
      </c>
      <c r="I305">
        <v>99.2</v>
      </c>
      <c r="J305">
        <v>20</v>
      </c>
    </row>
    <row r="307" spans="1:13" x14ac:dyDescent="0.25">
      <c r="A307" t="s">
        <v>75</v>
      </c>
      <c r="B307" t="s">
        <v>76</v>
      </c>
      <c r="C307" t="s">
        <v>77</v>
      </c>
      <c r="D307" t="s">
        <v>78</v>
      </c>
      <c r="E307" t="s">
        <v>79</v>
      </c>
      <c r="F307" t="s">
        <v>78</v>
      </c>
      <c r="G307" t="s">
        <v>80</v>
      </c>
      <c r="H307" t="s">
        <v>81</v>
      </c>
      <c r="I307" t="s">
        <v>82</v>
      </c>
      <c r="J307" t="s">
        <v>83</v>
      </c>
    </row>
    <row r="308" spans="1:13" x14ac:dyDescent="0.25">
      <c r="A308">
        <v>1</v>
      </c>
      <c r="B308" s="11">
        <v>2</v>
      </c>
      <c r="C308" s="11">
        <v>2</v>
      </c>
      <c r="D308" s="11">
        <v>1E-4</v>
      </c>
      <c r="E308" s="11">
        <v>7</v>
      </c>
      <c r="F308">
        <v>9.6</v>
      </c>
      <c r="G308">
        <v>2000</v>
      </c>
    </row>
    <row r="310" spans="1:13" x14ac:dyDescent="0.25">
      <c r="A310" t="s">
        <v>84</v>
      </c>
      <c r="B310" t="s">
        <v>32</v>
      </c>
      <c r="C310" t="s">
        <v>85</v>
      </c>
      <c r="D310" t="s">
        <v>86</v>
      </c>
      <c r="E310" t="s">
        <v>87</v>
      </c>
      <c r="F310" s="10" t="s">
        <v>88</v>
      </c>
      <c r="G310" t="s">
        <v>89</v>
      </c>
      <c r="H310" t="s">
        <v>90</v>
      </c>
      <c r="I310" t="s">
        <v>91</v>
      </c>
      <c r="J310" t="s">
        <v>92</v>
      </c>
      <c r="K310" t="s">
        <v>93</v>
      </c>
      <c r="L310" t="s">
        <v>94</v>
      </c>
      <c r="M310" t="s">
        <v>95</v>
      </c>
    </row>
    <row r="311" spans="1:13" x14ac:dyDescent="0.25">
      <c r="A311" t="s">
        <v>101</v>
      </c>
      <c r="B311" t="s">
        <v>36</v>
      </c>
      <c r="C311">
        <v>1923</v>
      </c>
      <c r="D311">
        <v>806.8</v>
      </c>
      <c r="E311">
        <v>673.1</v>
      </c>
      <c r="F311" s="10">
        <v>1768</v>
      </c>
      <c r="G311">
        <v>448.9</v>
      </c>
      <c r="H311">
        <v>0.66700000000000004</v>
      </c>
      <c r="I311">
        <v>93.1</v>
      </c>
      <c r="J311">
        <v>6.13</v>
      </c>
      <c r="K311">
        <v>89.2</v>
      </c>
      <c r="L311">
        <v>629.20000000000005</v>
      </c>
    </row>
    <row r="313" spans="1:13" x14ac:dyDescent="0.25">
      <c r="A313" s="10" t="s">
        <v>63</v>
      </c>
      <c r="B313" t="s">
        <v>64</v>
      </c>
      <c r="C313" s="10" t="s">
        <v>65</v>
      </c>
      <c r="D313" t="s">
        <v>66</v>
      </c>
      <c r="E313" t="s">
        <v>67</v>
      </c>
      <c r="F313" t="s">
        <v>68</v>
      </c>
      <c r="G313" t="s">
        <v>69</v>
      </c>
      <c r="H313" t="s">
        <v>70</v>
      </c>
      <c r="I313" t="s">
        <v>71</v>
      </c>
      <c r="J313" t="s">
        <v>72</v>
      </c>
      <c r="K313" t="s">
        <v>73</v>
      </c>
    </row>
    <row r="314" spans="1:13" x14ac:dyDescent="0.25">
      <c r="A314" s="10">
        <v>6000</v>
      </c>
      <c r="B314">
        <v>0.8014</v>
      </c>
      <c r="C314" s="10" t="s">
        <v>102</v>
      </c>
      <c r="D314">
        <v>0</v>
      </c>
      <c r="E314">
        <v>91.62</v>
      </c>
      <c r="F314">
        <v>91.62</v>
      </c>
      <c r="G314">
        <v>3</v>
      </c>
      <c r="H314">
        <v>0</v>
      </c>
      <c r="I314">
        <v>99.2</v>
      </c>
      <c r="J314">
        <v>20</v>
      </c>
    </row>
    <row r="316" spans="1:13" x14ac:dyDescent="0.25">
      <c r="A316" t="s">
        <v>75</v>
      </c>
      <c r="B316" t="s">
        <v>76</v>
      </c>
      <c r="C316" t="s">
        <v>77</v>
      </c>
      <c r="D316" t="s">
        <v>78</v>
      </c>
      <c r="E316" t="s">
        <v>79</v>
      </c>
      <c r="F316" t="s">
        <v>78</v>
      </c>
      <c r="G316" t="s">
        <v>80</v>
      </c>
      <c r="H316" t="s">
        <v>81</v>
      </c>
      <c r="I316" t="s">
        <v>82</v>
      </c>
      <c r="J316" t="s">
        <v>83</v>
      </c>
    </row>
    <row r="317" spans="1:13" x14ac:dyDescent="0.25">
      <c r="A317">
        <v>1</v>
      </c>
      <c r="B317" s="11">
        <v>2</v>
      </c>
      <c r="C317" s="11">
        <v>2</v>
      </c>
      <c r="D317" s="11">
        <v>1E-4</v>
      </c>
      <c r="E317" s="11">
        <v>7</v>
      </c>
      <c r="F317">
        <v>9.6</v>
      </c>
      <c r="G317">
        <v>2000</v>
      </c>
    </row>
    <row r="319" spans="1:13" x14ac:dyDescent="0.25">
      <c r="A319" t="s">
        <v>84</v>
      </c>
      <c r="B319" t="s">
        <v>32</v>
      </c>
      <c r="C319" t="s">
        <v>85</v>
      </c>
      <c r="D319" t="s">
        <v>86</v>
      </c>
      <c r="E319" t="s">
        <v>87</v>
      </c>
      <c r="F319" s="10" t="s">
        <v>88</v>
      </c>
      <c r="G319" t="s">
        <v>89</v>
      </c>
      <c r="H319" t="s">
        <v>90</v>
      </c>
      <c r="I319" t="s">
        <v>91</v>
      </c>
      <c r="J319" t="s">
        <v>92</v>
      </c>
      <c r="K319" t="s">
        <v>93</v>
      </c>
      <c r="L319" t="s">
        <v>94</v>
      </c>
      <c r="M319" t="s">
        <v>95</v>
      </c>
    </row>
    <row r="320" spans="1:13" x14ac:dyDescent="0.25">
      <c r="A320" t="s">
        <v>101</v>
      </c>
      <c r="B320" t="s">
        <v>36</v>
      </c>
      <c r="C320">
        <v>1865</v>
      </c>
      <c r="D320">
        <v>688.2</v>
      </c>
      <c r="E320">
        <v>549.4</v>
      </c>
      <c r="F320" s="10">
        <v>1443</v>
      </c>
      <c r="G320">
        <v>403.5</v>
      </c>
      <c r="H320">
        <v>0.73399999999999999</v>
      </c>
      <c r="I320">
        <v>76.5</v>
      </c>
      <c r="J320">
        <v>5.67</v>
      </c>
      <c r="K320">
        <v>81.8</v>
      </c>
      <c r="L320">
        <v>633.70000000000005</v>
      </c>
    </row>
    <row r="322" spans="1:11" x14ac:dyDescent="0.25">
      <c r="A322" t="s">
        <v>16</v>
      </c>
      <c r="B322" t="s">
        <v>17</v>
      </c>
      <c r="C322" t="s">
        <v>18</v>
      </c>
      <c r="D322" t="s">
        <v>19</v>
      </c>
      <c r="E322" t="s">
        <v>20</v>
      </c>
      <c r="F322" t="s">
        <v>21</v>
      </c>
      <c r="G322" t="s">
        <v>22</v>
      </c>
    </row>
    <row r="324" spans="1:11" x14ac:dyDescent="0.25">
      <c r="A324" t="s">
        <v>23</v>
      </c>
      <c r="B324" t="s">
        <v>24</v>
      </c>
      <c r="C324" t="s">
        <v>25</v>
      </c>
      <c r="D324" t="s">
        <v>26</v>
      </c>
      <c r="E324">
        <v>9</v>
      </c>
      <c r="F324" t="s">
        <v>27</v>
      </c>
      <c r="G324">
        <v>96</v>
      </c>
      <c r="H324" t="s">
        <v>28</v>
      </c>
      <c r="I324">
        <v>41</v>
      </c>
      <c r="J324" t="s">
        <v>29</v>
      </c>
      <c r="K324">
        <v>579</v>
      </c>
    </row>
    <row r="327" spans="1:11" x14ac:dyDescent="0.25">
      <c r="A327" t="s">
        <v>30</v>
      </c>
      <c r="B327" t="s">
        <v>31</v>
      </c>
      <c r="C327" t="s">
        <v>32</v>
      </c>
      <c r="D327" t="s">
        <v>33</v>
      </c>
      <c r="E327" t="s">
        <v>34</v>
      </c>
      <c r="F327" t="s">
        <v>35</v>
      </c>
      <c r="G327" t="s">
        <v>31</v>
      </c>
      <c r="H327" t="s">
        <v>32</v>
      </c>
    </row>
    <row r="328" spans="1:11" x14ac:dyDescent="0.25">
      <c r="A328" t="s">
        <v>36</v>
      </c>
      <c r="B328" t="s">
        <v>33</v>
      </c>
      <c r="C328" t="s">
        <v>37</v>
      </c>
      <c r="D328" t="s">
        <v>38</v>
      </c>
      <c r="E328" t="s">
        <v>33</v>
      </c>
      <c r="F328" t="s">
        <v>39</v>
      </c>
      <c r="G328" t="s">
        <v>40</v>
      </c>
    </row>
    <row r="329" spans="1:11" x14ac:dyDescent="0.25">
      <c r="A329" t="s">
        <v>41</v>
      </c>
      <c r="B329" t="s">
        <v>33</v>
      </c>
      <c r="C329" t="s">
        <v>42</v>
      </c>
      <c r="D329" t="s">
        <v>43</v>
      </c>
      <c r="E329" t="s">
        <v>44</v>
      </c>
      <c r="F329">
        <v>92</v>
      </c>
      <c r="G329" t="s">
        <v>33</v>
      </c>
      <c r="H329">
        <v>92</v>
      </c>
      <c r="I329" t="s">
        <v>45</v>
      </c>
    </row>
    <row r="332" spans="1:11" x14ac:dyDescent="0.25">
      <c r="A332" t="s">
        <v>46</v>
      </c>
      <c r="B332" t="s">
        <v>103</v>
      </c>
      <c r="C332" t="s">
        <v>49</v>
      </c>
      <c r="D332" t="s">
        <v>104</v>
      </c>
      <c r="E332" t="s">
        <v>48</v>
      </c>
      <c r="F332" t="s">
        <v>51</v>
      </c>
      <c r="G332" t="s">
        <v>52</v>
      </c>
      <c r="H332" t="s">
        <v>53</v>
      </c>
    </row>
    <row r="333" spans="1:11" x14ac:dyDescent="0.25">
      <c r="A333" t="s">
        <v>54</v>
      </c>
      <c r="B333" t="s">
        <v>55</v>
      </c>
      <c r="C333" t="s">
        <v>56</v>
      </c>
      <c r="D333" t="s">
        <v>57</v>
      </c>
      <c r="E333" t="s">
        <v>58</v>
      </c>
      <c r="F333" t="s">
        <v>59</v>
      </c>
      <c r="G333">
        <v>2000</v>
      </c>
      <c r="H333" t="s">
        <v>60</v>
      </c>
      <c r="I333" t="s">
        <v>61</v>
      </c>
      <c r="J333" t="s">
        <v>62</v>
      </c>
      <c r="K333">
        <v>2016</v>
      </c>
    </row>
    <row r="335" spans="1:11" x14ac:dyDescent="0.25">
      <c r="A335" s="10" t="s">
        <v>63</v>
      </c>
      <c r="B335" t="s">
        <v>64</v>
      </c>
      <c r="C335" s="10" t="s">
        <v>65</v>
      </c>
      <c r="D335" t="s">
        <v>66</v>
      </c>
      <c r="E335" t="s">
        <v>67</v>
      </c>
      <c r="F335" t="s">
        <v>68</v>
      </c>
      <c r="G335" t="s">
        <v>69</v>
      </c>
      <c r="H335" t="s">
        <v>70</v>
      </c>
      <c r="I335" t="s">
        <v>71</v>
      </c>
      <c r="J335" t="s">
        <v>72</v>
      </c>
      <c r="K335" t="s">
        <v>73</v>
      </c>
    </row>
    <row r="336" spans="1:11" x14ac:dyDescent="0.25">
      <c r="A336" s="10">
        <v>8000</v>
      </c>
      <c r="B336">
        <v>0.74280000000000002</v>
      </c>
      <c r="C336" s="10" t="s">
        <v>74</v>
      </c>
      <c r="D336">
        <v>0</v>
      </c>
      <c r="E336">
        <v>-5.51</v>
      </c>
      <c r="F336">
        <v>-5.51</v>
      </c>
      <c r="G336">
        <v>3</v>
      </c>
      <c r="H336">
        <v>0</v>
      </c>
      <c r="I336">
        <v>99.2</v>
      </c>
      <c r="J336">
        <v>20</v>
      </c>
    </row>
    <row r="338" spans="1:13" x14ac:dyDescent="0.25">
      <c r="A338" t="s">
        <v>75</v>
      </c>
      <c r="B338" t="s">
        <v>76</v>
      </c>
      <c r="C338" t="s">
        <v>77</v>
      </c>
      <c r="D338" t="s">
        <v>78</v>
      </c>
      <c r="E338" t="s">
        <v>79</v>
      </c>
      <c r="F338" t="s">
        <v>78</v>
      </c>
      <c r="G338" t="s">
        <v>80</v>
      </c>
      <c r="H338" t="s">
        <v>81</v>
      </c>
      <c r="I338" t="s">
        <v>82</v>
      </c>
      <c r="J338" t="s">
        <v>83</v>
      </c>
    </row>
    <row r="339" spans="1:13" x14ac:dyDescent="0.25">
      <c r="A339">
        <v>1</v>
      </c>
      <c r="B339" s="11">
        <v>2</v>
      </c>
      <c r="C339" s="11">
        <v>2</v>
      </c>
      <c r="D339" s="11">
        <v>1E-4</v>
      </c>
      <c r="E339" s="11">
        <v>7</v>
      </c>
      <c r="F339">
        <v>9.6</v>
      </c>
      <c r="G339">
        <v>2000</v>
      </c>
    </row>
    <row r="341" spans="1:13" x14ac:dyDescent="0.25">
      <c r="A341" t="s">
        <v>84</v>
      </c>
      <c r="B341" t="s">
        <v>32</v>
      </c>
      <c r="C341" t="s">
        <v>85</v>
      </c>
      <c r="D341" t="s">
        <v>86</v>
      </c>
      <c r="E341" t="s">
        <v>87</v>
      </c>
      <c r="F341" s="10" t="s">
        <v>88</v>
      </c>
      <c r="G341" t="s">
        <v>89</v>
      </c>
      <c r="H341" t="s">
        <v>90</v>
      </c>
      <c r="I341" t="s">
        <v>91</v>
      </c>
      <c r="J341" t="s">
        <v>92</v>
      </c>
      <c r="K341" t="s">
        <v>93</v>
      </c>
      <c r="L341" t="s">
        <v>94</v>
      </c>
      <c r="M341" t="s">
        <v>95</v>
      </c>
    </row>
    <row r="342" spans="1:13" x14ac:dyDescent="0.25">
      <c r="A342" t="s">
        <v>96</v>
      </c>
      <c r="B342" t="s">
        <v>36</v>
      </c>
      <c r="C342">
        <v>2030</v>
      </c>
      <c r="D342">
        <v>1067.2</v>
      </c>
      <c r="E342">
        <v>950.1</v>
      </c>
      <c r="F342" s="10">
        <v>2495</v>
      </c>
      <c r="G342">
        <v>541.79999999999995</v>
      </c>
      <c r="H342">
        <v>0.56999999999999995</v>
      </c>
      <c r="I342">
        <v>134.1</v>
      </c>
      <c r="J342">
        <v>7.19</v>
      </c>
      <c r="K342">
        <v>102.9</v>
      </c>
      <c r="L342">
        <v>532.70000000000005</v>
      </c>
    </row>
    <row r="344" spans="1:13" x14ac:dyDescent="0.25">
      <c r="A344" s="10" t="s">
        <v>63</v>
      </c>
      <c r="B344" t="s">
        <v>64</v>
      </c>
      <c r="C344" s="10" t="s">
        <v>65</v>
      </c>
      <c r="D344" t="s">
        <v>66</v>
      </c>
      <c r="E344" t="s">
        <v>67</v>
      </c>
      <c r="F344" t="s">
        <v>68</v>
      </c>
      <c r="G344" t="s">
        <v>69</v>
      </c>
      <c r="H344" t="s">
        <v>70</v>
      </c>
      <c r="I344" t="s">
        <v>71</v>
      </c>
      <c r="J344" t="s">
        <v>72</v>
      </c>
      <c r="K344" t="s">
        <v>73</v>
      </c>
    </row>
    <row r="345" spans="1:13" x14ac:dyDescent="0.25">
      <c r="A345" s="10">
        <v>8000</v>
      </c>
      <c r="B345">
        <v>0.74280000000000002</v>
      </c>
      <c r="C345" s="10" t="s">
        <v>97</v>
      </c>
      <c r="D345">
        <v>0</v>
      </c>
      <c r="E345">
        <v>12.49</v>
      </c>
      <c r="F345">
        <v>12.49</v>
      </c>
      <c r="G345">
        <v>3</v>
      </c>
      <c r="H345">
        <v>0</v>
      </c>
      <c r="I345">
        <v>99.2</v>
      </c>
      <c r="J345">
        <v>20</v>
      </c>
    </row>
    <row r="347" spans="1:13" x14ac:dyDescent="0.25">
      <c r="A347" t="s">
        <v>75</v>
      </c>
      <c r="B347" t="s">
        <v>76</v>
      </c>
      <c r="C347" t="s">
        <v>77</v>
      </c>
      <c r="D347" t="s">
        <v>78</v>
      </c>
      <c r="E347" t="s">
        <v>79</v>
      </c>
      <c r="F347" t="s">
        <v>78</v>
      </c>
      <c r="G347" t="s">
        <v>80</v>
      </c>
      <c r="H347" t="s">
        <v>81</v>
      </c>
      <c r="I347" t="s">
        <v>82</v>
      </c>
      <c r="J347" t="s">
        <v>83</v>
      </c>
    </row>
    <row r="348" spans="1:13" x14ac:dyDescent="0.25">
      <c r="A348">
        <v>1</v>
      </c>
      <c r="B348" s="11">
        <v>2</v>
      </c>
      <c r="C348" s="11">
        <v>2</v>
      </c>
      <c r="D348" s="11">
        <v>1E-4</v>
      </c>
      <c r="E348" s="11">
        <v>7</v>
      </c>
      <c r="F348">
        <v>9.6</v>
      </c>
      <c r="G348">
        <v>2000</v>
      </c>
    </row>
    <row r="350" spans="1:13" x14ac:dyDescent="0.25">
      <c r="A350" t="s">
        <v>84</v>
      </c>
      <c r="B350" t="s">
        <v>32</v>
      </c>
      <c r="C350" t="s">
        <v>85</v>
      </c>
      <c r="D350" t="s">
        <v>86</v>
      </c>
      <c r="E350" t="s">
        <v>87</v>
      </c>
      <c r="F350" s="10" t="s">
        <v>88</v>
      </c>
      <c r="G350" t="s">
        <v>89</v>
      </c>
      <c r="H350" t="s">
        <v>90</v>
      </c>
      <c r="I350" t="s">
        <v>91</v>
      </c>
      <c r="J350" t="s">
        <v>92</v>
      </c>
      <c r="K350" t="s">
        <v>93</v>
      </c>
      <c r="L350" t="s">
        <v>94</v>
      </c>
      <c r="M350" t="s">
        <v>95</v>
      </c>
    </row>
    <row r="351" spans="1:13" x14ac:dyDescent="0.25">
      <c r="A351" t="s">
        <v>96</v>
      </c>
      <c r="B351" t="s">
        <v>36</v>
      </c>
      <c r="C351">
        <v>2058</v>
      </c>
      <c r="D351">
        <v>1070.3</v>
      </c>
      <c r="E351">
        <v>950.1</v>
      </c>
      <c r="F351" s="10">
        <v>2495</v>
      </c>
      <c r="G351">
        <v>543.9</v>
      </c>
      <c r="H351">
        <v>0.57199999999999995</v>
      </c>
      <c r="I351">
        <v>131.80000000000001</v>
      </c>
      <c r="J351">
        <v>7.01</v>
      </c>
      <c r="K351">
        <v>101.9</v>
      </c>
      <c r="L351">
        <v>568.6</v>
      </c>
    </row>
    <row r="353" spans="1:13" x14ac:dyDescent="0.25">
      <c r="A353" s="10" t="s">
        <v>63</v>
      </c>
      <c r="B353" t="s">
        <v>64</v>
      </c>
      <c r="C353" s="10" t="s">
        <v>65</v>
      </c>
      <c r="D353" t="s">
        <v>66</v>
      </c>
      <c r="E353" t="s">
        <v>67</v>
      </c>
      <c r="F353" t="s">
        <v>68</v>
      </c>
      <c r="G353" t="s">
        <v>69</v>
      </c>
      <c r="H353" t="s">
        <v>70</v>
      </c>
      <c r="I353" t="s">
        <v>71</v>
      </c>
      <c r="J353" t="s">
        <v>72</v>
      </c>
      <c r="K353" t="s">
        <v>73</v>
      </c>
    </row>
    <row r="354" spans="1:13" x14ac:dyDescent="0.25">
      <c r="A354" s="10">
        <v>8000</v>
      </c>
      <c r="B354">
        <v>0.74280000000000002</v>
      </c>
      <c r="C354" s="10" t="s">
        <v>98</v>
      </c>
      <c r="D354">
        <v>0</v>
      </c>
      <c r="E354">
        <v>30.49</v>
      </c>
      <c r="F354">
        <v>30.49</v>
      </c>
      <c r="G354">
        <v>3</v>
      </c>
      <c r="H354">
        <v>0</v>
      </c>
      <c r="I354">
        <v>99.2</v>
      </c>
      <c r="J354">
        <v>20</v>
      </c>
    </row>
    <row r="356" spans="1:13" x14ac:dyDescent="0.25">
      <c r="A356" t="s">
        <v>75</v>
      </c>
      <c r="B356" t="s">
        <v>76</v>
      </c>
      <c r="C356" t="s">
        <v>77</v>
      </c>
      <c r="D356" t="s">
        <v>78</v>
      </c>
      <c r="E356" t="s">
        <v>79</v>
      </c>
      <c r="F356" t="s">
        <v>78</v>
      </c>
      <c r="G356" t="s">
        <v>80</v>
      </c>
      <c r="H356" t="s">
        <v>81</v>
      </c>
      <c r="I356" t="s">
        <v>82</v>
      </c>
      <c r="J356" t="s">
        <v>83</v>
      </c>
    </row>
    <row r="357" spans="1:13" x14ac:dyDescent="0.25">
      <c r="A357">
        <v>1</v>
      </c>
      <c r="B357" s="11">
        <v>2</v>
      </c>
      <c r="C357" s="11">
        <v>2</v>
      </c>
      <c r="D357" s="11">
        <v>1E-4</v>
      </c>
      <c r="E357" s="11">
        <v>7</v>
      </c>
      <c r="F357">
        <v>9.6</v>
      </c>
      <c r="G357">
        <v>2000</v>
      </c>
    </row>
    <row r="359" spans="1:13" x14ac:dyDescent="0.25">
      <c r="A359" t="s">
        <v>84</v>
      </c>
      <c r="B359" t="s">
        <v>32</v>
      </c>
      <c r="C359" t="s">
        <v>85</v>
      </c>
      <c r="D359" t="s">
        <v>86</v>
      </c>
      <c r="E359" t="s">
        <v>87</v>
      </c>
      <c r="F359" s="10" t="s">
        <v>88</v>
      </c>
      <c r="G359" t="s">
        <v>89</v>
      </c>
      <c r="H359" t="s">
        <v>90</v>
      </c>
      <c r="I359" t="s">
        <v>91</v>
      </c>
      <c r="J359" t="s">
        <v>92</v>
      </c>
      <c r="K359" t="s">
        <v>93</v>
      </c>
      <c r="L359" t="s">
        <v>94</v>
      </c>
      <c r="M359" t="s">
        <v>95</v>
      </c>
    </row>
    <row r="360" spans="1:13" x14ac:dyDescent="0.25">
      <c r="A360" t="s">
        <v>101</v>
      </c>
      <c r="B360" t="s">
        <v>36</v>
      </c>
      <c r="C360">
        <v>2042</v>
      </c>
      <c r="D360">
        <v>1005.9</v>
      </c>
      <c r="E360">
        <v>882.2</v>
      </c>
      <c r="F360" s="10">
        <v>2317</v>
      </c>
      <c r="G360">
        <v>515.79999999999995</v>
      </c>
      <c r="H360">
        <v>0.58499999999999996</v>
      </c>
      <c r="I360">
        <v>121.2</v>
      </c>
      <c r="J360">
        <v>6.69</v>
      </c>
      <c r="K360">
        <v>97.5</v>
      </c>
      <c r="L360">
        <v>593.5</v>
      </c>
    </row>
    <row r="362" spans="1:13" x14ac:dyDescent="0.25">
      <c r="A362" t="s">
        <v>16</v>
      </c>
      <c r="B362" t="s">
        <v>17</v>
      </c>
      <c r="C362" t="s">
        <v>18</v>
      </c>
      <c r="D362" t="s">
        <v>19</v>
      </c>
      <c r="E362" t="s">
        <v>20</v>
      </c>
      <c r="F362" t="s">
        <v>21</v>
      </c>
      <c r="G362" t="s">
        <v>22</v>
      </c>
    </row>
    <row r="364" spans="1:13" x14ac:dyDescent="0.25">
      <c r="A364" t="s">
        <v>23</v>
      </c>
      <c r="B364" t="s">
        <v>24</v>
      </c>
      <c r="C364" t="s">
        <v>25</v>
      </c>
      <c r="D364" t="s">
        <v>26</v>
      </c>
      <c r="E364">
        <v>9</v>
      </c>
      <c r="F364" t="s">
        <v>27</v>
      </c>
      <c r="G364">
        <v>96</v>
      </c>
      <c r="H364" t="s">
        <v>28</v>
      </c>
      <c r="I364">
        <v>41</v>
      </c>
      <c r="J364" t="s">
        <v>29</v>
      </c>
      <c r="K364">
        <v>579</v>
      </c>
    </row>
    <row r="367" spans="1:13" x14ac:dyDescent="0.25">
      <c r="A367" t="s">
        <v>30</v>
      </c>
      <c r="B367" t="s">
        <v>31</v>
      </c>
      <c r="C367" t="s">
        <v>32</v>
      </c>
      <c r="D367" t="s">
        <v>33</v>
      </c>
      <c r="E367" t="s">
        <v>34</v>
      </c>
      <c r="F367" t="s">
        <v>35</v>
      </c>
      <c r="G367" t="s">
        <v>31</v>
      </c>
      <c r="H367" t="s">
        <v>32</v>
      </c>
    </row>
    <row r="368" spans="1:13" x14ac:dyDescent="0.25">
      <c r="A368" t="s">
        <v>36</v>
      </c>
      <c r="B368" t="s">
        <v>33</v>
      </c>
      <c r="C368" t="s">
        <v>37</v>
      </c>
      <c r="D368" t="s">
        <v>38</v>
      </c>
      <c r="E368" t="s">
        <v>33</v>
      </c>
      <c r="F368" t="s">
        <v>39</v>
      </c>
      <c r="G368" t="s">
        <v>40</v>
      </c>
    </row>
    <row r="369" spans="1:13" x14ac:dyDescent="0.25">
      <c r="A369" t="s">
        <v>41</v>
      </c>
      <c r="B369" t="s">
        <v>33</v>
      </c>
      <c r="C369" t="s">
        <v>42</v>
      </c>
      <c r="D369" t="s">
        <v>43</v>
      </c>
      <c r="E369" t="s">
        <v>44</v>
      </c>
      <c r="F369">
        <v>92</v>
      </c>
      <c r="G369" t="s">
        <v>33</v>
      </c>
      <c r="H369">
        <v>92</v>
      </c>
      <c r="I369" t="s">
        <v>45</v>
      </c>
    </row>
    <row r="372" spans="1:13" x14ac:dyDescent="0.25">
      <c r="A372" t="s">
        <v>46</v>
      </c>
      <c r="B372" t="s">
        <v>103</v>
      </c>
      <c r="C372" t="s">
        <v>49</v>
      </c>
      <c r="D372" t="s">
        <v>104</v>
      </c>
      <c r="E372" t="s">
        <v>48</v>
      </c>
      <c r="F372" t="s">
        <v>51</v>
      </c>
      <c r="G372" t="s">
        <v>52</v>
      </c>
      <c r="H372" t="s">
        <v>53</v>
      </c>
    </row>
    <row r="373" spans="1:13" x14ac:dyDescent="0.25">
      <c r="A373" t="s">
        <v>54</v>
      </c>
      <c r="B373" t="s">
        <v>55</v>
      </c>
      <c r="C373" t="s">
        <v>56</v>
      </c>
      <c r="D373" t="s">
        <v>57</v>
      </c>
      <c r="E373" t="s">
        <v>58</v>
      </c>
      <c r="F373" t="s">
        <v>59</v>
      </c>
      <c r="G373">
        <v>2000</v>
      </c>
      <c r="H373" t="s">
        <v>60</v>
      </c>
      <c r="I373" t="s">
        <v>61</v>
      </c>
      <c r="J373" t="s">
        <v>62</v>
      </c>
      <c r="K373">
        <v>2016</v>
      </c>
    </row>
    <row r="375" spans="1:13" x14ac:dyDescent="0.25">
      <c r="A375" s="10" t="s">
        <v>63</v>
      </c>
      <c r="B375" t="s">
        <v>64</v>
      </c>
      <c r="C375" s="10" t="s">
        <v>65</v>
      </c>
      <c r="D375" t="s">
        <v>66</v>
      </c>
      <c r="E375" t="s">
        <v>67</v>
      </c>
      <c r="F375" t="s">
        <v>68</v>
      </c>
      <c r="G375" t="s">
        <v>69</v>
      </c>
      <c r="H375" t="s">
        <v>70</v>
      </c>
      <c r="I375" t="s">
        <v>71</v>
      </c>
      <c r="J375" t="s">
        <v>72</v>
      </c>
      <c r="K375" t="s">
        <v>73</v>
      </c>
    </row>
    <row r="376" spans="1:13" x14ac:dyDescent="0.25">
      <c r="A376" s="10">
        <v>8000</v>
      </c>
      <c r="B376">
        <v>0.74280000000000002</v>
      </c>
      <c r="C376" s="10" t="s">
        <v>99</v>
      </c>
      <c r="D376">
        <v>0</v>
      </c>
      <c r="E376">
        <v>48.49</v>
      </c>
      <c r="F376">
        <v>48.49</v>
      </c>
      <c r="G376">
        <v>3</v>
      </c>
      <c r="H376">
        <v>0</v>
      </c>
      <c r="I376">
        <v>99.2</v>
      </c>
      <c r="J376">
        <v>20</v>
      </c>
    </row>
    <row r="378" spans="1:13" x14ac:dyDescent="0.25">
      <c r="A378" t="s">
        <v>75</v>
      </c>
      <c r="B378" t="s">
        <v>76</v>
      </c>
      <c r="C378" t="s">
        <v>77</v>
      </c>
      <c r="D378" t="s">
        <v>78</v>
      </c>
      <c r="E378" t="s">
        <v>79</v>
      </c>
      <c r="F378" t="s">
        <v>78</v>
      </c>
      <c r="G378" t="s">
        <v>80</v>
      </c>
      <c r="H378" t="s">
        <v>81</v>
      </c>
      <c r="I378" t="s">
        <v>82</v>
      </c>
      <c r="J378" t="s">
        <v>83</v>
      </c>
    </row>
    <row r="379" spans="1:13" x14ac:dyDescent="0.25">
      <c r="A379">
        <v>1</v>
      </c>
      <c r="B379" s="11">
        <v>2</v>
      </c>
      <c r="C379" s="11">
        <v>2</v>
      </c>
      <c r="D379" s="11">
        <v>1E-4</v>
      </c>
      <c r="E379" s="11">
        <v>7</v>
      </c>
      <c r="F379">
        <v>9.6</v>
      </c>
      <c r="G379">
        <v>2000</v>
      </c>
    </row>
    <row r="381" spans="1:13" x14ac:dyDescent="0.25">
      <c r="A381" t="s">
        <v>84</v>
      </c>
      <c r="B381" t="s">
        <v>32</v>
      </c>
      <c r="C381" t="s">
        <v>85</v>
      </c>
      <c r="D381" t="s">
        <v>86</v>
      </c>
      <c r="E381" t="s">
        <v>87</v>
      </c>
      <c r="F381" s="10" t="s">
        <v>88</v>
      </c>
      <c r="G381" t="s">
        <v>89</v>
      </c>
      <c r="H381" t="s">
        <v>90</v>
      </c>
      <c r="I381" t="s">
        <v>91</v>
      </c>
      <c r="J381" t="s">
        <v>92</v>
      </c>
      <c r="K381" t="s">
        <v>93</v>
      </c>
      <c r="L381" t="s">
        <v>94</v>
      </c>
      <c r="M381" t="s">
        <v>95</v>
      </c>
    </row>
    <row r="382" spans="1:13" x14ac:dyDescent="0.25">
      <c r="A382" t="s">
        <v>101</v>
      </c>
      <c r="B382" t="s">
        <v>36</v>
      </c>
      <c r="C382">
        <v>1998</v>
      </c>
      <c r="D382">
        <v>897.2</v>
      </c>
      <c r="E382">
        <v>770</v>
      </c>
      <c r="F382" s="10">
        <v>2022</v>
      </c>
      <c r="G382">
        <v>471.4</v>
      </c>
      <c r="H382">
        <v>0.61199999999999999</v>
      </c>
      <c r="I382">
        <v>105.3</v>
      </c>
      <c r="J382">
        <v>6.24</v>
      </c>
      <c r="K382">
        <v>91.1</v>
      </c>
      <c r="L382">
        <v>610.5</v>
      </c>
    </row>
    <row r="384" spans="1:13" x14ac:dyDescent="0.25">
      <c r="A384" s="10" t="s">
        <v>63</v>
      </c>
      <c r="B384" t="s">
        <v>64</v>
      </c>
      <c r="C384" s="10" t="s">
        <v>65</v>
      </c>
      <c r="D384" t="s">
        <v>66</v>
      </c>
      <c r="E384" t="s">
        <v>67</v>
      </c>
      <c r="F384" t="s">
        <v>68</v>
      </c>
      <c r="G384" t="s">
        <v>69</v>
      </c>
      <c r="H384" t="s">
        <v>70</v>
      </c>
      <c r="I384" t="s">
        <v>71</v>
      </c>
      <c r="J384" t="s">
        <v>72</v>
      </c>
      <c r="K384" t="s">
        <v>73</v>
      </c>
    </row>
    <row r="385" spans="1:13" x14ac:dyDescent="0.25">
      <c r="A385" s="10">
        <v>8000</v>
      </c>
      <c r="B385">
        <v>0.74280000000000002</v>
      </c>
      <c r="C385" s="10" t="s">
        <v>100</v>
      </c>
      <c r="D385">
        <v>0</v>
      </c>
      <c r="E385">
        <v>66.489999999999995</v>
      </c>
      <c r="F385">
        <v>66.489999999999995</v>
      </c>
      <c r="G385">
        <v>3</v>
      </c>
      <c r="H385">
        <v>0</v>
      </c>
      <c r="I385">
        <v>99.2</v>
      </c>
      <c r="J385">
        <v>20</v>
      </c>
    </row>
    <row r="387" spans="1:13" x14ac:dyDescent="0.25">
      <c r="A387" t="s">
        <v>75</v>
      </c>
      <c r="B387" t="s">
        <v>76</v>
      </c>
      <c r="C387" t="s">
        <v>77</v>
      </c>
      <c r="D387" t="s">
        <v>78</v>
      </c>
      <c r="E387" t="s">
        <v>79</v>
      </c>
      <c r="F387" t="s">
        <v>78</v>
      </c>
      <c r="G387" t="s">
        <v>80</v>
      </c>
      <c r="H387" t="s">
        <v>81</v>
      </c>
      <c r="I387" t="s">
        <v>82</v>
      </c>
      <c r="J387" t="s">
        <v>83</v>
      </c>
    </row>
    <row r="388" spans="1:13" x14ac:dyDescent="0.25">
      <c r="A388">
        <v>1</v>
      </c>
      <c r="B388" s="11">
        <v>2</v>
      </c>
      <c r="C388" s="11">
        <v>2</v>
      </c>
      <c r="D388" s="11">
        <v>1E-4</v>
      </c>
      <c r="E388" s="11">
        <v>7</v>
      </c>
      <c r="F388">
        <v>9.6</v>
      </c>
      <c r="G388">
        <v>2000</v>
      </c>
    </row>
    <row r="390" spans="1:13" x14ac:dyDescent="0.25">
      <c r="A390" t="s">
        <v>84</v>
      </c>
      <c r="B390" t="s">
        <v>32</v>
      </c>
      <c r="C390" t="s">
        <v>85</v>
      </c>
      <c r="D390" t="s">
        <v>86</v>
      </c>
      <c r="E390" t="s">
        <v>87</v>
      </c>
      <c r="F390" s="10" t="s">
        <v>88</v>
      </c>
      <c r="G390" t="s">
        <v>89</v>
      </c>
      <c r="H390" t="s">
        <v>90</v>
      </c>
      <c r="I390" t="s">
        <v>91</v>
      </c>
      <c r="J390" t="s">
        <v>92</v>
      </c>
      <c r="K390" t="s">
        <v>93</v>
      </c>
      <c r="L390" t="s">
        <v>94</v>
      </c>
      <c r="M390" t="s">
        <v>95</v>
      </c>
    </row>
    <row r="391" spans="1:13" x14ac:dyDescent="0.25">
      <c r="A391" t="s">
        <v>101</v>
      </c>
      <c r="B391" t="s">
        <v>36</v>
      </c>
      <c r="C391">
        <v>1933</v>
      </c>
      <c r="D391">
        <v>774.1</v>
      </c>
      <c r="E391">
        <v>644.79999999999995</v>
      </c>
      <c r="F391" s="10">
        <v>1693</v>
      </c>
      <c r="G391">
        <v>423.5</v>
      </c>
      <c r="H391">
        <v>0.65700000000000003</v>
      </c>
      <c r="I391">
        <v>89.1</v>
      </c>
      <c r="J391">
        <v>5.79</v>
      </c>
      <c r="K391">
        <v>83.9</v>
      </c>
      <c r="L391">
        <v>620.1</v>
      </c>
    </row>
    <row r="393" spans="1:13" x14ac:dyDescent="0.25">
      <c r="A393" s="10" t="s">
        <v>63</v>
      </c>
      <c r="B393" t="s">
        <v>64</v>
      </c>
      <c r="C393" s="10" t="s">
        <v>65</v>
      </c>
      <c r="D393" t="s">
        <v>66</v>
      </c>
      <c r="E393" t="s">
        <v>67</v>
      </c>
      <c r="F393" t="s">
        <v>68</v>
      </c>
      <c r="G393" t="s">
        <v>69</v>
      </c>
      <c r="H393" t="s">
        <v>70</v>
      </c>
      <c r="I393" t="s">
        <v>71</v>
      </c>
      <c r="J393" t="s">
        <v>72</v>
      </c>
      <c r="K393" t="s">
        <v>73</v>
      </c>
    </row>
    <row r="394" spans="1:13" x14ac:dyDescent="0.25">
      <c r="A394" s="10">
        <v>8000</v>
      </c>
      <c r="B394">
        <v>0.74280000000000002</v>
      </c>
      <c r="C394" s="10" t="s">
        <v>102</v>
      </c>
      <c r="D394">
        <v>0</v>
      </c>
      <c r="E394">
        <v>84.49</v>
      </c>
      <c r="F394">
        <v>84.49</v>
      </c>
      <c r="G394">
        <v>3</v>
      </c>
      <c r="H394">
        <v>0</v>
      </c>
      <c r="I394">
        <v>99.2</v>
      </c>
      <c r="J394">
        <v>20</v>
      </c>
    </row>
    <row r="396" spans="1:13" x14ac:dyDescent="0.25">
      <c r="A396" t="s">
        <v>75</v>
      </c>
      <c r="B396" t="s">
        <v>76</v>
      </c>
      <c r="C396" t="s">
        <v>77</v>
      </c>
      <c r="D396" t="s">
        <v>78</v>
      </c>
      <c r="E396" t="s">
        <v>79</v>
      </c>
      <c r="F396" t="s">
        <v>78</v>
      </c>
      <c r="G396" t="s">
        <v>80</v>
      </c>
      <c r="H396" t="s">
        <v>81</v>
      </c>
      <c r="I396" t="s">
        <v>82</v>
      </c>
      <c r="J396" t="s">
        <v>83</v>
      </c>
    </row>
    <row r="397" spans="1:13" x14ac:dyDescent="0.25">
      <c r="A397">
        <v>1</v>
      </c>
      <c r="B397" s="11">
        <v>2</v>
      </c>
      <c r="C397" s="11">
        <v>2</v>
      </c>
      <c r="D397" s="11">
        <v>1E-4</v>
      </c>
      <c r="E397" s="11">
        <v>7</v>
      </c>
      <c r="F397">
        <v>9.6</v>
      </c>
      <c r="G397">
        <v>2000</v>
      </c>
    </row>
    <row r="399" spans="1:13" x14ac:dyDescent="0.25">
      <c r="A399" t="s">
        <v>84</v>
      </c>
      <c r="B399" t="s">
        <v>32</v>
      </c>
      <c r="C399" t="s">
        <v>85</v>
      </c>
      <c r="D399" t="s">
        <v>86</v>
      </c>
      <c r="E399" t="s">
        <v>87</v>
      </c>
      <c r="F399" s="10" t="s">
        <v>88</v>
      </c>
      <c r="G399" t="s">
        <v>89</v>
      </c>
      <c r="H399" t="s">
        <v>90</v>
      </c>
      <c r="I399" t="s">
        <v>91</v>
      </c>
      <c r="J399" t="s">
        <v>92</v>
      </c>
      <c r="K399" t="s">
        <v>93</v>
      </c>
      <c r="L399" t="s">
        <v>94</v>
      </c>
      <c r="M399" t="s">
        <v>95</v>
      </c>
    </row>
    <row r="400" spans="1:13" x14ac:dyDescent="0.25">
      <c r="A400" t="s">
        <v>101</v>
      </c>
      <c r="B400" t="s">
        <v>36</v>
      </c>
      <c r="C400">
        <v>1870</v>
      </c>
      <c r="D400">
        <v>655</v>
      </c>
      <c r="E400">
        <v>520.4</v>
      </c>
      <c r="F400" s="10">
        <v>1366</v>
      </c>
      <c r="G400">
        <v>377.6</v>
      </c>
      <c r="H400">
        <v>0.72599999999999998</v>
      </c>
      <c r="I400">
        <v>72.7</v>
      </c>
      <c r="J400">
        <v>5.32</v>
      </c>
      <c r="K400">
        <v>76.2</v>
      </c>
      <c r="L400">
        <v>624.5</v>
      </c>
    </row>
    <row r="402" spans="1:11" x14ac:dyDescent="0.25">
      <c r="A402" t="s">
        <v>16</v>
      </c>
      <c r="B402" t="s">
        <v>17</v>
      </c>
      <c r="C402" t="s">
        <v>18</v>
      </c>
      <c r="D402" t="s">
        <v>19</v>
      </c>
      <c r="E402" t="s">
        <v>20</v>
      </c>
      <c r="F402" t="s">
        <v>21</v>
      </c>
      <c r="G402" t="s">
        <v>22</v>
      </c>
    </row>
    <row r="404" spans="1:11" x14ac:dyDescent="0.25">
      <c r="A404" t="s">
        <v>23</v>
      </c>
      <c r="B404" t="s">
        <v>24</v>
      </c>
      <c r="C404" t="s">
        <v>25</v>
      </c>
      <c r="D404" t="s">
        <v>26</v>
      </c>
      <c r="E404">
        <v>9</v>
      </c>
      <c r="F404" t="s">
        <v>27</v>
      </c>
      <c r="G404">
        <v>96</v>
      </c>
      <c r="H404" t="s">
        <v>28</v>
      </c>
      <c r="I404">
        <v>41</v>
      </c>
      <c r="J404" t="s">
        <v>29</v>
      </c>
      <c r="K404">
        <v>579</v>
      </c>
    </row>
    <row r="407" spans="1:11" x14ac:dyDescent="0.25">
      <c r="A407" t="s">
        <v>30</v>
      </c>
      <c r="B407" t="s">
        <v>31</v>
      </c>
      <c r="C407" t="s">
        <v>32</v>
      </c>
      <c r="D407" t="s">
        <v>33</v>
      </c>
      <c r="E407" t="s">
        <v>34</v>
      </c>
      <c r="F407" t="s">
        <v>35</v>
      </c>
      <c r="G407" t="s">
        <v>31</v>
      </c>
      <c r="H407" t="s">
        <v>32</v>
      </c>
    </row>
    <row r="408" spans="1:11" x14ac:dyDescent="0.25">
      <c r="A408" t="s">
        <v>36</v>
      </c>
      <c r="B408" t="s">
        <v>33</v>
      </c>
      <c r="C408" t="s">
        <v>37</v>
      </c>
      <c r="D408" t="s">
        <v>38</v>
      </c>
      <c r="E408" t="s">
        <v>33</v>
      </c>
      <c r="F408" t="s">
        <v>39</v>
      </c>
      <c r="G408" t="s">
        <v>40</v>
      </c>
    </row>
    <row r="409" spans="1:11" x14ac:dyDescent="0.25">
      <c r="A409" t="s">
        <v>41</v>
      </c>
      <c r="B409" t="s">
        <v>33</v>
      </c>
      <c r="C409" t="s">
        <v>42</v>
      </c>
      <c r="D409" t="s">
        <v>43</v>
      </c>
      <c r="E409" t="s">
        <v>44</v>
      </c>
      <c r="F409">
        <v>92</v>
      </c>
      <c r="G409" t="s">
        <v>33</v>
      </c>
      <c r="H409">
        <v>92</v>
      </c>
      <c r="I409" t="s">
        <v>45</v>
      </c>
    </row>
    <row r="412" spans="1:11" x14ac:dyDescent="0.25">
      <c r="A412" t="s">
        <v>46</v>
      </c>
      <c r="B412" t="s">
        <v>103</v>
      </c>
      <c r="C412" t="s">
        <v>49</v>
      </c>
      <c r="D412" t="s">
        <v>104</v>
      </c>
      <c r="E412" t="s">
        <v>48</v>
      </c>
      <c r="F412" t="s">
        <v>51</v>
      </c>
      <c r="G412" t="s">
        <v>52</v>
      </c>
      <c r="H412" t="s">
        <v>53</v>
      </c>
    </row>
    <row r="413" spans="1:11" x14ac:dyDescent="0.25">
      <c r="A413" t="s">
        <v>54</v>
      </c>
      <c r="B413" t="s">
        <v>55</v>
      </c>
      <c r="C413" t="s">
        <v>56</v>
      </c>
      <c r="D413" t="s">
        <v>57</v>
      </c>
      <c r="E413" t="s">
        <v>58</v>
      </c>
      <c r="F413" t="s">
        <v>59</v>
      </c>
      <c r="G413">
        <v>2000</v>
      </c>
      <c r="H413" t="s">
        <v>60</v>
      </c>
      <c r="I413" t="s">
        <v>61</v>
      </c>
      <c r="J413" t="s">
        <v>62</v>
      </c>
      <c r="K413">
        <v>2016</v>
      </c>
    </row>
    <row r="415" spans="1:11" x14ac:dyDescent="0.25">
      <c r="A415" s="10" t="s">
        <v>63</v>
      </c>
      <c r="B415" t="s">
        <v>64</v>
      </c>
      <c r="C415" s="10" t="s">
        <v>65</v>
      </c>
      <c r="D415" t="s">
        <v>66</v>
      </c>
      <c r="E415" t="s">
        <v>67</v>
      </c>
      <c r="F415" t="s">
        <v>68</v>
      </c>
      <c r="G415" t="s">
        <v>69</v>
      </c>
      <c r="H415" t="s">
        <v>70</v>
      </c>
      <c r="I415" t="s">
        <v>71</v>
      </c>
      <c r="J415" t="s">
        <v>72</v>
      </c>
      <c r="K415" t="s">
        <v>73</v>
      </c>
    </row>
    <row r="416" spans="1:11" x14ac:dyDescent="0.25">
      <c r="A416" s="10">
        <v>10000</v>
      </c>
      <c r="B416">
        <v>0.68769999999999998</v>
      </c>
      <c r="C416" s="10" t="s">
        <v>74</v>
      </c>
      <c r="D416">
        <v>0</v>
      </c>
      <c r="E416">
        <v>-12.64</v>
      </c>
      <c r="F416">
        <v>-12.64</v>
      </c>
      <c r="G416">
        <v>3</v>
      </c>
      <c r="H416">
        <v>0</v>
      </c>
      <c r="I416">
        <v>99.2</v>
      </c>
      <c r="J416">
        <v>20</v>
      </c>
    </row>
    <row r="418" spans="1:13" x14ac:dyDescent="0.25">
      <c r="A418" t="s">
        <v>75</v>
      </c>
      <c r="B418" t="s">
        <v>76</v>
      </c>
      <c r="C418" t="s">
        <v>77</v>
      </c>
      <c r="D418" t="s">
        <v>78</v>
      </c>
      <c r="E418" t="s">
        <v>79</v>
      </c>
      <c r="F418" t="s">
        <v>78</v>
      </c>
      <c r="G418" t="s">
        <v>80</v>
      </c>
      <c r="H418" t="s">
        <v>81</v>
      </c>
      <c r="I418" t="s">
        <v>82</v>
      </c>
      <c r="J418" t="s">
        <v>83</v>
      </c>
    </row>
    <row r="419" spans="1:13" x14ac:dyDescent="0.25">
      <c r="A419">
        <v>1</v>
      </c>
      <c r="B419" s="11">
        <v>2</v>
      </c>
      <c r="C419" s="11">
        <v>2</v>
      </c>
      <c r="D419" s="11">
        <v>1E-4</v>
      </c>
      <c r="E419" s="11">
        <v>7</v>
      </c>
      <c r="F419">
        <v>9.6</v>
      </c>
      <c r="G419">
        <v>2000</v>
      </c>
    </row>
    <row r="421" spans="1:13" x14ac:dyDescent="0.25">
      <c r="A421" t="s">
        <v>84</v>
      </c>
      <c r="B421" t="s">
        <v>32</v>
      </c>
      <c r="C421" t="s">
        <v>85</v>
      </c>
      <c r="D421" t="s">
        <v>86</v>
      </c>
      <c r="E421" t="s">
        <v>87</v>
      </c>
      <c r="F421" s="10" t="s">
        <v>88</v>
      </c>
      <c r="G421" t="s">
        <v>89</v>
      </c>
      <c r="H421" t="s">
        <v>90</v>
      </c>
      <c r="I421" t="s">
        <v>91</v>
      </c>
      <c r="J421" t="s">
        <v>92</v>
      </c>
      <c r="K421" t="s">
        <v>93</v>
      </c>
      <c r="L421" t="s">
        <v>94</v>
      </c>
      <c r="M421" t="s">
        <v>95</v>
      </c>
    </row>
    <row r="422" spans="1:13" x14ac:dyDescent="0.25">
      <c r="A422" t="s">
        <v>96</v>
      </c>
      <c r="B422" t="s">
        <v>36</v>
      </c>
      <c r="C422">
        <v>2071</v>
      </c>
      <c r="D422">
        <v>1062.4000000000001</v>
      </c>
      <c r="E422">
        <v>950</v>
      </c>
      <c r="F422" s="10">
        <v>2495</v>
      </c>
      <c r="G422">
        <v>533.70000000000005</v>
      </c>
      <c r="H422">
        <v>0.56200000000000006</v>
      </c>
      <c r="I422">
        <v>134.30000000000001</v>
      </c>
      <c r="J422">
        <v>6.91</v>
      </c>
      <c r="K422">
        <v>99.1</v>
      </c>
      <c r="L422">
        <v>530.29999999999995</v>
      </c>
    </row>
    <row r="424" spans="1:13" x14ac:dyDescent="0.25">
      <c r="A424" s="10" t="s">
        <v>63</v>
      </c>
      <c r="B424" t="s">
        <v>64</v>
      </c>
      <c r="C424" s="10" t="s">
        <v>65</v>
      </c>
      <c r="D424" t="s">
        <v>66</v>
      </c>
      <c r="E424" t="s">
        <v>67</v>
      </c>
      <c r="F424" t="s">
        <v>68</v>
      </c>
      <c r="G424" t="s">
        <v>69</v>
      </c>
      <c r="H424" t="s">
        <v>70</v>
      </c>
      <c r="I424" t="s">
        <v>71</v>
      </c>
      <c r="J424" t="s">
        <v>72</v>
      </c>
      <c r="K424" t="s">
        <v>73</v>
      </c>
    </row>
    <row r="425" spans="1:13" x14ac:dyDescent="0.25">
      <c r="A425" s="10">
        <v>10000</v>
      </c>
      <c r="B425">
        <v>0.68769999999999998</v>
      </c>
      <c r="C425" s="10" t="s">
        <v>97</v>
      </c>
      <c r="D425">
        <v>0</v>
      </c>
      <c r="E425">
        <v>5.36</v>
      </c>
      <c r="F425">
        <v>5.36</v>
      </c>
      <c r="G425">
        <v>3</v>
      </c>
      <c r="H425">
        <v>0</v>
      </c>
      <c r="I425">
        <v>99.2</v>
      </c>
      <c r="J425">
        <v>20</v>
      </c>
    </row>
    <row r="427" spans="1:13" x14ac:dyDescent="0.25">
      <c r="A427" t="s">
        <v>75</v>
      </c>
      <c r="B427" t="s">
        <v>76</v>
      </c>
      <c r="C427" t="s">
        <v>77</v>
      </c>
      <c r="D427" t="s">
        <v>78</v>
      </c>
      <c r="E427" t="s">
        <v>79</v>
      </c>
      <c r="F427" t="s">
        <v>78</v>
      </c>
      <c r="G427" t="s">
        <v>80</v>
      </c>
      <c r="H427" t="s">
        <v>81</v>
      </c>
      <c r="I427" t="s">
        <v>82</v>
      </c>
      <c r="J427" t="s">
        <v>83</v>
      </c>
    </row>
    <row r="428" spans="1:13" x14ac:dyDescent="0.25">
      <c r="A428">
        <v>1</v>
      </c>
      <c r="B428" s="11">
        <v>2</v>
      </c>
      <c r="C428" s="11">
        <v>2</v>
      </c>
      <c r="D428" s="11">
        <v>1E-4</v>
      </c>
      <c r="E428" s="11">
        <v>7</v>
      </c>
      <c r="F428">
        <v>9.6</v>
      </c>
      <c r="G428">
        <v>2000</v>
      </c>
    </row>
    <row r="430" spans="1:13" x14ac:dyDescent="0.25">
      <c r="A430" t="s">
        <v>84</v>
      </c>
      <c r="B430" t="s">
        <v>32</v>
      </c>
      <c r="C430" t="s">
        <v>85</v>
      </c>
      <c r="D430" t="s">
        <v>86</v>
      </c>
      <c r="E430" t="s">
        <v>87</v>
      </c>
      <c r="F430" s="10" t="s">
        <v>88</v>
      </c>
      <c r="G430" t="s">
        <v>89</v>
      </c>
      <c r="H430" t="s">
        <v>90</v>
      </c>
      <c r="I430" t="s">
        <v>91</v>
      </c>
      <c r="J430" t="s">
        <v>92</v>
      </c>
      <c r="K430" t="s">
        <v>93</v>
      </c>
      <c r="L430" t="s">
        <v>94</v>
      </c>
      <c r="M430" t="s">
        <v>95</v>
      </c>
    </row>
    <row r="431" spans="1:13" x14ac:dyDescent="0.25">
      <c r="A431" t="s">
        <v>101</v>
      </c>
      <c r="B431" t="s">
        <v>36</v>
      </c>
      <c r="C431">
        <v>2089</v>
      </c>
      <c r="D431">
        <v>1050.4000000000001</v>
      </c>
      <c r="E431">
        <v>934.4</v>
      </c>
      <c r="F431" s="10">
        <v>2454</v>
      </c>
      <c r="G431">
        <v>528.5</v>
      </c>
      <c r="H431">
        <v>0.56599999999999995</v>
      </c>
      <c r="I431">
        <v>130</v>
      </c>
      <c r="J431">
        <v>6.69</v>
      </c>
      <c r="K431">
        <v>97.5</v>
      </c>
      <c r="L431">
        <v>563.9</v>
      </c>
    </row>
    <row r="433" spans="1:13" x14ac:dyDescent="0.25">
      <c r="A433" s="10" t="s">
        <v>63</v>
      </c>
      <c r="B433" t="s">
        <v>64</v>
      </c>
      <c r="C433" s="10" t="s">
        <v>65</v>
      </c>
      <c r="D433" t="s">
        <v>66</v>
      </c>
      <c r="E433" t="s">
        <v>67</v>
      </c>
      <c r="F433" t="s">
        <v>68</v>
      </c>
      <c r="G433" t="s">
        <v>69</v>
      </c>
      <c r="H433" t="s">
        <v>70</v>
      </c>
      <c r="I433" t="s">
        <v>71</v>
      </c>
      <c r="J433" t="s">
        <v>72</v>
      </c>
      <c r="K433" t="s">
        <v>73</v>
      </c>
    </row>
    <row r="434" spans="1:13" x14ac:dyDescent="0.25">
      <c r="A434" s="10">
        <v>10000</v>
      </c>
      <c r="B434">
        <v>0.68769999999999998</v>
      </c>
      <c r="C434" s="10" t="s">
        <v>98</v>
      </c>
      <c r="D434">
        <v>0</v>
      </c>
      <c r="E434">
        <v>23.36</v>
      </c>
      <c r="F434">
        <v>23.36</v>
      </c>
      <c r="G434">
        <v>3</v>
      </c>
      <c r="H434">
        <v>0</v>
      </c>
      <c r="I434">
        <v>99.2</v>
      </c>
      <c r="J434">
        <v>20</v>
      </c>
    </row>
    <row r="436" spans="1:13" x14ac:dyDescent="0.25">
      <c r="A436" t="s">
        <v>75</v>
      </c>
      <c r="B436" t="s">
        <v>76</v>
      </c>
      <c r="C436" t="s">
        <v>77</v>
      </c>
      <c r="D436" t="s">
        <v>78</v>
      </c>
      <c r="E436" t="s">
        <v>79</v>
      </c>
      <c r="F436" t="s">
        <v>78</v>
      </c>
      <c r="G436" t="s">
        <v>80</v>
      </c>
      <c r="H436" t="s">
        <v>81</v>
      </c>
      <c r="I436" t="s">
        <v>82</v>
      </c>
      <c r="J436" t="s">
        <v>83</v>
      </c>
    </row>
    <row r="437" spans="1:13" x14ac:dyDescent="0.25">
      <c r="A437">
        <v>1</v>
      </c>
      <c r="B437" s="11">
        <v>2</v>
      </c>
      <c r="C437" s="11">
        <v>2</v>
      </c>
      <c r="D437" s="11">
        <v>1E-4</v>
      </c>
      <c r="E437" s="11">
        <v>7</v>
      </c>
      <c r="F437">
        <v>9.6</v>
      </c>
      <c r="G437">
        <v>2000</v>
      </c>
    </row>
    <row r="439" spans="1:13" x14ac:dyDescent="0.25">
      <c r="A439" t="s">
        <v>84</v>
      </c>
      <c r="B439" t="s">
        <v>32</v>
      </c>
      <c r="C439" t="s">
        <v>85</v>
      </c>
      <c r="D439" t="s">
        <v>86</v>
      </c>
      <c r="E439" t="s">
        <v>87</v>
      </c>
      <c r="F439" s="10" t="s">
        <v>88</v>
      </c>
      <c r="G439" t="s">
        <v>89</v>
      </c>
      <c r="H439" t="s">
        <v>90</v>
      </c>
      <c r="I439" t="s">
        <v>91</v>
      </c>
      <c r="J439" t="s">
        <v>92</v>
      </c>
      <c r="K439" t="s">
        <v>93</v>
      </c>
      <c r="L439" t="s">
        <v>94</v>
      </c>
      <c r="M439" t="s">
        <v>95</v>
      </c>
    </row>
    <row r="440" spans="1:13" x14ac:dyDescent="0.25">
      <c r="A440" t="s">
        <v>101</v>
      </c>
      <c r="B440" t="s">
        <v>36</v>
      </c>
      <c r="C440">
        <v>2056</v>
      </c>
      <c r="D440">
        <v>965.4</v>
      </c>
      <c r="E440">
        <v>846.4</v>
      </c>
      <c r="F440" s="10">
        <v>2223</v>
      </c>
      <c r="G440">
        <v>488.4</v>
      </c>
      <c r="H440">
        <v>0.57699999999999996</v>
      </c>
      <c r="I440">
        <v>116.7</v>
      </c>
      <c r="J440">
        <v>6.32</v>
      </c>
      <c r="K440">
        <v>92</v>
      </c>
      <c r="L440">
        <v>584.5</v>
      </c>
    </row>
    <row r="442" spans="1:13" x14ac:dyDescent="0.25">
      <c r="A442" t="s">
        <v>16</v>
      </c>
      <c r="B442" t="s">
        <v>17</v>
      </c>
      <c r="C442" t="s">
        <v>18</v>
      </c>
      <c r="D442" t="s">
        <v>19</v>
      </c>
      <c r="E442" t="s">
        <v>20</v>
      </c>
      <c r="F442" t="s">
        <v>21</v>
      </c>
      <c r="G442" t="s">
        <v>22</v>
      </c>
    </row>
    <row r="444" spans="1:13" x14ac:dyDescent="0.25">
      <c r="A444" t="s">
        <v>23</v>
      </c>
      <c r="B444" t="s">
        <v>24</v>
      </c>
      <c r="C444" t="s">
        <v>25</v>
      </c>
      <c r="D444" t="s">
        <v>26</v>
      </c>
      <c r="E444">
        <v>9</v>
      </c>
      <c r="F444" t="s">
        <v>27</v>
      </c>
      <c r="G444">
        <v>96</v>
      </c>
      <c r="H444" t="s">
        <v>28</v>
      </c>
      <c r="I444">
        <v>41</v>
      </c>
      <c r="J444" t="s">
        <v>29</v>
      </c>
      <c r="K444">
        <v>579</v>
      </c>
    </row>
    <row r="447" spans="1:13" x14ac:dyDescent="0.25">
      <c r="A447" t="s">
        <v>30</v>
      </c>
      <c r="B447" t="s">
        <v>31</v>
      </c>
      <c r="C447" t="s">
        <v>32</v>
      </c>
      <c r="D447" t="s">
        <v>33</v>
      </c>
      <c r="E447" t="s">
        <v>34</v>
      </c>
      <c r="F447" t="s">
        <v>35</v>
      </c>
      <c r="G447" t="s">
        <v>31</v>
      </c>
      <c r="H447" t="s">
        <v>32</v>
      </c>
    </row>
    <row r="448" spans="1:13" x14ac:dyDescent="0.25">
      <c r="A448" t="s">
        <v>36</v>
      </c>
      <c r="B448" t="s">
        <v>33</v>
      </c>
      <c r="C448" t="s">
        <v>37</v>
      </c>
      <c r="D448" t="s">
        <v>38</v>
      </c>
      <c r="E448" t="s">
        <v>33</v>
      </c>
      <c r="F448" t="s">
        <v>39</v>
      </c>
      <c r="G448" t="s">
        <v>40</v>
      </c>
    </row>
    <row r="449" spans="1:13" x14ac:dyDescent="0.25">
      <c r="A449" t="s">
        <v>41</v>
      </c>
      <c r="B449" t="s">
        <v>33</v>
      </c>
      <c r="C449" t="s">
        <v>42</v>
      </c>
      <c r="D449" t="s">
        <v>43</v>
      </c>
      <c r="E449" t="s">
        <v>44</v>
      </c>
      <c r="F449">
        <v>92</v>
      </c>
      <c r="G449" t="s">
        <v>33</v>
      </c>
      <c r="H449">
        <v>92</v>
      </c>
      <c r="I449" t="s">
        <v>45</v>
      </c>
    </row>
    <row r="452" spans="1:13" x14ac:dyDescent="0.25">
      <c r="A452" t="s">
        <v>46</v>
      </c>
      <c r="B452" t="s">
        <v>103</v>
      </c>
      <c r="C452" t="s">
        <v>49</v>
      </c>
      <c r="D452" t="s">
        <v>104</v>
      </c>
      <c r="E452" t="s">
        <v>48</v>
      </c>
      <c r="F452" t="s">
        <v>51</v>
      </c>
      <c r="G452" t="s">
        <v>52</v>
      </c>
      <c r="H452" t="s">
        <v>53</v>
      </c>
    </row>
    <row r="453" spans="1:13" x14ac:dyDescent="0.25">
      <c r="A453" t="s">
        <v>54</v>
      </c>
      <c r="B453" t="s">
        <v>55</v>
      </c>
      <c r="C453" t="s">
        <v>56</v>
      </c>
      <c r="D453" t="s">
        <v>57</v>
      </c>
      <c r="E453" t="s">
        <v>58</v>
      </c>
      <c r="F453" t="s">
        <v>59</v>
      </c>
      <c r="G453">
        <v>2000</v>
      </c>
      <c r="H453" t="s">
        <v>60</v>
      </c>
      <c r="I453" t="s">
        <v>61</v>
      </c>
      <c r="J453" t="s">
        <v>62</v>
      </c>
      <c r="K453">
        <v>2016</v>
      </c>
    </row>
    <row r="455" spans="1:13" x14ac:dyDescent="0.25">
      <c r="A455" s="10" t="s">
        <v>63</v>
      </c>
      <c r="B455" t="s">
        <v>64</v>
      </c>
      <c r="C455" s="10" t="s">
        <v>65</v>
      </c>
      <c r="D455" t="s">
        <v>66</v>
      </c>
      <c r="E455" t="s">
        <v>67</v>
      </c>
      <c r="F455" t="s">
        <v>68</v>
      </c>
      <c r="G455" t="s">
        <v>69</v>
      </c>
      <c r="H455" t="s">
        <v>70</v>
      </c>
      <c r="I455" t="s">
        <v>71</v>
      </c>
      <c r="J455" t="s">
        <v>72</v>
      </c>
      <c r="K455" t="s">
        <v>73</v>
      </c>
    </row>
    <row r="456" spans="1:13" x14ac:dyDescent="0.25">
      <c r="A456" s="10">
        <v>10000</v>
      </c>
      <c r="B456">
        <v>0.68769999999999998</v>
      </c>
      <c r="C456" s="10" t="s">
        <v>99</v>
      </c>
      <c r="D456">
        <v>0</v>
      </c>
      <c r="E456">
        <v>41.36</v>
      </c>
      <c r="F456">
        <v>41.36</v>
      </c>
      <c r="G456">
        <v>3</v>
      </c>
      <c r="H456">
        <v>0</v>
      </c>
      <c r="I456">
        <v>99.2</v>
      </c>
      <c r="J456">
        <v>20</v>
      </c>
    </row>
    <row r="458" spans="1:13" x14ac:dyDescent="0.25">
      <c r="A458" t="s">
        <v>75</v>
      </c>
      <c r="B458" t="s">
        <v>76</v>
      </c>
      <c r="C458" t="s">
        <v>77</v>
      </c>
      <c r="D458" t="s">
        <v>78</v>
      </c>
      <c r="E458" t="s">
        <v>79</v>
      </c>
      <c r="F458" t="s">
        <v>78</v>
      </c>
      <c r="G458" t="s">
        <v>80</v>
      </c>
      <c r="H458" t="s">
        <v>81</v>
      </c>
      <c r="I458" t="s">
        <v>82</v>
      </c>
      <c r="J458" t="s">
        <v>83</v>
      </c>
    </row>
    <row r="459" spans="1:13" x14ac:dyDescent="0.25">
      <c r="A459">
        <v>1</v>
      </c>
      <c r="B459" s="11">
        <v>2</v>
      </c>
      <c r="C459" s="11">
        <v>2</v>
      </c>
      <c r="D459" s="11">
        <v>1E-4</v>
      </c>
      <c r="E459" s="11">
        <v>7</v>
      </c>
      <c r="F459">
        <v>9.6</v>
      </c>
      <c r="G459">
        <v>2000</v>
      </c>
    </row>
    <row r="461" spans="1:13" x14ac:dyDescent="0.25">
      <c r="A461" t="s">
        <v>84</v>
      </c>
      <c r="B461" t="s">
        <v>32</v>
      </c>
      <c r="C461" t="s">
        <v>85</v>
      </c>
      <c r="D461" t="s">
        <v>86</v>
      </c>
      <c r="E461" t="s">
        <v>87</v>
      </c>
      <c r="F461" s="10" t="s">
        <v>88</v>
      </c>
      <c r="G461" t="s">
        <v>89</v>
      </c>
      <c r="H461" t="s">
        <v>90</v>
      </c>
      <c r="I461" t="s">
        <v>91</v>
      </c>
      <c r="J461" t="s">
        <v>92</v>
      </c>
      <c r="K461" t="s">
        <v>93</v>
      </c>
      <c r="L461" t="s">
        <v>94</v>
      </c>
      <c r="M461" t="s">
        <v>95</v>
      </c>
    </row>
    <row r="462" spans="1:13" x14ac:dyDescent="0.25">
      <c r="A462" t="s">
        <v>101</v>
      </c>
      <c r="B462" t="s">
        <v>36</v>
      </c>
      <c r="C462">
        <v>2008</v>
      </c>
      <c r="D462">
        <v>859.4</v>
      </c>
      <c r="E462">
        <v>736.6</v>
      </c>
      <c r="F462" s="10">
        <v>1934</v>
      </c>
      <c r="G462">
        <v>444.9</v>
      </c>
      <c r="H462">
        <v>0.60399999999999998</v>
      </c>
      <c r="I462">
        <v>101.2</v>
      </c>
      <c r="J462">
        <v>5.9</v>
      </c>
      <c r="K462">
        <v>85.6</v>
      </c>
      <c r="L462">
        <v>600.70000000000005</v>
      </c>
    </row>
    <row r="464" spans="1:13" x14ac:dyDescent="0.25">
      <c r="A464" s="10" t="s">
        <v>63</v>
      </c>
      <c r="B464" t="s">
        <v>64</v>
      </c>
      <c r="C464" s="10" t="s">
        <v>65</v>
      </c>
      <c r="D464" t="s">
        <v>66</v>
      </c>
      <c r="E464" t="s">
        <v>67</v>
      </c>
      <c r="F464" t="s">
        <v>68</v>
      </c>
      <c r="G464" t="s">
        <v>69</v>
      </c>
      <c r="H464" t="s">
        <v>70</v>
      </c>
      <c r="I464" t="s">
        <v>71</v>
      </c>
      <c r="J464" t="s">
        <v>72</v>
      </c>
      <c r="K464" t="s">
        <v>73</v>
      </c>
    </row>
    <row r="465" spans="1:13" x14ac:dyDescent="0.25">
      <c r="A465" s="10">
        <v>10000</v>
      </c>
      <c r="B465">
        <v>0.68769999999999998</v>
      </c>
      <c r="C465" s="10" t="s">
        <v>100</v>
      </c>
      <c r="D465">
        <v>0</v>
      </c>
      <c r="E465">
        <v>59.36</v>
      </c>
      <c r="F465">
        <v>59.36</v>
      </c>
      <c r="G465">
        <v>3</v>
      </c>
      <c r="H465">
        <v>0</v>
      </c>
      <c r="I465">
        <v>99.2</v>
      </c>
      <c r="J465">
        <v>20</v>
      </c>
    </row>
    <row r="467" spans="1:13" x14ac:dyDescent="0.25">
      <c r="A467" t="s">
        <v>75</v>
      </c>
      <c r="B467" t="s">
        <v>76</v>
      </c>
      <c r="C467" t="s">
        <v>77</v>
      </c>
      <c r="D467" t="s">
        <v>78</v>
      </c>
      <c r="E467" t="s">
        <v>79</v>
      </c>
      <c r="F467" t="s">
        <v>78</v>
      </c>
      <c r="G467" t="s">
        <v>80</v>
      </c>
      <c r="H467" t="s">
        <v>81</v>
      </c>
      <c r="I467" t="s">
        <v>82</v>
      </c>
      <c r="J467" t="s">
        <v>83</v>
      </c>
    </row>
    <row r="468" spans="1:13" x14ac:dyDescent="0.25">
      <c r="A468">
        <v>1</v>
      </c>
      <c r="B468" s="11">
        <v>2</v>
      </c>
      <c r="C468" s="11">
        <v>2</v>
      </c>
      <c r="D468" s="11">
        <v>1E-4</v>
      </c>
      <c r="E468" s="11">
        <v>7</v>
      </c>
      <c r="F468">
        <v>9.6</v>
      </c>
      <c r="G468">
        <v>2000</v>
      </c>
    </row>
    <row r="470" spans="1:13" x14ac:dyDescent="0.25">
      <c r="A470" t="s">
        <v>84</v>
      </c>
      <c r="B470" t="s">
        <v>32</v>
      </c>
      <c r="C470" t="s">
        <v>85</v>
      </c>
      <c r="D470" t="s">
        <v>86</v>
      </c>
      <c r="E470" t="s">
        <v>87</v>
      </c>
      <c r="F470" s="10" t="s">
        <v>88</v>
      </c>
      <c r="G470" t="s">
        <v>89</v>
      </c>
      <c r="H470" t="s">
        <v>90</v>
      </c>
      <c r="I470" t="s">
        <v>91</v>
      </c>
      <c r="J470" t="s">
        <v>92</v>
      </c>
      <c r="K470" t="s">
        <v>93</v>
      </c>
      <c r="L470" t="s">
        <v>94</v>
      </c>
      <c r="M470" t="s">
        <v>95</v>
      </c>
    </row>
    <row r="471" spans="1:13" x14ac:dyDescent="0.25">
      <c r="A471" t="s">
        <v>101</v>
      </c>
      <c r="B471" t="s">
        <v>36</v>
      </c>
      <c r="C471">
        <v>1946</v>
      </c>
      <c r="D471">
        <v>745.3</v>
      </c>
      <c r="E471">
        <v>619.79999999999995</v>
      </c>
      <c r="F471" s="10">
        <v>1628</v>
      </c>
      <c r="G471">
        <v>399.9</v>
      </c>
      <c r="H471">
        <v>0.64500000000000002</v>
      </c>
      <c r="I471">
        <v>85.6</v>
      </c>
      <c r="J471">
        <v>5.46</v>
      </c>
      <c r="K471">
        <v>78.8</v>
      </c>
      <c r="L471">
        <v>611.6</v>
      </c>
    </row>
    <row r="473" spans="1:13" x14ac:dyDescent="0.25">
      <c r="A473" s="10" t="s">
        <v>63</v>
      </c>
      <c r="B473" t="s">
        <v>64</v>
      </c>
      <c r="C473" s="10" t="s">
        <v>65</v>
      </c>
      <c r="D473" t="s">
        <v>66</v>
      </c>
      <c r="E473" t="s">
        <v>67</v>
      </c>
      <c r="F473" t="s">
        <v>68</v>
      </c>
      <c r="G473" t="s">
        <v>69</v>
      </c>
      <c r="H473" t="s">
        <v>70</v>
      </c>
      <c r="I473" t="s">
        <v>71</v>
      </c>
      <c r="J473" t="s">
        <v>72</v>
      </c>
      <c r="K473" t="s">
        <v>73</v>
      </c>
    </row>
    <row r="474" spans="1:13" x14ac:dyDescent="0.25">
      <c r="A474" s="10">
        <v>10000</v>
      </c>
      <c r="B474">
        <v>0.68769999999999998</v>
      </c>
      <c r="C474" s="10" t="s">
        <v>102</v>
      </c>
      <c r="D474">
        <v>0</v>
      </c>
      <c r="E474">
        <v>77.36</v>
      </c>
      <c r="F474">
        <v>77.36</v>
      </c>
      <c r="G474">
        <v>3</v>
      </c>
      <c r="H474">
        <v>0</v>
      </c>
      <c r="I474">
        <v>99.2</v>
      </c>
      <c r="J474">
        <v>20</v>
      </c>
    </row>
    <row r="476" spans="1:13" x14ac:dyDescent="0.25">
      <c r="A476" t="s">
        <v>75</v>
      </c>
      <c r="B476" t="s">
        <v>76</v>
      </c>
      <c r="C476" t="s">
        <v>77</v>
      </c>
      <c r="D476" t="s">
        <v>78</v>
      </c>
      <c r="E476" t="s">
        <v>79</v>
      </c>
      <c r="F476" t="s">
        <v>78</v>
      </c>
      <c r="G476" t="s">
        <v>80</v>
      </c>
      <c r="H476" t="s">
        <v>81</v>
      </c>
      <c r="I476" t="s">
        <v>82</v>
      </c>
      <c r="J476" t="s">
        <v>83</v>
      </c>
    </row>
    <row r="477" spans="1:13" x14ac:dyDescent="0.25">
      <c r="A477">
        <v>1</v>
      </c>
      <c r="B477" s="11">
        <v>2</v>
      </c>
      <c r="C477" s="11">
        <v>2</v>
      </c>
      <c r="D477" s="11">
        <v>1E-4</v>
      </c>
      <c r="E477" s="11">
        <v>7</v>
      </c>
      <c r="F477">
        <v>9.6</v>
      </c>
      <c r="G477">
        <v>2000</v>
      </c>
    </row>
    <row r="479" spans="1:13" x14ac:dyDescent="0.25">
      <c r="A479" t="s">
        <v>84</v>
      </c>
      <c r="B479" t="s">
        <v>32</v>
      </c>
      <c r="C479" t="s">
        <v>85</v>
      </c>
      <c r="D479" t="s">
        <v>86</v>
      </c>
      <c r="E479" t="s">
        <v>87</v>
      </c>
      <c r="F479" s="10" t="s">
        <v>88</v>
      </c>
      <c r="G479" t="s">
        <v>89</v>
      </c>
      <c r="H479" t="s">
        <v>90</v>
      </c>
      <c r="I479" t="s">
        <v>91</v>
      </c>
      <c r="J479" t="s">
        <v>92</v>
      </c>
      <c r="K479" t="s">
        <v>93</v>
      </c>
      <c r="L479" t="s">
        <v>94</v>
      </c>
      <c r="M479" t="s">
        <v>95</v>
      </c>
    </row>
    <row r="480" spans="1:13" x14ac:dyDescent="0.25">
      <c r="A480" t="s">
        <v>101</v>
      </c>
      <c r="B480" t="s">
        <v>36</v>
      </c>
      <c r="C480">
        <v>1878</v>
      </c>
      <c r="D480">
        <v>628.20000000000005</v>
      </c>
      <c r="E480">
        <v>497.7</v>
      </c>
      <c r="F480" s="10">
        <v>1307</v>
      </c>
      <c r="G480">
        <v>354.4</v>
      </c>
      <c r="H480">
        <v>0.71199999999999997</v>
      </c>
      <c r="I480">
        <v>70</v>
      </c>
      <c r="J480">
        <v>5.0199999999999996</v>
      </c>
      <c r="K480">
        <v>71.3</v>
      </c>
      <c r="L480">
        <v>617.4</v>
      </c>
    </row>
    <row r="482" spans="1:11" x14ac:dyDescent="0.25">
      <c r="A482" t="s">
        <v>16</v>
      </c>
      <c r="B482" t="s">
        <v>17</v>
      </c>
      <c r="C482" t="s">
        <v>18</v>
      </c>
      <c r="D482" t="s">
        <v>19</v>
      </c>
      <c r="E482" t="s">
        <v>20</v>
      </c>
      <c r="F482" t="s">
        <v>21</v>
      </c>
      <c r="G482" t="s">
        <v>22</v>
      </c>
    </row>
    <row r="484" spans="1:11" x14ac:dyDescent="0.25">
      <c r="A484" t="s">
        <v>23</v>
      </c>
      <c r="B484" t="s">
        <v>24</v>
      </c>
      <c r="C484" t="s">
        <v>25</v>
      </c>
      <c r="D484" t="s">
        <v>26</v>
      </c>
      <c r="E484">
        <v>9</v>
      </c>
      <c r="F484" t="s">
        <v>27</v>
      </c>
      <c r="G484">
        <v>96</v>
      </c>
      <c r="H484" t="s">
        <v>28</v>
      </c>
      <c r="I484">
        <v>41</v>
      </c>
      <c r="J484" t="s">
        <v>29</v>
      </c>
      <c r="K484">
        <v>579</v>
      </c>
    </row>
    <row r="487" spans="1:11" x14ac:dyDescent="0.25">
      <c r="A487" t="s">
        <v>30</v>
      </c>
      <c r="B487" t="s">
        <v>31</v>
      </c>
      <c r="C487" t="s">
        <v>32</v>
      </c>
      <c r="D487" t="s">
        <v>33</v>
      </c>
      <c r="E487" t="s">
        <v>34</v>
      </c>
      <c r="F487" t="s">
        <v>35</v>
      </c>
      <c r="G487" t="s">
        <v>31</v>
      </c>
      <c r="H487" t="s">
        <v>32</v>
      </c>
    </row>
    <row r="488" spans="1:11" x14ac:dyDescent="0.25">
      <c r="A488" t="s">
        <v>36</v>
      </c>
      <c r="B488" t="s">
        <v>33</v>
      </c>
      <c r="C488" t="s">
        <v>37</v>
      </c>
      <c r="D488" t="s">
        <v>38</v>
      </c>
      <c r="E488" t="s">
        <v>33</v>
      </c>
      <c r="F488" t="s">
        <v>39</v>
      </c>
      <c r="G488" t="s">
        <v>40</v>
      </c>
    </row>
    <row r="489" spans="1:11" x14ac:dyDescent="0.25">
      <c r="A489" t="s">
        <v>41</v>
      </c>
      <c r="B489" t="s">
        <v>33</v>
      </c>
      <c r="C489" t="s">
        <v>42</v>
      </c>
      <c r="D489" t="s">
        <v>43</v>
      </c>
      <c r="E489" t="s">
        <v>44</v>
      </c>
      <c r="F489">
        <v>92</v>
      </c>
      <c r="G489" t="s">
        <v>33</v>
      </c>
      <c r="H489">
        <v>92</v>
      </c>
      <c r="I489" t="s">
        <v>45</v>
      </c>
    </row>
    <row r="492" spans="1:11" x14ac:dyDescent="0.25">
      <c r="A492" t="s">
        <v>46</v>
      </c>
      <c r="B492" t="s">
        <v>103</v>
      </c>
      <c r="C492" t="s">
        <v>49</v>
      </c>
      <c r="D492" t="s">
        <v>104</v>
      </c>
      <c r="E492" t="s">
        <v>48</v>
      </c>
      <c r="F492" t="s">
        <v>51</v>
      </c>
      <c r="G492" t="s">
        <v>52</v>
      </c>
      <c r="H492" t="s">
        <v>53</v>
      </c>
    </row>
    <row r="493" spans="1:11" x14ac:dyDescent="0.25">
      <c r="A493" t="s">
        <v>54</v>
      </c>
      <c r="B493" t="s">
        <v>55</v>
      </c>
      <c r="C493" t="s">
        <v>56</v>
      </c>
      <c r="D493" t="s">
        <v>57</v>
      </c>
      <c r="E493" t="s">
        <v>58</v>
      </c>
      <c r="F493" t="s">
        <v>59</v>
      </c>
      <c r="G493">
        <v>2000</v>
      </c>
      <c r="H493" t="s">
        <v>60</v>
      </c>
      <c r="I493" t="s">
        <v>61</v>
      </c>
      <c r="J493" t="s">
        <v>62</v>
      </c>
      <c r="K493">
        <v>2016</v>
      </c>
    </row>
    <row r="495" spans="1:11" x14ac:dyDescent="0.25">
      <c r="A495" s="10" t="s">
        <v>63</v>
      </c>
      <c r="B495" t="s">
        <v>64</v>
      </c>
      <c r="C495" s="10" t="s">
        <v>65</v>
      </c>
      <c r="D495" t="s">
        <v>66</v>
      </c>
      <c r="E495" t="s">
        <v>67</v>
      </c>
      <c r="F495" t="s">
        <v>68</v>
      </c>
      <c r="G495" t="s">
        <v>69</v>
      </c>
      <c r="H495" t="s">
        <v>70</v>
      </c>
      <c r="I495" t="s">
        <v>71</v>
      </c>
      <c r="J495" t="s">
        <v>72</v>
      </c>
      <c r="K495" t="s">
        <v>73</v>
      </c>
    </row>
    <row r="496" spans="1:11" x14ac:dyDescent="0.25">
      <c r="A496" s="10">
        <v>12000</v>
      </c>
      <c r="B496">
        <v>0.63600000000000001</v>
      </c>
      <c r="C496" s="10" t="s">
        <v>74</v>
      </c>
      <c r="D496">
        <v>0</v>
      </c>
      <c r="E496">
        <v>-19.77</v>
      </c>
      <c r="F496">
        <v>-19.77</v>
      </c>
      <c r="G496">
        <v>3</v>
      </c>
      <c r="H496">
        <v>0</v>
      </c>
      <c r="I496">
        <v>99.2</v>
      </c>
      <c r="J496">
        <v>20</v>
      </c>
    </row>
    <row r="498" spans="1:13" x14ac:dyDescent="0.25">
      <c r="A498" t="s">
        <v>75</v>
      </c>
      <c r="B498" t="s">
        <v>76</v>
      </c>
      <c r="C498" t="s">
        <v>77</v>
      </c>
      <c r="D498" t="s">
        <v>78</v>
      </c>
      <c r="E498" t="s">
        <v>79</v>
      </c>
      <c r="F498" t="s">
        <v>78</v>
      </c>
      <c r="G498" t="s">
        <v>80</v>
      </c>
      <c r="H498" t="s">
        <v>81</v>
      </c>
      <c r="I498" t="s">
        <v>82</v>
      </c>
      <c r="J498" t="s">
        <v>83</v>
      </c>
    </row>
    <row r="499" spans="1:13" x14ac:dyDescent="0.25">
      <c r="A499">
        <v>1</v>
      </c>
      <c r="B499" s="11">
        <v>2</v>
      </c>
      <c r="C499" s="11">
        <v>2</v>
      </c>
      <c r="D499" s="11">
        <v>1E-4</v>
      </c>
      <c r="E499" s="11">
        <v>7</v>
      </c>
      <c r="F499">
        <v>9.6</v>
      </c>
      <c r="G499">
        <v>2000</v>
      </c>
    </row>
    <row r="501" spans="1:13" x14ac:dyDescent="0.25">
      <c r="A501" t="s">
        <v>84</v>
      </c>
      <c r="B501" t="s">
        <v>32</v>
      </c>
      <c r="C501" t="s">
        <v>85</v>
      </c>
      <c r="D501" t="s">
        <v>86</v>
      </c>
      <c r="E501" t="s">
        <v>87</v>
      </c>
      <c r="F501" s="10" t="s">
        <v>88</v>
      </c>
      <c r="G501" t="s">
        <v>89</v>
      </c>
      <c r="H501" t="s">
        <v>90</v>
      </c>
      <c r="I501" t="s">
        <v>91</v>
      </c>
      <c r="J501" t="s">
        <v>92</v>
      </c>
      <c r="K501" t="s">
        <v>93</v>
      </c>
      <c r="L501" t="s">
        <v>94</v>
      </c>
      <c r="M501" t="s">
        <v>95</v>
      </c>
    </row>
    <row r="502" spans="1:13" x14ac:dyDescent="0.25">
      <c r="A502" t="s">
        <v>96</v>
      </c>
      <c r="B502" t="s">
        <v>36</v>
      </c>
      <c r="C502">
        <v>2116</v>
      </c>
      <c r="D502">
        <v>1056.9000000000001</v>
      </c>
      <c r="E502">
        <v>950</v>
      </c>
      <c r="F502" s="10">
        <v>2495</v>
      </c>
      <c r="G502">
        <v>530.20000000000005</v>
      </c>
      <c r="H502">
        <v>0.55800000000000005</v>
      </c>
      <c r="I502">
        <v>134.5</v>
      </c>
      <c r="J502">
        <v>6.64</v>
      </c>
      <c r="K502">
        <v>95.2</v>
      </c>
      <c r="L502">
        <v>528.79999999999995</v>
      </c>
    </row>
    <row r="504" spans="1:13" x14ac:dyDescent="0.25">
      <c r="A504" s="10" t="s">
        <v>63</v>
      </c>
      <c r="B504" t="s">
        <v>64</v>
      </c>
      <c r="C504" s="10" t="s">
        <v>65</v>
      </c>
      <c r="D504" t="s">
        <v>66</v>
      </c>
      <c r="E504" t="s">
        <v>67</v>
      </c>
      <c r="F504" t="s">
        <v>68</v>
      </c>
      <c r="G504" t="s">
        <v>69</v>
      </c>
      <c r="H504" t="s">
        <v>70</v>
      </c>
      <c r="I504" t="s">
        <v>71</v>
      </c>
      <c r="J504" t="s">
        <v>72</v>
      </c>
      <c r="K504" t="s">
        <v>73</v>
      </c>
    </row>
    <row r="505" spans="1:13" x14ac:dyDescent="0.25">
      <c r="A505" s="10">
        <v>12000</v>
      </c>
      <c r="B505">
        <v>0.63600000000000001</v>
      </c>
      <c r="C505" s="10" t="s">
        <v>97</v>
      </c>
      <c r="D505">
        <v>0</v>
      </c>
      <c r="E505">
        <v>-1.77</v>
      </c>
      <c r="F505">
        <v>-1.77</v>
      </c>
      <c r="G505">
        <v>3</v>
      </c>
      <c r="H505">
        <v>0</v>
      </c>
      <c r="I505">
        <v>99.2</v>
      </c>
      <c r="J505">
        <v>20</v>
      </c>
    </row>
    <row r="507" spans="1:13" x14ac:dyDescent="0.25">
      <c r="A507" t="s">
        <v>75</v>
      </c>
      <c r="B507" t="s">
        <v>76</v>
      </c>
      <c r="C507" t="s">
        <v>77</v>
      </c>
      <c r="D507" t="s">
        <v>78</v>
      </c>
      <c r="E507" t="s">
        <v>79</v>
      </c>
      <c r="F507" t="s">
        <v>78</v>
      </c>
      <c r="G507" t="s">
        <v>80</v>
      </c>
      <c r="H507" t="s">
        <v>81</v>
      </c>
      <c r="I507" t="s">
        <v>82</v>
      </c>
      <c r="J507" t="s">
        <v>83</v>
      </c>
    </row>
    <row r="508" spans="1:13" x14ac:dyDescent="0.25">
      <c r="A508">
        <v>1</v>
      </c>
      <c r="B508" s="11">
        <v>2</v>
      </c>
      <c r="C508" s="11">
        <v>2</v>
      </c>
      <c r="D508" s="11">
        <v>1E-4</v>
      </c>
      <c r="E508" s="11">
        <v>7</v>
      </c>
      <c r="F508">
        <v>9.6</v>
      </c>
      <c r="G508">
        <v>2000</v>
      </c>
    </row>
    <row r="510" spans="1:13" x14ac:dyDescent="0.25">
      <c r="A510" t="s">
        <v>84</v>
      </c>
      <c r="B510" t="s">
        <v>32</v>
      </c>
      <c r="C510" t="s">
        <v>85</v>
      </c>
      <c r="D510" t="s">
        <v>86</v>
      </c>
      <c r="E510" t="s">
        <v>87</v>
      </c>
      <c r="F510" s="10" t="s">
        <v>88</v>
      </c>
      <c r="G510" t="s">
        <v>89</v>
      </c>
      <c r="H510" t="s">
        <v>90</v>
      </c>
      <c r="I510" t="s">
        <v>91</v>
      </c>
      <c r="J510" t="s">
        <v>92</v>
      </c>
      <c r="K510" t="s">
        <v>93</v>
      </c>
      <c r="L510" t="s">
        <v>94</v>
      </c>
      <c r="M510" t="s">
        <v>95</v>
      </c>
    </row>
    <row r="511" spans="1:13" x14ac:dyDescent="0.25">
      <c r="A511" t="s">
        <v>101</v>
      </c>
      <c r="B511" t="s">
        <v>36</v>
      </c>
      <c r="C511">
        <v>2098</v>
      </c>
      <c r="D511">
        <v>997.7</v>
      </c>
      <c r="E511">
        <v>886.4</v>
      </c>
      <c r="F511" s="10">
        <v>2328</v>
      </c>
      <c r="G511">
        <v>498.2</v>
      </c>
      <c r="H511">
        <v>0.56200000000000006</v>
      </c>
      <c r="I511">
        <v>123.9</v>
      </c>
      <c r="J511">
        <v>6.31</v>
      </c>
      <c r="K511">
        <v>91.4</v>
      </c>
      <c r="L511">
        <v>553.6</v>
      </c>
    </row>
    <row r="513" spans="1:13" x14ac:dyDescent="0.25">
      <c r="A513" s="10" t="s">
        <v>63</v>
      </c>
      <c r="B513" t="s">
        <v>64</v>
      </c>
      <c r="C513" s="10" t="s">
        <v>65</v>
      </c>
      <c r="D513" t="s">
        <v>66</v>
      </c>
      <c r="E513" t="s">
        <v>67</v>
      </c>
      <c r="F513" t="s">
        <v>68</v>
      </c>
      <c r="G513" t="s">
        <v>69</v>
      </c>
      <c r="H513" t="s">
        <v>70</v>
      </c>
      <c r="I513" t="s">
        <v>71</v>
      </c>
      <c r="J513" t="s">
        <v>72</v>
      </c>
      <c r="K513" t="s">
        <v>73</v>
      </c>
    </row>
    <row r="514" spans="1:13" x14ac:dyDescent="0.25">
      <c r="A514" s="10">
        <v>12000</v>
      </c>
      <c r="B514">
        <v>0.63600000000000001</v>
      </c>
      <c r="C514" s="10" t="s">
        <v>98</v>
      </c>
      <c r="D514">
        <v>0</v>
      </c>
      <c r="E514">
        <v>16.23</v>
      </c>
      <c r="F514">
        <v>16.23</v>
      </c>
      <c r="G514">
        <v>3</v>
      </c>
      <c r="H514">
        <v>0</v>
      </c>
      <c r="I514">
        <v>99.2</v>
      </c>
      <c r="J514">
        <v>20</v>
      </c>
    </row>
    <row r="516" spans="1:13" x14ac:dyDescent="0.25">
      <c r="A516" t="s">
        <v>75</v>
      </c>
      <c r="B516" t="s">
        <v>76</v>
      </c>
      <c r="C516" t="s">
        <v>77</v>
      </c>
      <c r="D516" t="s">
        <v>78</v>
      </c>
      <c r="E516" t="s">
        <v>79</v>
      </c>
      <c r="F516" t="s">
        <v>78</v>
      </c>
      <c r="G516" t="s">
        <v>80</v>
      </c>
      <c r="H516" t="s">
        <v>81</v>
      </c>
      <c r="I516" t="s">
        <v>82</v>
      </c>
      <c r="J516" t="s">
        <v>83</v>
      </c>
    </row>
    <row r="517" spans="1:13" x14ac:dyDescent="0.25">
      <c r="A517">
        <v>1</v>
      </c>
      <c r="B517" s="11">
        <v>2</v>
      </c>
      <c r="C517" s="11">
        <v>2</v>
      </c>
      <c r="D517" s="11">
        <v>1E-4</v>
      </c>
      <c r="E517" s="11">
        <v>7</v>
      </c>
      <c r="F517">
        <v>9.6</v>
      </c>
      <c r="G517">
        <v>2000</v>
      </c>
    </row>
    <row r="519" spans="1:13" x14ac:dyDescent="0.25">
      <c r="A519" t="s">
        <v>84</v>
      </c>
      <c r="B519" t="s">
        <v>32</v>
      </c>
      <c r="C519" t="s">
        <v>85</v>
      </c>
      <c r="D519" t="s">
        <v>86</v>
      </c>
      <c r="E519" t="s">
        <v>87</v>
      </c>
      <c r="F519" s="10" t="s">
        <v>88</v>
      </c>
      <c r="G519" t="s">
        <v>89</v>
      </c>
      <c r="H519" t="s">
        <v>90</v>
      </c>
      <c r="I519" t="s">
        <v>91</v>
      </c>
      <c r="J519" t="s">
        <v>92</v>
      </c>
      <c r="K519" t="s">
        <v>93</v>
      </c>
      <c r="L519" t="s">
        <v>94</v>
      </c>
      <c r="M519" t="s">
        <v>95</v>
      </c>
    </row>
    <row r="520" spans="1:13" x14ac:dyDescent="0.25">
      <c r="A520" t="s">
        <v>101</v>
      </c>
      <c r="B520" t="s">
        <v>36</v>
      </c>
      <c r="C520">
        <v>2067</v>
      </c>
      <c r="D520">
        <v>921.7</v>
      </c>
      <c r="E520">
        <v>807</v>
      </c>
      <c r="F520" s="10">
        <v>2119</v>
      </c>
      <c r="G520">
        <v>462.4</v>
      </c>
      <c r="H520">
        <v>0.57299999999999995</v>
      </c>
      <c r="I520">
        <v>111.7</v>
      </c>
      <c r="J520">
        <v>5.96</v>
      </c>
      <c r="K520">
        <v>86.5</v>
      </c>
      <c r="L520">
        <v>574.9</v>
      </c>
    </row>
    <row r="522" spans="1:13" x14ac:dyDescent="0.25">
      <c r="A522" t="s">
        <v>16</v>
      </c>
      <c r="B522" t="s">
        <v>17</v>
      </c>
      <c r="C522" t="s">
        <v>18</v>
      </c>
      <c r="D522" t="s">
        <v>19</v>
      </c>
      <c r="E522" t="s">
        <v>20</v>
      </c>
      <c r="F522" t="s">
        <v>21</v>
      </c>
      <c r="G522" t="s">
        <v>22</v>
      </c>
    </row>
    <row r="524" spans="1:13" x14ac:dyDescent="0.25">
      <c r="A524" t="s">
        <v>23</v>
      </c>
      <c r="B524" t="s">
        <v>24</v>
      </c>
      <c r="C524" t="s">
        <v>25</v>
      </c>
      <c r="D524" t="s">
        <v>26</v>
      </c>
      <c r="E524">
        <v>9</v>
      </c>
      <c r="F524" t="s">
        <v>27</v>
      </c>
      <c r="G524">
        <v>96</v>
      </c>
      <c r="H524" t="s">
        <v>28</v>
      </c>
      <c r="I524">
        <v>41</v>
      </c>
      <c r="J524" t="s">
        <v>29</v>
      </c>
      <c r="K524">
        <v>579</v>
      </c>
    </row>
    <row r="527" spans="1:13" x14ac:dyDescent="0.25">
      <c r="A527" t="s">
        <v>30</v>
      </c>
      <c r="B527" t="s">
        <v>31</v>
      </c>
      <c r="C527" t="s">
        <v>32</v>
      </c>
      <c r="D527" t="s">
        <v>33</v>
      </c>
      <c r="E527" t="s">
        <v>34</v>
      </c>
      <c r="F527" t="s">
        <v>35</v>
      </c>
      <c r="G527" t="s">
        <v>31</v>
      </c>
      <c r="H527" t="s">
        <v>32</v>
      </c>
    </row>
    <row r="528" spans="1:13" x14ac:dyDescent="0.25">
      <c r="A528" t="s">
        <v>36</v>
      </c>
      <c r="B528" t="s">
        <v>33</v>
      </c>
      <c r="C528" t="s">
        <v>37</v>
      </c>
      <c r="D528" t="s">
        <v>38</v>
      </c>
      <c r="E528" t="s">
        <v>33</v>
      </c>
      <c r="F528" t="s">
        <v>39</v>
      </c>
      <c r="G528" t="s">
        <v>40</v>
      </c>
    </row>
    <row r="529" spans="1:13" x14ac:dyDescent="0.25">
      <c r="A529" t="s">
        <v>41</v>
      </c>
      <c r="B529" t="s">
        <v>33</v>
      </c>
      <c r="C529" t="s">
        <v>42</v>
      </c>
      <c r="D529" t="s">
        <v>43</v>
      </c>
      <c r="E529" t="s">
        <v>44</v>
      </c>
      <c r="F529">
        <v>92</v>
      </c>
      <c r="G529" t="s">
        <v>33</v>
      </c>
      <c r="H529">
        <v>92</v>
      </c>
      <c r="I529" t="s">
        <v>45</v>
      </c>
    </row>
    <row r="532" spans="1:13" x14ac:dyDescent="0.25">
      <c r="A532" t="s">
        <v>46</v>
      </c>
      <c r="B532" t="s">
        <v>103</v>
      </c>
      <c r="C532" t="s">
        <v>49</v>
      </c>
      <c r="D532" t="s">
        <v>104</v>
      </c>
      <c r="E532" t="s">
        <v>48</v>
      </c>
      <c r="F532" t="s">
        <v>51</v>
      </c>
      <c r="G532" t="s">
        <v>52</v>
      </c>
      <c r="H532" t="s">
        <v>53</v>
      </c>
    </row>
    <row r="533" spans="1:13" x14ac:dyDescent="0.25">
      <c r="A533" t="s">
        <v>54</v>
      </c>
      <c r="B533" t="s">
        <v>55</v>
      </c>
      <c r="C533" t="s">
        <v>56</v>
      </c>
      <c r="D533" t="s">
        <v>57</v>
      </c>
      <c r="E533" t="s">
        <v>58</v>
      </c>
      <c r="F533" t="s">
        <v>59</v>
      </c>
      <c r="G533">
        <v>2000</v>
      </c>
      <c r="H533" t="s">
        <v>60</v>
      </c>
      <c r="I533" t="s">
        <v>61</v>
      </c>
      <c r="J533" t="s">
        <v>62</v>
      </c>
      <c r="K533">
        <v>2016</v>
      </c>
    </row>
    <row r="535" spans="1:13" x14ac:dyDescent="0.25">
      <c r="A535" s="10" t="s">
        <v>63</v>
      </c>
      <c r="B535" t="s">
        <v>64</v>
      </c>
      <c r="C535" s="10" t="s">
        <v>65</v>
      </c>
      <c r="D535" t="s">
        <v>66</v>
      </c>
      <c r="E535" t="s">
        <v>67</v>
      </c>
      <c r="F535" t="s">
        <v>68</v>
      </c>
      <c r="G535" t="s">
        <v>69</v>
      </c>
      <c r="H535" t="s">
        <v>70</v>
      </c>
      <c r="I535" t="s">
        <v>71</v>
      </c>
      <c r="J535" t="s">
        <v>72</v>
      </c>
      <c r="K535" t="s">
        <v>73</v>
      </c>
    </row>
    <row r="536" spans="1:13" x14ac:dyDescent="0.25">
      <c r="A536" s="10">
        <v>12000</v>
      </c>
      <c r="B536">
        <v>0.63600000000000001</v>
      </c>
      <c r="C536" s="10" t="s">
        <v>99</v>
      </c>
      <c r="D536">
        <v>0</v>
      </c>
      <c r="E536">
        <v>34.229999999999997</v>
      </c>
      <c r="F536">
        <v>34.229999999999997</v>
      </c>
      <c r="G536">
        <v>3</v>
      </c>
      <c r="H536">
        <v>0</v>
      </c>
      <c r="I536">
        <v>99.2</v>
      </c>
      <c r="J536">
        <v>20</v>
      </c>
    </row>
    <row r="538" spans="1:13" x14ac:dyDescent="0.25">
      <c r="A538" t="s">
        <v>75</v>
      </c>
      <c r="B538" t="s">
        <v>76</v>
      </c>
      <c r="C538" t="s">
        <v>77</v>
      </c>
      <c r="D538" t="s">
        <v>78</v>
      </c>
      <c r="E538" t="s">
        <v>79</v>
      </c>
      <c r="F538" t="s">
        <v>78</v>
      </c>
      <c r="G538" t="s">
        <v>80</v>
      </c>
      <c r="H538" t="s">
        <v>81</v>
      </c>
      <c r="I538" t="s">
        <v>82</v>
      </c>
      <c r="J538" t="s">
        <v>83</v>
      </c>
    </row>
    <row r="539" spans="1:13" x14ac:dyDescent="0.25">
      <c r="A539">
        <v>1</v>
      </c>
      <c r="B539" s="11">
        <v>2</v>
      </c>
      <c r="C539" s="11">
        <v>2</v>
      </c>
      <c r="D539" s="11">
        <v>1E-4</v>
      </c>
      <c r="E539" s="11">
        <v>7</v>
      </c>
      <c r="F539">
        <v>9.6</v>
      </c>
      <c r="G539">
        <v>2000</v>
      </c>
    </row>
    <row r="541" spans="1:13" x14ac:dyDescent="0.25">
      <c r="A541" t="s">
        <v>84</v>
      </c>
      <c r="B541" t="s">
        <v>32</v>
      </c>
      <c r="C541" t="s">
        <v>85</v>
      </c>
      <c r="D541" t="s">
        <v>86</v>
      </c>
      <c r="E541" t="s">
        <v>87</v>
      </c>
      <c r="F541" s="10" t="s">
        <v>88</v>
      </c>
      <c r="G541" t="s">
        <v>89</v>
      </c>
      <c r="H541" t="s">
        <v>90</v>
      </c>
      <c r="I541" t="s">
        <v>91</v>
      </c>
      <c r="J541" t="s">
        <v>92</v>
      </c>
      <c r="K541" t="s">
        <v>93</v>
      </c>
      <c r="L541" t="s">
        <v>94</v>
      </c>
      <c r="M541" t="s">
        <v>95</v>
      </c>
    </row>
    <row r="542" spans="1:13" x14ac:dyDescent="0.25">
      <c r="A542" t="s">
        <v>101</v>
      </c>
      <c r="B542" t="s">
        <v>36</v>
      </c>
      <c r="C542">
        <v>2018</v>
      </c>
      <c r="D542">
        <v>822.3</v>
      </c>
      <c r="E542">
        <v>703.8</v>
      </c>
      <c r="F542" s="10">
        <v>1848</v>
      </c>
      <c r="G542">
        <v>419.7</v>
      </c>
      <c r="H542">
        <v>0.59599999999999997</v>
      </c>
      <c r="I542">
        <v>97.1</v>
      </c>
      <c r="J542">
        <v>5.56</v>
      </c>
      <c r="K542">
        <v>80.5</v>
      </c>
      <c r="L542">
        <v>591</v>
      </c>
    </row>
    <row r="544" spans="1:13" x14ac:dyDescent="0.25">
      <c r="A544" s="10" t="s">
        <v>63</v>
      </c>
      <c r="B544" t="s">
        <v>64</v>
      </c>
      <c r="C544" s="10" t="s">
        <v>65</v>
      </c>
      <c r="D544" t="s">
        <v>66</v>
      </c>
      <c r="E544" t="s">
        <v>67</v>
      </c>
      <c r="F544" t="s">
        <v>68</v>
      </c>
      <c r="G544" t="s">
        <v>69</v>
      </c>
      <c r="H544" t="s">
        <v>70</v>
      </c>
      <c r="I544" t="s">
        <v>71</v>
      </c>
      <c r="J544" t="s">
        <v>72</v>
      </c>
      <c r="K544" t="s">
        <v>73</v>
      </c>
    </row>
    <row r="545" spans="1:13" x14ac:dyDescent="0.25">
      <c r="A545" s="10">
        <v>12000</v>
      </c>
      <c r="B545">
        <v>0.63600000000000001</v>
      </c>
      <c r="C545" s="10" t="s">
        <v>100</v>
      </c>
      <c r="D545">
        <v>0</v>
      </c>
      <c r="E545">
        <v>52.23</v>
      </c>
      <c r="F545">
        <v>52.23</v>
      </c>
      <c r="G545">
        <v>3</v>
      </c>
      <c r="H545">
        <v>0</v>
      </c>
      <c r="I545">
        <v>99.2</v>
      </c>
      <c r="J545">
        <v>20</v>
      </c>
    </row>
    <row r="547" spans="1:13" x14ac:dyDescent="0.25">
      <c r="A547" t="s">
        <v>75</v>
      </c>
      <c r="B547" t="s">
        <v>76</v>
      </c>
      <c r="C547" t="s">
        <v>77</v>
      </c>
      <c r="D547" t="s">
        <v>78</v>
      </c>
      <c r="E547" t="s">
        <v>79</v>
      </c>
      <c r="F547" t="s">
        <v>78</v>
      </c>
      <c r="G547" t="s">
        <v>80</v>
      </c>
      <c r="H547" t="s">
        <v>81</v>
      </c>
      <c r="I547" t="s">
        <v>82</v>
      </c>
      <c r="J547" t="s">
        <v>83</v>
      </c>
    </row>
    <row r="548" spans="1:13" x14ac:dyDescent="0.25">
      <c r="A548">
        <v>1</v>
      </c>
      <c r="B548" s="11">
        <v>2</v>
      </c>
      <c r="C548" s="11">
        <v>2</v>
      </c>
      <c r="D548" s="11">
        <v>1E-4</v>
      </c>
      <c r="E548" s="11">
        <v>7</v>
      </c>
      <c r="F548">
        <v>9.6</v>
      </c>
      <c r="G548">
        <v>2000</v>
      </c>
    </row>
    <row r="550" spans="1:13" x14ac:dyDescent="0.25">
      <c r="A550" t="s">
        <v>84</v>
      </c>
      <c r="B550" t="s">
        <v>32</v>
      </c>
      <c r="C550" t="s">
        <v>85</v>
      </c>
      <c r="D550" t="s">
        <v>86</v>
      </c>
      <c r="E550" t="s">
        <v>87</v>
      </c>
      <c r="F550" s="10" t="s">
        <v>88</v>
      </c>
      <c r="G550" t="s">
        <v>89</v>
      </c>
      <c r="H550" t="s">
        <v>90</v>
      </c>
      <c r="I550" t="s">
        <v>91</v>
      </c>
      <c r="J550" t="s">
        <v>92</v>
      </c>
      <c r="K550" t="s">
        <v>93</v>
      </c>
      <c r="L550" t="s">
        <v>94</v>
      </c>
      <c r="M550" t="s">
        <v>95</v>
      </c>
    </row>
    <row r="551" spans="1:13" x14ac:dyDescent="0.25">
      <c r="A551" t="s">
        <v>101</v>
      </c>
      <c r="B551" t="s">
        <v>36</v>
      </c>
      <c r="C551">
        <v>1960</v>
      </c>
      <c r="D551">
        <v>716.9</v>
      </c>
      <c r="E551">
        <v>595</v>
      </c>
      <c r="F551" s="10">
        <v>1563</v>
      </c>
      <c r="G551">
        <v>377.4</v>
      </c>
      <c r="H551">
        <v>0.63400000000000001</v>
      </c>
      <c r="I551">
        <v>82.2</v>
      </c>
      <c r="J551">
        <v>5.15</v>
      </c>
      <c r="K551">
        <v>73.7</v>
      </c>
      <c r="L551">
        <v>603.29999999999995</v>
      </c>
    </row>
    <row r="553" spans="1:13" x14ac:dyDescent="0.25">
      <c r="A553" s="10" t="s">
        <v>63</v>
      </c>
      <c r="B553" t="s">
        <v>64</v>
      </c>
      <c r="C553" s="10" t="s">
        <v>65</v>
      </c>
      <c r="D553" t="s">
        <v>66</v>
      </c>
      <c r="E553" t="s">
        <v>67</v>
      </c>
      <c r="F553" t="s">
        <v>68</v>
      </c>
      <c r="G553" t="s">
        <v>69</v>
      </c>
      <c r="H553" t="s">
        <v>70</v>
      </c>
      <c r="I553" t="s">
        <v>71</v>
      </c>
      <c r="J553" t="s">
        <v>72</v>
      </c>
      <c r="K553" t="s">
        <v>73</v>
      </c>
    </row>
    <row r="554" spans="1:13" x14ac:dyDescent="0.25">
      <c r="A554" s="10">
        <v>12000</v>
      </c>
      <c r="B554">
        <v>0.63600000000000001</v>
      </c>
      <c r="C554" s="10" t="s">
        <v>102</v>
      </c>
      <c r="D554">
        <v>0</v>
      </c>
      <c r="E554">
        <v>70.23</v>
      </c>
      <c r="F554">
        <v>70.23</v>
      </c>
      <c r="G554">
        <v>3</v>
      </c>
      <c r="H554">
        <v>0</v>
      </c>
      <c r="I554">
        <v>99.2</v>
      </c>
      <c r="J554">
        <v>20</v>
      </c>
    </row>
    <row r="556" spans="1:13" x14ac:dyDescent="0.25">
      <c r="A556" t="s">
        <v>75</v>
      </c>
      <c r="B556" t="s">
        <v>76</v>
      </c>
      <c r="C556" t="s">
        <v>77</v>
      </c>
      <c r="D556" t="s">
        <v>78</v>
      </c>
      <c r="E556" t="s">
        <v>79</v>
      </c>
      <c r="F556" t="s">
        <v>78</v>
      </c>
      <c r="G556" t="s">
        <v>80</v>
      </c>
      <c r="H556" t="s">
        <v>81</v>
      </c>
      <c r="I556" t="s">
        <v>82</v>
      </c>
      <c r="J556" t="s">
        <v>83</v>
      </c>
    </row>
    <row r="557" spans="1:13" x14ac:dyDescent="0.25">
      <c r="A557">
        <v>1</v>
      </c>
      <c r="B557" s="11">
        <v>2</v>
      </c>
      <c r="C557" s="11">
        <v>2</v>
      </c>
      <c r="D557" s="11">
        <v>1E-4</v>
      </c>
      <c r="E557" s="11">
        <v>7</v>
      </c>
      <c r="F557">
        <v>9.6</v>
      </c>
      <c r="G557">
        <v>2000</v>
      </c>
    </row>
    <row r="559" spans="1:13" x14ac:dyDescent="0.25">
      <c r="A559" t="s">
        <v>84</v>
      </c>
      <c r="B559" t="s">
        <v>32</v>
      </c>
      <c r="C559" t="s">
        <v>85</v>
      </c>
      <c r="D559" t="s">
        <v>86</v>
      </c>
      <c r="E559" t="s">
        <v>87</v>
      </c>
      <c r="F559" s="10" t="s">
        <v>88</v>
      </c>
      <c r="G559" t="s">
        <v>89</v>
      </c>
      <c r="H559" t="s">
        <v>90</v>
      </c>
      <c r="I559" t="s">
        <v>91</v>
      </c>
      <c r="J559" t="s">
        <v>92</v>
      </c>
      <c r="K559" t="s">
        <v>93</v>
      </c>
      <c r="L559" t="s">
        <v>94</v>
      </c>
      <c r="M559" t="s">
        <v>95</v>
      </c>
    </row>
    <row r="560" spans="1:13" x14ac:dyDescent="0.25">
      <c r="A560" t="s">
        <v>101</v>
      </c>
      <c r="B560" t="s">
        <v>36</v>
      </c>
      <c r="C560">
        <v>1888</v>
      </c>
      <c r="D560">
        <v>603.5</v>
      </c>
      <c r="E560">
        <v>477.6</v>
      </c>
      <c r="F560" s="10">
        <v>1254</v>
      </c>
      <c r="G560">
        <v>333.3</v>
      </c>
      <c r="H560">
        <v>0.69799999999999995</v>
      </c>
      <c r="I560">
        <v>67.599999999999994</v>
      </c>
      <c r="J560">
        <v>4.7300000000000004</v>
      </c>
      <c r="K560">
        <v>66.599999999999994</v>
      </c>
      <c r="L560">
        <v>608.9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opLeftCell="I1" zoomScale="80" zoomScaleNormal="80" workbookViewId="0">
      <selection activeCell="T4" sqref="T4:V9"/>
    </sheetView>
  </sheetViews>
  <sheetFormatPr baseColWidth="10" defaultRowHeight="15" x14ac:dyDescent="0.25"/>
  <sheetData>
    <row r="1" spans="1:22" x14ac:dyDescent="0.25">
      <c r="A1" s="4" t="s">
        <v>110</v>
      </c>
    </row>
    <row r="2" spans="1:22" x14ac:dyDescent="0.25">
      <c r="A2" s="13" t="s">
        <v>5</v>
      </c>
      <c r="B2" s="13"/>
      <c r="C2" s="12" t="s">
        <v>9</v>
      </c>
      <c r="D2" s="12"/>
      <c r="E2" s="8" t="s">
        <v>8</v>
      </c>
      <c r="F2" s="12" t="s">
        <v>105</v>
      </c>
      <c r="G2" s="12"/>
      <c r="H2" s="8" t="s">
        <v>8</v>
      </c>
      <c r="I2" s="12" t="s">
        <v>106</v>
      </c>
      <c r="J2" s="12"/>
      <c r="K2" s="8" t="s">
        <v>8</v>
      </c>
      <c r="L2" s="12" t="s">
        <v>107</v>
      </c>
      <c r="M2" s="12"/>
      <c r="N2" s="8" t="s">
        <v>8</v>
      </c>
      <c r="O2" s="12" t="s">
        <v>108</v>
      </c>
      <c r="P2" s="12"/>
      <c r="Q2" s="8" t="s">
        <v>8</v>
      </c>
      <c r="R2" s="12" t="s">
        <v>11</v>
      </c>
      <c r="S2" s="12"/>
      <c r="T2" s="8" t="s">
        <v>8</v>
      </c>
      <c r="U2" s="12" t="s">
        <v>109</v>
      </c>
      <c r="V2" s="12"/>
    </row>
    <row r="3" spans="1:22" x14ac:dyDescent="0.25">
      <c r="A3" t="s">
        <v>6</v>
      </c>
      <c r="B3" t="s">
        <v>7</v>
      </c>
      <c r="C3" s="7" t="s">
        <v>0</v>
      </c>
      <c r="D3" s="7" t="s">
        <v>1</v>
      </c>
      <c r="E3" t="s">
        <v>7</v>
      </c>
      <c r="F3" s="7" t="s">
        <v>0</v>
      </c>
      <c r="G3" s="7" t="s">
        <v>1</v>
      </c>
      <c r="H3" t="s">
        <v>7</v>
      </c>
      <c r="I3" s="7" t="s">
        <v>0</v>
      </c>
      <c r="J3" s="7" t="s">
        <v>1</v>
      </c>
      <c r="K3" t="s">
        <v>7</v>
      </c>
      <c r="L3" s="7" t="s">
        <v>0</v>
      </c>
      <c r="M3" s="7" t="s">
        <v>1</v>
      </c>
      <c r="N3" t="s">
        <v>7</v>
      </c>
      <c r="O3" s="7" t="s">
        <v>0</v>
      </c>
      <c r="P3" s="7" t="s">
        <v>1</v>
      </c>
      <c r="Q3" t="s">
        <v>7</v>
      </c>
      <c r="R3" s="7" t="s">
        <v>0</v>
      </c>
      <c r="S3" s="7" t="s">
        <v>1</v>
      </c>
      <c r="T3" t="s">
        <v>7</v>
      </c>
      <c r="U3" s="7" t="s">
        <v>0</v>
      </c>
      <c r="V3" s="7" t="s">
        <v>1</v>
      </c>
    </row>
    <row r="4" spans="1:22" x14ac:dyDescent="0.25">
      <c r="A4">
        <v>-20</v>
      </c>
      <c r="B4">
        <v>-5</v>
      </c>
      <c r="C4">
        <v>2495</v>
      </c>
      <c r="D4">
        <f>C4/$C$6*100</f>
        <v>100</v>
      </c>
      <c r="E4">
        <f>(288.15-273.15-0.0065*609.6)+A4</f>
        <v>-8.9624000000000006</v>
      </c>
      <c r="F4">
        <v>2495</v>
      </c>
      <c r="G4">
        <f>F4/$C$6*100</f>
        <v>100</v>
      </c>
      <c r="H4">
        <f>(288.15-273.15-0.0065*1219.2)+A4</f>
        <v>-12.924800000000001</v>
      </c>
      <c r="I4">
        <v>2495</v>
      </c>
      <c r="J4">
        <f>I4/$C$6*100</f>
        <v>100</v>
      </c>
      <c r="K4">
        <f>(288.15-273.15-0.0065*1828.8)+A4</f>
        <v>-16.8872</v>
      </c>
      <c r="L4">
        <v>2495</v>
      </c>
      <c r="M4">
        <f>L4/$C$6*100</f>
        <v>100</v>
      </c>
      <c r="N4">
        <f>(288.15-273.15-0.0065*2438.4)+A4</f>
        <v>-20.849600000000002</v>
      </c>
      <c r="O4">
        <v>2495</v>
      </c>
      <c r="P4">
        <f>O4/$C$6*100</f>
        <v>100</v>
      </c>
      <c r="Q4">
        <f>(288.15-273.15-0.0065*3048)+A4</f>
        <v>-24.811999999999998</v>
      </c>
      <c r="R4">
        <v>2495</v>
      </c>
      <c r="S4">
        <f>R4/$C$6*100</f>
        <v>100</v>
      </c>
      <c r="T4">
        <f>(288.15-273.15-0.0065*3657.6)+A4</f>
        <v>-28.7744</v>
      </c>
      <c r="U4">
        <v>2495</v>
      </c>
      <c r="V4">
        <f>U4/$C$6*100</f>
        <v>100</v>
      </c>
    </row>
    <row r="5" spans="1:22" x14ac:dyDescent="0.25">
      <c r="A5">
        <v>-10</v>
      </c>
      <c r="B5">
        <v>5</v>
      </c>
      <c r="C5">
        <v>2495</v>
      </c>
      <c r="D5">
        <f t="shared" ref="D5:D9" si="0">C5/$C$6*100</f>
        <v>100</v>
      </c>
      <c r="E5">
        <f t="shared" ref="E5:E9" si="1">(288.15-273.15-0.0065*609.6)+A5</f>
        <v>1.0375999999999994</v>
      </c>
      <c r="F5">
        <v>2495</v>
      </c>
      <c r="G5">
        <f t="shared" ref="G5:G9" si="2">F5/$C$6*100</f>
        <v>100</v>
      </c>
      <c r="H5">
        <f t="shared" ref="H5:H9" si="3">(288.15-273.15-0.0065*1219.2)+A5</f>
        <v>-2.9248000000000003</v>
      </c>
      <c r="I5">
        <v>2495</v>
      </c>
      <c r="J5">
        <f t="shared" ref="J5:J9" si="4">I5/$C$6*100</f>
        <v>100</v>
      </c>
      <c r="K5">
        <f t="shared" ref="K5:K9" si="5">(288.15-273.15-0.0065*1828.8)+A5</f>
        <v>-6.8872</v>
      </c>
      <c r="L5">
        <v>2495</v>
      </c>
      <c r="M5">
        <f t="shared" ref="M5:M9" si="6">L5/$C$6*100</f>
        <v>100</v>
      </c>
      <c r="N5">
        <f t="shared" ref="N5:N9" si="7">(288.15-273.15-0.0065*2438.4)+A5</f>
        <v>-10.849600000000001</v>
      </c>
      <c r="O5">
        <v>2495</v>
      </c>
      <c r="P5">
        <f t="shared" ref="P5:P9" si="8">O5/$C$6*100</f>
        <v>100</v>
      </c>
      <c r="Q5">
        <f t="shared" ref="Q5:Q9" si="9">(288.15-273.15-0.0065*3048)+A5</f>
        <v>-14.811999999999998</v>
      </c>
      <c r="R5">
        <v>2495</v>
      </c>
      <c r="S5">
        <f t="shared" ref="S5:S9" si="10">R5/$C$6*100</f>
        <v>100</v>
      </c>
      <c r="T5">
        <f t="shared" ref="T5:T9" si="11">(288.15-273.15-0.0065*3657.6)+A5</f>
        <v>-18.7744</v>
      </c>
      <c r="U5">
        <v>2461</v>
      </c>
      <c r="V5">
        <f t="shared" ref="V5:V9" si="12">U5/$C$6*100</f>
        <v>98.637274549098194</v>
      </c>
    </row>
    <row r="6" spans="1:22" x14ac:dyDescent="0.25">
      <c r="A6">
        <v>0</v>
      </c>
      <c r="B6">
        <v>15</v>
      </c>
      <c r="C6">
        <v>2495</v>
      </c>
      <c r="D6">
        <f t="shared" si="0"/>
        <v>100</v>
      </c>
      <c r="E6">
        <f t="shared" si="1"/>
        <v>11.037599999999999</v>
      </c>
      <c r="F6">
        <v>2495</v>
      </c>
      <c r="G6">
        <f t="shared" si="2"/>
        <v>100</v>
      </c>
      <c r="H6">
        <f t="shared" si="3"/>
        <v>7.0751999999999997</v>
      </c>
      <c r="I6">
        <v>2495</v>
      </c>
      <c r="J6">
        <f t="shared" si="4"/>
        <v>100</v>
      </c>
      <c r="K6">
        <f t="shared" si="5"/>
        <v>3.1128</v>
      </c>
      <c r="L6">
        <v>2495</v>
      </c>
      <c r="M6">
        <f t="shared" si="6"/>
        <v>100</v>
      </c>
      <c r="N6">
        <f t="shared" si="7"/>
        <v>-0.84960000000000058</v>
      </c>
      <c r="O6">
        <v>2465</v>
      </c>
      <c r="P6">
        <f t="shared" si="8"/>
        <v>98.797595190380761</v>
      </c>
      <c r="Q6">
        <f t="shared" si="9"/>
        <v>-4.8119999999999976</v>
      </c>
      <c r="R6">
        <v>2368</v>
      </c>
      <c r="S6">
        <f t="shared" si="10"/>
        <v>94.909819639278552</v>
      </c>
      <c r="T6">
        <f t="shared" si="11"/>
        <v>-8.7744</v>
      </c>
      <c r="U6">
        <v>2261</v>
      </c>
      <c r="V6">
        <f t="shared" si="12"/>
        <v>90.62124248496994</v>
      </c>
    </row>
    <row r="7" spans="1:22" x14ac:dyDescent="0.25">
      <c r="A7">
        <v>10</v>
      </c>
      <c r="B7">
        <v>25</v>
      </c>
      <c r="C7">
        <v>2495</v>
      </c>
      <c r="D7">
        <f t="shared" si="0"/>
        <v>100</v>
      </c>
      <c r="E7">
        <f t="shared" si="1"/>
        <v>21.037599999999998</v>
      </c>
      <c r="F7">
        <v>2495</v>
      </c>
      <c r="G7">
        <f t="shared" si="2"/>
        <v>100</v>
      </c>
      <c r="H7">
        <f t="shared" si="3"/>
        <v>17.075199999999999</v>
      </c>
      <c r="I7">
        <v>2383</v>
      </c>
      <c r="J7">
        <f t="shared" si="4"/>
        <v>95.511022044088179</v>
      </c>
      <c r="K7">
        <f t="shared" si="5"/>
        <v>13.1128</v>
      </c>
      <c r="L7">
        <v>2271</v>
      </c>
      <c r="M7">
        <f t="shared" si="6"/>
        <v>91.022044088176358</v>
      </c>
      <c r="N7">
        <f t="shared" si="7"/>
        <v>9.1503999999999994</v>
      </c>
      <c r="O7">
        <v>2176</v>
      </c>
      <c r="P7">
        <f t="shared" si="8"/>
        <v>87.214428857715433</v>
      </c>
      <c r="Q7">
        <f t="shared" si="9"/>
        <v>5.1880000000000024</v>
      </c>
      <c r="R7">
        <v>2086</v>
      </c>
      <c r="S7">
        <f t="shared" si="10"/>
        <v>83.607214428857716</v>
      </c>
      <c r="T7">
        <f t="shared" si="11"/>
        <v>1.2256</v>
      </c>
      <c r="U7">
        <v>1998</v>
      </c>
      <c r="V7">
        <f t="shared" si="12"/>
        <v>80.080160320641284</v>
      </c>
    </row>
    <row r="8" spans="1:22" x14ac:dyDescent="0.25">
      <c r="A8">
        <v>20</v>
      </c>
      <c r="B8">
        <v>35</v>
      </c>
      <c r="C8">
        <v>2232</v>
      </c>
      <c r="D8">
        <f t="shared" si="0"/>
        <v>89.458917835671343</v>
      </c>
      <c r="E8">
        <f t="shared" si="1"/>
        <v>31.037599999999998</v>
      </c>
      <c r="F8">
        <v>2122</v>
      </c>
      <c r="G8">
        <f t="shared" si="2"/>
        <v>85.050100200400806</v>
      </c>
      <c r="H8">
        <f t="shared" si="3"/>
        <v>27.075199999999999</v>
      </c>
      <c r="I8">
        <v>2022</v>
      </c>
      <c r="J8">
        <f t="shared" si="4"/>
        <v>81.042084168336672</v>
      </c>
      <c r="K8">
        <f t="shared" si="5"/>
        <v>23.1128</v>
      </c>
      <c r="L8">
        <v>1929</v>
      </c>
      <c r="M8">
        <f t="shared" si="6"/>
        <v>77.31462925851703</v>
      </c>
      <c r="N8">
        <f t="shared" si="7"/>
        <v>19.150399999999998</v>
      </c>
      <c r="O8">
        <v>1851</v>
      </c>
      <c r="P8">
        <f t="shared" si="8"/>
        <v>74.188376753507015</v>
      </c>
      <c r="Q8">
        <f t="shared" si="9"/>
        <v>15.188000000000002</v>
      </c>
      <c r="R8">
        <v>1783</v>
      </c>
      <c r="S8">
        <f t="shared" si="10"/>
        <v>71.462925851703403</v>
      </c>
      <c r="T8">
        <f t="shared" si="11"/>
        <v>11.2256</v>
      </c>
      <c r="U8">
        <v>1716</v>
      </c>
      <c r="V8">
        <f t="shared" si="12"/>
        <v>68.777555110220447</v>
      </c>
    </row>
    <row r="9" spans="1:22" x14ac:dyDescent="0.25">
      <c r="A9">
        <v>30</v>
      </c>
      <c r="B9">
        <v>45</v>
      </c>
      <c r="C9">
        <v>1911</v>
      </c>
      <c r="D9">
        <f t="shared" si="0"/>
        <v>76.593186372745492</v>
      </c>
      <c r="E9">
        <f t="shared" si="1"/>
        <v>41.037599999999998</v>
      </c>
      <c r="F9">
        <v>1806</v>
      </c>
      <c r="G9">
        <f t="shared" si="2"/>
        <v>72.38476953907815</v>
      </c>
      <c r="H9">
        <f t="shared" si="3"/>
        <v>37.075200000000002</v>
      </c>
      <c r="I9">
        <v>1710</v>
      </c>
      <c r="J9">
        <f t="shared" si="4"/>
        <v>68.537074148296597</v>
      </c>
      <c r="K9">
        <f t="shared" si="5"/>
        <v>33.1128</v>
      </c>
      <c r="L9">
        <v>1621</v>
      </c>
      <c r="M9">
        <f t="shared" si="6"/>
        <v>64.969939879759522</v>
      </c>
      <c r="N9">
        <f t="shared" si="7"/>
        <v>29.150399999999998</v>
      </c>
      <c r="O9">
        <v>1540</v>
      </c>
      <c r="P9">
        <f t="shared" si="8"/>
        <v>61.723446893787568</v>
      </c>
      <c r="Q9">
        <f t="shared" si="9"/>
        <v>25.188000000000002</v>
      </c>
      <c r="R9">
        <v>1476</v>
      </c>
      <c r="S9">
        <f t="shared" si="10"/>
        <v>59.15831663326653</v>
      </c>
      <c r="T9">
        <f t="shared" si="11"/>
        <v>21.2256</v>
      </c>
      <c r="U9">
        <v>1417</v>
      </c>
      <c r="V9">
        <f t="shared" si="12"/>
        <v>56.793587174348694</v>
      </c>
    </row>
  </sheetData>
  <mergeCells count="8">
    <mergeCell ref="R2:S2"/>
    <mergeCell ref="U2:V2"/>
    <mergeCell ref="A2:B2"/>
    <mergeCell ref="C2:D2"/>
    <mergeCell ref="F2:G2"/>
    <mergeCell ref="I2:J2"/>
    <mergeCell ref="L2:M2"/>
    <mergeCell ref="O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="80" zoomScaleNormal="80" workbookViewId="0">
      <selection activeCell="M32" sqref="M32"/>
    </sheetView>
  </sheetViews>
  <sheetFormatPr baseColWidth="10" defaultRowHeight="15" x14ac:dyDescent="0.25"/>
  <sheetData>
    <row r="1" spans="1:22" x14ac:dyDescent="0.25">
      <c r="A1" s="4" t="s">
        <v>111</v>
      </c>
    </row>
    <row r="2" spans="1:22" x14ac:dyDescent="0.25">
      <c r="A2" s="13" t="s">
        <v>5</v>
      </c>
      <c r="B2" s="13"/>
      <c r="C2" s="12" t="s">
        <v>9</v>
      </c>
      <c r="D2" s="12"/>
      <c r="E2" s="8" t="s">
        <v>8</v>
      </c>
      <c r="F2" s="12" t="s">
        <v>105</v>
      </c>
      <c r="G2" s="12"/>
      <c r="H2" s="8" t="s">
        <v>8</v>
      </c>
      <c r="I2" s="12" t="s">
        <v>106</v>
      </c>
      <c r="J2" s="12"/>
      <c r="K2" s="8" t="s">
        <v>8</v>
      </c>
      <c r="L2" s="12" t="s">
        <v>107</v>
      </c>
      <c r="M2" s="12"/>
      <c r="N2" s="8" t="s">
        <v>8</v>
      </c>
      <c r="O2" s="12" t="s">
        <v>108</v>
      </c>
      <c r="P2" s="12"/>
      <c r="Q2" s="8" t="s">
        <v>8</v>
      </c>
      <c r="R2" s="12" t="s">
        <v>11</v>
      </c>
      <c r="S2" s="12"/>
      <c r="T2" s="8" t="s">
        <v>8</v>
      </c>
      <c r="U2" s="12" t="s">
        <v>109</v>
      </c>
      <c r="V2" s="12"/>
    </row>
    <row r="3" spans="1:22" x14ac:dyDescent="0.25">
      <c r="A3" t="s">
        <v>6</v>
      </c>
      <c r="B3" t="s">
        <v>7</v>
      </c>
      <c r="C3" s="7" t="s">
        <v>0</v>
      </c>
      <c r="D3" s="7" t="s">
        <v>1</v>
      </c>
      <c r="E3" t="s">
        <v>7</v>
      </c>
      <c r="F3" s="7" t="s">
        <v>0</v>
      </c>
      <c r="G3" s="7" t="s">
        <v>1</v>
      </c>
      <c r="H3" t="s">
        <v>7</v>
      </c>
      <c r="I3" s="7" t="s">
        <v>0</v>
      </c>
      <c r="J3" s="7" t="s">
        <v>1</v>
      </c>
      <c r="K3" t="s">
        <v>7</v>
      </c>
      <c r="L3" s="7" t="s">
        <v>0</v>
      </c>
      <c r="M3" s="7" t="s">
        <v>1</v>
      </c>
      <c r="N3" t="s">
        <v>7</v>
      </c>
      <c r="O3" s="7" t="s">
        <v>0</v>
      </c>
      <c r="P3" s="7" t="s">
        <v>1</v>
      </c>
      <c r="Q3" t="s">
        <v>7</v>
      </c>
      <c r="R3" s="7" t="s">
        <v>0</v>
      </c>
      <c r="S3" s="7" t="s">
        <v>1</v>
      </c>
      <c r="T3" t="s">
        <v>7</v>
      </c>
      <c r="U3" s="7" t="s">
        <v>0</v>
      </c>
      <c r="V3" s="7" t="s">
        <v>1</v>
      </c>
    </row>
    <row r="4" spans="1:22" x14ac:dyDescent="0.25">
      <c r="A4">
        <v>-20</v>
      </c>
      <c r="B4">
        <v>-5</v>
      </c>
      <c r="C4" s="10">
        <v>2495</v>
      </c>
      <c r="D4">
        <f>C4/$C$6*100</f>
        <v>100</v>
      </c>
      <c r="E4">
        <f>(288.15-273.15-0.0065*609.6)+A4</f>
        <v>-8.9624000000000006</v>
      </c>
      <c r="F4">
        <v>2495</v>
      </c>
      <c r="G4">
        <f>F4/$C$6*100</f>
        <v>100</v>
      </c>
      <c r="H4">
        <f>(288.15-273.15-0.0065*1219.2)+A4</f>
        <v>-12.924800000000001</v>
      </c>
      <c r="I4">
        <v>2495</v>
      </c>
      <c r="J4">
        <f>I4/$C$6*100</f>
        <v>100</v>
      </c>
      <c r="K4">
        <f>(288.15-273.15-0.0065*1828.8)+A4</f>
        <v>-16.8872</v>
      </c>
      <c r="L4">
        <v>2495</v>
      </c>
      <c r="M4">
        <f>L4/$C$6*100</f>
        <v>100</v>
      </c>
      <c r="N4">
        <f>(288.15-273.15-0.0065*2438.4)+A4</f>
        <v>-20.849600000000002</v>
      </c>
      <c r="O4">
        <v>2495</v>
      </c>
      <c r="P4">
        <f>O4/$C$6*100</f>
        <v>100</v>
      </c>
      <c r="Q4">
        <f>(288.15-273.15-0.0065*3048)+A4</f>
        <v>-24.811999999999998</v>
      </c>
      <c r="R4">
        <v>2495</v>
      </c>
      <c r="S4">
        <f>R4/$C$6*100</f>
        <v>100</v>
      </c>
      <c r="T4">
        <f>(288.15-273.15-0.0065*3657.6)+A4</f>
        <v>-28.7744</v>
      </c>
      <c r="U4">
        <v>2495</v>
      </c>
      <c r="V4">
        <f>U4/$C$6*100</f>
        <v>100</v>
      </c>
    </row>
    <row r="5" spans="1:22" x14ac:dyDescent="0.25">
      <c r="A5">
        <v>-10</v>
      </c>
      <c r="B5">
        <v>5</v>
      </c>
      <c r="C5" s="10">
        <v>2495</v>
      </c>
      <c r="D5">
        <f t="shared" ref="D5:D9" si="0">C5/$C$6*100</f>
        <v>100</v>
      </c>
      <c r="E5">
        <f t="shared" ref="E5:E9" si="1">(288.15-273.15-0.0065*609.6)+A5</f>
        <v>1.0375999999999994</v>
      </c>
      <c r="F5">
        <v>2495</v>
      </c>
      <c r="G5">
        <f t="shared" ref="G5:G9" si="2">F5/$C$6*100</f>
        <v>100</v>
      </c>
      <c r="H5">
        <f t="shared" ref="H5:H17" si="3">(288.15-273.15-0.0065*1219.2)+A5</f>
        <v>-2.9248000000000003</v>
      </c>
      <c r="I5">
        <v>2495</v>
      </c>
      <c r="J5">
        <f t="shared" ref="J5:J9" si="4">I5/$C$6*100</f>
        <v>100</v>
      </c>
      <c r="K5">
        <f t="shared" ref="K5:K9" si="5">(288.15-273.15-0.0065*1828.8)+A5</f>
        <v>-6.8872</v>
      </c>
      <c r="L5">
        <v>2495</v>
      </c>
      <c r="M5">
        <f t="shared" ref="M5:M9" si="6">L5/$C$6*100</f>
        <v>100</v>
      </c>
      <c r="N5">
        <f t="shared" ref="N5:N9" si="7">(288.15-273.15-0.0065*2438.4)+A5</f>
        <v>-10.849600000000001</v>
      </c>
      <c r="O5">
        <v>2495</v>
      </c>
      <c r="P5">
        <f t="shared" ref="P5:P9" si="8">O5/$C$6*100</f>
        <v>100</v>
      </c>
      <c r="Q5">
        <f t="shared" ref="Q5:Q9" si="9">(288.15-273.15-0.0065*3048)+A5</f>
        <v>-14.811999999999998</v>
      </c>
      <c r="R5">
        <v>2454</v>
      </c>
      <c r="S5">
        <f t="shared" ref="S5:S9" si="10">R5/$C$6*100</f>
        <v>98.356713426853702</v>
      </c>
      <c r="T5">
        <f t="shared" ref="T5:T9" si="11">(288.15-273.15-0.0065*3657.6)+A5</f>
        <v>-18.7744</v>
      </c>
      <c r="U5">
        <v>2328</v>
      </c>
      <c r="V5">
        <f t="shared" ref="V5:V9" si="12">U5/$C$6*100</f>
        <v>93.30661322645291</v>
      </c>
    </row>
    <row r="6" spans="1:22" x14ac:dyDescent="0.25">
      <c r="A6">
        <v>0</v>
      </c>
      <c r="B6">
        <v>15</v>
      </c>
      <c r="C6" s="10">
        <v>2495</v>
      </c>
      <c r="D6">
        <f t="shared" si="0"/>
        <v>100</v>
      </c>
      <c r="E6">
        <f t="shared" si="1"/>
        <v>11.037599999999999</v>
      </c>
      <c r="F6">
        <v>2495</v>
      </c>
      <c r="G6">
        <f t="shared" si="2"/>
        <v>100</v>
      </c>
      <c r="H6">
        <f t="shared" si="3"/>
        <v>7.0751999999999997</v>
      </c>
      <c r="I6">
        <v>2495</v>
      </c>
      <c r="J6">
        <f t="shared" si="4"/>
        <v>100</v>
      </c>
      <c r="K6">
        <f t="shared" si="5"/>
        <v>3.1128</v>
      </c>
      <c r="L6">
        <v>2430</v>
      </c>
      <c r="M6">
        <f t="shared" si="6"/>
        <v>97.394789579158314</v>
      </c>
      <c r="N6">
        <f t="shared" si="7"/>
        <v>-0.84960000000000058</v>
      </c>
      <c r="O6">
        <v>2317</v>
      </c>
      <c r="P6">
        <f t="shared" si="8"/>
        <v>92.865731462925851</v>
      </c>
      <c r="Q6">
        <f t="shared" si="9"/>
        <v>-4.8119999999999976</v>
      </c>
      <c r="R6">
        <v>2223</v>
      </c>
      <c r="S6">
        <f t="shared" si="10"/>
        <v>89.098196392785567</v>
      </c>
      <c r="T6">
        <f t="shared" si="11"/>
        <v>-8.7744</v>
      </c>
      <c r="U6">
        <v>2119</v>
      </c>
      <c r="V6">
        <f t="shared" si="12"/>
        <v>84.92985971943888</v>
      </c>
    </row>
    <row r="7" spans="1:22" x14ac:dyDescent="0.25">
      <c r="A7">
        <v>10</v>
      </c>
      <c r="B7">
        <v>25</v>
      </c>
      <c r="C7" s="10">
        <v>2471</v>
      </c>
      <c r="D7">
        <f t="shared" si="0"/>
        <v>99.038076152304612</v>
      </c>
      <c r="E7">
        <f t="shared" si="1"/>
        <v>21.037599999999998</v>
      </c>
      <c r="F7">
        <v>2343</v>
      </c>
      <c r="G7">
        <f t="shared" si="2"/>
        <v>93.907815631262523</v>
      </c>
      <c r="H7">
        <f t="shared" si="3"/>
        <v>17.075199999999999</v>
      </c>
      <c r="I7">
        <v>2224</v>
      </c>
      <c r="J7">
        <f t="shared" si="4"/>
        <v>89.138276553106209</v>
      </c>
      <c r="K7">
        <f t="shared" si="5"/>
        <v>13.1128</v>
      </c>
      <c r="L7">
        <v>2115</v>
      </c>
      <c r="M7">
        <f t="shared" si="6"/>
        <v>84.769539078156313</v>
      </c>
      <c r="N7">
        <f t="shared" si="7"/>
        <v>9.1503999999999994</v>
      </c>
      <c r="O7">
        <v>2022</v>
      </c>
      <c r="P7">
        <f t="shared" si="8"/>
        <v>81.042084168336672</v>
      </c>
      <c r="Q7">
        <f t="shared" si="9"/>
        <v>5.1880000000000024</v>
      </c>
      <c r="R7">
        <v>1934</v>
      </c>
      <c r="S7">
        <f t="shared" si="10"/>
        <v>77.515030060120239</v>
      </c>
      <c r="T7">
        <f t="shared" si="11"/>
        <v>1.2256</v>
      </c>
      <c r="U7">
        <v>1848</v>
      </c>
      <c r="V7">
        <f t="shared" si="12"/>
        <v>74.06813627254509</v>
      </c>
    </row>
    <row r="8" spans="1:22" x14ac:dyDescent="0.25">
      <c r="A8">
        <v>20</v>
      </c>
      <c r="B8">
        <v>35</v>
      </c>
      <c r="C8" s="10">
        <v>2055</v>
      </c>
      <c r="D8">
        <f t="shared" si="0"/>
        <v>82.364729458917836</v>
      </c>
      <c r="E8">
        <f t="shared" si="1"/>
        <v>31.037599999999998</v>
      </c>
      <c r="F8">
        <v>1949</v>
      </c>
      <c r="G8">
        <f t="shared" si="2"/>
        <v>78.116232464929851</v>
      </c>
      <c r="H8">
        <f t="shared" si="3"/>
        <v>27.075199999999999</v>
      </c>
      <c r="I8">
        <v>1854</v>
      </c>
      <c r="J8">
        <f t="shared" si="4"/>
        <v>74.30861723446894</v>
      </c>
      <c r="K8">
        <f t="shared" si="5"/>
        <v>23.1128</v>
      </c>
      <c r="L8">
        <v>1768</v>
      </c>
      <c r="M8">
        <f t="shared" si="6"/>
        <v>70.861723446893791</v>
      </c>
      <c r="N8">
        <f t="shared" si="7"/>
        <v>19.150399999999998</v>
      </c>
      <c r="O8">
        <v>1693</v>
      </c>
      <c r="P8">
        <f t="shared" si="8"/>
        <v>67.855711422845687</v>
      </c>
      <c r="Q8">
        <f t="shared" si="9"/>
        <v>15.188000000000002</v>
      </c>
      <c r="R8">
        <v>1628</v>
      </c>
      <c r="S8">
        <f t="shared" si="10"/>
        <v>65.250501002004015</v>
      </c>
      <c r="T8">
        <f t="shared" si="11"/>
        <v>11.2256</v>
      </c>
      <c r="U8">
        <v>1563</v>
      </c>
      <c r="V8">
        <f t="shared" si="12"/>
        <v>62.645290581162328</v>
      </c>
    </row>
    <row r="9" spans="1:22" x14ac:dyDescent="0.25">
      <c r="A9">
        <v>30</v>
      </c>
      <c r="B9">
        <v>45</v>
      </c>
      <c r="C9" s="10">
        <v>1722</v>
      </c>
      <c r="D9">
        <f t="shared" si="0"/>
        <v>69.018036072144284</v>
      </c>
      <c r="E9">
        <f t="shared" si="1"/>
        <v>41.037599999999998</v>
      </c>
      <c r="F9">
        <v>1620</v>
      </c>
      <c r="G9">
        <f t="shared" si="2"/>
        <v>64.92985971943888</v>
      </c>
      <c r="H9">
        <f t="shared" si="3"/>
        <v>37.075200000000002</v>
      </c>
      <c r="I9">
        <v>1527</v>
      </c>
      <c r="J9">
        <f t="shared" si="4"/>
        <v>61.202404809619239</v>
      </c>
      <c r="K9">
        <f t="shared" si="5"/>
        <v>33.1128</v>
      </c>
      <c r="L9">
        <v>1443</v>
      </c>
      <c r="M9">
        <f t="shared" si="6"/>
        <v>57.835671342685366</v>
      </c>
      <c r="N9">
        <f t="shared" si="7"/>
        <v>29.150399999999998</v>
      </c>
      <c r="O9">
        <v>1366</v>
      </c>
      <c r="P9">
        <f t="shared" si="8"/>
        <v>54.749498997995993</v>
      </c>
      <c r="Q9">
        <f t="shared" si="9"/>
        <v>25.188000000000002</v>
      </c>
      <c r="R9">
        <v>1307</v>
      </c>
      <c r="S9">
        <f t="shared" si="10"/>
        <v>52.384769539078157</v>
      </c>
      <c r="T9">
        <f t="shared" si="11"/>
        <v>21.2256</v>
      </c>
      <c r="U9">
        <v>1254</v>
      </c>
      <c r="V9">
        <f t="shared" si="12"/>
        <v>50.260521042084171</v>
      </c>
    </row>
    <row r="10" spans="1:22" x14ac:dyDescent="0.25">
      <c r="I10" s="14">
        <v>5000</v>
      </c>
      <c r="J10" s="14"/>
    </row>
    <row r="11" spans="1:22" x14ac:dyDescent="0.25">
      <c r="G11" t="s">
        <v>6</v>
      </c>
      <c r="I11" s="9" t="s">
        <v>0</v>
      </c>
      <c r="J11" s="9" t="s">
        <v>1</v>
      </c>
    </row>
    <row r="12" spans="1:22" x14ac:dyDescent="0.25">
      <c r="G12">
        <v>-20</v>
      </c>
      <c r="H12">
        <f>(288.15-273.15-0.0065*1219.2)+G12</f>
        <v>-12.924800000000001</v>
      </c>
      <c r="I12">
        <f>+I4+(L4-I4)/(6000-4000)*(5000-4000)</f>
        <v>2495</v>
      </c>
      <c r="J12">
        <f>+J4+(M4-J4)/(6000-4000)*(5000-4000)</f>
        <v>100</v>
      </c>
    </row>
    <row r="13" spans="1:22" x14ac:dyDescent="0.25">
      <c r="G13">
        <v>-10</v>
      </c>
      <c r="H13">
        <f t="shared" ref="H13:H17" si="13">(288.15-273.15-0.0065*1219.2)+G13</f>
        <v>-2.9248000000000003</v>
      </c>
      <c r="I13">
        <f t="shared" ref="I13:I17" si="14">+I5+(L5-I5)/(6000-4000)*(5000-4000)</f>
        <v>2495</v>
      </c>
      <c r="J13">
        <f t="shared" ref="J13:J17" si="15">+J5+(M5-J5)/(6000-4000)*(5000-4000)</f>
        <v>100</v>
      </c>
    </row>
    <row r="14" spans="1:22" x14ac:dyDescent="0.25">
      <c r="G14">
        <v>0</v>
      </c>
      <c r="H14">
        <f t="shared" si="13"/>
        <v>7.0751999999999997</v>
      </c>
      <c r="I14">
        <f t="shared" si="14"/>
        <v>2462.5</v>
      </c>
      <c r="J14">
        <f t="shared" si="15"/>
        <v>98.697394789579164</v>
      </c>
    </row>
    <row r="15" spans="1:22" x14ac:dyDescent="0.25">
      <c r="G15">
        <v>10</v>
      </c>
      <c r="H15">
        <f t="shared" si="13"/>
        <v>17.075199999999999</v>
      </c>
      <c r="I15">
        <f t="shared" si="14"/>
        <v>2169.5</v>
      </c>
      <c r="J15">
        <f t="shared" si="15"/>
        <v>86.953907815631254</v>
      </c>
    </row>
    <row r="16" spans="1:22" x14ac:dyDescent="0.25">
      <c r="G16">
        <v>20</v>
      </c>
      <c r="H16">
        <f t="shared" si="13"/>
        <v>27.075199999999999</v>
      </c>
      <c r="I16">
        <f t="shared" si="14"/>
        <v>1811</v>
      </c>
      <c r="J16">
        <f t="shared" si="15"/>
        <v>72.585170340681373</v>
      </c>
    </row>
    <row r="17" spans="7:10" x14ac:dyDescent="0.25">
      <c r="G17">
        <v>30</v>
      </c>
      <c r="H17">
        <f t="shared" si="13"/>
        <v>37.075200000000002</v>
      </c>
      <c r="I17">
        <f t="shared" si="14"/>
        <v>1485</v>
      </c>
      <c r="J17">
        <f t="shared" si="15"/>
        <v>59.519038076152299</v>
      </c>
    </row>
    <row r="23" spans="7:10" ht="17.25" x14ac:dyDescent="0.25">
      <c r="G23" t="s">
        <v>112</v>
      </c>
    </row>
  </sheetData>
  <mergeCells count="9">
    <mergeCell ref="I10:J10"/>
    <mergeCell ref="R2:S2"/>
    <mergeCell ref="U2:V2"/>
    <mergeCell ref="A2:B2"/>
    <mergeCell ref="C2:D2"/>
    <mergeCell ref="F2:G2"/>
    <mergeCell ref="I2:J2"/>
    <mergeCell ref="L2:M2"/>
    <mergeCell ref="O2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3</vt:i4>
      </vt:variant>
    </vt:vector>
  </HeadingPairs>
  <TitlesOfParts>
    <vt:vector size="8" baseType="lpstr">
      <vt:lpstr>Deck</vt:lpstr>
      <vt:lpstr>pt6a-62</vt:lpstr>
      <vt:lpstr>pt6b-62</vt:lpstr>
      <vt:lpstr>Sin BLD</vt:lpstr>
      <vt:lpstr>Con BLD</vt:lpstr>
      <vt:lpstr>Gráfico1</vt:lpstr>
      <vt:lpstr>Gráfico 2</vt:lpstr>
      <vt:lpstr>Gráfico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Herrera, Domingo Arturo</dc:creator>
  <cp:lastModifiedBy>Villafañe, Denise</cp:lastModifiedBy>
  <cp:lastPrinted>2016-02-10T17:07:21Z</cp:lastPrinted>
  <dcterms:created xsi:type="dcterms:W3CDTF">2016-02-05T16:52:57Z</dcterms:created>
  <dcterms:modified xsi:type="dcterms:W3CDTF">2020-06-22T18:28:14Z</dcterms:modified>
</cp:coreProperties>
</file>