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counting,Finance and Tax\Accounting\Portfolio\"/>
    </mc:Choice>
  </mc:AlternateContent>
  <xr:revisionPtr revIDLastSave="0" documentId="13_ncr:1_{50AFD191-28B6-4799-86E1-A0AE037DF3B0}" xr6:coauthVersionLast="36" xr6:coauthVersionMax="36" xr10:uidLastSave="{00000000-0000-0000-0000-000000000000}"/>
  <bookViews>
    <workbookView xWindow="0" yWindow="0" windowWidth="20490" windowHeight="7545" xr2:uid="{A5B607B1-2F68-4DE1-A2B6-46D5754C0F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F97" i="1"/>
  <c r="F80" i="1"/>
  <c r="E79" i="1"/>
  <c r="E75" i="1"/>
  <c r="F77" i="1"/>
  <c r="E72" i="1"/>
  <c r="F73" i="1"/>
  <c r="F71" i="1"/>
  <c r="E70" i="1"/>
  <c r="E69" i="1"/>
  <c r="G41" i="1"/>
  <c r="F41" i="1"/>
  <c r="E45" i="1"/>
  <c r="F45" i="1" s="1"/>
  <c r="I26" i="1"/>
  <c r="L25" i="1"/>
  <c r="K25" i="1"/>
</calcChain>
</file>

<file path=xl/sharedStrings.xml><?xml version="1.0" encoding="utf-8"?>
<sst xmlns="http://schemas.openxmlformats.org/spreadsheetml/2006/main" count="92" uniqueCount="40">
  <si>
    <t>Tgl</t>
  </si>
  <si>
    <t>Transaksi</t>
  </si>
  <si>
    <t>Metode FIFO</t>
  </si>
  <si>
    <t>Persediaan Masuk</t>
  </si>
  <si>
    <t>Persediaan Keluar</t>
  </si>
  <si>
    <t>Saldo</t>
  </si>
  <si>
    <t>Pcs</t>
  </si>
  <si>
    <t>Harga</t>
  </si>
  <si>
    <t>Total</t>
  </si>
  <si>
    <t xml:space="preserve">Pcs </t>
  </si>
  <si>
    <t>1 Mei</t>
  </si>
  <si>
    <t>Pembelian</t>
  </si>
  <si>
    <t xml:space="preserve">2 Mei </t>
  </si>
  <si>
    <t>3 Mei</t>
  </si>
  <si>
    <t>Penjualan</t>
  </si>
  <si>
    <t>HPP</t>
  </si>
  <si>
    <t>=</t>
  </si>
  <si>
    <t>Metode WAC</t>
  </si>
  <si>
    <t>2 Mei</t>
  </si>
  <si>
    <t>Metode Garis Lurus</t>
  </si>
  <si>
    <t>Tahun</t>
  </si>
  <si>
    <t>Harga Perolehan</t>
  </si>
  <si>
    <t>Nilai Residu</t>
  </si>
  <si>
    <t>Masa Manfaat</t>
  </si>
  <si>
    <t>Tarif Penyusutan</t>
  </si>
  <si>
    <t>Beban Penyusutan</t>
  </si>
  <si>
    <t>Akumulasi Penyusutan</t>
  </si>
  <si>
    <t>Metode Saldo Menurun</t>
  </si>
  <si>
    <t>Nilai Buku</t>
  </si>
  <si>
    <t>Fisik/Periodik</t>
  </si>
  <si>
    <t>Akun</t>
  </si>
  <si>
    <t>Dr</t>
  </si>
  <si>
    <t>Cr</t>
  </si>
  <si>
    <t>PPN Masukan</t>
  </si>
  <si>
    <t>Utang</t>
  </si>
  <si>
    <t>Retur Pembelian</t>
  </si>
  <si>
    <t>Retur pembelian</t>
  </si>
  <si>
    <t>Piutang</t>
  </si>
  <si>
    <t>PPN Keluaran</t>
  </si>
  <si>
    <t>Retur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</si>
</sst>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4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6" fontId="0" fillId="0" borderId="1" xfId="0" applyNumberFormat="1" applyBorder="1"/>
    <xf numFmtId="9" fontId="0" fillId="0" borderId="1" xfId="0" applyNumberFormat="1" applyBorder="1"/>
    <xf numFmtId="0" fontId="0" fillId="0" borderId="1" xfId="0" applyFill="1" applyBorder="1"/>
    <xf numFmtId="16" fontId="0" fillId="0" borderId="0" xfId="0" applyNumberFormat="1"/>
    <xf numFmtId="16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19050</xdr:rowOff>
    </xdr:from>
    <xdr:to>
      <xdr:col>8</xdr:col>
      <xdr:colOff>313326</xdr:colOff>
      <xdr:row>8</xdr:row>
      <xdr:rowOff>142669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A209A-233F-439E-A620-C24F3D307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9050"/>
          <a:ext cx="7990476" cy="1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8</xdr:col>
      <xdr:colOff>456187</xdr:colOff>
      <xdr:row>37</xdr:row>
      <xdr:rowOff>56976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3A9494-38E8-424B-8522-803B0425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715000"/>
          <a:ext cx="8104762" cy="1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7</xdr:col>
      <xdr:colOff>94462</xdr:colOff>
      <xdr:row>64</xdr:row>
      <xdr:rowOff>180524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D46B4E-8E7A-47B2-B3C7-C0A1D3B4A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763000"/>
          <a:ext cx="6304762" cy="3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19050</xdr:rowOff>
    </xdr:from>
    <xdr:to>
      <xdr:col>6</xdr:col>
      <xdr:colOff>1094642</xdr:colOff>
      <xdr:row>93</xdr:row>
      <xdr:rowOff>28288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3DBE13-DE9F-4E68-A556-0CE7C5E7D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449550"/>
          <a:ext cx="5866667" cy="2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7A15-5E36-4EE9-81C7-EF85BAAFBB5B}">
  <dimension ref="B11:L97"/>
  <sheetViews>
    <sheetView tabSelected="1" topLeftCell="A80" workbookViewId="0">
      <selection activeCell="H98" sqref="H98"/>
    </sheetView>
  </sheetViews>
  <sheetFormatPr defaultRowHeight="15" x14ac:dyDescent="0.25"/>
  <cols>
    <col min="2" max="2" width="6.42578125" bestFit="1" customWidth="1"/>
    <col min="3" max="4" width="15.7109375" bestFit="1" customWidth="1"/>
    <col min="5" max="5" width="16" bestFit="1" customWidth="1"/>
    <col min="6" max="6" width="17.7109375" bestFit="1" customWidth="1"/>
    <col min="7" max="8" width="21.5703125" bestFit="1" customWidth="1"/>
    <col min="9" max="9" width="9.85546875" bestFit="1" customWidth="1"/>
    <col min="10" max="10" width="4.28515625" bestFit="1" customWidth="1"/>
    <col min="11" max="11" width="8.85546875" bestFit="1" customWidth="1"/>
    <col min="12" max="12" width="11.42578125" bestFit="1" customWidth="1"/>
  </cols>
  <sheetData>
    <row r="11" spans="2:12" x14ac:dyDescent="0.25">
      <c r="B11" s="1" t="s">
        <v>0</v>
      </c>
      <c r="C11" s="1" t="s">
        <v>1</v>
      </c>
      <c r="D11" s="2" t="s">
        <v>2</v>
      </c>
      <c r="E11" s="2"/>
      <c r="F11" s="2"/>
      <c r="G11" s="2"/>
      <c r="H11" s="2"/>
      <c r="I11" s="2"/>
      <c r="J11" s="2"/>
      <c r="K11" s="2"/>
      <c r="L11" s="2"/>
    </row>
    <row r="12" spans="2:12" x14ac:dyDescent="0.25">
      <c r="B12" s="1"/>
      <c r="C12" s="1"/>
      <c r="D12" s="2" t="s">
        <v>3</v>
      </c>
      <c r="E12" s="2"/>
      <c r="F12" s="2"/>
      <c r="G12" s="2" t="s">
        <v>4</v>
      </c>
      <c r="H12" s="2"/>
      <c r="I12" s="2"/>
      <c r="J12" s="2" t="s">
        <v>5</v>
      </c>
      <c r="K12" s="2"/>
      <c r="L12" s="2"/>
    </row>
    <row r="13" spans="2:12" x14ac:dyDescent="0.25">
      <c r="B13" s="1"/>
      <c r="C13" s="1"/>
      <c r="D13" s="3" t="s">
        <v>6</v>
      </c>
      <c r="E13" s="3" t="s">
        <v>7</v>
      </c>
      <c r="F13" s="3" t="s">
        <v>8</v>
      </c>
      <c r="G13" s="3" t="s">
        <v>6</v>
      </c>
      <c r="H13" s="3" t="s">
        <v>7</v>
      </c>
      <c r="I13" s="3" t="s">
        <v>8</v>
      </c>
      <c r="J13" s="3" t="s">
        <v>9</v>
      </c>
      <c r="K13" s="3" t="s">
        <v>7</v>
      </c>
      <c r="L13" s="3" t="s">
        <v>8</v>
      </c>
    </row>
    <row r="14" spans="2:12" x14ac:dyDescent="0.25">
      <c r="B14" s="3" t="s">
        <v>10</v>
      </c>
      <c r="C14" s="3" t="s">
        <v>11</v>
      </c>
      <c r="D14" s="3">
        <v>10</v>
      </c>
      <c r="E14" s="4">
        <v>50000</v>
      </c>
      <c r="F14" s="4">
        <v>500000</v>
      </c>
      <c r="G14" s="3"/>
      <c r="H14" s="3"/>
      <c r="I14" s="3"/>
      <c r="J14" s="3">
        <v>10</v>
      </c>
      <c r="K14" s="4">
        <v>50000</v>
      </c>
      <c r="L14" s="4">
        <v>500000</v>
      </c>
    </row>
    <row r="15" spans="2:12" x14ac:dyDescent="0.25">
      <c r="B15" s="3" t="s">
        <v>12</v>
      </c>
      <c r="C15" s="3" t="s">
        <v>11</v>
      </c>
      <c r="D15" s="3">
        <v>20</v>
      </c>
      <c r="E15" s="4">
        <v>60000</v>
      </c>
      <c r="F15" s="4">
        <v>1200000</v>
      </c>
      <c r="G15" s="3"/>
      <c r="H15" s="3"/>
      <c r="I15" s="3"/>
      <c r="J15" s="3">
        <v>10</v>
      </c>
      <c r="K15" s="4">
        <v>50000</v>
      </c>
      <c r="L15" s="4">
        <v>500000</v>
      </c>
    </row>
    <row r="16" spans="2:12" x14ac:dyDescent="0.25">
      <c r="B16" s="3"/>
      <c r="C16" s="3"/>
      <c r="D16" s="3"/>
      <c r="E16" s="3"/>
      <c r="F16" s="3"/>
      <c r="G16" s="3"/>
      <c r="H16" s="3"/>
      <c r="I16" s="3"/>
      <c r="J16" s="3">
        <v>20</v>
      </c>
      <c r="K16" s="4">
        <v>60000</v>
      </c>
      <c r="L16" s="4">
        <v>1200000</v>
      </c>
    </row>
    <row r="17" spans="2:12" x14ac:dyDescent="0.25">
      <c r="B17" s="3" t="s">
        <v>13</v>
      </c>
      <c r="C17" s="3" t="s">
        <v>14</v>
      </c>
      <c r="D17" s="3"/>
      <c r="E17" s="3"/>
      <c r="F17" s="3"/>
      <c r="G17" s="5">
        <v>10</v>
      </c>
      <c r="H17" s="4">
        <v>50000</v>
      </c>
      <c r="I17" s="4">
        <v>500000</v>
      </c>
      <c r="J17" s="3">
        <v>18</v>
      </c>
      <c r="K17" s="4">
        <v>60000</v>
      </c>
      <c r="L17" s="4">
        <v>1080000</v>
      </c>
    </row>
    <row r="18" spans="2:12" x14ac:dyDescent="0.25">
      <c r="B18" s="3"/>
      <c r="C18" s="3"/>
      <c r="D18" s="3"/>
      <c r="E18" s="3"/>
      <c r="F18" s="3"/>
      <c r="G18" s="5">
        <v>2</v>
      </c>
      <c r="H18" s="4">
        <v>60000</v>
      </c>
      <c r="I18" s="4">
        <v>120000</v>
      </c>
      <c r="J18" s="3"/>
      <c r="K18" s="3"/>
      <c r="L18" s="3"/>
    </row>
    <row r="19" spans="2:12" x14ac:dyDescent="0.25">
      <c r="B19" s="6"/>
      <c r="C19" s="6"/>
      <c r="D19" s="6"/>
      <c r="E19" s="6"/>
      <c r="F19" s="6"/>
      <c r="G19" s="7" t="s">
        <v>15</v>
      </c>
      <c r="H19" s="8" t="s">
        <v>16</v>
      </c>
      <c r="I19" s="7">
        <v>620000</v>
      </c>
      <c r="J19" s="6"/>
      <c r="K19" s="6"/>
      <c r="L19" s="6"/>
    </row>
    <row r="21" spans="2:12" x14ac:dyDescent="0.25">
      <c r="B21" s="1" t="s">
        <v>0</v>
      </c>
      <c r="C21" s="1" t="s">
        <v>1</v>
      </c>
      <c r="D21" s="2" t="s">
        <v>17</v>
      </c>
      <c r="E21" s="2"/>
      <c r="F21" s="2"/>
      <c r="G21" s="2"/>
      <c r="H21" s="2"/>
      <c r="I21" s="2"/>
      <c r="J21" s="2"/>
      <c r="K21" s="2"/>
      <c r="L21" s="2"/>
    </row>
    <row r="22" spans="2:12" x14ac:dyDescent="0.25">
      <c r="B22" s="1"/>
      <c r="C22" s="1"/>
      <c r="D22" s="2" t="s">
        <v>3</v>
      </c>
      <c r="E22" s="2"/>
      <c r="F22" s="2"/>
      <c r="G22" s="2" t="s">
        <v>4</v>
      </c>
      <c r="H22" s="2"/>
      <c r="I22" s="2"/>
      <c r="J22" s="2" t="s">
        <v>5</v>
      </c>
      <c r="K22" s="2"/>
      <c r="L22" s="2"/>
    </row>
    <row r="23" spans="2:12" x14ac:dyDescent="0.25">
      <c r="B23" s="1"/>
      <c r="C23" s="1"/>
      <c r="D23" s="3" t="s">
        <v>6</v>
      </c>
      <c r="E23" s="3" t="s">
        <v>7</v>
      </c>
      <c r="F23" s="3" t="s">
        <v>8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7</v>
      </c>
      <c r="L23" s="3" t="s">
        <v>8</v>
      </c>
    </row>
    <row r="24" spans="2:12" x14ac:dyDescent="0.25">
      <c r="B24" s="3" t="s">
        <v>10</v>
      </c>
      <c r="C24" s="3" t="s">
        <v>11</v>
      </c>
      <c r="D24" s="3">
        <v>10</v>
      </c>
      <c r="E24" s="4">
        <v>50000</v>
      </c>
      <c r="F24" s="4">
        <v>500000</v>
      </c>
      <c r="G24" s="3"/>
      <c r="H24" s="3"/>
      <c r="I24" s="3"/>
      <c r="J24" s="3">
        <v>10</v>
      </c>
      <c r="K24" s="4">
        <v>50000</v>
      </c>
      <c r="L24" s="4">
        <v>500000</v>
      </c>
    </row>
    <row r="25" spans="2:12" x14ac:dyDescent="0.25">
      <c r="B25" s="3" t="s">
        <v>18</v>
      </c>
      <c r="C25" s="3" t="s">
        <v>11</v>
      </c>
      <c r="D25" s="3">
        <v>20</v>
      </c>
      <c r="E25" s="4">
        <v>60000</v>
      </c>
      <c r="F25" s="4">
        <v>1200000</v>
      </c>
      <c r="G25" s="3"/>
      <c r="H25" s="3"/>
      <c r="I25" s="3"/>
      <c r="J25" s="3">
        <v>30</v>
      </c>
      <c r="K25" s="4">
        <f>(F24+F25)/J25</f>
        <v>56666.666666666664</v>
      </c>
      <c r="L25" s="4">
        <f>(K25*J25)</f>
        <v>1700000</v>
      </c>
    </row>
    <row r="26" spans="2:12" x14ac:dyDescent="0.25">
      <c r="B26" s="3" t="s">
        <v>13</v>
      </c>
      <c r="C26" s="3" t="s">
        <v>14</v>
      </c>
      <c r="D26" s="3"/>
      <c r="E26" s="3"/>
      <c r="F26" s="3"/>
      <c r="G26" s="3">
        <v>12</v>
      </c>
      <c r="H26" s="4">
        <v>56667</v>
      </c>
      <c r="I26" s="4">
        <f>(H26*G26)</f>
        <v>680004</v>
      </c>
      <c r="J26" s="3"/>
      <c r="K26" s="4"/>
      <c r="L26" s="4"/>
    </row>
    <row r="27" spans="2:12" x14ac:dyDescent="0.25">
      <c r="B27" s="3"/>
      <c r="C27" s="3"/>
      <c r="D27" s="3"/>
      <c r="E27" s="3"/>
      <c r="F27" s="3"/>
      <c r="G27" s="5"/>
      <c r="H27" s="4"/>
      <c r="I27" s="4"/>
      <c r="J27" s="3"/>
      <c r="K27" s="4"/>
      <c r="L27" s="4"/>
    </row>
    <row r="28" spans="2:12" x14ac:dyDescent="0.25">
      <c r="B28" s="3"/>
      <c r="C28" s="3"/>
      <c r="D28" s="3"/>
      <c r="E28" s="3"/>
      <c r="F28" s="3"/>
      <c r="G28" s="5"/>
      <c r="H28" s="4"/>
      <c r="I28" s="4"/>
      <c r="J28" s="3"/>
      <c r="K28" s="3"/>
      <c r="L28" s="3"/>
    </row>
    <row r="29" spans="2:12" x14ac:dyDescent="0.25">
      <c r="B29" s="6"/>
      <c r="C29" s="6"/>
      <c r="D29" s="6"/>
      <c r="E29" s="6"/>
      <c r="F29" s="6"/>
      <c r="G29" s="4" t="s">
        <v>15</v>
      </c>
      <c r="H29" s="9" t="s">
        <v>16</v>
      </c>
      <c r="I29" s="4">
        <v>680000</v>
      </c>
      <c r="J29" s="6"/>
      <c r="K29" s="6"/>
      <c r="L29" s="6"/>
    </row>
    <row r="39" spans="2:8" x14ac:dyDescent="0.25">
      <c r="B39" s="2" t="s">
        <v>19</v>
      </c>
      <c r="C39" s="2"/>
      <c r="D39" s="2"/>
      <c r="E39" s="2"/>
      <c r="F39" s="2"/>
      <c r="G39" s="2"/>
      <c r="H39" s="2"/>
    </row>
    <row r="40" spans="2:8" x14ac:dyDescent="0.25">
      <c r="B40" s="3" t="s">
        <v>20</v>
      </c>
      <c r="C40" s="3" t="s">
        <v>21</v>
      </c>
      <c r="D40" s="3" t="s">
        <v>22</v>
      </c>
      <c r="E40" s="3" t="s">
        <v>23</v>
      </c>
      <c r="F40" s="3" t="s">
        <v>24</v>
      </c>
      <c r="G40" s="3" t="s">
        <v>25</v>
      </c>
      <c r="H40" s="3" t="s">
        <v>26</v>
      </c>
    </row>
    <row r="41" spans="2:8" x14ac:dyDescent="0.25">
      <c r="B41" s="3">
        <v>1</v>
      </c>
      <c r="C41" s="4">
        <v>200000000</v>
      </c>
      <c r="D41" s="10">
        <v>10000000</v>
      </c>
      <c r="E41" s="3">
        <v>5</v>
      </c>
      <c r="F41" s="11">
        <f>100%/E41</f>
        <v>0.2</v>
      </c>
      <c r="G41" s="4">
        <f>(C41-D41)/E41</f>
        <v>38000000</v>
      </c>
      <c r="H41" s="10">
        <v>38000000</v>
      </c>
    </row>
    <row r="43" spans="2:8" x14ac:dyDescent="0.25">
      <c r="B43" s="2" t="s">
        <v>27</v>
      </c>
      <c r="C43" s="2"/>
      <c r="D43" s="2"/>
      <c r="E43" s="2"/>
      <c r="F43" s="2"/>
      <c r="G43" s="2"/>
      <c r="H43" s="2"/>
    </row>
    <row r="44" spans="2:8" x14ac:dyDescent="0.25">
      <c r="B44" s="3" t="s">
        <v>20</v>
      </c>
      <c r="C44" s="3" t="s">
        <v>23</v>
      </c>
      <c r="D44" s="3" t="s">
        <v>21</v>
      </c>
      <c r="E44" s="12" t="s">
        <v>24</v>
      </c>
      <c r="F44" s="3" t="s">
        <v>25</v>
      </c>
      <c r="G44" s="3" t="s">
        <v>26</v>
      </c>
      <c r="H44" s="3" t="s">
        <v>28</v>
      </c>
    </row>
    <row r="45" spans="2:8" x14ac:dyDescent="0.25">
      <c r="B45" s="3">
        <v>1</v>
      </c>
      <c r="C45" s="3">
        <v>5</v>
      </c>
      <c r="D45" s="10">
        <v>200000000</v>
      </c>
      <c r="E45" s="11">
        <f>2*(100%/C45)</f>
        <v>0.4</v>
      </c>
      <c r="F45" s="10">
        <f>D45*E45</f>
        <v>80000000</v>
      </c>
      <c r="G45" s="4">
        <v>80000000</v>
      </c>
      <c r="H45" s="10">
        <v>80000000</v>
      </c>
    </row>
    <row r="67" spans="2:6" x14ac:dyDescent="0.25">
      <c r="B67" s="1" t="s">
        <v>0</v>
      </c>
      <c r="C67" s="1" t="s">
        <v>1</v>
      </c>
      <c r="D67" s="2" t="s">
        <v>29</v>
      </c>
      <c r="E67" s="2"/>
      <c r="F67" s="2"/>
    </row>
    <row r="68" spans="2:6" x14ac:dyDescent="0.25">
      <c r="B68" s="1"/>
      <c r="C68" s="1"/>
      <c r="D68" s="3" t="s">
        <v>30</v>
      </c>
      <c r="E68" s="3" t="s">
        <v>31</v>
      </c>
      <c r="F68" s="3" t="s">
        <v>32</v>
      </c>
    </row>
    <row r="69" spans="2:6" x14ac:dyDescent="0.25">
      <c r="B69" s="13">
        <v>45476</v>
      </c>
      <c r="C69" t="s">
        <v>11</v>
      </c>
      <c r="D69" t="s">
        <v>11</v>
      </c>
      <c r="E69" s="14">
        <f>50*500000</f>
        <v>25000000</v>
      </c>
    </row>
    <row r="70" spans="2:6" x14ac:dyDescent="0.25">
      <c r="D70" t="s">
        <v>33</v>
      </c>
      <c r="E70" s="14">
        <f>11%*E69</f>
        <v>2750000</v>
      </c>
    </row>
    <row r="71" spans="2:6" x14ac:dyDescent="0.25">
      <c r="D71" t="s">
        <v>34</v>
      </c>
      <c r="F71" s="14">
        <f>E70+E69</f>
        <v>27750000</v>
      </c>
    </row>
    <row r="72" spans="2:6" x14ac:dyDescent="0.25">
      <c r="B72" s="13">
        <v>45480</v>
      </c>
      <c r="C72" t="s">
        <v>35</v>
      </c>
      <c r="D72" t="s">
        <v>34</v>
      </c>
      <c r="E72" s="15">
        <f>(F74+F73)</f>
        <v>1110000</v>
      </c>
    </row>
    <row r="73" spans="2:6" x14ac:dyDescent="0.25">
      <c r="D73" t="s">
        <v>33</v>
      </c>
      <c r="F73" s="15">
        <f>11%*F74</f>
        <v>110000</v>
      </c>
    </row>
    <row r="74" spans="2:6" x14ac:dyDescent="0.25">
      <c r="D74" t="s">
        <v>36</v>
      </c>
      <c r="F74" s="15">
        <v>1000000</v>
      </c>
    </row>
    <row r="75" spans="2:6" x14ac:dyDescent="0.25">
      <c r="B75" s="13">
        <v>45482</v>
      </c>
      <c r="C75" t="s">
        <v>14</v>
      </c>
      <c r="D75" t="s">
        <v>37</v>
      </c>
      <c r="E75" s="15">
        <f>F76+F77</f>
        <v>3330000</v>
      </c>
    </row>
    <row r="76" spans="2:6" x14ac:dyDescent="0.25">
      <c r="D76" t="s">
        <v>14</v>
      </c>
      <c r="F76" s="15">
        <v>3000000</v>
      </c>
    </row>
    <row r="77" spans="2:6" x14ac:dyDescent="0.25">
      <c r="D77" t="s">
        <v>38</v>
      </c>
      <c r="F77" s="15">
        <f>11%*F76</f>
        <v>330000</v>
      </c>
    </row>
    <row r="78" spans="2:6" x14ac:dyDescent="0.25">
      <c r="B78" s="13">
        <v>45484</v>
      </c>
      <c r="C78" t="s">
        <v>39</v>
      </c>
      <c r="D78" t="s">
        <v>39</v>
      </c>
      <c r="E78" s="15">
        <v>600000</v>
      </c>
    </row>
    <row r="79" spans="2:6" x14ac:dyDescent="0.25">
      <c r="D79" t="s">
        <v>38</v>
      </c>
      <c r="E79" s="15">
        <f>11%*E78</f>
        <v>66000</v>
      </c>
    </row>
    <row r="80" spans="2:6" x14ac:dyDescent="0.25">
      <c r="D80" t="s">
        <v>37</v>
      </c>
      <c r="F80" s="15">
        <f>E78+E79</f>
        <v>666000</v>
      </c>
    </row>
    <row r="95" spans="2:8" x14ac:dyDescent="0.25">
      <c r="B95" s="2" t="s">
        <v>19</v>
      </c>
      <c r="C95" s="2"/>
      <c r="D95" s="2"/>
      <c r="E95" s="2"/>
      <c r="F95" s="2"/>
      <c r="G95" s="2"/>
      <c r="H95" s="2"/>
    </row>
    <row r="96" spans="2:8" x14ac:dyDescent="0.25">
      <c r="B96" s="3" t="s">
        <v>20</v>
      </c>
      <c r="C96" s="3" t="s">
        <v>21</v>
      </c>
      <c r="D96" s="3" t="s">
        <v>22</v>
      </c>
      <c r="E96" s="3" t="s">
        <v>23</v>
      </c>
      <c r="F96" s="3" t="s">
        <v>24</v>
      </c>
      <c r="G96" s="3" t="s">
        <v>25</v>
      </c>
      <c r="H96" s="3" t="s">
        <v>26</v>
      </c>
    </row>
    <row r="97" spans="2:8" x14ac:dyDescent="0.25">
      <c r="B97" s="3">
        <v>1</v>
      </c>
      <c r="C97" s="4">
        <v>52500000</v>
      </c>
      <c r="D97" s="10">
        <v>4000000</v>
      </c>
      <c r="E97" s="3">
        <v>4</v>
      </c>
      <c r="F97" s="11">
        <f>100%/E97</f>
        <v>0.25</v>
      </c>
      <c r="G97" s="4">
        <f>(C97-D97)/E97</f>
        <v>12125000</v>
      </c>
      <c r="H97" s="10">
        <v>12125000</v>
      </c>
    </row>
  </sheetData>
  <mergeCells count="18">
    <mergeCell ref="B39:H39"/>
    <mergeCell ref="B43:H43"/>
    <mergeCell ref="B67:B68"/>
    <mergeCell ref="C67:C68"/>
    <mergeCell ref="D67:F67"/>
    <mergeCell ref="B95:H95"/>
    <mergeCell ref="C11:C13"/>
    <mergeCell ref="D11:L11"/>
    <mergeCell ref="D12:F12"/>
    <mergeCell ref="G12:I12"/>
    <mergeCell ref="J12:L12"/>
    <mergeCell ref="C21:C23"/>
    <mergeCell ref="D21:L21"/>
    <mergeCell ref="D22:F22"/>
    <mergeCell ref="G22:I22"/>
    <mergeCell ref="J22:L22"/>
    <mergeCell ref="B11:B13"/>
    <mergeCell ref="B21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</dc:creator>
  <cp:lastModifiedBy>ESC</cp:lastModifiedBy>
  <dcterms:created xsi:type="dcterms:W3CDTF">2024-04-19T16:41:48Z</dcterms:created>
  <dcterms:modified xsi:type="dcterms:W3CDTF">2024-04-19T17:03:13Z</dcterms:modified>
</cp:coreProperties>
</file>