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OCS 2023\CursoAdminLog\Trabajos Practicos\"/>
    </mc:Choice>
  </mc:AlternateContent>
  <xr:revisionPtr revIDLastSave="0" documentId="13_ncr:1_{81211453-ABE4-45A9-9631-A7DCBDC980FD}" xr6:coauthVersionLast="47" xr6:coauthVersionMax="47" xr10:uidLastSave="{00000000-0000-0000-0000-000000000000}"/>
  <bookViews>
    <workbookView xWindow="-108" yWindow="-108" windowWidth="30936" windowHeight="17496" xr2:uid="{51CB077F-DB25-4CA1-93E2-1FA64D8667C7}"/>
  </bookViews>
  <sheets>
    <sheet name="DESARROLL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4" i="1" l="1"/>
  <c r="K33" i="1"/>
  <c r="J33" i="1"/>
  <c r="H36" i="1"/>
  <c r="H29" i="1"/>
  <c r="U35" i="1"/>
  <c r="T35" i="1"/>
  <c r="S35" i="1"/>
  <c r="R35" i="1"/>
  <c r="Q35" i="1"/>
  <c r="P35" i="1"/>
  <c r="O35" i="1"/>
  <c r="N35" i="1"/>
  <c r="N36" i="1" s="1"/>
  <c r="M35" i="1"/>
  <c r="L35" i="1"/>
  <c r="K35" i="1"/>
  <c r="L34" i="1"/>
  <c r="S36" i="1"/>
  <c r="O36" i="1"/>
  <c r="J35" i="1"/>
  <c r="J34" i="1"/>
  <c r="P34" i="1"/>
  <c r="G33" i="1"/>
  <c r="G35" i="1"/>
  <c r="G34" i="1"/>
  <c r="Q36" i="1"/>
  <c r="M36" i="1"/>
  <c r="R34" i="1"/>
  <c r="K29" i="1"/>
  <c r="M29" i="1"/>
  <c r="N29" i="1"/>
  <c r="O29" i="1"/>
  <c r="P29" i="1"/>
  <c r="Q29" i="1"/>
  <c r="R29" i="1"/>
  <c r="S29" i="1"/>
  <c r="J29" i="1"/>
  <c r="U28" i="1"/>
  <c r="V28" i="1" s="1"/>
  <c r="T27" i="1"/>
  <c r="T29" i="1" s="1"/>
  <c r="L26" i="1"/>
  <c r="V26" i="1" s="1"/>
  <c r="E8" i="1"/>
  <c r="E7" i="1"/>
  <c r="E6" i="1"/>
  <c r="L33" i="1" l="1"/>
  <c r="K36" i="1"/>
  <c r="G36" i="1"/>
  <c r="J36" i="1"/>
  <c r="R36" i="1"/>
  <c r="P36" i="1"/>
  <c r="L36" i="1"/>
  <c r="U36" i="1"/>
  <c r="E9" i="1"/>
  <c r="L29" i="1"/>
  <c r="U29" i="1"/>
  <c r="V27" i="1"/>
  <c r="V29" i="1" s="1"/>
  <c r="V35" i="1" l="1"/>
  <c r="V33" i="1"/>
  <c r="V34" i="1"/>
  <c r="V36" i="1" s="1"/>
  <c r="T36" i="1"/>
  <c r="V37" i="1" s="1"/>
</calcChain>
</file>

<file path=xl/sharedStrings.xml><?xml version="1.0" encoding="utf-8"?>
<sst xmlns="http://schemas.openxmlformats.org/spreadsheetml/2006/main" count="54" uniqueCount="20">
  <si>
    <t>VALOR POR PRODUCTO</t>
  </si>
  <si>
    <t>PRODUCTO A</t>
  </si>
  <si>
    <t>PRODUCTO B</t>
  </si>
  <si>
    <t>PRODUCTO C</t>
  </si>
  <si>
    <t>SEGUN METODO ABC</t>
  </si>
  <si>
    <t>%</t>
  </si>
  <si>
    <t>CANTIDAD</t>
  </si>
  <si>
    <t>VALOR</t>
  </si>
  <si>
    <t>TOTAL DE PRODUCTOS</t>
  </si>
  <si>
    <t>MESES</t>
  </si>
  <si>
    <t>R</t>
  </si>
  <si>
    <t>CALCULO CANTIDADES</t>
  </si>
  <si>
    <t>CANTIDADES VENDIDAS</t>
  </si>
  <si>
    <t>TOTALES</t>
  </si>
  <si>
    <t>TOTAL PRODUCTOS</t>
  </si>
  <si>
    <t>CANT</t>
  </si>
  <si>
    <t>VALORES</t>
  </si>
  <si>
    <t xml:space="preserve">VALORES VENDIDOS </t>
  </si>
  <si>
    <t>REPRESENTACION</t>
  </si>
  <si>
    <t>TOTAL VENTAS TODOS LOS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</si>
</sst>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2" fontId="0" fillId="0" borderId="0" xfId="1" applyFont="1"/>
    <xf numFmtId="0" fontId="2" fillId="0" borderId="0" xfId="0" applyFont="1"/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2" fillId="0" borderId="0" xfId="0" applyFont="1" applyAlignment="1">
      <alignment wrapText="1"/>
    </xf>
    <xf numFmtId="3" fontId="3" fillId="0" borderId="0" xfId="0" applyNumberFormat="1" applyFont="1"/>
    <xf numFmtId="1" fontId="0" fillId="0" borderId="0" xfId="0" applyNumberFormat="1"/>
    <xf numFmtId="49" fontId="0" fillId="0" borderId="0" xfId="0" applyNumberFormat="1"/>
    <xf numFmtId="0" fontId="0" fillId="0" borderId="6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Border="1"/>
    <xf numFmtId="1" fontId="0" fillId="0" borderId="0" xfId="0" applyNumberFormat="1" applyFill="1" applyBorder="1" applyAlignment="1">
      <alignment horizontal="right"/>
    </xf>
    <xf numFmtId="1" fontId="0" fillId="0" borderId="5" xfId="0" applyNumberFormat="1" applyBorder="1"/>
    <xf numFmtId="1" fontId="0" fillId="0" borderId="5" xfId="0" applyNumberForma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5" xfId="0" applyBorder="1" applyAlignment="1">
      <alignment horizontal="center" wrapText="1"/>
    </xf>
    <xf numFmtId="1" fontId="2" fillId="2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0" fillId="4" borderId="5" xfId="0" applyNumberFormat="1" applyFill="1" applyBorder="1" applyAlignment="1">
      <alignment horizontal="center"/>
    </xf>
    <xf numFmtId="17" fontId="0" fillId="0" borderId="5" xfId="0" applyNumberFormat="1" applyFont="1" applyBorder="1"/>
    <xf numFmtId="17" fontId="2" fillId="0" borderId="5" xfId="0" applyNumberFormat="1" applyFont="1" applyBorder="1"/>
    <xf numFmtId="17" fontId="0" fillId="0" borderId="5" xfId="0" applyNumberFormat="1" applyBorder="1"/>
    <xf numFmtId="0" fontId="2" fillId="0" borderId="0" xfId="0" applyFont="1" applyAlignment="1">
      <alignment horizontal="center"/>
    </xf>
    <xf numFmtId="1" fontId="2" fillId="0" borderId="0" xfId="0" applyNumberFormat="1" applyFont="1"/>
    <xf numFmtId="42" fontId="0" fillId="0" borderId="0" xfId="0" applyNumberFormat="1"/>
    <xf numFmtId="42" fontId="0" fillId="0" borderId="5" xfId="1" applyFont="1" applyBorder="1"/>
    <xf numFmtId="42" fontId="2" fillId="0" borderId="0" xfId="1" applyFont="1"/>
    <xf numFmtId="42" fontId="0" fillId="0" borderId="5" xfId="1" applyFont="1" applyBorder="1" applyAlignment="1">
      <alignment horizontal="center"/>
    </xf>
    <xf numFmtId="42" fontId="0" fillId="4" borderId="5" xfId="1" applyFont="1" applyFill="1" applyBorder="1" applyAlignment="1">
      <alignment horizontal="center"/>
    </xf>
    <xf numFmtId="42" fontId="2" fillId="0" borderId="0" xfId="1" applyFont="1" applyAlignment="1">
      <alignment horizontal="center"/>
    </xf>
    <xf numFmtId="42" fontId="2" fillId="3" borderId="0" xfId="1" applyFont="1" applyFill="1" applyAlignment="1">
      <alignment horizontal="center"/>
    </xf>
    <xf numFmtId="0" fontId="0" fillId="0" borderId="0" xfId="0" applyFill="1" applyBorder="1"/>
    <xf numFmtId="42" fontId="0" fillId="3" borderId="5" xfId="1" applyFont="1" applyFill="1" applyBorder="1"/>
    <xf numFmtId="42" fontId="0" fillId="5" borderId="5" xfId="1" applyFont="1" applyFill="1" applyBorder="1"/>
    <xf numFmtId="42" fontId="2" fillId="5" borderId="0" xfId="1" applyFont="1" applyFill="1" applyAlignment="1">
      <alignment horizontal="center"/>
    </xf>
    <xf numFmtId="0" fontId="0" fillId="0" borderId="8" xfId="0" applyBorder="1"/>
    <xf numFmtId="42" fontId="0" fillId="0" borderId="5" xfId="0" applyNumberFormat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CANTIDADES VENDIDAS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DESARROLLO!$I$26</c:f>
              <c:strCache>
                <c:ptCount val="1"/>
                <c:pt idx="0">
                  <c:v>PRODUCTO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DESARROLLO!$J$25:$U$25</c:f>
              <c:numCache>
                <c:formatCode>mmm\-yy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DESARROLLO!$J$26:$U$26</c:f>
              <c:numCache>
                <c:formatCode>0</c:formatCode>
                <c:ptCount val="12"/>
                <c:pt idx="0">
                  <c:v>750</c:v>
                </c:pt>
                <c:pt idx="1">
                  <c:v>1000</c:v>
                </c:pt>
                <c:pt idx="2">
                  <c:v>2566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C-42E0-ACB6-2A235DD880C1}"/>
            </c:ext>
          </c:extLst>
        </c:ser>
        <c:ser>
          <c:idx val="1"/>
          <c:order val="1"/>
          <c:tx>
            <c:strRef>
              <c:f>DESARROLLO!$I$27</c:f>
              <c:strCache>
                <c:ptCount val="1"/>
                <c:pt idx="0">
                  <c:v>PRODUCTO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DESARROLLO!$J$25:$U$25</c:f>
              <c:numCache>
                <c:formatCode>mmm\-yy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DESARROLLO!$J$27:$U$27</c:f>
              <c:numCache>
                <c:formatCode>0</c:formatCode>
                <c:ptCount val="12"/>
                <c:pt idx="0">
                  <c:v>1500</c:v>
                </c:pt>
                <c:pt idx="2">
                  <c:v>800</c:v>
                </c:pt>
                <c:pt idx="6">
                  <c:v>200</c:v>
                </c:pt>
                <c:pt idx="8">
                  <c:v>1230</c:v>
                </c:pt>
                <c:pt idx="10">
                  <c:v>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C-42E0-ACB6-2A235DD880C1}"/>
            </c:ext>
          </c:extLst>
        </c:ser>
        <c:ser>
          <c:idx val="2"/>
          <c:order val="2"/>
          <c:tx>
            <c:strRef>
              <c:f>DESARROLLO!$I$28</c:f>
              <c:strCache>
                <c:ptCount val="1"/>
                <c:pt idx="0">
                  <c:v>PRODUCTO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DESARROLLO!$J$25:$U$25</c:f>
              <c:numCache>
                <c:formatCode>mmm\-yy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DESARROLLO!$J$28:$U$28</c:f>
              <c:numCache>
                <c:formatCode>0</c:formatCode>
                <c:ptCount val="12"/>
                <c:pt idx="0">
                  <c:v>1000</c:v>
                </c:pt>
                <c:pt idx="1">
                  <c:v>3000</c:v>
                </c:pt>
                <c:pt idx="2">
                  <c:v>200</c:v>
                </c:pt>
                <c:pt idx="3">
                  <c:v>500</c:v>
                </c:pt>
                <c:pt idx="4">
                  <c:v>300</c:v>
                </c:pt>
                <c:pt idx="5">
                  <c:v>1000</c:v>
                </c:pt>
                <c:pt idx="6">
                  <c:v>345</c:v>
                </c:pt>
                <c:pt idx="7">
                  <c:v>1000</c:v>
                </c:pt>
                <c:pt idx="8">
                  <c:v>600</c:v>
                </c:pt>
                <c:pt idx="9">
                  <c:v>700</c:v>
                </c:pt>
                <c:pt idx="10">
                  <c:v>100</c:v>
                </c:pt>
                <c:pt idx="11">
                  <c:v>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1C-42E0-ACB6-2A235DD8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9318208"/>
        <c:axId val="259316128"/>
        <c:axId val="0"/>
      </c:bar3DChart>
      <c:dateAx>
        <c:axId val="2593182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9316128"/>
        <c:crosses val="autoZero"/>
        <c:auto val="1"/>
        <c:lblOffset val="100"/>
        <c:baseTimeUnit val="months"/>
      </c:dateAx>
      <c:valAx>
        <c:axId val="2593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931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L"/>
              <a:t>CANTIDADES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555903578351048"/>
          <c:y val="0.18300925925925926"/>
          <c:w val="0.75245815267566696"/>
          <c:h val="0.6036880285797608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DESARROLLO!$H$26:$I$26</c:f>
              <c:numCache>
                <c:formatCode>General</c:formatCode>
                <c:ptCount val="2"/>
                <c:pt idx="0" formatCode="0">
                  <c:v>4316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9-4DD0-ACDB-F796DF711CC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DESARROLLO!$H$27:$I$27</c:f>
              <c:numCache>
                <c:formatCode>General</c:formatCode>
                <c:ptCount val="2"/>
                <c:pt idx="0" formatCode="0">
                  <c:v>6473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9-4DD0-ACDB-F796DF711CC0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DESARROLLO!$H$28:$I$28</c:f>
              <c:numCache>
                <c:formatCode>General</c:formatCode>
                <c:ptCount val="2"/>
                <c:pt idx="0" formatCode="0">
                  <c:v>10789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89-4DD0-ACDB-F796DF71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78373999"/>
        <c:axId val="878376495"/>
      </c:barChart>
      <c:catAx>
        <c:axId val="87837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78376495"/>
        <c:crosses val="autoZero"/>
        <c:auto val="1"/>
        <c:lblAlgn val="ctr"/>
        <c:lblOffset val="100"/>
        <c:noMultiLvlLbl val="0"/>
      </c:catAx>
      <c:valAx>
        <c:axId val="87837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7837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L"/>
              <a:t>VALORES VENTAS MENSUALES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DESARROLLO!$H$33:$I$33</c:f>
              <c:strCache>
                <c:ptCount val="2"/>
                <c:pt idx="0">
                  <c:v>4316</c:v>
                </c:pt>
                <c:pt idx="1">
                  <c:v>PRODUCTO 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DESARROLLO!$J$32:$U$32</c:f>
              <c:numCache>
                <c:formatCode>mmm\-yy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DESARROLLO!$J$33:$U$33</c:f>
              <c:numCache>
                <c:formatCode>_("$"* #,##0_);_("$"* \(#,##0\);_("$"* "-"_);_(@_)</c:formatCode>
                <c:ptCount val="12"/>
                <c:pt idx="0">
                  <c:v>90000000</c:v>
                </c:pt>
                <c:pt idx="1">
                  <c:v>120000000</c:v>
                </c:pt>
                <c:pt idx="2">
                  <c:v>307920000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8-4B8C-8F53-1C1FFE6E38B6}"/>
            </c:ext>
          </c:extLst>
        </c:ser>
        <c:ser>
          <c:idx val="1"/>
          <c:order val="1"/>
          <c:tx>
            <c:strRef>
              <c:f>DESARROLLO!$H$34:$I$34</c:f>
              <c:strCache>
                <c:ptCount val="2"/>
                <c:pt idx="0">
                  <c:v>6473</c:v>
                </c:pt>
                <c:pt idx="1">
                  <c:v>PRODUCTO 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DESARROLLO!$J$32:$U$32</c:f>
              <c:numCache>
                <c:formatCode>mmm\-yy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DESARROLLO!$J$34:$U$34</c:f>
              <c:numCache>
                <c:formatCode>_("$"* #,##0_);_("$"* \(#,##0\);_("$"* "-"_);_(@_)</c:formatCode>
                <c:ptCount val="12"/>
                <c:pt idx="0">
                  <c:v>102000000</c:v>
                </c:pt>
                <c:pt idx="2">
                  <c:v>54400000</c:v>
                </c:pt>
                <c:pt idx="6">
                  <c:v>13600000</c:v>
                </c:pt>
                <c:pt idx="8">
                  <c:v>83640000</c:v>
                </c:pt>
                <c:pt idx="10">
                  <c:v>186524000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8-4B8C-8F53-1C1FFE6E38B6}"/>
            </c:ext>
          </c:extLst>
        </c:ser>
        <c:ser>
          <c:idx val="2"/>
          <c:order val="2"/>
          <c:tx>
            <c:strRef>
              <c:f>DESARROLLO!$H$35:$I$35</c:f>
              <c:strCache>
                <c:ptCount val="2"/>
                <c:pt idx="0">
                  <c:v>10789</c:v>
                </c:pt>
                <c:pt idx="1">
                  <c:v>PRODUCTO 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6"/>
              <c:layout>
                <c:manualLayout>
                  <c:x val="3.4059945504087193E-3"/>
                  <c:y val="2.40847784200385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68-4B8C-8F53-1C1FFE6E38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DESARROLLO!$J$32:$U$32</c:f>
              <c:numCache>
                <c:formatCode>mmm\-yy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DESARROLLO!$J$35:$U$35</c:f>
              <c:numCache>
                <c:formatCode>_("$"* #,##0_);_("$"* \(#,##0\);_("$"* "-"_);_(@_)</c:formatCode>
                <c:ptCount val="12"/>
                <c:pt idx="0">
                  <c:v>9900000</c:v>
                </c:pt>
                <c:pt idx="1">
                  <c:v>29700000</c:v>
                </c:pt>
                <c:pt idx="2">
                  <c:v>1980000</c:v>
                </c:pt>
                <c:pt idx="3">
                  <c:v>4950000</c:v>
                </c:pt>
                <c:pt idx="4">
                  <c:v>2970000</c:v>
                </c:pt>
                <c:pt idx="5">
                  <c:v>9900000</c:v>
                </c:pt>
                <c:pt idx="6">
                  <c:v>3415500</c:v>
                </c:pt>
                <c:pt idx="7">
                  <c:v>9900000</c:v>
                </c:pt>
                <c:pt idx="8">
                  <c:v>5940000</c:v>
                </c:pt>
                <c:pt idx="9">
                  <c:v>6930000</c:v>
                </c:pt>
                <c:pt idx="10">
                  <c:v>990000</c:v>
                </c:pt>
                <c:pt idx="11">
                  <c:v>20235600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68-4B8C-8F53-1C1FFE6E3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0474223"/>
        <c:axId val="880470479"/>
      </c:barChart>
      <c:dateAx>
        <c:axId val="8804742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80470479"/>
        <c:crosses val="autoZero"/>
        <c:auto val="1"/>
        <c:lblOffset val="100"/>
        <c:baseTimeUnit val="months"/>
      </c:dateAx>
      <c:valAx>
        <c:axId val="88047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8047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VALORES MENSUALES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DESARROLLO!$I$40</c:f>
              <c:strCache>
                <c:ptCount val="1"/>
                <c:pt idx="0">
                  <c:v>TOTAL PRODUCTOS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DESARROLLO!$J$39:$U$39</c:f>
              <c:numCache>
                <c:formatCode>mmm\-yy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DESARROLLO!$J$40:$U$40</c:f>
              <c:numCache>
                <c:formatCode>_("$"* #,##0_);_("$"* \(#,##0\);_("$"* "-"_);_(@_)</c:formatCode>
                <c:ptCount val="12"/>
                <c:pt idx="0">
                  <c:v>201900000</c:v>
                </c:pt>
                <c:pt idx="1">
                  <c:v>149700000</c:v>
                </c:pt>
                <c:pt idx="2">
                  <c:v>364300000</c:v>
                </c:pt>
                <c:pt idx="3">
                  <c:v>4950000</c:v>
                </c:pt>
                <c:pt idx="4">
                  <c:v>2970000</c:v>
                </c:pt>
                <c:pt idx="5">
                  <c:v>9900000</c:v>
                </c:pt>
                <c:pt idx="6">
                  <c:v>17015500</c:v>
                </c:pt>
                <c:pt idx="7">
                  <c:v>9900000</c:v>
                </c:pt>
                <c:pt idx="8">
                  <c:v>89580000</c:v>
                </c:pt>
                <c:pt idx="9">
                  <c:v>6930000</c:v>
                </c:pt>
                <c:pt idx="10">
                  <c:v>187514000</c:v>
                </c:pt>
                <c:pt idx="11">
                  <c:v>20235600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3-44E2-8F00-5D8F8DEF8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12735"/>
        <c:axId val="756109823"/>
      </c:lineChart>
      <c:dateAx>
        <c:axId val="75611273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56109823"/>
        <c:crosses val="autoZero"/>
        <c:auto val="1"/>
        <c:lblOffset val="100"/>
        <c:baseTimeUnit val="months"/>
      </c:dateAx>
      <c:valAx>
        <c:axId val="75610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5611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L"/>
              <a:t>VENTAS TOTALES POR TIPO DE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5.5555555555555046E-3"/>
                  <c:y val="-0.277777777777777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8C-47B2-B55F-19121C8A28F0}"/>
                </c:ext>
              </c:extLst>
            </c:dLbl>
            <c:dLbl>
              <c:idx val="1"/>
              <c:layout>
                <c:manualLayout>
                  <c:x val="0"/>
                  <c:y val="-0.24074074074074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8C-47B2-B55F-19121C8A28F0}"/>
                </c:ext>
              </c:extLst>
            </c:dLbl>
            <c:dLbl>
              <c:idx val="2"/>
              <c:layout>
                <c:manualLayout>
                  <c:x val="2.777777777777676E-3"/>
                  <c:y val="-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8C-47B2-B55F-19121C8A28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DESARROLLO!$B$46:$B$48</c:f>
              <c:numCache>
                <c:formatCode>_("$"* #,##0_);_("$"* \(#,##0\);_("$"* "-"_);_(@_)</c:formatCode>
                <c:ptCount val="3"/>
                <c:pt idx="0">
                  <c:v>517872000.00000006</c:v>
                </c:pt>
                <c:pt idx="1">
                  <c:v>440191200</c:v>
                </c:pt>
                <c:pt idx="2">
                  <c:v>106811100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C-47B2-B55F-19121C8A28F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DESARROLLO!$C$46:$C$48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C-47B2-B55F-19121C8A2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8371087"/>
        <c:axId val="878370255"/>
      </c:barChart>
      <c:catAx>
        <c:axId val="87837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78370255"/>
        <c:crosses val="autoZero"/>
        <c:auto val="1"/>
        <c:lblAlgn val="ctr"/>
        <c:lblOffset val="100"/>
        <c:noMultiLvlLbl val="0"/>
      </c:catAx>
      <c:valAx>
        <c:axId val="87837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7837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11</xdr:row>
      <xdr:rowOff>160020</xdr:rowOff>
    </xdr:from>
    <xdr:to>
      <xdr:col>6</xdr:col>
      <xdr:colOff>7620</xdr:colOff>
      <xdr:row>28</xdr:row>
      <xdr:rowOff>167640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72C7B32-1AC6-4127-BCD8-2463697A5E4F}"/>
            </a:ext>
          </a:extLst>
        </xdr:cNvPr>
        <xdr:cNvSpPr txBox="1"/>
      </xdr:nvSpPr>
      <xdr:spPr>
        <a:xfrm>
          <a:off x="68580" y="2369820"/>
          <a:ext cx="4777740" cy="3116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/>
            <a:t>Información Caso Práctico 24-11-2023 Existe una relación directa entre la vida útil de los productos y su volumen de ventas. </a:t>
          </a:r>
        </a:p>
        <a:p>
          <a:r>
            <a:rPr lang="es-CL"/>
            <a:t>El análisis de los costos en la cadena de suministro es relevante para identificar los elementos que más contribuyen a las ganancias de una empresa. </a:t>
          </a:r>
        </a:p>
        <a:p>
          <a:r>
            <a:rPr lang="es-CL"/>
            <a:t>El objetivo del estudio es identificar los artículos con mayor valor de inventario de la empresa Sodimac entre el año 2021 y 2022,</a:t>
          </a:r>
        </a:p>
        <a:p>
          <a:r>
            <a:rPr lang="es-CL"/>
            <a:t> clasificándolos en categorías según el Método del análisis ABC. </a:t>
          </a:r>
        </a:p>
        <a:p>
          <a:r>
            <a:rPr lang="es-CL"/>
            <a:t>La empresa realizará el análisis por 21.578 productos que ingresaron a la empresa durante 12 meses.</a:t>
          </a:r>
        </a:p>
        <a:p>
          <a:r>
            <a:rPr lang="es-CL"/>
            <a:t> Desde el mes de febrero 2021 hasta el mes de enero 2022. </a:t>
          </a:r>
        </a:p>
        <a:p>
          <a:r>
            <a:rPr lang="es-CL"/>
            <a:t>En los meses de febrero, marzo y abril el Producto A obtuvo la rotación de sus productos. </a:t>
          </a:r>
        </a:p>
        <a:p>
          <a:r>
            <a:rPr lang="es-CL"/>
            <a:t>En los meses febrero, abril, agosto, octubre y diciembre, el Producto B obtuvo rotación sus productos. </a:t>
          </a:r>
        </a:p>
        <a:p>
          <a:r>
            <a:rPr lang="es-CL"/>
            <a:t>En entre los meses de febrero 2021 y enero 2022 el Producto C obtuvo su rotación de sus productos. </a:t>
          </a:r>
        </a:p>
        <a:p>
          <a:endParaRPr lang="es-CL" sz="1100"/>
        </a:p>
      </xdr:txBody>
    </xdr:sp>
    <xdr:clientData/>
  </xdr:twoCellAnchor>
  <xdr:twoCellAnchor>
    <xdr:from>
      <xdr:col>0</xdr:col>
      <xdr:colOff>0</xdr:colOff>
      <xdr:row>29</xdr:row>
      <xdr:rowOff>99060</xdr:rowOff>
    </xdr:from>
    <xdr:to>
      <xdr:col>6</xdr:col>
      <xdr:colOff>38100</xdr:colOff>
      <xdr:row>43</xdr:row>
      <xdr:rowOff>38100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0F5CC9A-F241-4A75-91DF-191213E3B266}"/>
            </a:ext>
          </a:extLst>
        </xdr:cNvPr>
        <xdr:cNvSpPr txBox="1"/>
      </xdr:nvSpPr>
      <xdr:spPr>
        <a:xfrm>
          <a:off x="0" y="5600700"/>
          <a:ext cx="4876800" cy="2316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200"/>
            <a:t>Desarrollar los ejercicios paso a paso: </a:t>
          </a:r>
        </a:p>
        <a:p>
          <a:r>
            <a:rPr lang="es-CL" sz="1200"/>
            <a:t>1.-Clasificar productos según Método ABC </a:t>
          </a:r>
        </a:p>
        <a:p>
          <a:r>
            <a:rPr lang="es-CL" sz="1200"/>
            <a:t>ok</a:t>
          </a:r>
        </a:p>
        <a:p>
          <a:r>
            <a:rPr lang="es-CL" sz="1200"/>
            <a:t>2.-Calcular ventas y clasificar productos de ventas por meses especificados. </a:t>
          </a:r>
        </a:p>
        <a:p>
          <a:r>
            <a:rPr lang="es-CL" sz="1200"/>
            <a:t>ok</a:t>
          </a:r>
        </a:p>
        <a:p>
          <a:r>
            <a:rPr lang="es-CL" sz="1200"/>
            <a:t>3.-Identifique que mes tuvo la mayor venta la empresa </a:t>
          </a:r>
        </a:p>
        <a:p>
          <a:r>
            <a:rPr lang="es-CL" sz="1200"/>
            <a:t>    El mes de Abril  </a:t>
          </a:r>
          <a:r>
            <a:rPr lang="es-CL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$364.300.000</a:t>
          </a:r>
          <a:endParaRPr lang="es-CL" sz="1200"/>
        </a:p>
        <a:p>
          <a:r>
            <a:rPr lang="es-CL" sz="1200"/>
            <a:t>4.-Identifique que mes tuvo la menor venta </a:t>
          </a:r>
        </a:p>
        <a:p>
          <a:r>
            <a:rPr lang="es-CL" sz="1200"/>
            <a:t>    El mes de Junio </a:t>
          </a:r>
          <a:r>
            <a:rPr lang="es-CL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2.970.000 </a:t>
          </a:r>
          <a:endParaRPr lang="es-CL" sz="1200"/>
        </a:p>
        <a:p>
          <a:r>
            <a:rPr lang="es-CL" sz="1200"/>
            <a:t>5.-Nombre los meses que la empresa tuvo las mayores ventas.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L" sz="1200"/>
            <a:t>  Abril </a:t>
          </a:r>
          <a:r>
            <a:rPr lang="es-CL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$364.300.000</a:t>
          </a:r>
          <a:endParaRPr lang="es-CL">
            <a:effectLst/>
          </a:endParaRPr>
        </a:p>
        <a:p>
          <a:r>
            <a:rPr lang="es-C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Octubre </a:t>
          </a:r>
          <a:r>
            <a:rPr lang="es-C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L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$89.580.000 </a:t>
          </a:r>
          <a:r>
            <a:rPr lang="es-C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Diciembre  </a:t>
          </a:r>
          <a:r>
            <a:rPr lang="es-CL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$187.514.000</a:t>
          </a:r>
          <a:endParaRPr lang="es-CL" sz="1200" b="1"/>
        </a:p>
        <a:p>
          <a:endParaRPr lang="es-CL" sz="1100"/>
        </a:p>
      </xdr:txBody>
    </xdr:sp>
    <xdr:clientData/>
  </xdr:twoCellAnchor>
  <xdr:twoCellAnchor>
    <xdr:from>
      <xdr:col>6</xdr:col>
      <xdr:colOff>220980</xdr:colOff>
      <xdr:row>0</xdr:row>
      <xdr:rowOff>76200</xdr:rowOff>
    </xdr:from>
    <xdr:to>
      <xdr:col>13</xdr:col>
      <xdr:colOff>274320</xdr:colOff>
      <xdr:row>15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5F40B0-6556-4595-AE63-F770885D8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396240</xdr:colOff>
      <xdr:row>0</xdr:row>
      <xdr:rowOff>121920</xdr:rowOff>
    </xdr:from>
    <xdr:to>
      <xdr:col>18</xdr:col>
      <xdr:colOff>487680</xdr:colOff>
      <xdr:row>15</xdr:row>
      <xdr:rowOff>129540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AF6F337-936B-4A9B-BCEE-A9E14753C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</xdr:colOff>
      <xdr:row>71</xdr:row>
      <xdr:rowOff>38100</xdr:rowOff>
    </xdr:from>
    <xdr:to>
      <xdr:col>21</xdr:col>
      <xdr:colOff>0</xdr:colOff>
      <xdr:row>100</xdr:row>
      <xdr:rowOff>7620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564F597-D391-4133-93AF-EEFAEF75F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411480</xdr:colOff>
      <xdr:row>41</xdr:row>
      <xdr:rowOff>121920</xdr:rowOff>
    </xdr:from>
    <xdr:to>
      <xdr:col>21</xdr:col>
      <xdr:colOff>15240</xdr:colOff>
      <xdr:row>69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2629CA0-B153-4EB8-8DC8-B0880D8CF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243840</xdr:colOff>
      <xdr:row>49</xdr:row>
      <xdr:rowOff>137160</xdr:rowOff>
    </xdr:from>
    <xdr:to>
      <xdr:col>5</xdr:col>
      <xdr:colOff>670560</xdr:colOff>
      <xdr:row>64</xdr:row>
      <xdr:rowOff>137160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529F78B-B0EE-44E3-ADAA-8664B9C1E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F0095-7A7D-4EA8-958F-2FDF5D92E654}">
  <dimension ref="A3:V48"/>
  <sheetViews>
    <sheetView tabSelected="1" topLeftCell="A36" workbookViewId="0">
      <selection activeCell="G45" sqref="G45"/>
    </sheetView>
  </sheetViews>
  <sheetFormatPr baseColWidth="10" defaultRowHeight="14.4" x14ac:dyDescent="0.3"/>
  <cols>
    <col min="2" max="2" width="13" bestFit="1" customWidth="1"/>
    <col min="3" max="3" width="12.77734375" customWidth="1"/>
    <col min="4" max="4" width="11.5546875" customWidth="1"/>
    <col min="6" max="6" width="6.77734375" customWidth="1"/>
    <col min="7" max="7" width="14.5546875" bestFit="1" customWidth="1"/>
    <col min="8" max="8" width="6.5546875" customWidth="1"/>
    <col min="9" max="9" width="16.88671875" customWidth="1"/>
    <col min="10" max="11" width="13" bestFit="1" customWidth="1"/>
    <col min="12" max="12" width="16.44140625" customWidth="1"/>
    <col min="13" max="15" width="13" bestFit="1" customWidth="1"/>
    <col min="16" max="16" width="19.21875" bestFit="1" customWidth="1"/>
    <col min="17" max="21" width="13" bestFit="1" customWidth="1"/>
    <col min="22" max="22" width="14.44140625" customWidth="1"/>
  </cols>
  <sheetData>
    <row r="3" spans="1:15" ht="15" thickBot="1" x14ac:dyDescent="0.35">
      <c r="C3" s="4" t="s">
        <v>4</v>
      </c>
      <c r="D3" s="4"/>
    </row>
    <row r="4" spans="1:15" x14ac:dyDescent="0.3">
      <c r="C4" s="1" t="s">
        <v>5</v>
      </c>
      <c r="D4" s="2" t="s">
        <v>5</v>
      </c>
      <c r="G4" s="17"/>
      <c r="H4" s="17"/>
      <c r="I4" s="17"/>
      <c r="J4" s="17"/>
      <c r="K4" s="17"/>
      <c r="L4" s="17"/>
      <c r="M4" s="17"/>
      <c r="N4" s="17"/>
      <c r="O4" s="18"/>
    </row>
    <row r="5" spans="1:15" ht="28.8" x14ac:dyDescent="0.3">
      <c r="B5" s="8" t="s">
        <v>0</v>
      </c>
      <c r="C5" s="5" t="s">
        <v>6</v>
      </c>
      <c r="D5" s="12" t="s">
        <v>7</v>
      </c>
      <c r="E5" s="24" t="s">
        <v>11</v>
      </c>
    </row>
    <row r="6" spans="1:15" x14ac:dyDescent="0.3">
      <c r="A6" t="s">
        <v>1</v>
      </c>
      <c r="B6" s="3">
        <v>120000</v>
      </c>
      <c r="C6" s="6">
        <v>0.2</v>
      </c>
      <c r="D6" s="13">
        <v>0.8</v>
      </c>
      <c r="E6" s="16">
        <f>C10*C6</f>
        <v>4315.6000000000004</v>
      </c>
      <c r="F6">
        <v>4316</v>
      </c>
    </row>
    <row r="7" spans="1:15" x14ac:dyDescent="0.3">
      <c r="A7" t="s">
        <v>2</v>
      </c>
      <c r="B7" s="3">
        <v>68000</v>
      </c>
      <c r="C7" s="6">
        <v>0.3</v>
      </c>
      <c r="D7" s="13">
        <v>0.15</v>
      </c>
      <c r="E7" s="16">
        <f>C10*C7</f>
        <v>6473.4</v>
      </c>
      <c r="F7">
        <v>6473</v>
      </c>
      <c r="H7" s="19"/>
      <c r="K7" s="9"/>
    </row>
    <row r="8" spans="1:15" ht="15" thickBot="1" x14ac:dyDescent="0.35">
      <c r="A8" t="s">
        <v>3</v>
      </c>
      <c r="B8" s="3">
        <v>9900</v>
      </c>
      <c r="C8" s="7">
        <v>0.5</v>
      </c>
      <c r="D8" s="14">
        <v>0.05</v>
      </c>
      <c r="E8" s="16">
        <f>C10*C8</f>
        <v>10789</v>
      </c>
      <c r="F8">
        <v>10789</v>
      </c>
      <c r="H8" s="19"/>
    </row>
    <row r="9" spans="1:15" x14ac:dyDescent="0.3">
      <c r="E9">
        <f>SUM(E6:E8)</f>
        <v>21578</v>
      </c>
      <c r="H9" s="19"/>
    </row>
    <row r="10" spans="1:15" x14ac:dyDescent="0.3">
      <c r="A10" t="s">
        <v>8</v>
      </c>
      <c r="C10" s="20">
        <v>21578</v>
      </c>
      <c r="H10" s="19"/>
    </row>
    <row r="11" spans="1:15" x14ac:dyDescent="0.3">
      <c r="A11" t="s">
        <v>9</v>
      </c>
      <c r="C11" s="10">
        <v>12</v>
      </c>
      <c r="H11" s="19"/>
    </row>
    <row r="12" spans="1:15" x14ac:dyDescent="0.3">
      <c r="H12" s="19"/>
    </row>
    <row r="18" spans="3:22" x14ac:dyDescent="0.3">
      <c r="C18" s="11"/>
      <c r="N18" s="4" t="s">
        <v>18</v>
      </c>
    </row>
    <row r="19" spans="3:22" x14ac:dyDescent="0.3">
      <c r="J19" s="29">
        <v>44228</v>
      </c>
      <c r="K19" s="29">
        <v>44256</v>
      </c>
      <c r="L19" s="29">
        <v>44287</v>
      </c>
      <c r="M19" s="30">
        <v>44317</v>
      </c>
      <c r="N19" s="30">
        <v>44348</v>
      </c>
      <c r="O19" s="30">
        <v>44378</v>
      </c>
      <c r="P19" s="29">
        <v>44409</v>
      </c>
      <c r="Q19" s="30">
        <v>44440</v>
      </c>
      <c r="R19" s="29">
        <v>44470</v>
      </c>
      <c r="S19" s="30">
        <v>44501</v>
      </c>
      <c r="T19" s="28">
        <v>44531</v>
      </c>
      <c r="U19" s="30">
        <v>44562</v>
      </c>
    </row>
    <row r="20" spans="3:22" x14ac:dyDescent="0.3">
      <c r="H20" s="21">
        <v>4315.6000000000004</v>
      </c>
      <c r="I20" s="16" t="s">
        <v>1</v>
      </c>
      <c r="J20" s="15" t="s">
        <v>10</v>
      </c>
      <c r="K20" s="15" t="s">
        <v>10</v>
      </c>
      <c r="L20" s="15" t="s">
        <v>10</v>
      </c>
      <c r="M20" s="16"/>
      <c r="N20" s="16"/>
      <c r="O20" s="16"/>
      <c r="P20" s="16"/>
      <c r="Q20" s="16"/>
      <c r="R20" s="16"/>
      <c r="S20" s="16"/>
      <c r="T20" s="16"/>
      <c r="U20" s="16"/>
    </row>
    <row r="21" spans="3:22" x14ac:dyDescent="0.3">
      <c r="H21" s="21">
        <v>6473.4</v>
      </c>
      <c r="I21" s="16" t="s">
        <v>2</v>
      </c>
      <c r="J21" s="15" t="s">
        <v>10</v>
      </c>
      <c r="K21" s="16"/>
      <c r="L21" s="15" t="s">
        <v>10</v>
      </c>
      <c r="M21" s="16"/>
      <c r="N21" s="16"/>
      <c r="O21" s="16"/>
      <c r="P21" s="15" t="s">
        <v>10</v>
      </c>
      <c r="Q21" s="16"/>
      <c r="R21" s="15" t="s">
        <v>10</v>
      </c>
      <c r="S21" s="15"/>
      <c r="T21" s="15" t="s">
        <v>10</v>
      </c>
      <c r="U21" s="16"/>
    </row>
    <row r="22" spans="3:22" x14ac:dyDescent="0.3">
      <c r="H22" s="21">
        <v>10789</v>
      </c>
      <c r="I22" s="16" t="s">
        <v>3</v>
      </c>
      <c r="J22" s="15" t="s">
        <v>10</v>
      </c>
      <c r="K22" s="15" t="s">
        <v>10</v>
      </c>
      <c r="L22" s="15" t="s">
        <v>10</v>
      </c>
      <c r="M22" s="15" t="s">
        <v>10</v>
      </c>
      <c r="N22" s="15" t="s">
        <v>10</v>
      </c>
      <c r="O22" s="15" t="s">
        <v>10</v>
      </c>
      <c r="P22" s="15" t="s">
        <v>10</v>
      </c>
      <c r="Q22" s="15" t="s">
        <v>10</v>
      </c>
      <c r="R22" s="15" t="s">
        <v>10</v>
      </c>
      <c r="S22" s="15" t="s">
        <v>10</v>
      </c>
      <c r="T22" s="15" t="s">
        <v>10</v>
      </c>
      <c r="U22" s="15" t="s">
        <v>10</v>
      </c>
    </row>
    <row r="24" spans="3:22" x14ac:dyDescent="0.3">
      <c r="N24" s="4" t="s">
        <v>12</v>
      </c>
    </row>
    <row r="25" spans="3:22" x14ac:dyDescent="0.3">
      <c r="J25" s="28">
        <v>44228</v>
      </c>
      <c r="K25" s="28">
        <v>44256</v>
      </c>
      <c r="L25" s="28">
        <v>44287</v>
      </c>
      <c r="M25" s="28">
        <v>44317</v>
      </c>
      <c r="N25" s="28">
        <v>44348</v>
      </c>
      <c r="O25" s="28">
        <v>44378</v>
      </c>
      <c r="P25" s="28">
        <v>44409</v>
      </c>
      <c r="Q25" s="28">
        <v>44440</v>
      </c>
      <c r="R25" s="28">
        <v>44470</v>
      </c>
      <c r="S25" s="28">
        <v>44501</v>
      </c>
      <c r="T25" s="28">
        <v>44531</v>
      </c>
      <c r="U25" s="28">
        <v>44562</v>
      </c>
      <c r="V25" s="31" t="s">
        <v>13</v>
      </c>
    </row>
    <row r="26" spans="3:22" x14ac:dyDescent="0.3">
      <c r="H26" s="21">
        <v>4316</v>
      </c>
      <c r="I26" s="16" t="s">
        <v>1</v>
      </c>
      <c r="J26" s="22">
        <v>750</v>
      </c>
      <c r="K26" s="22">
        <v>1000</v>
      </c>
      <c r="L26" s="27">
        <f>H26-(J26+K26)</f>
        <v>2566</v>
      </c>
      <c r="M26" s="21"/>
      <c r="N26" s="21"/>
      <c r="O26" s="21"/>
      <c r="P26" s="21"/>
      <c r="Q26" s="21"/>
      <c r="R26" s="21"/>
      <c r="S26" s="21"/>
      <c r="T26" s="21"/>
      <c r="U26" s="21"/>
      <c r="V26" s="21">
        <f>SUM(J26:U26)</f>
        <v>4316</v>
      </c>
    </row>
    <row r="27" spans="3:22" x14ac:dyDescent="0.3">
      <c r="H27" s="21">
        <v>6473</v>
      </c>
      <c r="I27" s="16" t="s">
        <v>2</v>
      </c>
      <c r="J27" s="22">
        <v>1500</v>
      </c>
      <c r="K27" s="21"/>
      <c r="L27" s="22">
        <v>800</v>
      </c>
      <c r="M27" s="21"/>
      <c r="N27" s="21"/>
      <c r="O27" s="21"/>
      <c r="P27" s="22">
        <v>200</v>
      </c>
      <c r="Q27" s="21"/>
      <c r="R27" s="22">
        <v>1230</v>
      </c>
      <c r="S27" s="22"/>
      <c r="T27" s="27">
        <f>H27-(J27+L27+P27+R27)</f>
        <v>2743</v>
      </c>
      <c r="U27" s="21"/>
      <c r="V27" s="21">
        <f>SUM(J27:U27)</f>
        <v>6473</v>
      </c>
    </row>
    <row r="28" spans="3:22" x14ac:dyDescent="0.3">
      <c r="H28" s="21">
        <v>10789</v>
      </c>
      <c r="I28" s="16" t="s">
        <v>3</v>
      </c>
      <c r="J28" s="22">
        <v>1000</v>
      </c>
      <c r="K28" s="22">
        <v>3000</v>
      </c>
      <c r="L28" s="22">
        <v>200</v>
      </c>
      <c r="M28" s="22">
        <v>500</v>
      </c>
      <c r="N28" s="22">
        <v>300</v>
      </c>
      <c r="O28" s="22">
        <v>1000</v>
      </c>
      <c r="P28" s="22">
        <v>345</v>
      </c>
      <c r="Q28" s="22">
        <v>1000</v>
      </c>
      <c r="R28" s="22">
        <v>600</v>
      </c>
      <c r="S28" s="22">
        <v>700</v>
      </c>
      <c r="T28" s="22">
        <v>100</v>
      </c>
      <c r="U28" s="27">
        <f>H28-SUM(J28:T28)</f>
        <v>2044</v>
      </c>
      <c r="V28" s="21">
        <f>SUM(J28:U28)</f>
        <v>10789</v>
      </c>
    </row>
    <row r="29" spans="3:22" x14ac:dyDescent="0.3">
      <c r="H29" s="10">
        <f>SUM(H26:H28)</f>
        <v>21578</v>
      </c>
      <c r="J29" s="23">
        <f>SUM(J26:J28)</f>
        <v>3250</v>
      </c>
      <c r="K29" s="26">
        <f t="shared" ref="K29:U29" si="0">SUM(K26:K28)</f>
        <v>4000</v>
      </c>
      <c r="L29" s="26">
        <f t="shared" si="0"/>
        <v>3566</v>
      </c>
      <c r="M29" s="23">
        <f t="shared" si="0"/>
        <v>500</v>
      </c>
      <c r="N29" s="25">
        <f t="shared" si="0"/>
        <v>300</v>
      </c>
      <c r="O29" s="23">
        <f t="shared" si="0"/>
        <v>1000</v>
      </c>
      <c r="P29" s="23">
        <f t="shared" si="0"/>
        <v>545</v>
      </c>
      <c r="Q29" s="23">
        <f t="shared" si="0"/>
        <v>1000</v>
      </c>
      <c r="R29" s="23">
        <f t="shared" si="0"/>
        <v>1830</v>
      </c>
      <c r="S29" s="23">
        <f t="shared" si="0"/>
        <v>700</v>
      </c>
      <c r="T29" s="26">
        <f t="shared" si="0"/>
        <v>2843</v>
      </c>
      <c r="U29" s="23">
        <f t="shared" si="0"/>
        <v>2044</v>
      </c>
      <c r="V29" s="32">
        <f>SUM(V26:V28)</f>
        <v>21578</v>
      </c>
    </row>
    <row r="31" spans="3:22" x14ac:dyDescent="0.3">
      <c r="N31" s="4" t="s">
        <v>17</v>
      </c>
    </row>
    <row r="32" spans="3:22" x14ac:dyDescent="0.3">
      <c r="G32" s="15" t="s">
        <v>16</v>
      </c>
      <c r="H32" s="15" t="s">
        <v>15</v>
      </c>
      <c r="J32" s="28">
        <v>44228</v>
      </c>
      <c r="K32" s="28">
        <v>44256</v>
      </c>
      <c r="L32" s="28">
        <v>44287</v>
      </c>
      <c r="M32" s="28">
        <v>44317</v>
      </c>
      <c r="N32" s="28">
        <v>44348</v>
      </c>
      <c r="O32" s="28">
        <v>44378</v>
      </c>
      <c r="P32" s="28">
        <v>44409</v>
      </c>
      <c r="Q32" s="28">
        <v>44440</v>
      </c>
      <c r="R32" s="28">
        <v>44470</v>
      </c>
      <c r="S32" s="28">
        <v>44501</v>
      </c>
      <c r="T32" s="28">
        <v>44531</v>
      </c>
      <c r="U32" s="28">
        <v>44562</v>
      </c>
      <c r="V32" s="31" t="s">
        <v>13</v>
      </c>
    </row>
    <row r="33" spans="2:22" x14ac:dyDescent="0.3">
      <c r="G33" s="45">
        <f>B6*H33</f>
        <v>517920000</v>
      </c>
      <c r="H33" s="21">
        <v>4316</v>
      </c>
      <c r="I33" s="44" t="s">
        <v>1</v>
      </c>
      <c r="J33" s="36">
        <f>J26*$B$6</f>
        <v>90000000</v>
      </c>
      <c r="K33" s="36">
        <f>K26*$B$6</f>
        <v>120000000</v>
      </c>
      <c r="L33" s="37">
        <f>L26*$B$6</f>
        <v>307920000</v>
      </c>
      <c r="M33" s="34"/>
      <c r="N33" s="34"/>
      <c r="O33" s="34"/>
      <c r="P33" s="34"/>
      <c r="Q33" s="34"/>
      <c r="R33" s="34"/>
      <c r="S33" s="34"/>
      <c r="T33" s="34"/>
      <c r="U33" s="34"/>
      <c r="V33" s="34">
        <f>SUM(J33:U33)</f>
        <v>517920000</v>
      </c>
    </row>
    <row r="34" spans="2:22" x14ac:dyDescent="0.3">
      <c r="G34" s="45">
        <f>B7*H34</f>
        <v>440164000</v>
      </c>
      <c r="H34" s="21">
        <v>6473</v>
      </c>
      <c r="I34" s="44" t="s">
        <v>2</v>
      </c>
      <c r="J34" s="36">
        <f>J27*B7</f>
        <v>102000000</v>
      </c>
      <c r="K34" s="34"/>
      <c r="L34" s="36">
        <f>L27*B7</f>
        <v>54400000</v>
      </c>
      <c r="M34" s="34"/>
      <c r="N34" s="34"/>
      <c r="O34" s="34"/>
      <c r="P34" s="36">
        <f>P27*B7</f>
        <v>13600000</v>
      </c>
      <c r="Q34" s="34"/>
      <c r="R34" s="36">
        <f>1230*$B$7</f>
        <v>83640000</v>
      </c>
      <c r="S34" s="36"/>
      <c r="T34" s="37">
        <f>T27*$B$7</f>
        <v>186524000</v>
      </c>
      <c r="U34" s="34"/>
      <c r="V34" s="34">
        <f>SUM(J34:U34)</f>
        <v>440164000</v>
      </c>
    </row>
    <row r="35" spans="2:22" x14ac:dyDescent="0.3">
      <c r="G35" s="45">
        <f>B8*H35</f>
        <v>106811100</v>
      </c>
      <c r="H35" s="21">
        <v>10789</v>
      </c>
      <c r="I35" s="44" t="s">
        <v>3</v>
      </c>
      <c r="J35" s="36">
        <f>J28*B8</f>
        <v>9900000</v>
      </c>
      <c r="K35" s="36">
        <f>K28*B8</f>
        <v>29700000</v>
      </c>
      <c r="L35" s="36">
        <f>L28*B8</f>
        <v>1980000</v>
      </c>
      <c r="M35" s="36">
        <f>M28*B8</f>
        <v>4950000</v>
      </c>
      <c r="N35" s="36">
        <f>N28*B8</f>
        <v>2970000</v>
      </c>
      <c r="O35" s="36">
        <f>O28*B8</f>
        <v>9900000</v>
      </c>
      <c r="P35" s="36">
        <f>P28*B8</f>
        <v>3415500</v>
      </c>
      <c r="Q35" s="36">
        <f>Q28*B8</f>
        <v>9900000</v>
      </c>
      <c r="R35" s="36">
        <f>R28*B8</f>
        <v>5940000</v>
      </c>
      <c r="S35" s="36">
        <f>S28*B8</f>
        <v>6930000</v>
      </c>
      <c r="T35" s="36">
        <f>T28*B8</f>
        <v>990000</v>
      </c>
      <c r="U35" s="37">
        <f>U28*B8</f>
        <v>20235600</v>
      </c>
      <c r="V35" s="34">
        <f>SUM(J35:U35)</f>
        <v>106811100</v>
      </c>
    </row>
    <row r="36" spans="2:22" x14ac:dyDescent="0.3">
      <c r="G36" s="33">
        <f>SUM(G33:G35)</f>
        <v>1064895100</v>
      </c>
      <c r="H36" s="10">
        <f>SUM(H33:H35)</f>
        <v>21578</v>
      </c>
      <c r="I36" s="40" t="s">
        <v>14</v>
      </c>
      <c r="J36" s="38">
        <f>SUM(J33:J35)</f>
        <v>201900000</v>
      </c>
      <c r="K36" s="39">
        <f t="shared" ref="K36:U36" si="1">SUM(K33:K35)</f>
        <v>149700000</v>
      </c>
      <c r="L36" s="39">
        <f t="shared" si="1"/>
        <v>364300000</v>
      </c>
      <c r="M36" s="38">
        <f t="shared" si="1"/>
        <v>4950000</v>
      </c>
      <c r="N36" s="43">
        <f t="shared" si="1"/>
        <v>2970000</v>
      </c>
      <c r="O36" s="38">
        <f t="shared" si="1"/>
        <v>9900000</v>
      </c>
      <c r="P36" s="38">
        <f t="shared" si="1"/>
        <v>17015500</v>
      </c>
      <c r="Q36" s="38">
        <f t="shared" si="1"/>
        <v>9900000</v>
      </c>
      <c r="R36" s="38">
        <f t="shared" si="1"/>
        <v>89580000</v>
      </c>
      <c r="S36" s="38">
        <f t="shared" si="1"/>
        <v>6930000</v>
      </c>
      <c r="T36" s="39">
        <f t="shared" si="1"/>
        <v>187514000</v>
      </c>
      <c r="U36" s="38">
        <f t="shared" si="1"/>
        <v>20235600</v>
      </c>
      <c r="V36" s="35">
        <f>SUM(V33:V35)</f>
        <v>1064895100</v>
      </c>
    </row>
    <row r="37" spans="2:22" x14ac:dyDescent="0.3">
      <c r="V37" s="33">
        <f>SUM(J36:U36)</f>
        <v>1064895100</v>
      </c>
    </row>
    <row r="38" spans="2:22" x14ac:dyDescent="0.3">
      <c r="M38" t="s">
        <v>19</v>
      </c>
    </row>
    <row r="39" spans="2:22" x14ac:dyDescent="0.3">
      <c r="I39" s="16"/>
      <c r="J39" s="28">
        <v>44228</v>
      </c>
      <c r="K39" s="28">
        <v>44256</v>
      </c>
      <c r="L39" s="28">
        <v>44287</v>
      </c>
      <c r="M39" s="28">
        <v>44317</v>
      </c>
      <c r="N39" s="28">
        <v>44348</v>
      </c>
      <c r="O39" s="28">
        <v>44378</v>
      </c>
      <c r="P39" s="28">
        <v>44409</v>
      </c>
      <c r="Q39" s="28">
        <v>44440</v>
      </c>
      <c r="R39" s="28">
        <v>44470</v>
      </c>
      <c r="S39" s="28">
        <v>44501</v>
      </c>
      <c r="T39" s="28">
        <v>44531</v>
      </c>
      <c r="U39" s="28">
        <v>44562</v>
      </c>
    </row>
    <row r="40" spans="2:22" x14ac:dyDescent="0.3">
      <c r="I40" s="16" t="s">
        <v>14</v>
      </c>
      <c r="J40" s="34">
        <v>201900000</v>
      </c>
      <c r="K40" s="34">
        <v>149700000</v>
      </c>
      <c r="L40" s="41">
        <v>364300000</v>
      </c>
      <c r="M40" s="34">
        <v>4950000</v>
      </c>
      <c r="N40" s="42">
        <v>2970000</v>
      </c>
      <c r="O40" s="34">
        <v>9900000</v>
      </c>
      <c r="P40" s="34">
        <v>17015500</v>
      </c>
      <c r="Q40" s="34">
        <v>9900000</v>
      </c>
      <c r="R40" s="41">
        <v>89580000</v>
      </c>
      <c r="S40" s="34">
        <v>6930000</v>
      </c>
      <c r="T40" s="41">
        <v>187514000</v>
      </c>
      <c r="U40" s="34">
        <v>20235600</v>
      </c>
    </row>
    <row r="46" spans="2:22" x14ac:dyDescent="0.3">
      <c r="B46" s="34">
        <v>517872000.00000006</v>
      </c>
      <c r="C46" s="16" t="s">
        <v>1</v>
      </c>
    </row>
    <row r="47" spans="2:22" x14ac:dyDescent="0.3">
      <c r="B47" s="34">
        <v>440191200</v>
      </c>
      <c r="C47" s="16" t="s">
        <v>2</v>
      </c>
    </row>
    <row r="48" spans="2:22" x14ac:dyDescent="0.3">
      <c r="B48" s="34">
        <v>106811100</v>
      </c>
      <c r="C48" s="16" t="s">
        <v>3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DESARROLLO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Janvera Videla</dc:creator>
  <cp:lastModifiedBy>Janvera Videla</cp:lastModifiedBy>
  <dcterms:created xsi:type="dcterms:W3CDTF">2023-11-25T14:45:06Z</dcterms:created>
  <dcterms:modified xsi:type="dcterms:W3CDTF">2023-11-28T00:01:41Z</dcterms:modified>
</cp:coreProperties>
</file>