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ENOVO\Documents\JANVERA\"/>
    </mc:Choice>
  </mc:AlternateContent>
  <bookViews>
    <workbookView xWindow="0" yWindow="0" windowWidth="15345" windowHeight="4635"/>
  </bookViews>
  <sheets>
    <sheet name="Inventario" sheetId="1" r:id="rId1"/>
    <sheet name="Entrada" sheetId="2" r:id="rId2"/>
    <sheet name="Salida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I3" i="1"/>
  <c r="I4" i="1"/>
  <c r="I5" i="1"/>
  <c r="I6" i="1"/>
  <c r="I7" i="1"/>
  <c r="I8" i="1"/>
  <c r="I9" i="1"/>
  <c r="I10" i="1"/>
  <c r="I11" i="1"/>
  <c r="I12" i="1"/>
  <c r="E5" i="2" l="1"/>
  <c r="J12" i="1"/>
  <c r="J8" i="1"/>
  <c r="J4" i="1"/>
  <c r="J10" i="1"/>
  <c r="J6" i="1"/>
  <c r="E12" i="2"/>
  <c r="J11" i="1"/>
  <c r="J7" i="1"/>
  <c r="J3" i="1"/>
  <c r="E9" i="2" s="1"/>
  <c r="J9" i="1"/>
  <c r="J5" i="1"/>
  <c r="E9" i="3" l="1"/>
  <c r="E4" i="3"/>
  <c r="E8" i="3"/>
  <c r="E12" i="3"/>
  <c r="E7" i="2"/>
  <c r="E11" i="2"/>
  <c r="E3" i="3"/>
  <c r="E7" i="3"/>
  <c r="E11" i="3"/>
  <c r="E6" i="2"/>
  <c r="E10" i="2"/>
  <c r="E6" i="3"/>
  <c r="E3" i="2"/>
  <c r="E4" i="2"/>
  <c r="E8" i="2"/>
  <c r="E10" i="3"/>
  <c r="E5" i="3"/>
</calcChain>
</file>

<file path=xl/sharedStrings.xml><?xml version="1.0" encoding="utf-8"?>
<sst xmlns="http://schemas.openxmlformats.org/spreadsheetml/2006/main" count="118" uniqueCount="63">
  <si>
    <t>SALIDAS</t>
  </si>
  <si>
    <t>ENTRADAS</t>
  </si>
  <si>
    <t>INVENTARIO</t>
  </si>
  <si>
    <t>CODIGO</t>
  </si>
  <si>
    <t>PRODUCTO</t>
  </si>
  <si>
    <t>DESCRIPCION</t>
  </si>
  <si>
    <t>STOCK INICIAL</t>
  </si>
  <si>
    <t>TOTAL</t>
  </si>
  <si>
    <t>CATEGORIA</t>
  </si>
  <si>
    <t>MARCA</t>
  </si>
  <si>
    <t>FACTURA</t>
  </si>
  <si>
    <t>FECHA</t>
  </si>
  <si>
    <t>CANTIDAD</t>
  </si>
  <si>
    <t>PX001</t>
  </si>
  <si>
    <t>PX002</t>
  </si>
  <si>
    <t>PX003</t>
  </si>
  <si>
    <t>PX004</t>
  </si>
  <si>
    <t>PX005</t>
  </si>
  <si>
    <t>PX006</t>
  </si>
  <si>
    <t>PX007</t>
  </si>
  <si>
    <t>PX008</t>
  </si>
  <si>
    <t>PX009</t>
  </si>
  <si>
    <t>PX010</t>
  </si>
  <si>
    <t>Papel bondi</t>
  </si>
  <si>
    <t>Papel Vegetal</t>
  </si>
  <si>
    <t>Papel Colores</t>
  </si>
  <si>
    <t>Papel Opalina</t>
  </si>
  <si>
    <t>Papel Satinado</t>
  </si>
  <si>
    <t>Calculadora sencilla</t>
  </si>
  <si>
    <t>Calculadora Infantil</t>
  </si>
  <si>
    <t>Calculadora Profesional</t>
  </si>
  <si>
    <t>Calculadora Especial</t>
  </si>
  <si>
    <t>Lapiz Negro</t>
  </si>
  <si>
    <t>=BUSCAR([@CODIGO];INVENTARIO;INVENTARIO[PRODUCTO])</t>
  </si>
  <si>
    <t>HS-en-2019-1</t>
  </si>
  <si>
    <t>HS-en-2019-2</t>
  </si>
  <si>
    <t>HS-en-2019-3</t>
  </si>
  <si>
    <t>HS-en-2019-4</t>
  </si>
  <si>
    <t>HS-en-2019-5</t>
  </si>
  <si>
    <t>HS-en-2019-6</t>
  </si>
  <si>
    <t>HS-en-2019-7</t>
  </si>
  <si>
    <t>HS-en-2019-8</t>
  </si>
  <si>
    <t>HS-en-2019-9</t>
  </si>
  <si>
    <t>HS-en-2019-10</t>
  </si>
  <si>
    <t>HS-SA-2019-1</t>
  </si>
  <si>
    <t>HS-SA-2019-2</t>
  </si>
  <si>
    <t>HS-SA-2019-3</t>
  </si>
  <si>
    <t>HS-SA-2019-4</t>
  </si>
  <si>
    <t>HS-SA-2019-5</t>
  </si>
  <si>
    <t>HS-SA-2019-6</t>
  </si>
  <si>
    <t>HS-SA-2019-7</t>
  </si>
  <si>
    <t>HS-SA-2019-8</t>
  </si>
  <si>
    <t>HS-SA-2019-9</t>
  </si>
  <si>
    <t>HS-SA-2019-10</t>
  </si>
  <si>
    <t>Paquete 100 Hojas</t>
  </si>
  <si>
    <t>individual</t>
  </si>
  <si>
    <t>=SUMAR.SI(ENTRADAS[CODIGO];[@CODIGO];ENTRADAS[CANTIDAD])</t>
  </si>
  <si>
    <t>=[@[STOCK INICIAL]]+[@ENTRADAS]-[@SALIDAS]</t>
  </si>
  <si>
    <t xml:space="preserve">Inventario Excel </t>
  </si>
  <si>
    <t>Jorge Vera Videla</t>
  </si>
  <si>
    <t>logisticaoperativa21@gmail.com</t>
  </si>
  <si>
    <t>Escritorio</t>
  </si>
  <si>
    <t>Lapiz Lopez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</si>
</sst>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1"/>
      <color theme="1"/>
      <name val="Tw Cen MT"/>
      <family val="2"/>
      <scheme val="minor"/>
    </font>
    <font>
      <b/>
      <sz val="14"/>
      <color theme="1"/>
      <name val="Tw Cen MT"/>
      <family val="2"/>
      <scheme val="minor"/>
    </font>
    <font>
      <b/>
      <sz val="16"/>
      <color theme="1"/>
      <name val="Tw Cen MT"/>
      <family val="2"/>
      <scheme val="minor"/>
    </font>
    <font>
      <sz val="14"/>
      <color theme="1"/>
      <name val="Tw Cen MT"/>
      <family val="2"/>
      <scheme val="minor"/>
    </font>
    <font>
      <sz val="10"/>
      <color theme="1"/>
      <name val="Arial"/>
      <family val="2"/>
    </font>
    <font>
      <sz val="10"/>
      <color theme="1"/>
      <name val="Tw Cen MT"/>
      <family val="2"/>
      <scheme val="minor"/>
    </font>
    <font>
      <u/>
      <sz val="11"/>
      <color theme="10"/>
      <name val="Tw Cen MT"/>
      <family val="2"/>
      <scheme val="minor"/>
    </font>
    <font>
      <u/>
      <sz val="8"/>
      <color theme="10"/>
      <name val="Tw Cen MT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EDA579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0" fontId="0" fillId="2" borderId="5" xfId="0" applyFill="1" applyBorder="1"/>
    <xf numFmtId="0" fontId="0" fillId="2" borderId="1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4" borderId="5" xfId="0" applyFill="1" applyBorder="1"/>
    <xf numFmtId="0" fontId="0" fillId="4" borderId="1" xfId="0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0" fontId="1" fillId="4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4" fillId="0" borderId="1" xfId="0" applyFont="1" applyBorder="1"/>
    <xf numFmtId="0" fontId="5" fillId="0" borderId="1" xfId="0" applyFont="1" applyBorder="1"/>
    <xf numFmtId="15" fontId="0" fillId="2" borderId="1" xfId="0" applyNumberFormat="1" applyFill="1" applyBorder="1"/>
    <xf numFmtId="15" fontId="0" fillId="2" borderId="7" xfId="0" applyNumberFormat="1" applyFill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7" fillId="0" borderId="0" xfId="1" applyFont="1"/>
  </cellXfs>
  <cellStyles count="2">
    <cellStyle name="Hipervínculo" xfId="1" builtinId="8"/>
    <cellStyle name="Normal" xfId="0" builtinId="0"/>
  </cellStyles>
  <dxfs count="31">
    <dxf>
      <fill>
        <patternFill patternType="solid">
          <fgColor indexed="64"/>
          <bgColor rgb="FFEDA579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solid">
          <fgColor indexed="64"/>
          <bgColor rgb="FFEDA579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rgb="FFEDA579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0" formatCode="dd/mmm/yy"/>
      <fill>
        <patternFill patternType="solid">
          <fgColor indexed="64"/>
          <bgColor rgb="FF92D05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rgb="FFEDA579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rgb="FFEDA579"/>
        </patternFill>
      </fill>
    </dxf>
    <dxf>
      <border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rgb="FF92D05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solid">
          <fgColor indexed="64"/>
          <bgColor rgb="FF92D05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rgb="FF92D05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rgb="FF92D05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rgb="FF92D05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rgb="FF92D050"/>
        </patternFill>
      </fill>
    </dxf>
    <dxf>
      <border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color theme="1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</font>
    </dxf>
    <dxf>
      <font>
        <strike val="0"/>
        <outline val="0"/>
        <shadow val="0"/>
        <u val="none"/>
        <vertAlign val="baseline"/>
        <sz val="10"/>
        <color theme="1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EDA5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28576</xdr:colOff>
      <xdr:row>16</xdr:row>
      <xdr:rowOff>114300</xdr:rowOff>
    </xdr:from>
    <xdr:to>
      <xdr:col>5</xdr:col>
      <xdr:colOff>1085851</xdr:colOff>
      <xdr:row>26</xdr:row>
      <xdr:rowOff>85725</xdr:rowOff>
    </xdr:to>
    <xdr:sp macro="" textlink="">
      <xdr:nvSpPr>
        <xdr:cNvPr id="2" name="CuadroTexto 1"/>
        <xdr:cNvSpPr txBox="1"/>
      </xdr:nvSpPr>
      <xdr:spPr>
        <a:xfrm>
          <a:off x="2524126" y="3086100"/>
          <a:ext cx="5210175" cy="1781175"/>
        </a:xfrm>
        <a:prstGeom prst="rect">
          <a:avLst/>
        </a:prstGeom>
        <a:solidFill>
          <a:schemeClr val="bg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9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La fórmula =</a:t>
          </a:r>
          <a:r>
            <a:rPr lang="es-CL" sz="9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SUMAR.SI(ENTRADAS[CODIGO];[@CODIGO];ENTRADAS[CANTIDAD])</a:t>
          </a:r>
          <a:r>
            <a:rPr lang="es-CL" sz="9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es una función de Excel que se utiliza para sumar los valores de un rango que cumplen con un criterio específico. En este caso, la función busca en la columna ENTRADAS[CODIGO] el valor que coincide con el valor de la celda actual en la columna [@CODIGO] y luego suma los valores correspondientes en la columna ENTRADAS[CANTIDAD].</a:t>
          </a:r>
        </a:p>
        <a:p>
          <a:r>
            <a:rPr lang="es-CL" sz="9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Por ejemplo, si la celda actual en la columna [@CODIGO] es “A1” y hay varias filas en la tabla donde el valor de ENTRADAS[CODIGO] es “A1”, entonces la función sumará los valores correspondientes en la columna ENTRADAS[CANTIDAD].</a:t>
          </a:r>
        </a:p>
        <a:p>
          <a:endParaRPr lang="es-CL" sz="1100"/>
        </a:p>
      </xdr:txBody>
    </xdr:sp>
    <xdr:clientData/>
  </xdr:twoCellAnchor>
  <xdr:twoCellAnchor>
    <xdr:from>
      <xdr:col>6</xdr:col>
      <xdr:colOff>38100</xdr:colOff>
      <xdr:row>16</xdr:row>
      <xdr:rowOff>95250</xdr:rowOff>
    </xdr:from>
    <xdr:to>
      <xdr:col>10</xdr:col>
      <xdr:colOff>47624</xdr:colOff>
      <xdr:row>27</xdr:row>
      <xdr:rowOff>76201</xdr:rowOff>
    </xdr:to>
    <xdr:sp macro="" textlink="">
      <xdr:nvSpPr>
        <xdr:cNvPr id="3" name="CuadroTexto 2"/>
        <xdr:cNvSpPr txBox="1"/>
      </xdr:nvSpPr>
      <xdr:spPr>
        <a:xfrm>
          <a:off x="7467600" y="3067050"/>
          <a:ext cx="4171949" cy="1971676"/>
        </a:xfrm>
        <a:prstGeom prst="rect">
          <a:avLst/>
        </a:prstGeom>
        <a:solidFill>
          <a:schemeClr val="bg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9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La fórmula </a:t>
          </a:r>
          <a:r>
            <a:rPr lang="es-CL" sz="9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=[@[STOCK INICIAL]]+[@ENTRADAS]-[@SALIDAS] </a:t>
          </a:r>
          <a:r>
            <a:rPr lang="es-CL" sz="9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es una fórmula de Excel que se utiliza para calcular el </a:t>
          </a:r>
          <a:r>
            <a:rPr lang="es-CL" sz="9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stock actual</a:t>
          </a:r>
          <a:r>
            <a:rPr lang="es-CL" sz="9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de un producto en un inventario.</a:t>
          </a:r>
        </a:p>
        <a:p>
          <a:r>
            <a:rPr lang="es-CL" sz="9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 esta fórmula, [@[STOCK INICIAL]] representa el valor inicial del stock del producto, [@ENTRADAS] representa la cantidad de productos que han ingresado al inventario y [@SALIDAS] representa la cantidad de productos que han sido vendidos o retirados del inventario.</a:t>
          </a:r>
        </a:p>
        <a:p>
          <a:r>
            <a:rPr lang="es-CL" sz="9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La fórmula suma el valor inicial del stock con la cantidad de productos que han ingresado y luego resta la cantidad de productos que han sido vendidos o retirados. El resultado es el stock actual del producto.</a:t>
          </a:r>
        </a:p>
        <a:p>
          <a:r>
            <a:rPr lang="es-CL" sz="9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endParaRPr lang="es-CL" sz="9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1228726</xdr:colOff>
      <xdr:row>14</xdr:row>
      <xdr:rowOff>161926</xdr:rowOff>
    </xdr:from>
    <xdr:to>
      <xdr:col>5</xdr:col>
      <xdr:colOff>352425</xdr:colOff>
      <xdr:row>26</xdr:row>
      <xdr:rowOff>123825</xdr:rowOff>
    </xdr:to>
    <xdr:sp macro="" textlink="">
      <xdr:nvSpPr>
        <xdr:cNvPr id="3" name="CuadroTexto 2"/>
        <xdr:cNvSpPr txBox="1"/>
      </xdr:nvSpPr>
      <xdr:spPr>
        <a:xfrm>
          <a:off x="1228726" y="2743201"/>
          <a:ext cx="4962524" cy="2133599"/>
        </a:xfrm>
        <a:prstGeom prst="rect">
          <a:avLst/>
        </a:prstGeom>
        <a:solidFill>
          <a:schemeClr val="bg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9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La función =BUSCAR([@CODIGO];INVENTARIO;INVENTARIO[PRODUCTO]) es una función de Excel que se utiliza para buscar un valor específico en una columna y devolver el valor correspondiente en otra columna.</a:t>
          </a:r>
        </a:p>
        <a:p>
          <a:r>
            <a:rPr lang="es-CL" sz="9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 esta función, [@CODIGO] es el valor que estás buscando en la columna INVENTARIO[CODIGO]. Si se encuentra una coincidencia, la función devolverá el valor correspondiente en la columna INVENTARIO[PRODUCTO].</a:t>
          </a:r>
        </a:p>
        <a:p>
          <a:r>
            <a:rPr lang="es-CL" sz="9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Por ejemplo, si tienes una tabla llamada “INVENTARIO” con las columnas “CODIGO” y “PRODUCTO”, y quieres buscar el producto correspondiente al código “A1”, puedes utilizar la fórmula =BUSCAR("A1";INVENTARIO;INVENTARIO[PRODUCTO]). La función buscará el código “A1” en la columna “CODIGO” de la tabla “INVENTARIO” y devolverá el valor correspondiente en la columna “PRODUCTO”.</a:t>
          </a:r>
        </a:p>
        <a:p>
          <a:endParaRPr lang="es-CL" sz="900"/>
        </a:p>
      </xdr:txBody>
    </xdr:sp>
    <xdr:clientData/>
  </xdr:twoCellAnchor>
</xdr:wsDr>
</file>

<file path=xl/tables/table1.xml><?xml version="1.0" encoding="utf-8"?>
<table xmlns="http://schemas.openxmlformats.org/spreadsheetml/2006/main" id="1" name="INVENTARIO" displayName="INVENTARIO" ref="B2:J12" totalsRowShown="0" headerRowDxfId="30" dataDxfId="29">
  <autoFilter ref="B2:J12"/>
  <tableColumns count="9">
    <tableColumn id="1" name="CODIGO" dataDxfId="28"/>
    <tableColumn id="2" name="PRODUCTO" dataDxfId="27"/>
    <tableColumn id="3" name="DESCRIPCION" dataDxfId="26"/>
    <tableColumn id="8" name="CATEGORIA" dataDxfId="25"/>
    <tableColumn id="10" name="MARCA" dataDxfId="24"/>
    <tableColumn id="4" name="STOCK INICIAL" dataDxfId="23"/>
    <tableColumn id="5" name="ENTRADAS" dataDxfId="22">
      <calculatedColumnFormula>SUMIF(ENTRADAS[CODIGO],INVENTARIO[[#This Row],[CODIGO]],ENTRADAS[CANTIDAD])</calculatedColumnFormula>
    </tableColumn>
    <tableColumn id="6" name="SALIDAS" dataDxfId="21">
      <calculatedColumnFormula>SUMIF(SALIDAS[CODIGO],INVENTARIO[[#This Row],[CODIGO]],SALIDAS[CANTIDAD])</calculatedColumnFormula>
    </tableColumn>
    <tableColumn id="7" name="TOTAL" dataDxfId="20">
      <calculatedColumnFormula>INVENTARIO[[#This Row],[STOCK INICIAL]]+INVENTARIO[[#This Row],[ENTRADAS]]-INVENTARIO[[#This Row],[SALIDAS]]</calculatedColumnFormula>
    </tableColumn>
  </tableColumns>
  <tableStyleInfo name="TableStyleMedium2" showFirstColumn="0" showLastColumn="0" showRowStripes="1" showColumnStripes="0"/>
  <extLst>
    <ext xmlns:x14="http://schemas.microsoft.com/office/spreadsheetml/2009/9/main" uri="{504A1905-F514-4f6f-8877-14C23A59335A}">
      <x14:table altText="TABLA-1" altTextSummary="INVENTARIO"/>
    </ext>
  </extLst>
</table>
</file>

<file path=xl/tables/table2.xml><?xml version="1.0" encoding="utf-8"?>
<table xmlns="http://schemas.openxmlformats.org/spreadsheetml/2006/main" id="2" name="ENTRADAS" displayName="ENTRADAS" ref="B2:F12" totalsRowShown="0" headerRowDxfId="19" dataDxfId="17" headerRowBorderDxfId="18" tableBorderDxfId="16" totalsRowBorderDxfId="15">
  <autoFilter ref="B2:F12"/>
  <tableColumns count="5">
    <tableColumn id="1" name="FACTURA" dataDxfId="14"/>
    <tableColumn id="2" name="FECHA" dataDxfId="13"/>
    <tableColumn id="3" name="CODIGO" dataDxfId="12"/>
    <tableColumn id="4" name="PRODUCTO" dataDxfId="11">
      <calculatedColumnFormula>LOOKUP(ENTRADAS[[#This Row],[CODIGO]],INVENTARIO[],INVENTARIO[PRODUCTO])</calculatedColumnFormula>
    </tableColumn>
    <tableColumn id="5" name="CANTIDAD" dataDxfId="10"/>
  </tableColumns>
  <tableStyleInfo name="TableStyleMedium2" showFirstColumn="0" showLastColumn="0" showRowStripes="1" showColumnStripes="0"/>
  <extLst>
    <ext xmlns:x14="http://schemas.microsoft.com/office/spreadsheetml/2009/9/main" uri="{504A1905-F514-4f6f-8877-14C23A59335A}">
      <x14:table altText="TABLA-2" altTextSummary="ENTRADAS"/>
    </ext>
  </extLst>
</table>
</file>

<file path=xl/tables/table3.xml><?xml version="1.0" encoding="utf-8"?>
<table xmlns="http://schemas.openxmlformats.org/spreadsheetml/2006/main" id="3" name="SALIDAS" displayName="SALIDAS" ref="B2:F12" totalsRowShown="0" headerRowDxfId="9" dataDxfId="7" headerRowBorderDxfId="8" tableBorderDxfId="6" totalsRowBorderDxfId="5">
  <autoFilter ref="B2:F12"/>
  <tableColumns count="5">
    <tableColumn id="1" name="FACTURA" dataDxfId="4"/>
    <tableColumn id="2" name="FECHA" dataDxfId="3"/>
    <tableColumn id="3" name="CODIGO" dataDxfId="2"/>
    <tableColumn id="4" name="PRODUCTO" dataDxfId="1">
      <calculatedColumnFormula>LOOKUP(SALIDAS[[#This Row],[CODIGO]],INVENTARIO[],INVENTARIO[PRODUCTO])</calculatedColumnFormula>
    </tableColumn>
    <tableColumn id="5" name="CANTIDAD" dataDxfId="0"/>
  </tableColumns>
  <tableStyleInfo name="TableStyleMedium2" showFirstColumn="0" showLastColumn="0" showRowStripes="1" showColumnStripes="0"/>
  <extLst>
    <ext xmlns:x14="http://schemas.microsoft.com/office/spreadsheetml/2009/9/main" uri="{504A1905-F514-4f6f-8877-14C23A59335A}">
      <x14:table altText="TABLA-3" altTextSummary="SALIDAS_x000d__x000a_"/>
    </ext>
  </extLst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Integral">
  <a:themeElements>
    <a:clrScheme name="Integral">
      <a:dk1>
        <a:sysClr val="windowText" lastClr="000000"/>
      </a:dk1>
      <a:lt1>
        <a:sysClr val="window" lastClr="FFFFFF"/>
      </a:lt1>
      <a:dk2>
        <a:srgbClr val="335B74"/>
      </a:dk2>
      <a:lt2>
        <a:srgbClr val="DFE3E5"/>
      </a:lt2>
      <a:accent1>
        <a:srgbClr val="1CADE4"/>
      </a:accent1>
      <a:accent2>
        <a:srgbClr val="2683C6"/>
      </a:accent2>
      <a:accent3>
        <a:srgbClr val="27CED7"/>
      </a:accent3>
      <a:accent4>
        <a:srgbClr val="42BA97"/>
      </a:accent4>
      <a:accent5>
        <a:srgbClr val="3E8853"/>
      </a:accent5>
      <a:accent6>
        <a:srgbClr val="62A39F"/>
      </a:accent6>
      <a:hlink>
        <a:srgbClr val="6B9F25"/>
      </a:hlink>
      <a:folHlink>
        <a:srgbClr val="B26B02"/>
      </a:folHlink>
    </a:clrScheme>
    <a:fontScheme name="Integral">
      <a:majorFont>
        <a:latin typeface="Tw Cen MT Condensed" panose="020B0606020104020203"/>
        <a:ea typeface=""/>
        <a:cs typeface=""/>
        <a:font script="Grek" typeface="Calibri"/>
        <a:font script="Cyrl" typeface="Calibri"/>
        <a:font script="Jpan" typeface="メイリオ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Grek" typeface="Calibri"/>
        <a:font script="Cyrl" typeface="Calibri"/>
        <a:font script="Jpan" typeface="メイリオ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Integral">
      <a:fillStyleLst>
        <a:solidFill>
          <a:schemeClr val="phClr"/>
        </a:solidFill>
        <a:gradFill rotWithShape="1">
          <a:gsLst>
            <a:gs pos="0">
              <a:schemeClr val="phClr">
                <a:tint val="83000"/>
                <a:satMod val="100000"/>
                <a:lumMod val="100000"/>
              </a:schemeClr>
            </a:gs>
            <a:gs pos="100000">
              <a:schemeClr val="phClr">
                <a:tint val="61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  <a:gradFill rotWithShape="1">
          <a:gsLst>
            <a:gs pos="0">
              <a:schemeClr val="phClr">
                <a:tint val="100000"/>
                <a:shade val="85000"/>
                <a:satMod val="100000"/>
                <a:lumMod val="100000"/>
              </a:schemeClr>
            </a:gs>
            <a:gs pos="100000">
              <a:schemeClr val="phClr">
                <a:tint val="90000"/>
                <a:shade val="100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2700" dir="5400000" algn="ctr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76200" dist="25400" dir="5400000" algn="ct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">
              <a:rot lat="0" lon="0" rev="3600000"/>
            </a:lightRig>
          </a:scene3d>
          <a:sp3d contourW="12700" prstMaterial="flat">
            <a:bevelT w="38100" h="44450" prst="angle"/>
            <a:contourClr>
              <a:schemeClr val="phClr">
                <a:shade val="35000"/>
                <a:satMod val="16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hade val="85000"/>
            <a:satMod val="125000"/>
          </a:schemeClr>
        </a:solidFill>
        <a:blipFill rotWithShape="1">
          <a:blip xmlns:r="http://schemas.openxmlformats.org/officeDocument/2006/relationships" r:embed="rId1">
            <a:duotone>
              <a:schemeClr val="phClr">
                <a:tint val="95000"/>
                <a:shade val="74000"/>
                <a:satMod val="230000"/>
              </a:schemeClr>
              <a:schemeClr val="phClr">
                <a:tint val="92000"/>
                <a:shade val="69000"/>
                <a:satMod val="250000"/>
              </a:schemeClr>
            </a:duotone>
          </a:blip>
          <a:tile tx="0" ty="0" sx="40000" sy="40000" flip="none" algn="tl"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ntegral" id="{3577F8C9-A904-41D8-97D2-FD898F53F20E}" vid="{682D6EBE-8D36-4FF2-9DB3-F3D8D7B6715D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logisticaoperativa21@gmail.com" TargetMode="Externa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tabSelected="1" topLeftCell="A10" workbookViewId="0">
      <selection activeCell="F32" sqref="F32"/>
    </sheetView>
  </sheetViews>
  <sheetFormatPr baseColWidth="10" defaultRowHeight="14.25"/>
  <cols>
    <col min="1" max="1" width="21.25" customWidth="1"/>
    <col min="2" max="2" width="11.5" customWidth="1"/>
    <col min="3" max="3" width="18.125" customWidth="1"/>
    <col min="4" max="4" width="18.375" customWidth="1"/>
    <col min="5" max="5" width="18" customWidth="1"/>
    <col min="6" max="6" width="16.625" customWidth="1"/>
    <col min="7" max="7" width="16" customWidth="1"/>
    <col min="8" max="8" width="12.875" customWidth="1"/>
    <col min="9" max="9" width="11.5" customWidth="1"/>
    <col min="10" max="10" width="14.5" customWidth="1"/>
  </cols>
  <sheetData>
    <row r="1" spans="1:10" ht="20.25">
      <c r="A1" s="15" t="s">
        <v>2</v>
      </c>
    </row>
    <row r="2" spans="1:10" s="1" customFormat="1">
      <c r="A2" t="s">
        <v>58</v>
      </c>
      <c r="B2" s="16" t="s">
        <v>3</v>
      </c>
      <c r="C2" s="16" t="s">
        <v>4</v>
      </c>
      <c r="D2" s="16" t="s">
        <v>5</v>
      </c>
      <c r="E2" s="16" t="s">
        <v>8</v>
      </c>
      <c r="F2" s="16" t="s">
        <v>9</v>
      </c>
      <c r="G2" s="16" t="s">
        <v>6</v>
      </c>
      <c r="H2" s="16" t="s">
        <v>1</v>
      </c>
      <c r="I2" s="16" t="s">
        <v>0</v>
      </c>
      <c r="J2" s="16" t="s">
        <v>7</v>
      </c>
    </row>
    <row r="3" spans="1:10">
      <c r="A3" t="s">
        <v>59</v>
      </c>
      <c r="B3" s="17" t="s">
        <v>13</v>
      </c>
      <c r="C3" s="17" t="s">
        <v>23</v>
      </c>
      <c r="D3" s="17" t="s">
        <v>54</v>
      </c>
      <c r="E3" s="17" t="s">
        <v>61</v>
      </c>
      <c r="F3" s="17" t="s">
        <v>62</v>
      </c>
      <c r="G3" s="17">
        <v>100</v>
      </c>
      <c r="H3" s="17">
        <f>SUMIF(ENTRADAS[CODIGO],INVENTARIO[[#This Row],[CODIGO]],ENTRADAS[CANTIDAD])</f>
        <v>23</v>
      </c>
      <c r="I3" s="17">
        <f>SUMIF(SALIDAS[CODIGO],INVENTARIO[[#This Row],[CODIGO]],SALIDAS[CANTIDAD])</f>
        <v>51</v>
      </c>
      <c r="J3" s="17">
        <f>INVENTARIO[[#This Row],[STOCK INICIAL]]+INVENTARIO[[#This Row],[ENTRADAS]]-INVENTARIO[[#This Row],[SALIDAS]]</f>
        <v>72</v>
      </c>
    </row>
    <row r="4" spans="1:10">
      <c r="A4" s="24" t="s">
        <v>60</v>
      </c>
      <c r="B4" s="17" t="s">
        <v>14</v>
      </c>
      <c r="C4" s="17" t="s">
        <v>24</v>
      </c>
      <c r="D4" s="17" t="s">
        <v>54</v>
      </c>
      <c r="E4" s="17" t="s">
        <v>61</v>
      </c>
      <c r="F4" s="17" t="s">
        <v>62</v>
      </c>
      <c r="G4" s="17">
        <v>124</v>
      </c>
      <c r="H4" s="17">
        <f>SUMIF(ENTRADAS[CODIGO],INVENTARIO[[#This Row],[CODIGO]],ENTRADAS[CANTIDAD])</f>
        <v>65</v>
      </c>
      <c r="I4" s="17">
        <f>SUMIF(SALIDAS[CODIGO],INVENTARIO[[#This Row],[CODIGO]],SALIDAS[CANTIDAD])</f>
        <v>50</v>
      </c>
      <c r="J4" s="17">
        <f>INVENTARIO[[#This Row],[STOCK INICIAL]]+INVENTARIO[[#This Row],[ENTRADAS]]-INVENTARIO[[#This Row],[SALIDAS]]</f>
        <v>139</v>
      </c>
    </row>
    <row r="5" spans="1:10">
      <c r="A5" s="1"/>
      <c r="B5" s="17" t="s">
        <v>15</v>
      </c>
      <c r="C5" s="17" t="s">
        <v>25</v>
      </c>
      <c r="D5" s="17" t="s">
        <v>54</v>
      </c>
      <c r="E5" s="17" t="s">
        <v>61</v>
      </c>
      <c r="F5" s="17" t="s">
        <v>62</v>
      </c>
      <c r="G5" s="17">
        <v>150</v>
      </c>
      <c r="H5" s="17">
        <f>SUMIF(ENTRADAS[CODIGO],INVENTARIO[[#This Row],[CODIGO]],ENTRADAS[CANTIDAD])</f>
        <v>15</v>
      </c>
      <c r="I5" s="17">
        <f>SUMIF(SALIDAS[CODIGO],INVENTARIO[[#This Row],[CODIGO]],SALIDAS[CANTIDAD])</f>
        <v>10</v>
      </c>
      <c r="J5" s="17">
        <f>INVENTARIO[[#This Row],[STOCK INICIAL]]+INVENTARIO[[#This Row],[ENTRADAS]]-INVENTARIO[[#This Row],[SALIDAS]]</f>
        <v>155</v>
      </c>
    </row>
    <row r="6" spans="1:10">
      <c r="A6" s="1"/>
      <c r="B6" s="17" t="s">
        <v>16</v>
      </c>
      <c r="C6" s="17" t="s">
        <v>26</v>
      </c>
      <c r="D6" s="17" t="s">
        <v>54</v>
      </c>
      <c r="E6" s="17" t="s">
        <v>61</v>
      </c>
      <c r="F6" s="17" t="s">
        <v>62</v>
      </c>
      <c r="G6" s="17">
        <v>100</v>
      </c>
      <c r="H6" s="17">
        <f>SUMIF(ENTRADAS[CODIGO],INVENTARIO[[#This Row],[CODIGO]],ENTRADAS[CANTIDAD])</f>
        <v>50</v>
      </c>
      <c r="I6" s="17">
        <f>SUMIF(SALIDAS[CODIGO],INVENTARIO[[#This Row],[CODIGO]],SALIDAS[CANTIDAD])</f>
        <v>20</v>
      </c>
      <c r="J6" s="17">
        <f>INVENTARIO[[#This Row],[STOCK INICIAL]]+INVENTARIO[[#This Row],[ENTRADAS]]-INVENTARIO[[#This Row],[SALIDAS]]</f>
        <v>130</v>
      </c>
    </row>
    <row r="7" spans="1:10">
      <c r="A7" s="1"/>
      <c r="B7" s="17" t="s">
        <v>17</v>
      </c>
      <c r="C7" s="17" t="s">
        <v>27</v>
      </c>
      <c r="D7" s="17" t="s">
        <v>55</v>
      </c>
      <c r="E7" s="17" t="s">
        <v>61</v>
      </c>
      <c r="F7" s="17" t="s">
        <v>62</v>
      </c>
      <c r="G7" s="17">
        <v>30</v>
      </c>
      <c r="H7" s="17">
        <f>SUMIF(ENTRADAS[CODIGO],INVENTARIO[[#This Row],[CODIGO]],ENTRADAS[CANTIDAD])</f>
        <v>2</v>
      </c>
      <c r="I7" s="17">
        <f>SUMIF(SALIDAS[CODIGO],INVENTARIO[[#This Row],[CODIGO]],SALIDAS[CANTIDAD])</f>
        <v>5</v>
      </c>
      <c r="J7" s="17">
        <f>INVENTARIO[[#This Row],[STOCK INICIAL]]+INVENTARIO[[#This Row],[ENTRADAS]]-INVENTARIO[[#This Row],[SALIDAS]]</f>
        <v>27</v>
      </c>
    </row>
    <row r="8" spans="1:10">
      <c r="A8" s="1"/>
      <c r="B8" s="17" t="s">
        <v>18</v>
      </c>
      <c r="C8" s="17" t="s">
        <v>28</v>
      </c>
      <c r="D8" s="17" t="s">
        <v>55</v>
      </c>
      <c r="E8" s="17" t="s">
        <v>61</v>
      </c>
      <c r="F8" s="17" t="s">
        <v>62</v>
      </c>
      <c r="G8" s="17">
        <v>300</v>
      </c>
      <c r="H8" s="17">
        <f>SUMIF(ENTRADAS[CODIGO],INVENTARIO[[#This Row],[CODIGO]],ENTRADAS[CANTIDAD])</f>
        <v>0</v>
      </c>
      <c r="I8" s="17">
        <f>SUMIF(SALIDAS[CODIGO],INVENTARIO[[#This Row],[CODIGO]],SALIDAS[CANTIDAD])</f>
        <v>3</v>
      </c>
      <c r="J8" s="17">
        <f>INVENTARIO[[#This Row],[STOCK INICIAL]]+INVENTARIO[[#This Row],[ENTRADAS]]-INVENTARIO[[#This Row],[SALIDAS]]</f>
        <v>297</v>
      </c>
    </row>
    <row r="9" spans="1:10">
      <c r="B9" s="17" t="s">
        <v>19</v>
      </c>
      <c r="C9" s="17" t="s">
        <v>29</v>
      </c>
      <c r="D9" s="17" t="s">
        <v>55</v>
      </c>
      <c r="E9" s="17" t="s">
        <v>61</v>
      </c>
      <c r="F9" s="17" t="s">
        <v>62</v>
      </c>
      <c r="G9" s="17">
        <v>257</v>
      </c>
      <c r="H9" s="17">
        <f>SUMIF(ENTRADAS[CODIGO],INVENTARIO[[#This Row],[CODIGO]],ENTRADAS[CANTIDAD])</f>
        <v>23</v>
      </c>
      <c r="I9" s="17">
        <f>SUMIF(SALIDAS[CODIGO],INVENTARIO[[#This Row],[CODIGO]],SALIDAS[CANTIDAD])</f>
        <v>12</v>
      </c>
      <c r="J9" s="17">
        <f>INVENTARIO[[#This Row],[STOCK INICIAL]]+INVENTARIO[[#This Row],[ENTRADAS]]-INVENTARIO[[#This Row],[SALIDAS]]</f>
        <v>268</v>
      </c>
    </row>
    <row r="10" spans="1:10">
      <c r="B10" s="17" t="s">
        <v>20</v>
      </c>
      <c r="C10" s="17" t="s">
        <v>30</v>
      </c>
      <c r="D10" s="17" t="s">
        <v>55</v>
      </c>
      <c r="E10" s="17" t="s">
        <v>61</v>
      </c>
      <c r="F10" s="17" t="s">
        <v>62</v>
      </c>
      <c r="G10" s="17">
        <v>200</v>
      </c>
      <c r="H10" s="17">
        <f>SUMIF(ENTRADAS[CODIGO],INVENTARIO[[#This Row],[CODIGO]],ENTRADAS[CANTIDAD])</f>
        <v>42</v>
      </c>
      <c r="I10" s="17">
        <f>SUMIF(SALIDAS[CODIGO],INVENTARIO[[#This Row],[CODIGO]],SALIDAS[CANTIDAD])</f>
        <v>23</v>
      </c>
      <c r="J10" s="17">
        <f>INVENTARIO[[#This Row],[STOCK INICIAL]]+INVENTARIO[[#This Row],[ENTRADAS]]-INVENTARIO[[#This Row],[SALIDAS]]</f>
        <v>219</v>
      </c>
    </row>
    <row r="11" spans="1:10">
      <c r="B11" s="17" t="s">
        <v>21</v>
      </c>
      <c r="C11" s="17" t="s">
        <v>31</v>
      </c>
      <c r="D11" s="17" t="s">
        <v>55</v>
      </c>
      <c r="E11" s="17" t="s">
        <v>61</v>
      </c>
      <c r="F11" s="17" t="s">
        <v>62</v>
      </c>
      <c r="G11" s="17">
        <v>108</v>
      </c>
      <c r="H11" s="17">
        <f>SUMIF(ENTRADAS[CODIGO],INVENTARIO[[#This Row],[CODIGO]],ENTRADAS[CANTIDAD])</f>
        <v>10</v>
      </c>
      <c r="I11" s="17">
        <f>SUMIF(SALIDAS[CODIGO],INVENTARIO[[#This Row],[CODIGO]],SALIDAS[CANTIDAD])</f>
        <v>7</v>
      </c>
      <c r="J11" s="17">
        <f>INVENTARIO[[#This Row],[STOCK INICIAL]]+INVENTARIO[[#This Row],[ENTRADAS]]-INVENTARIO[[#This Row],[SALIDAS]]</f>
        <v>111</v>
      </c>
    </row>
    <row r="12" spans="1:10">
      <c r="B12" s="18" t="s">
        <v>22</v>
      </c>
      <c r="C12" s="18" t="s">
        <v>32</v>
      </c>
      <c r="D12" s="17" t="s">
        <v>55</v>
      </c>
      <c r="E12" s="17" t="s">
        <v>61</v>
      </c>
      <c r="F12" s="17" t="s">
        <v>62</v>
      </c>
      <c r="G12" s="18">
        <v>1000</v>
      </c>
      <c r="H12" s="18">
        <f>SUMIF(ENTRADAS[CODIGO],INVENTARIO[[#This Row],[CODIGO]],ENTRADAS[CANTIDAD])</f>
        <v>300</v>
      </c>
      <c r="I12" s="18">
        <f>SUMIF(SALIDAS[CODIGO],INVENTARIO[[#This Row],[CODIGO]],SALIDAS[CANTIDAD])</f>
        <v>365</v>
      </c>
      <c r="J12" s="18">
        <f>INVENTARIO[[#This Row],[STOCK INICIAL]]+INVENTARIO[[#This Row],[ENTRADAS]]-INVENTARIO[[#This Row],[SALIDAS]]</f>
        <v>935</v>
      </c>
    </row>
    <row r="16" spans="1:10">
      <c r="C16" t="s">
        <v>56</v>
      </c>
      <c r="G16" t="s">
        <v>57</v>
      </c>
    </row>
  </sheetData>
  <hyperlinks>
    <hyperlink ref="A4" r:id="rId1"/>
  </hyperlinks>
  <pageMargins left="0.7" right="0.7" top="0.75" bottom="0.75" header="0.3" footer="0.3"/>
  <pageSetup orientation="portrait" r:id="rId2"/>
  <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B16" sqref="B16"/>
    </sheetView>
  </sheetViews>
  <sheetFormatPr baseColWidth="10" defaultRowHeight="14.25"/>
  <cols>
    <col min="1" max="1" width="16.625" customWidth="1"/>
    <col min="2" max="2" width="15.5" customWidth="1"/>
    <col min="3" max="3" width="12.125" customWidth="1"/>
    <col min="4" max="4" width="11.75" customWidth="1"/>
    <col min="5" max="5" width="20.625" customWidth="1"/>
    <col min="6" max="6" width="15" customWidth="1"/>
  </cols>
  <sheetData>
    <row r="1" spans="1:6" ht="18">
      <c r="A1" s="14" t="s">
        <v>1</v>
      </c>
    </row>
    <row r="2" spans="1:6" s="1" customFormat="1">
      <c r="B2" s="21" t="s">
        <v>10</v>
      </c>
      <c r="C2" s="22" t="s">
        <v>11</v>
      </c>
      <c r="D2" s="22" t="s">
        <v>3</v>
      </c>
      <c r="E2" s="22" t="s">
        <v>4</v>
      </c>
      <c r="F2" s="23" t="s">
        <v>12</v>
      </c>
    </row>
    <row r="3" spans="1:6">
      <c r="B3" s="3" t="s">
        <v>34</v>
      </c>
      <c r="C3" s="19">
        <v>43519</v>
      </c>
      <c r="D3" s="4" t="s">
        <v>13</v>
      </c>
      <c r="E3" s="4" t="str">
        <f>LOOKUP(ENTRADAS[[#This Row],[CODIGO]],INVENTARIO[],INVENTARIO[PRODUCTO])</f>
        <v>Papel bondi</v>
      </c>
      <c r="F3" s="5">
        <v>23</v>
      </c>
    </row>
    <row r="4" spans="1:6">
      <c r="B4" s="3" t="s">
        <v>35</v>
      </c>
      <c r="C4" s="19">
        <v>43511</v>
      </c>
      <c r="D4" s="4" t="s">
        <v>14</v>
      </c>
      <c r="E4" s="4" t="str">
        <f>LOOKUP(ENTRADAS[[#This Row],[CODIGO]],INVENTARIO[],INVENTARIO[PRODUCTO])</f>
        <v>Papel Vegetal</v>
      </c>
      <c r="F4" s="5">
        <v>65</v>
      </c>
    </row>
    <row r="5" spans="1:6">
      <c r="B5" s="3" t="s">
        <v>36</v>
      </c>
      <c r="C5" s="19">
        <v>43512</v>
      </c>
      <c r="D5" s="4" t="s">
        <v>15</v>
      </c>
      <c r="E5" s="4" t="str">
        <f>LOOKUP(ENTRADAS[[#This Row],[CODIGO]],INVENTARIO[],INVENTARIO[PRODUCTO])</f>
        <v>Papel Colores</v>
      </c>
      <c r="F5" s="5">
        <v>15</v>
      </c>
    </row>
    <row r="6" spans="1:6">
      <c r="B6" s="3" t="s">
        <v>37</v>
      </c>
      <c r="C6" s="19">
        <v>43513</v>
      </c>
      <c r="D6" s="4" t="s">
        <v>16</v>
      </c>
      <c r="E6" s="4" t="str">
        <f>LOOKUP(ENTRADAS[[#This Row],[CODIGO]],INVENTARIO[],INVENTARIO[PRODUCTO])</f>
        <v>Papel Opalina</v>
      </c>
      <c r="F6" s="5">
        <v>50</v>
      </c>
    </row>
    <row r="7" spans="1:6">
      <c r="B7" s="3" t="s">
        <v>38</v>
      </c>
      <c r="C7" s="19">
        <v>43466</v>
      </c>
      <c r="D7" s="4" t="s">
        <v>17</v>
      </c>
      <c r="E7" s="4" t="str">
        <f>LOOKUP(ENTRADAS[[#This Row],[CODIGO]],INVENTARIO[],INVENTARIO[PRODUCTO])</f>
        <v>Papel Satinado</v>
      </c>
      <c r="F7" s="5">
        <v>2</v>
      </c>
    </row>
    <row r="8" spans="1:6">
      <c r="B8" s="3" t="s">
        <v>39</v>
      </c>
      <c r="C8" s="19">
        <v>43480</v>
      </c>
      <c r="D8" s="4" t="s">
        <v>18</v>
      </c>
      <c r="E8" s="4" t="str">
        <f>LOOKUP(ENTRADAS[[#This Row],[CODIGO]],INVENTARIO[],INVENTARIO[PRODUCTO])</f>
        <v>Calculadora sencilla</v>
      </c>
      <c r="F8" s="5">
        <v>0</v>
      </c>
    </row>
    <row r="9" spans="1:6">
      <c r="B9" s="3" t="s">
        <v>40</v>
      </c>
      <c r="C9" s="19">
        <v>43519</v>
      </c>
      <c r="D9" s="4" t="s">
        <v>19</v>
      </c>
      <c r="E9" s="4" t="str">
        <f>LOOKUP(ENTRADAS[[#This Row],[CODIGO]],INVENTARIO[],INVENTARIO[PRODUCTO])</f>
        <v>Calculadora Infantil</v>
      </c>
      <c r="F9" s="5">
        <v>23</v>
      </c>
    </row>
    <row r="10" spans="1:6">
      <c r="B10" s="3" t="s">
        <v>41</v>
      </c>
      <c r="C10" s="19">
        <v>43513</v>
      </c>
      <c r="D10" s="4" t="s">
        <v>20</v>
      </c>
      <c r="E10" s="4" t="str">
        <f>LOOKUP(ENTRADAS[[#This Row],[CODIGO]],INVENTARIO[],INVENTARIO[PRODUCTO])</f>
        <v>Calculadora Profesional</v>
      </c>
      <c r="F10" s="5">
        <v>42</v>
      </c>
    </row>
    <row r="11" spans="1:6">
      <c r="B11" s="3" t="s">
        <v>42</v>
      </c>
      <c r="C11" s="19">
        <v>43466</v>
      </c>
      <c r="D11" s="4" t="s">
        <v>21</v>
      </c>
      <c r="E11" s="4" t="str">
        <f>LOOKUP(ENTRADAS[[#This Row],[CODIGO]],INVENTARIO[],INVENTARIO[PRODUCTO])</f>
        <v>Calculadora Especial</v>
      </c>
      <c r="F11" s="5">
        <v>10</v>
      </c>
    </row>
    <row r="12" spans="1:6">
      <c r="B12" s="3" t="s">
        <v>43</v>
      </c>
      <c r="C12" s="20">
        <v>43480</v>
      </c>
      <c r="D12" s="4" t="s">
        <v>22</v>
      </c>
      <c r="E12" s="6" t="str">
        <f>LOOKUP(ENTRADAS[[#This Row],[CODIGO]],INVENTARIO[],INVENTARIO[PRODUCTO])</f>
        <v>Lapiz Negro</v>
      </c>
      <c r="F12" s="7">
        <v>300</v>
      </c>
    </row>
    <row r="14" spans="1:6">
      <c r="B14" t="s">
        <v>33</v>
      </c>
    </row>
  </sheetData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Inventario!$B$3:$B$12</xm:f>
          </x14:formula1>
          <xm:sqref>D3:D12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G19" sqref="G19"/>
    </sheetView>
  </sheetViews>
  <sheetFormatPr baseColWidth="10" defaultRowHeight="14.25"/>
  <cols>
    <col min="2" max="2" width="14.5" customWidth="1"/>
    <col min="3" max="3" width="11.875" customWidth="1"/>
    <col min="4" max="4" width="13.75" customWidth="1"/>
    <col min="5" max="5" width="20.75" customWidth="1"/>
    <col min="6" max="6" width="14.75" customWidth="1"/>
  </cols>
  <sheetData>
    <row r="1" spans="1:6" ht="18">
      <c r="A1" s="13" t="s">
        <v>0</v>
      </c>
      <c r="B1" s="2"/>
    </row>
    <row r="2" spans="1:6" s="1" customFormat="1">
      <c r="B2" s="21" t="s">
        <v>10</v>
      </c>
      <c r="C2" s="22" t="s">
        <v>11</v>
      </c>
      <c r="D2" s="22" t="s">
        <v>3</v>
      </c>
      <c r="E2" s="22" t="s">
        <v>4</v>
      </c>
      <c r="F2" s="23" t="s">
        <v>12</v>
      </c>
    </row>
    <row r="3" spans="1:6">
      <c r="B3" s="8" t="s">
        <v>44</v>
      </c>
      <c r="C3" s="19">
        <v>43480</v>
      </c>
      <c r="D3" s="9" t="s">
        <v>13</v>
      </c>
      <c r="E3" s="9" t="str">
        <f>LOOKUP(SALIDAS[[#This Row],[CODIGO]],INVENTARIO[],INVENTARIO[PRODUCTO])</f>
        <v>Papel bondi</v>
      </c>
      <c r="F3" s="10">
        <v>51</v>
      </c>
    </row>
    <row r="4" spans="1:6">
      <c r="B4" s="8" t="s">
        <v>45</v>
      </c>
      <c r="C4" s="19">
        <v>43519</v>
      </c>
      <c r="D4" s="9" t="s">
        <v>14</v>
      </c>
      <c r="E4" s="9" t="str">
        <f>LOOKUP(SALIDAS[[#This Row],[CODIGO]],INVENTARIO[],INVENTARIO[PRODUCTO])</f>
        <v>Papel Vegetal</v>
      </c>
      <c r="F4" s="10">
        <v>50</v>
      </c>
    </row>
    <row r="5" spans="1:6">
      <c r="B5" s="8" t="s">
        <v>46</v>
      </c>
      <c r="C5" s="19">
        <v>43520</v>
      </c>
      <c r="D5" s="9" t="s">
        <v>15</v>
      </c>
      <c r="E5" s="9" t="str">
        <f>LOOKUP(SALIDAS[[#This Row],[CODIGO]],INVENTARIO[],INVENTARIO[PRODUCTO])</f>
        <v>Papel Colores</v>
      </c>
      <c r="F5" s="10">
        <v>10</v>
      </c>
    </row>
    <row r="6" spans="1:6">
      <c r="B6" s="8" t="s">
        <v>47</v>
      </c>
      <c r="C6" s="19">
        <v>43547</v>
      </c>
      <c r="D6" s="9" t="s">
        <v>16</v>
      </c>
      <c r="E6" s="9" t="str">
        <f>LOOKUP(SALIDAS[[#This Row],[CODIGO]],INVENTARIO[],INVENTARIO[PRODUCTO])</f>
        <v>Papel Opalina</v>
      </c>
      <c r="F6" s="10">
        <v>20</v>
      </c>
    </row>
    <row r="7" spans="1:6">
      <c r="B7" s="8" t="s">
        <v>48</v>
      </c>
      <c r="C7" s="19">
        <v>43581</v>
      </c>
      <c r="D7" s="9" t="s">
        <v>17</v>
      </c>
      <c r="E7" s="9" t="str">
        <f>LOOKUP(SALIDAS[[#This Row],[CODIGO]],INVENTARIO[],INVENTARIO[PRODUCTO])</f>
        <v>Papel Satinado</v>
      </c>
      <c r="F7" s="10">
        <v>5</v>
      </c>
    </row>
    <row r="8" spans="1:6">
      <c r="B8" s="8" t="s">
        <v>49</v>
      </c>
      <c r="C8" s="19">
        <v>43581</v>
      </c>
      <c r="D8" s="9" t="s">
        <v>18</v>
      </c>
      <c r="E8" s="9" t="str">
        <f>LOOKUP(SALIDAS[[#This Row],[CODIGO]],INVENTARIO[],INVENTARIO[PRODUCTO])</f>
        <v>Calculadora sencilla</v>
      </c>
      <c r="F8" s="10">
        <v>3</v>
      </c>
    </row>
    <row r="9" spans="1:6">
      <c r="B9" s="8" t="s">
        <v>50</v>
      </c>
      <c r="C9" s="19">
        <v>43519</v>
      </c>
      <c r="D9" s="9" t="s">
        <v>19</v>
      </c>
      <c r="E9" s="9" t="str">
        <f>LOOKUP(SALIDAS[[#This Row],[CODIGO]],INVENTARIO[],INVENTARIO[PRODUCTO])</f>
        <v>Calculadora Infantil</v>
      </c>
      <c r="F9" s="10">
        <v>12</v>
      </c>
    </row>
    <row r="10" spans="1:6">
      <c r="B10" s="8" t="s">
        <v>51</v>
      </c>
      <c r="C10" s="19">
        <v>43511</v>
      </c>
      <c r="D10" s="9" t="s">
        <v>20</v>
      </c>
      <c r="E10" s="9" t="str">
        <f>LOOKUP(SALIDAS[[#This Row],[CODIGO]],INVENTARIO[],INVENTARIO[PRODUCTO])</f>
        <v>Calculadora Profesional</v>
      </c>
      <c r="F10" s="10">
        <v>23</v>
      </c>
    </row>
    <row r="11" spans="1:6">
      <c r="B11" s="8" t="s">
        <v>52</v>
      </c>
      <c r="C11" s="19">
        <v>43512</v>
      </c>
      <c r="D11" s="9" t="s">
        <v>21</v>
      </c>
      <c r="E11" s="9" t="str">
        <f>LOOKUP(SALIDAS[[#This Row],[CODIGO]],INVENTARIO[],INVENTARIO[PRODUCTO])</f>
        <v>Calculadora Especial</v>
      </c>
      <c r="F11" s="10">
        <v>7</v>
      </c>
    </row>
    <row r="12" spans="1:6">
      <c r="B12" s="8" t="s">
        <v>53</v>
      </c>
      <c r="C12" s="20">
        <v>43513</v>
      </c>
      <c r="D12" s="9" t="s">
        <v>22</v>
      </c>
      <c r="E12" s="11" t="str">
        <f>LOOKUP(SALIDAS[[#This Row],[CODIGO]],INVENTARIO[],INVENTARIO[PRODUCTO])</f>
        <v>Lapiz Negro</v>
      </c>
      <c r="F12" s="12">
        <v>365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Inventario!$B$3:$B$12</xm:f>
          </x14:formula1>
          <xm:sqref>D3:D12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Inventario</vt:lpstr>
      <vt:lpstr>Entrada</vt:lpstr>
      <vt:lpstr>Salida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2023-09-21T11:53:43Z</dcterms:created>
  <dcterms:modified xsi:type="dcterms:W3CDTF">2023-09-21T15:31:01Z</dcterms:modified>
</cp:coreProperties>
</file>