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xampp\htdocs\pbpm\public\file_siswa\"/>
    </mc:Choice>
  </mc:AlternateContent>
  <xr:revisionPtr revIDLastSave="0" documentId="13_ncr:1_{38A4739E-B4B6-4A43-951D-CD4AF5DE12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Nama_Lengkap">Sheet1!$D$1:$D$89</definedName>
  </definedNames>
  <calcPr calcId="181029"/>
</workbook>
</file>

<file path=xl/calcChain.xml><?xml version="1.0" encoding="utf-8"?>
<calcChain xmlns="http://schemas.openxmlformats.org/spreadsheetml/2006/main">
  <c r="M45" i="1" l="1"/>
  <c r="M46" i="1"/>
  <c r="M47" i="1"/>
  <c r="M48" i="1"/>
  <c r="M49" i="1"/>
  <c r="M50" i="1"/>
  <c r="G45" i="1"/>
  <c r="H45" i="1"/>
  <c r="G46" i="1"/>
  <c r="H46" i="1"/>
  <c r="G47" i="1"/>
  <c r="H47" i="1"/>
  <c r="G48" i="1"/>
  <c r="H48" i="1"/>
  <c r="G49" i="1"/>
  <c r="H49" i="1"/>
  <c r="G50" i="1"/>
  <c r="H50" i="1"/>
  <c r="M44" i="1" l="1"/>
  <c r="M43" i="1"/>
  <c r="M42" i="1"/>
  <c r="M41" i="1"/>
  <c r="M40" i="1"/>
  <c r="M39" i="1"/>
  <c r="G39" i="1"/>
  <c r="H39" i="1"/>
  <c r="G40" i="1"/>
  <c r="H40" i="1"/>
  <c r="G41" i="1"/>
  <c r="H41" i="1"/>
  <c r="G42" i="1"/>
  <c r="H42" i="1"/>
  <c r="G43" i="1"/>
  <c r="H43" i="1"/>
  <c r="G44" i="1"/>
  <c r="H44" i="1"/>
  <c r="M27" i="1" l="1"/>
  <c r="M28" i="1"/>
  <c r="M29" i="1"/>
  <c r="M30" i="1"/>
  <c r="M31" i="1"/>
  <c r="M32" i="1"/>
  <c r="M33" i="1"/>
  <c r="M34" i="1"/>
  <c r="M35" i="1"/>
  <c r="M36" i="1"/>
  <c r="M37" i="1"/>
  <c r="M38" i="1"/>
  <c r="G26" i="1"/>
  <c r="H26" i="1"/>
  <c r="G27" i="1"/>
  <c r="H27" i="1"/>
  <c r="G28" i="1"/>
  <c r="H28" i="1"/>
  <c r="G29" i="1"/>
  <c r="H29" i="1"/>
  <c r="G30" i="1"/>
  <c r="H30" i="1"/>
  <c r="G32" i="1"/>
  <c r="H32" i="1"/>
  <c r="G33" i="1"/>
  <c r="H33" i="1"/>
  <c r="G34" i="1"/>
  <c r="H34" i="1"/>
  <c r="G35" i="1"/>
  <c r="H35" i="1"/>
  <c r="G36" i="1"/>
  <c r="H36" i="1"/>
  <c r="G38" i="1"/>
  <c r="H38" i="1"/>
  <c r="G37" i="1"/>
  <c r="H37" i="1"/>
  <c r="M2" i="1" l="1"/>
  <c r="M6" i="1"/>
  <c r="M14" i="1"/>
  <c r="M16" i="1"/>
  <c r="M17" i="1"/>
  <c r="M18" i="1"/>
  <c r="M19" i="1"/>
  <c r="M20" i="1"/>
  <c r="M21" i="1"/>
  <c r="M22" i="1"/>
  <c r="M25" i="1"/>
  <c r="M1" i="1"/>
  <c r="M3" i="1"/>
  <c r="M4" i="1"/>
  <c r="M5" i="1"/>
  <c r="M8" i="1"/>
  <c r="M9" i="1"/>
  <c r="M10" i="1"/>
  <c r="M11" i="1"/>
  <c r="M13" i="1"/>
  <c r="M15" i="1"/>
  <c r="M23" i="1"/>
  <c r="M24" i="1"/>
  <c r="M12" i="1"/>
  <c r="M7" i="1"/>
  <c r="M26" i="1"/>
  <c r="H1" i="1"/>
  <c r="H3" i="1"/>
  <c r="H4" i="1"/>
  <c r="H5" i="1"/>
  <c r="H8" i="1"/>
  <c r="H9" i="1"/>
  <c r="H10" i="1"/>
  <c r="H11" i="1"/>
  <c r="H13" i="1"/>
  <c r="H15" i="1"/>
  <c r="H23" i="1"/>
  <c r="H24" i="1"/>
  <c r="H12" i="1"/>
  <c r="H31" i="1"/>
  <c r="G1" i="1"/>
  <c r="G3" i="1"/>
  <c r="G4" i="1"/>
  <c r="G5" i="1"/>
  <c r="G8" i="1"/>
  <c r="G9" i="1"/>
  <c r="G10" i="1"/>
  <c r="G11" i="1"/>
  <c r="G13" i="1"/>
  <c r="G15" i="1"/>
  <c r="G23" i="1"/>
  <c r="G24" i="1"/>
  <c r="G12" i="1"/>
  <c r="G31" i="1"/>
  <c r="G6" i="1" l="1"/>
  <c r="G7" i="1"/>
  <c r="G14" i="1"/>
  <c r="G16" i="1"/>
  <c r="G17" i="1"/>
  <c r="G18" i="1"/>
  <c r="G19" i="1"/>
  <c r="G20" i="1"/>
  <c r="G21" i="1"/>
  <c r="G22" i="1"/>
  <c r="G25" i="1"/>
  <c r="G2" i="1"/>
  <c r="H6" i="1"/>
  <c r="H7" i="1"/>
  <c r="H14" i="1"/>
  <c r="H16" i="1"/>
  <c r="H17" i="1"/>
  <c r="H18" i="1"/>
  <c r="H19" i="1"/>
  <c r="H20" i="1"/>
  <c r="H21" i="1"/>
  <c r="H22" i="1"/>
  <c r="H25" i="1"/>
  <c r="H2" i="1"/>
</calcChain>
</file>

<file path=xl/sharedStrings.xml><?xml version="1.0" encoding="utf-8"?>
<sst xmlns="http://schemas.openxmlformats.org/spreadsheetml/2006/main" count="549" uniqueCount="268">
  <si>
    <t>Laki-laki</t>
  </si>
  <si>
    <t>katolik</t>
  </si>
  <si>
    <t>Jl. ADD</t>
  </si>
  <si>
    <t>SD</t>
  </si>
  <si>
    <t>5308191711870003</t>
  </si>
  <si>
    <t>PNS</t>
  </si>
  <si>
    <t>Jl. Dolog</t>
  </si>
  <si>
    <t>Wirayu</t>
  </si>
  <si>
    <t>Jl. Dendew</t>
  </si>
  <si>
    <t>jakatingkir@gmail.com</t>
  </si>
  <si>
    <t>siswa</t>
  </si>
  <si>
    <t>rahasia</t>
  </si>
  <si>
    <t>wijayanati@gmail.com</t>
  </si>
  <si>
    <t>3075669521</t>
  </si>
  <si>
    <t>0068505491</t>
  </si>
  <si>
    <t>0074821503</t>
  </si>
  <si>
    <t>3058252672</t>
  </si>
  <si>
    <t>0042909246</t>
  </si>
  <si>
    <t>0056615970</t>
  </si>
  <si>
    <t>0073093079</t>
  </si>
  <si>
    <t>0057648044</t>
  </si>
  <si>
    <t>0071614009</t>
  </si>
  <si>
    <t xml:space="preserve">Albert Septian Tolanda </t>
  </si>
  <si>
    <t>Deska Kinawa mendila Kobba</t>
  </si>
  <si>
    <t xml:space="preserve">Jeane  Anastasia Felisia Metemko </t>
  </si>
  <si>
    <t>Laurensia Yokor</t>
  </si>
  <si>
    <t>Maria Heatubun</t>
  </si>
  <si>
    <t>Monika Epeti</t>
  </si>
  <si>
    <t>Oktofiana Maria Ampom</t>
  </si>
  <si>
    <t>Paskalis Cesci</t>
  </si>
  <si>
    <t>Paulus warim</t>
  </si>
  <si>
    <t>Prisilia Serli Robubun</t>
  </si>
  <si>
    <t>Reynold Lukas Gusti Sanyi</t>
  </si>
  <si>
    <t xml:space="preserve">Wilhelmus Yumot Tinggi  </t>
  </si>
  <si>
    <t>Albert</t>
  </si>
  <si>
    <t>Deska</t>
  </si>
  <si>
    <t>Jeane</t>
  </si>
  <si>
    <t>Laurensia</t>
  </si>
  <si>
    <t>Yokor</t>
  </si>
  <si>
    <t>Maria</t>
  </si>
  <si>
    <t>Heatubun</t>
  </si>
  <si>
    <t>Monika</t>
  </si>
  <si>
    <t>Epeti</t>
  </si>
  <si>
    <t>Oktofiana</t>
  </si>
  <si>
    <t>Paskalis</t>
  </si>
  <si>
    <t>Cesci</t>
  </si>
  <si>
    <t>Paulus</t>
  </si>
  <si>
    <t>Prisilia</t>
  </si>
  <si>
    <t>Reynold</t>
  </si>
  <si>
    <t>Lukas</t>
  </si>
  <si>
    <t>Wilhelmus</t>
  </si>
  <si>
    <t>Makale</t>
  </si>
  <si>
    <t>Agats</t>
  </si>
  <si>
    <t>27 Des 2007</t>
  </si>
  <si>
    <t>SD Inpres Syuru</t>
  </si>
  <si>
    <t xml:space="preserve">Septian Tolanda </t>
  </si>
  <si>
    <t>Maria Ampom</t>
  </si>
  <si>
    <t>Serli Robubun</t>
  </si>
  <si>
    <t>Lukas Gusti Sanyi</t>
  </si>
  <si>
    <t xml:space="preserve">Yumot Tinggi  </t>
  </si>
  <si>
    <t>Kristen</t>
  </si>
  <si>
    <t>Khatolik</t>
  </si>
  <si>
    <t>kristen protestan</t>
  </si>
  <si>
    <t/>
  </si>
  <si>
    <t>Anak Kandung</t>
  </si>
  <si>
    <t>17/07/2017</t>
  </si>
  <si>
    <t>15/07/2019</t>
  </si>
  <si>
    <t>Beni Kabey</t>
  </si>
  <si>
    <t>Tommi Soakmat</t>
  </si>
  <si>
    <t>Alexander Otniel Tolanda</t>
  </si>
  <si>
    <t>Sarlotha Bemo Kabey</t>
  </si>
  <si>
    <t>Patricia Soakmat</t>
  </si>
  <si>
    <t>Bertha Mira</t>
  </si>
  <si>
    <t>Jl. Pemda</t>
  </si>
  <si>
    <t>0071120254</t>
  </si>
  <si>
    <t>3048821974</t>
  </si>
  <si>
    <t>3077522815</t>
  </si>
  <si>
    <t>0043381623</t>
  </si>
  <si>
    <t>0062990212</t>
  </si>
  <si>
    <t>3048241438</t>
  </si>
  <si>
    <t>Adelia  Mentari Palayukan</t>
  </si>
  <si>
    <t>Amandus Owmbi</t>
  </si>
  <si>
    <t>Analia Zafira Asenggambun</t>
  </si>
  <si>
    <t>Debora Paulina  B.Yokow</t>
  </si>
  <si>
    <t>Falerius E. Toanubun</t>
  </si>
  <si>
    <t>Fransiskus Safoi Yaisi</t>
  </si>
  <si>
    <t>Frederika Yaib Hab</t>
  </si>
  <si>
    <t xml:space="preserve">Gregorius Alfons Mane </t>
  </si>
  <si>
    <t>Leonardus Pakanam Bakar</t>
  </si>
  <si>
    <t>Resky Gala Paliling</t>
  </si>
  <si>
    <t>Timotius Tamberewop Yanggam</t>
  </si>
  <si>
    <t xml:space="preserve">Viktor Ruban </t>
  </si>
  <si>
    <t>Frederikus Cedrik Ase</t>
  </si>
  <si>
    <t>Emanuel Oromji</t>
  </si>
  <si>
    <t>Adelia</t>
  </si>
  <si>
    <t>Amandus</t>
  </si>
  <si>
    <t>Owmbi</t>
  </si>
  <si>
    <t>Analia</t>
  </si>
  <si>
    <t>Zafira Asenggambun</t>
  </si>
  <si>
    <t>Debora</t>
  </si>
  <si>
    <t>Emanuel</t>
  </si>
  <si>
    <t>Oromji</t>
  </si>
  <si>
    <t>Falerius</t>
  </si>
  <si>
    <t>E. Toanubun</t>
  </si>
  <si>
    <t>Fransiskus</t>
  </si>
  <si>
    <t>Safoi Yaisi</t>
  </si>
  <si>
    <t>Frederika</t>
  </si>
  <si>
    <t>Yaib Hab</t>
  </si>
  <si>
    <t>Gregorius</t>
  </si>
  <si>
    <t xml:space="preserve">Alfons Mane </t>
  </si>
  <si>
    <t>Leonardus</t>
  </si>
  <si>
    <t>Pakanam Bakar</t>
  </si>
  <si>
    <t>Resky</t>
  </si>
  <si>
    <t>Gala Paliling</t>
  </si>
  <si>
    <t>Timotius</t>
  </si>
  <si>
    <t>Tamberewop Yanggam</t>
  </si>
  <si>
    <t>Viktor</t>
  </si>
  <si>
    <t xml:space="preserve">Ruban </t>
  </si>
  <si>
    <t>Frederikus</t>
  </si>
  <si>
    <t>Cedrik Ase</t>
  </si>
  <si>
    <t>Perempuan</t>
  </si>
  <si>
    <t>Merauke</t>
  </si>
  <si>
    <t xml:space="preserve">Merauke </t>
  </si>
  <si>
    <t xml:space="preserve">Atsj </t>
  </si>
  <si>
    <t xml:space="preserve">Asmat </t>
  </si>
  <si>
    <t xml:space="preserve">Anastasia Felisia Metemko </t>
  </si>
  <si>
    <t>Mentari Palayukan</t>
  </si>
  <si>
    <t>Kinawa Mendila Kobba</t>
  </si>
  <si>
    <t>Paulina  B. Yokow</t>
  </si>
  <si>
    <t>Warim</t>
  </si>
  <si>
    <t>Katolik</t>
  </si>
  <si>
    <t>Jl. Mimika I</t>
  </si>
  <si>
    <t>Jl. Yos Sudarso</t>
  </si>
  <si>
    <t>Jl. Dermaga Baru</t>
  </si>
  <si>
    <t>Jl. Dendew Syuru</t>
  </si>
  <si>
    <t>SD INPRES SYURU</t>
  </si>
  <si>
    <t>SD YPPGI AGATS</t>
  </si>
  <si>
    <t>SD YPPK SALIB SUCI</t>
  </si>
  <si>
    <t>Angel Avril Awurok</t>
  </si>
  <si>
    <t>Anjelika Mane</t>
  </si>
  <si>
    <t>Bernadus Wapaya Batien</t>
  </si>
  <si>
    <t>Erichson O.h Amkai</t>
  </si>
  <si>
    <t>Febriyana Yawas Kwaito</t>
  </si>
  <si>
    <t>Kevin Antonius Natipea</t>
  </si>
  <si>
    <t>Lukas Wayut Apay</t>
  </si>
  <si>
    <t>Maria Santi Dessy Gebze</t>
  </si>
  <si>
    <t xml:space="preserve">Moses Amjaram </t>
  </si>
  <si>
    <t>Odilo Alesandro Kandim</t>
  </si>
  <si>
    <t>Zamson Yaisi</t>
  </si>
  <si>
    <t>Wiro Kusi</t>
  </si>
  <si>
    <t>Angel</t>
  </si>
  <si>
    <t>Avril Awurok</t>
  </si>
  <si>
    <t>Anjelika</t>
  </si>
  <si>
    <t>Mane</t>
  </si>
  <si>
    <t>Bernadus</t>
  </si>
  <si>
    <t>Wapaya Batien</t>
  </si>
  <si>
    <t>Erichson</t>
  </si>
  <si>
    <t>O.h Amkai</t>
  </si>
  <si>
    <t>Febriyana</t>
  </si>
  <si>
    <t>Yawas Kwaito</t>
  </si>
  <si>
    <t>Kevin</t>
  </si>
  <si>
    <t>Antonius Natipea</t>
  </si>
  <si>
    <t>Wayut Apay</t>
  </si>
  <si>
    <t>Santi Dessy Gebze</t>
  </si>
  <si>
    <t>Moses</t>
  </si>
  <si>
    <t xml:space="preserve">Amjaram </t>
  </si>
  <si>
    <t>Odilo</t>
  </si>
  <si>
    <t>Alesandro Kandim</t>
  </si>
  <si>
    <t>Zamson</t>
  </si>
  <si>
    <t>Yaisi</t>
  </si>
  <si>
    <t>Wiro</t>
  </si>
  <si>
    <t>Kusi</t>
  </si>
  <si>
    <t>0061453240</t>
  </si>
  <si>
    <t>0059515277</t>
  </si>
  <si>
    <t>0065251128</t>
  </si>
  <si>
    <t>0056045698</t>
  </si>
  <si>
    <t>0061988729</t>
  </si>
  <si>
    <t>0061796760</t>
  </si>
  <si>
    <t>Ismy Soraya</t>
  </si>
  <si>
    <t>Junita Marlin Boseren</t>
  </si>
  <si>
    <t>Larah C. Nekatukdoan</t>
  </si>
  <si>
    <t>Lukas Kamayap</t>
  </si>
  <si>
    <t>Merlin Omot Kamona</t>
  </si>
  <si>
    <t>Tania A. Yolenta</t>
  </si>
  <si>
    <t>Ismy</t>
  </si>
  <si>
    <t>Soraya</t>
  </si>
  <si>
    <t>Junita</t>
  </si>
  <si>
    <t>Marlin Boseren</t>
  </si>
  <si>
    <t>Larah</t>
  </si>
  <si>
    <t>C. Nekatukdoan</t>
  </si>
  <si>
    <t>Kamayap</t>
  </si>
  <si>
    <t>Merlin</t>
  </si>
  <si>
    <t>Omot Kamona</t>
  </si>
  <si>
    <t>Tania</t>
  </si>
  <si>
    <t>A. Yolenta</t>
  </si>
  <si>
    <t>Islam</t>
  </si>
  <si>
    <t>islam</t>
  </si>
  <si>
    <t>Jl. Bakti Merauke</t>
  </si>
  <si>
    <t>Jl. Asamanam</t>
  </si>
  <si>
    <t>Jl. Gidi</t>
  </si>
  <si>
    <t>Jl. Telkom</t>
  </si>
  <si>
    <t>SD YAPIS II MERAUKE</t>
  </si>
  <si>
    <t>SD Negeri Mbait</t>
  </si>
  <si>
    <t>SD NEGERI MBAIT</t>
  </si>
  <si>
    <t>16/07/2018</t>
  </si>
  <si>
    <t>Asmar</t>
  </si>
  <si>
    <t>Mikha Moses Boseren</t>
  </si>
  <si>
    <t>Liberatus Nekatukdoan</t>
  </si>
  <si>
    <t>Willem Kamayap</t>
  </si>
  <si>
    <t>Norbertus Kamona</t>
  </si>
  <si>
    <t>Antonius Tuwen</t>
  </si>
  <si>
    <t>Ramlah</t>
  </si>
  <si>
    <t>Marice Dimara</t>
  </si>
  <si>
    <t>Mariana Andukap</t>
  </si>
  <si>
    <t>Rosa Tinggi</t>
  </si>
  <si>
    <t>Marthilda Amjaram</t>
  </si>
  <si>
    <t>Romana Toruk</t>
  </si>
  <si>
    <t xml:space="preserve">Jl. Telkom </t>
  </si>
  <si>
    <t>Wiraswasta</t>
  </si>
  <si>
    <t>IRT</t>
  </si>
  <si>
    <t>Petani</t>
  </si>
  <si>
    <t xml:space="preserve">Petani </t>
  </si>
  <si>
    <t>0059205396</t>
  </si>
  <si>
    <t>0039816699</t>
  </si>
  <si>
    <t>0067244419</t>
  </si>
  <si>
    <t xml:space="preserve">0051017534 </t>
  </si>
  <si>
    <t>0003245882</t>
  </si>
  <si>
    <t>3066589683</t>
  </si>
  <si>
    <t>Aunia</t>
  </si>
  <si>
    <t>Agustinus  Batien</t>
  </si>
  <si>
    <t>Elsina Frodensia Tina M.</t>
  </si>
  <si>
    <t>Martha Ketsia Onom</t>
  </si>
  <si>
    <t>Philipus A. Sarau</t>
  </si>
  <si>
    <t>Wasty Lebrika Heatubun</t>
  </si>
  <si>
    <t>Agustinus</t>
  </si>
  <si>
    <t xml:space="preserve"> Batien</t>
  </si>
  <si>
    <t>Elsina</t>
  </si>
  <si>
    <t>Frodensia Tina M.</t>
  </si>
  <si>
    <t>Martha</t>
  </si>
  <si>
    <t>Ketsia Onom</t>
  </si>
  <si>
    <t>Philipus</t>
  </si>
  <si>
    <t>A. Sarau</t>
  </si>
  <si>
    <t>Wasty</t>
  </si>
  <si>
    <t>Lebrika Heatubun</t>
  </si>
  <si>
    <t>Laki-Laki</t>
  </si>
  <si>
    <t>Fak-Fak</t>
  </si>
  <si>
    <t>Bayun</t>
  </si>
  <si>
    <t xml:space="preserve">Bayun </t>
  </si>
  <si>
    <t xml:space="preserve">Waur </t>
  </si>
  <si>
    <t>Jl. Ayam Kecil</t>
  </si>
  <si>
    <t>Jl. Bintang Laut</t>
  </si>
  <si>
    <t>SD YPPK Roh Kudus Bayun</t>
  </si>
  <si>
    <t>SD YPPK AGATS</t>
  </si>
  <si>
    <t>SD YPPK BAYUN</t>
  </si>
  <si>
    <t>Labaa</t>
  </si>
  <si>
    <t xml:space="preserve">Wa Daini </t>
  </si>
  <si>
    <t>Willem Weapu</t>
  </si>
  <si>
    <t>Ursula Imes</t>
  </si>
  <si>
    <t xml:space="preserve">Bavo Bakajab Mukuron </t>
  </si>
  <si>
    <t xml:space="preserve">Anna Wajab Mukuron </t>
  </si>
  <si>
    <t xml:space="preserve">Jl. Ayam Kecil </t>
  </si>
  <si>
    <t>Yeremias Onom</t>
  </si>
  <si>
    <t>Etta Yinditnam</t>
  </si>
  <si>
    <t xml:space="preserve">jl. Kei </t>
  </si>
  <si>
    <t>Natalis Dasi</t>
  </si>
  <si>
    <t>Frederikus Heatubun</t>
  </si>
  <si>
    <t>GodaFrida Fermatubun</t>
  </si>
  <si>
    <t>JL. Bintang Laut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</si>
</sst>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8"/>
      <name val="Calibri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13">
    <xf numFmtId="0" fontId="0" fillId="0" borderId="0" xfId="0"/>
    <xf numFmtId="49" fontId="0" fillId="0" borderId="0" xfId="0" applyNumberFormat="1"/>
    <xf numFmtId="15" fontId="0" fillId="0" borderId="0" xfId="0" applyNumberFormat="1"/>
    <xf numFmtId="0" fontId="1" fillId="0" borderId="0" xfId="1"/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5" fontId="0" fillId="2" borderId="0" xfId="0" applyNumberFormat="1" applyFill="1" applyAlignment="1">
      <alignment horizontal="left"/>
    </xf>
    <xf numFmtId="49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49" fontId="0" fillId="0" borderId="0" xfId="0" applyNumberFormat="1" applyAlignment="1">
      <alignment horizontal="left" vertical="top"/>
    </xf>
  </cellXfs>
  <cellStyles count="3">
    <cellStyle name="Hyperlink" xfId="1" builtinId="8"/>
    <cellStyle name="Normal" xfId="0" builtinId="0"/>
    <cellStyle name="Normal 3 2" xfId="2" xr:uid="{FC7236F5-AC91-4D62-8FA9-6AF9655791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wijayanati@gmail.com" TargetMode="External"/><Relationship Id="rId1" Type="http://schemas.openxmlformats.org/officeDocument/2006/relationships/hyperlink" Target="mailto:jakatingki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"/>
  <sheetViews>
    <sheetView tabSelected="1" workbookViewId="0">
      <selection activeCell="D52" sqref="D52"/>
    </sheetView>
  </sheetViews>
  <sheetFormatPr defaultColWidth="9" defaultRowHeight="15"/>
  <cols>
    <col min="1" max="1" width="4" customWidth="1"/>
    <col min="2" max="2" width="9" style="10"/>
    <col min="3" max="3" width="11.5703125" customWidth="1"/>
    <col min="4" max="4" width="29.42578125" customWidth="1"/>
    <col min="5" max="5" width="11.7109375" customWidth="1"/>
    <col min="6" max="6" width="12.5703125" customWidth="1"/>
    <col min="7" max="7" width="11.85546875" customWidth="1"/>
    <col min="8" max="8" width="12.28515625" customWidth="1"/>
    <col min="9" max="9" width="11.140625" customWidth="1"/>
    <col min="10" max="10" width="8.140625" customWidth="1"/>
    <col min="11" max="11" width="16.5703125" customWidth="1"/>
    <col min="12" max="12" width="10" customWidth="1"/>
    <col min="14" max="14" width="16.28515625" customWidth="1"/>
    <col min="15" max="15" width="13.5703125" customWidth="1"/>
    <col min="16" max="16" width="3.85546875" customWidth="1"/>
    <col min="19" max="19" width="3.28515625" customWidth="1"/>
    <col min="20" max="20" width="4.42578125" customWidth="1"/>
    <col min="21" max="21" width="10.5703125" customWidth="1"/>
    <col min="22" max="22" width="19.28515625" style="1" customWidth="1"/>
    <col min="23" max="23" width="10" customWidth="1"/>
  </cols>
  <sheetData>
    <row r="1" spans="1:34">
      <c r="A1" s="6">
        <v>13</v>
      </c>
      <c r="B1" s="5">
        <v>190073</v>
      </c>
      <c r="C1" s="6" t="s">
        <v>74</v>
      </c>
      <c r="D1" s="6" t="s">
        <v>80</v>
      </c>
      <c r="E1" s="6" t="s">
        <v>94</v>
      </c>
      <c r="F1" s="6" t="s">
        <v>126</v>
      </c>
      <c r="G1" s="6" t="str">
        <f>IFERROR(TRIM(LEFT(Nama_Lengkap,FIND(" ", Nama_Lengkap,1))), Nama_Lengkap)</f>
        <v>Adelia</v>
      </c>
      <c r="H1" s="6" t="str">
        <f>IFERROR(RIGHT(Nama_Lengkap,LEN(Nama_Lengkap)-FIND(" ",Nama_Lengkap,1)),"")</f>
        <v xml:space="preserve"> Mentari Palayukan</v>
      </c>
      <c r="I1" s="6" t="s">
        <v>120</v>
      </c>
      <c r="J1" s="6" t="s">
        <v>52</v>
      </c>
      <c r="K1" s="7">
        <v>38747</v>
      </c>
      <c r="L1" s="6" t="s">
        <v>60</v>
      </c>
      <c r="M1" t="str">
        <f>IFERROR(IF(OR(L1="Kristen", L1="kristen"),"kristen protestan",IF(OR(L1="Islam", L1="islam"),"islam",IF(OR(L1="Katholik",L1="katholik",L1="Kristen Katolik",L1="Katolik",L1="Khatolik"),"katolik",""))),"")</f>
        <v>kristen protestan</v>
      </c>
      <c r="N1" s="6" t="s">
        <v>62</v>
      </c>
      <c r="O1" s="6" t="s">
        <v>64</v>
      </c>
      <c r="P1" s="6">
        <v>9</v>
      </c>
      <c r="Q1" s="6" t="s">
        <v>8</v>
      </c>
      <c r="R1" s="6" t="s">
        <v>135</v>
      </c>
      <c r="S1">
        <v>8</v>
      </c>
      <c r="T1">
        <v>7</v>
      </c>
      <c r="U1" t="s">
        <v>66</v>
      </c>
      <c r="V1" s="8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>
      <c r="A2">
        <v>1</v>
      </c>
      <c r="B2" s="12">
        <v>190075</v>
      </c>
      <c r="D2" t="s">
        <v>22</v>
      </c>
      <c r="E2" t="s">
        <v>34</v>
      </c>
      <c r="F2" t="s">
        <v>55</v>
      </c>
      <c r="G2" t="str">
        <f>IFERROR(TRIM(LEFT(Nama_Lengkap,FIND(" ", Nama_Lengkap,1))), Nama_Lengkap)</f>
        <v>Albert</v>
      </c>
      <c r="H2" t="str">
        <f>IFERROR(RIGHT(Nama_Lengkap,LEN(Nama_Lengkap)-FIND(" ",Nama_Lengkap,1)),"")</f>
        <v xml:space="preserve">Septian Tolanda </v>
      </c>
      <c r="I2" t="s">
        <v>0</v>
      </c>
      <c r="J2" t="s">
        <v>51</v>
      </c>
      <c r="K2" s="4">
        <v>38816</v>
      </c>
      <c r="L2" s="2" t="s">
        <v>60</v>
      </c>
      <c r="M2" t="str">
        <f>IFERROR(IF(OR(L2="Kristen", L2="kristen"),"kristen protestan",IF(OR(L2="Islam", L2="islam"),"islam",IF(OR(L2="Katholik",L2="katholik",L2="Kristen Katolik",L2="Katolik",L2="Khatolik"),"katolik",""))),"")</f>
        <v>kristen protestan</v>
      </c>
      <c r="N2" t="s">
        <v>62</v>
      </c>
      <c r="O2" t="s">
        <v>64</v>
      </c>
      <c r="P2">
        <v>1</v>
      </c>
      <c r="Q2" t="s">
        <v>2</v>
      </c>
      <c r="R2" t="s">
        <v>54</v>
      </c>
      <c r="S2">
        <v>8</v>
      </c>
      <c r="T2">
        <v>7</v>
      </c>
      <c r="U2" t="s">
        <v>65</v>
      </c>
      <c r="V2" s="1" t="s">
        <v>4</v>
      </c>
      <c r="W2" t="s">
        <v>67</v>
      </c>
      <c r="X2" t="s">
        <v>70</v>
      </c>
      <c r="Y2" t="s">
        <v>8</v>
      </c>
      <c r="Z2" t="s">
        <v>5</v>
      </c>
      <c r="AA2" t="s">
        <v>5</v>
      </c>
      <c r="AB2" t="s">
        <v>6</v>
      </c>
      <c r="AC2" t="s">
        <v>7</v>
      </c>
      <c r="AD2" t="s">
        <v>5</v>
      </c>
      <c r="AE2" t="s">
        <v>8</v>
      </c>
      <c r="AF2" s="3" t="s">
        <v>9</v>
      </c>
      <c r="AG2" t="s">
        <v>10</v>
      </c>
      <c r="AH2" t="s">
        <v>11</v>
      </c>
    </row>
    <row r="3" spans="1:34">
      <c r="A3">
        <v>14</v>
      </c>
      <c r="B3" s="5">
        <v>190076</v>
      </c>
      <c r="C3" t="s">
        <v>75</v>
      </c>
      <c r="D3" t="s">
        <v>81</v>
      </c>
      <c r="E3" t="s">
        <v>95</v>
      </c>
      <c r="F3" t="s">
        <v>96</v>
      </c>
      <c r="G3" t="str">
        <f>IFERROR(TRIM(LEFT(Nama_Lengkap,FIND(" ", Nama_Lengkap,1))), Nama_Lengkap)</f>
        <v>Amandus</v>
      </c>
      <c r="H3" t="str">
        <f>IFERROR(RIGHT(Nama_Lengkap,LEN(Nama_Lengkap)-FIND(" ",Nama_Lengkap,1)),"")</f>
        <v>Owmbi</v>
      </c>
      <c r="I3" t="s">
        <v>0</v>
      </c>
      <c r="J3" t="s">
        <v>121</v>
      </c>
      <c r="K3" s="4">
        <v>38678</v>
      </c>
      <c r="L3" t="s">
        <v>60</v>
      </c>
      <c r="M3" t="str">
        <f>IFERROR(IF(OR(L3="Kristen", L3="kristen"),"kristen protestan",IF(OR(L3="Islam", L3="islam"),"islam",IF(OR(L3="Katholik",L3="katholik",L3="Kristen Katolik",L3="Katolik",L3="Khatolik"),"katolik",""))),"")</f>
        <v>kristen protestan</v>
      </c>
      <c r="N3" t="s">
        <v>62</v>
      </c>
      <c r="O3" t="s">
        <v>64</v>
      </c>
      <c r="P3">
        <v>1</v>
      </c>
      <c r="Q3" t="s">
        <v>131</v>
      </c>
      <c r="R3" t="s">
        <v>136</v>
      </c>
      <c r="S3">
        <v>8</v>
      </c>
      <c r="T3">
        <v>7</v>
      </c>
      <c r="U3" t="s">
        <v>66</v>
      </c>
    </row>
    <row r="4" spans="1:34">
      <c r="A4">
        <v>15</v>
      </c>
      <c r="B4" s="5">
        <v>190077</v>
      </c>
      <c r="C4">
        <v>0</v>
      </c>
      <c r="D4" t="s">
        <v>82</v>
      </c>
      <c r="E4" t="s">
        <v>97</v>
      </c>
      <c r="F4" t="s">
        <v>98</v>
      </c>
      <c r="G4" t="str">
        <f>IFERROR(TRIM(LEFT(Nama_Lengkap,FIND(" ", Nama_Lengkap,1))), Nama_Lengkap)</f>
        <v>Analia</v>
      </c>
      <c r="H4" t="str">
        <f>IFERROR(RIGHT(Nama_Lengkap,LEN(Nama_Lengkap)-FIND(" ",Nama_Lengkap,1)),"")</f>
        <v>Zafira Asenggambun</v>
      </c>
      <c r="I4" t="s">
        <v>120</v>
      </c>
      <c r="J4" t="s">
        <v>122</v>
      </c>
      <c r="K4" s="4">
        <v>38809</v>
      </c>
      <c r="L4" t="s">
        <v>60</v>
      </c>
      <c r="M4" t="str">
        <f>IFERROR(IF(OR(L4="Kristen", L4="kristen"),"kristen protestan",IF(OR(L4="Islam", L4="islam"),"islam",IF(OR(L4="Katholik",L4="katholik",L4="Kristen Katolik",L4="Katolik",L4="Khatolik"),"katolik",""))),"")</f>
        <v>kristen protestan</v>
      </c>
      <c r="N4" t="s">
        <v>62</v>
      </c>
      <c r="O4" t="s">
        <v>64</v>
      </c>
      <c r="P4">
        <v>1</v>
      </c>
      <c r="Q4" t="s">
        <v>132</v>
      </c>
      <c r="R4" t="s">
        <v>137</v>
      </c>
      <c r="S4">
        <v>8</v>
      </c>
      <c r="T4">
        <v>7</v>
      </c>
      <c r="U4" t="s">
        <v>66</v>
      </c>
    </row>
    <row r="5" spans="1:34">
      <c r="A5">
        <v>16</v>
      </c>
      <c r="B5" s="5">
        <v>190081</v>
      </c>
      <c r="C5" t="s">
        <v>76</v>
      </c>
      <c r="D5" t="s">
        <v>83</v>
      </c>
      <c r="E5" t="s">
        <v>99</v>
      </c>
      <c r="F5" t="s">
        <v>128</v>
      </c>
      <c r="G5" t="str">
        <f>IFERROR(TRIM(LEFT(Nama_Lengkap,FIND(" ", Nama_Lengkap,1))), Nama_Lengkap)</f>
        <v>Debora</v>
      </c>
      <c r="H5" t="str">
        <f>IFERROR(RIGHT(Nama_Lengkap,LEN(Nama_Lengkap)-FIND(" ",Nama_Lengkap,1)),"")</f>
        <v>Paulina  B.Yokow</v>
      </c>
      <c r="I5" t="s">
        <v>120</v>
      </c>
      <c r="J5" t="s">
        <v>123</v>
      </c>
      <c r="K5" s="4">
        <v>37698</v>
      </c>
      <c r="L5" t="s">
        <v>130</v>
      </c>
      <c r="M5" t="str">
        <f>IFERROR(IF(OR(L5="Kristen", L5="kristen"),"kristen protestan",IF(OR(L5="Islam", L5="islam"),"islam",IF(OR(L5="Katholik",L5="katholik",L5="Kristen Katolik",L5="Katolik",L5="Khatolik"),"katolik",""))),"")</f>
        <v>katolik</v>
      </c>
      <c r="N5" t="s">
        <v>1</v>
      </c>
      <c r="O5" t="s">
        <v>64</v>
      </c>
      <c r="P5">
        <v>1</v>
      </c>
      <c r="Q5" t="s">
        <v>133</v>
      </c>
      <c r="R5" t="s">
        <v>136</v>
      </c>
      <c r="S5">
        <v>8</v>
      </c>
      <c r="T5">
        <v>7</v>
      </c>
      <c r="U5" t="s">
        <v>66</v>
      </c>
    </row>
    <row r="6" spans="1:34">
      <c r="A6">
        <v>2</v>
      </c>
      <c r="B6" s="12">
        <v>190082</v>
      </c>
      <c r="C6" t="s">
        <v>13</v>
      </c>
      <c r="D6" t="s">
        <v>23</v>
      </c>
      <c r="E6" t="s">
        <v>35</v>
      </c>
      <c r="F6" t="s">
        <v>127</v>
      </c>
      <c r="G6" t="str">
        <f>IFERROR(TRIM(LEFT(Nama_Lengkap,FIND(" ", Nama_Lengkap,1))), Nama_Lengkap)</f>
        <v>Deska</v>
      </c>
      <c r="H6" t="str">
        <f>IFERROR(RIGHT(Nama_Lengkap,LEN(Nama_Lengkap)-FIND(" ",Nama_Lengkap,1)),"")</f>
        <v>Kinawa mendila Kobba</v>
      </c>
      <c r="I6" t="s">
        <v>120</v>
      </c>
      <c r="J6" t="s">
        <v>52</v>
      </c>
      <c r="K6" s="4" t="s">
        <v>53</v>
      </c>
      <c r="L6" s="2" t="s">
        <v>60</v>
      </c>
      <c r="M6" t="str">
        <f>IFERROR(IF(OR(L6="Kristen", L6="kristen"),"kristen protestan",IF(OR(L6="Islam", L6="islam"),"islam",IF(OR(L6="Katholik",L6="katholik",L6="Kristen Katolik",L6="Katolik",L6="Khatolik"),"katolik",""))),"")</f>
        <v>kristen protestan</v>
      </c>
      <c r="N6" t="s">
        <v>62</v>
      </c>
      <c r="O6" t="s">
        <v>64</v>
      </c>
      <c r="P6">
        <v>2</v>
      </c>
      <c r="Q6" t="s">
        <v>2</v>
      </c>
      <c r="R6" t="s">
        <v>3</v>
      </c>
      <c r="S6">
        <v>8</v>
      </c>
      <c r="T6">
        <v>7</v>
      </c>
      <c r="U6" t="s">
        <v>66</v>
      </c>
      <c r="V6" s="1" t="s">
        <v>4</v>
      </c>
      <c r="W6" t="s">
        <v>68</v>
      </c>
      <c r="X6" t="s">
        <v>71</v>
      </c>
      <c r="Z6" t="s">
        <v>5</v>
      </c>
      <c r="AA6" t="s">
        <v>5</v>
      </c>
      <c r="AB6" t="s">
        <v>6</v>
      </c>
      <c r="AC6" t="s">
        <v>7</v>
      </c>
      <c r="AD6" t="s">
        <v>5</v>
      </c>
      <c r="AE6" t="s">
        <v>8</v>
      </c>
      <c r="AF6" s="3" t="s">
        <v>12</v>
      </c>
      <c r="AG6" t="s">
        <v>10</v>
      </c>
      <c r="AH6" t="s">
        <v>11</v>
      </c>
    </row>
    <row r="7" spans="1:34">
      <c r="A7">
        <v>3</v>
      </c>
      <c r="B7" s="12">
        <v>190082</v>
      </c>
      <c r="C7" t="s">
        <v>13</v>
      </c>
      <c r="D7" t="s">
        <v>24</v>
      </c>
      <c r="E7" t="s">
        <v>36</v>
      </c>
      <c r="F7" t="s">
        <v>125</v>
      </c>
      <c r="G7" t="str">
        <f>IFERROR(TRIM(LEFT(Nama_Lengkap,FIND(" ", Nama_Lengkap,1))), Nama_Lengkap)</f>
        <v>Jeane</v>
      </c>
      <c r="H7" t="str">
        <f>IFERROR(RIGHT(Nama_Lengkap,LEN(Nama_Lengkap)-FIND(" ",Nama_Lengkap,1)),"")</f>
        <v xml:space="preserve"> Anastasia Felisia Metemko </v>
      </c>
      <c r="I7" t="s">
        <v>120</v>
      </c>
      <c r="J7" t="s">
        <v>52</v>
      </c>
      <c r="K7" s="4">
        <v>39122</v>
      </c>
      <c r="L7" s="2" t="s">
        <v>61</v>
      </c>
      <c r="M7" t="str">
        <f>IFERROR(IF(OR(L7="Kristen", L7="kristen"),"kristen protestan",IF(OR(L7="Islam", L7="islam"),"islam",IF(OR(L7="Katholik",L7="katholik",L7="Kristen Katolik",L7="Katolik",L7="Khatolik"),"katolik",""))),"")</f>
        <v>katolik</v>
      </c>
      <c r="N7" t="s">
        <v>1</v>
      </c>
      <c r="O7" t="s">
        <v>64</v>
      </c>
      <c r="P7">
        <v>1</v>
      </c>
      <c r="R7" t="s">
        <v>3</v>
      </c>
      <c r="S7">
        <v>8</v>
      </c>
      <c r="T7">
        <v>7</v>
      </c>
      <c r="U7" t="s">
        <v>66</v>
      </c>
    </row>
    <row r="8" spans="1:34">
      <c r="A8">
        <v>17</v>
      </c>
      <c r="B8" s="5">
        <v>190086</v>
      </c>
      <c r="C8">
        <v>0</v>
      </c>
      <c r="D8" t="s">
        <v>93</v>
      </c>
      <c r="E8" t="s">
        <v>100</v>
      </c>
      <c r="F8" t="s">
        <v>101</v>
      </c>
      <c r="G8" t="str">
        <f>IFERROR(TRIM(LEFT(Nama_Lengkap,FIND(" ", Nama_Lengkap,1))), Nama_Lengkap)</f>
        <v>Emanuel</v>
      </c>
      <c r="H8" t="str">
        <f>IFERROR(RIGHT(Nama_Lengkap,LEN(Nama_Lengkap)-FIND(" ",Nama_Lengkap,1)),"")</f>
        <v>Oromji</v>
      </c>
      <c r="I8" t="s">
        <v>0</v>
      </c>
      <c r="J8" t="s">
        <v>121</v>
      </c>
      <c r="K8" s="4">
        <v>38727</v>
      </c>
      <c r="L8" t="s">
        <v>60</v>
      </c>
      <c r="M8" t="str">
        <f>IFERROR(IF(OR(L8="Kristen", L8="kristen"),"kristen protestan",IF(OR(L8="Islam", L8="islam"),"islam",IF(OR(L8="Katholik",L8="katholik",L8="Kristen Katolik",L8="Katolik",L8="Khatolik"),"katolik",""))),"")</f>
        <v>kristen protestan</v>
      </c>
      <c r="N8" t="s">
        <v>62</v>
      </c>
      <c r="O8" t="s">
        <v>64</v>
      </c>
      <c r="P8">
        <v>1</v>
      </c>
      <c r="Q8" t="s">
        <v>132</v>
      </c>
      <c r="R8" t="s">
        <v>136</v>
      </c>
      <c r="S8">
        <v>8</v>
      </c>
      <c r="T8">
        <v>7</v>
      </c>
      <c r="U8" t="s">
        <v>66</v>
      </c>
    </row>
    <row r="9" spans="1:34">
      <c r="A9">
        <v>18</v>
      </c>
      <c r="B9" s="5">
        <v>190087</v>
      </c>
      <c r="C9">
        <v>0</v>
      </c>
      <c r="D9" t="s">
        <v>84</v>
      </c>
      <c r="E9" t="s">
        <v>102</v>
      </c>
      <c r="F9" t="s">
        <v>103</v>
      </c>
      <c r="G9" t="str">
        <f>IFERROR(TRIM(LEFT(Nama_Lengkap,FIND(" ", Nama_Lengkap,1))), Nama_Lengkap)</f>
        <v>Falerius</v>
      </c>
      <c r="H9" t="str">
        <f>IFERROR(RIGHT(Nama_Lengkap,LEN(Nama_Lengkap)-FIND(" ",Nama_Lengkap,1)),"")</f>
        <v>E. Toanubun</v>
      </c>
      <c r="I9" t="s">
        <v>0</v>
      </c>
      <c r="J9" t="s">
        <v>124</v>
      </c>
      <c r="K9" s="4">
        <v>38532</v>
      </c>
      <c r="L9" t="s">
        <v>60</v>
      </c>
      <c r="M9" t="str">
        <f>IFERROR(IF(OR(L9="Kristen", L9="kristen"),"kristen protestan",IF(OR(L9="Islam", L9="islam"),"islam",IF(OR(L9="Katholik",L9="katholik",L9="Kristen Katolik",L9="Katolik",L9="Khatolik"),"katolik",""))),"")</f>
        <v>kristen protestan</v>
      </c>
      <c r="N9" t="s">
        <v>62</v>
      </c>
      <c r="O9" t="s">
        <v>64</v>
      </c>
      <c r="P9">
        <v>1</v>
      </c>
      <c r="Q9" t="s">
        <v>134</v>
      </c>
      <c r="R9" t="s">
        <v>136</v>
      </c>
      <c r="S9">
        <v>8</v>
      </c>
      <c r="T9">
        <v>7</v>
      </c>
      <c r="U9" t="s">
        <v>66</v>
      </c>
    </row>
    <row r="10" spans="1:34">
      <c r="A10">
        <v>19</v>
      </c>
      <c r="B10" s="5">
        <v>190090</v>
      </c>
      <c r="C10">
        <v>0</v>
      </c>
      <c r="D10" t="s">
        <v>85</v>
      </c>
      <c r="E10" t="s">
        <v>104</v>
      </c>
      <c r="F10" t="s">
        <v>105</v>
      </c>
      <c r="G10" t="str">
        <f>IFERROR(TRIM(LEFT(Nama_Lengkap,FIND(" ", Nama_Lengkap,1))), Nama_Lengkap)</f>
        <v>Fransiskus</v>
      </c>
      <c r="H10" t="str">
        <f>IFERROR(RIGHT(Nama_Lengkap,LEN(Nama_Lengkap)-FIND(" ",Nama_Lengkap,1)),"")</f>
        <v>Safoi Yaisi</v>
      </c>
      <c r="I10" t="s">
        <v>0</v>
      </c>
      <c r="K10" s="5"/>
      <c r="L10" t="s">
        <v>130</v>
      </c>
      <c r="M10" t="str">
        <f>IFERROR(IF(OR(L10="Kristen", L10="kristen"),"kristen protestan",IF(OR(L10="Islam", L10="islam"),"islam",IF(OR(L10="Katholik",L10="katholik",L10="Kristen Katolik",L10="Katolik",L10="Khatolik"),"katolik",""))),"")</f>
        <v>katolik</v>
      </c>
      <c r="N10" t="s">
        <v>1</v>
      </c>
      <c r="S10">
        <v>8</v>
      </c>
      <c r="T10">
        <v>7</v>
      </c>
      <c r="U10" t="s">
        <v>66</v>
      </c>
    </row>
    <row r="11" spans="1:34">
      <c r="A11">
        <v>20</v>
      </c>
      <c r="B11" s="5">
        <v>190091</v>
      </c>
      <c r="C11">
        <v>0</v>
      </c>
      <c r="D11" t="s">
        <v>86</v>
      </c>
      <c r="E11" t="s">
        <v>106</v>
      </c>
      <c r="F11" t="s">
        <v>107</v>
      </c>
      <c r="G11" t="str">
        <f>IFERROR(TRIM(LEFT(Nama_Lengkap,FIND(" ", Nama_Lengkap,1))), Nama_Lengkap)</f>
        <v>Frederika</v>
      </c>
      <c r="H11" t="str">
        <f>IFERROR(RIGHT(Nama_Lengkap,LEN(Nama_Lengkap)-FIND(" ",Nama_Lengkap,1)),"")</f>
        <v>Yaib Hab</v>
      </c>
      <c r="I11" t="s">
        <v>120</v>
      </c>
      <c r="K11" s="5"/>
      <c r="L11" t="s">
        <v>130</v>
      </c>
      <c r="M11" t="str">
        <f>IFERROR(IF(OR(L11="Kristen", L11="kristen"),"kristen protestan",IF(OR(L11="Islam", L11="islam"),"islam",IF(OR(L11="Katholik",L11="katholik",L11="Kristen Katolik",L11="Katolik",L11="Khatolik"),"katolik",""))),"")</f>
        <v>katolik</v>
      </c>
      <c r="N11" t="s">
        <v>1</v>
      </c>
      <c r="S11">
        <v>8</v>
      </c>
      <c r="T11">
        <v>7</v>
      </c>
      <c r="U11" t="s">
        <v>66</v>
      </c>
    </row>
    <row r="12" spans="1:34">
      <c r="A12">
        <v>25</v>
      </c>
      <c r="B12" s="5">
        <v>190092</v>
      </c>
      <c r="C12" t="s">
        <v>79</v>
      </c>
      <c r="D12" t="s">
        <v>91</v>
      </c>
      <c r="E12" t="s">
        <v>116</v>
      </c>
      <c r="F12" t="s">
        <v>117</v>
      </c>
      <c r="G12" t="str">
        <f>IFERROR(TRIM(LEFT(Nama_Lengkap,FIND(" ", Nama_Lengkap,1))), Nama_Lengkap)</f>
        <v>Viktor</v>
      </c>
      <c r="H12" t="str">
        <f>IFERROR(RIGHT(Nama_Lengkap,LEN(Nama_Lengkap)-FIND(" ",Nama_Lengkap,1)),"")</f>
        <v xml:space="preserve">Ruban </v>
      </c>
      <c r="I12" t="s">
        <v>0</v>
      </c>
      <c r="K12" s="5"/>
      <c r="L12" t="s">
        <v>130</v>
      </c>
      <c r="M12" t="str">
        <f>IFERROR(IF(OR(L12="Kristen", L12="kristen"),"kristen protestan",IF(OR(L12="Islam", L12="islam"),"islam",IF(OR(L12="Katholik",L12="katholik",L12="Kristen Katolik",L12="Katolik",L12="Khatolik"),"katolik",""))),"")</f>
        <v>katolik</v>
      </c>
      <c r="N12" t="s">
        <v>1</v>
      </c>
      <c r="S12">
        <v>8</v>
      </c>
      <c r="T12">
        <v>7</v>
      </c>
      <c r="U12" t="s">
        <v>66</v>
      </c>
    </row>
    <row r="13" spans="1:34" s="6" customFormat="1">
      <c r="A13">
        <v>21</v>
      </c>
      <c r="B13" s="5">
        <v>190093</v>
      </c>
      <c r="C13">
        <v>0</v>
      </c>
      <c r="D13" t="s">
        <v>87</v>
      </c>
      <c r="E13" t="s">
        <v>108</v>
      </c>
      <c r="F13" t="s">
        <v>109</v>
      </c>
      <c r="G13" t="str">
        <f>IFERROR(TRIM(LEFT(Nama_Lengkap,FIND(" ", Nama_Lengkap,1))), Nama_Lengkap)</f>
        <v>Gregorius</v>
      </c>
      <c r="H13" t="str">
        <f>IFERROR(RIGHT(Nama_Lengkap,LEN(Nama_Lengkap)-FIND(" ",Nama_Lengkap,1)),"")</f>
        <v xml:space="preserve">Alfons Mane </v>
      </c>
      <c r="I13" t="s">
        <v>0</v>
      </c>
      <c r="J13"/>
      <c r="K13" s="5"/>
      <c r="L13" t="s">
        <v>130</v>
      </c>
      <c r="M13" t="str">
        <f>IFERROR(IF(OR(L13="Kristen", L13="kristen"),"kristen protestan",IF(OR(L13="Islam", L13="islam"),"islam",IF(OR(L13="Katholik",L13="katholik",L13="Kristen Katolik",L13="Katolik",L13="Khatolik"),"katolik",""))),"")</f>
        <v>katolik</v>
      </c>
      <c r="N13" t="s">
        <v>1</v>
      </c>
      <c r="O13"/>
      <c r="P13"/>
      <c r="Q13"/>
      <c r="R13"/>
      <c r="S13">
        <v>8</v>
      </c>
      <c r="T13">
        <v>7</v>
      </c>
      <c r="U13" t="s">
        <v>66</v>
      </c>
      <c r="V13" s="1"/>
      <c r="W13"/>
      <c r="X13"/>
      <c r="Y13"/>
      <c r="Z13"/>
      <c r="AA13"/>
      <c r="AB13"/>
      <c r="AC13"/>
      <c r="AD13"/>
      <c r="AE13"/>
      <c r="AF13"/>
      <c r="AG13"/>
      <c r="AH13"/>
    </row>
    <row r="14" spans="1:34">
      <c r="A14">
        <v>4</v>
      </c>
      <c r="B14" s="12">
        <v>190097</v>
      </c>
      <c r="C14" t="s">
        <v>14</v>
      </c>
      <c r="D14" t="s">
        <v>25</v>
      </c>
      <c r="E14" t="s">
        <v>37</v>
      </c>
      <c r="F14" t="s">
        <v>38</v>
      </c>
      <c r="G14" t="str">
        <f>IFERROR(TRIM(LEFT(Nama_Lengkap,FIND(" ", Nama_Lengkap,1))), Nama_Lengkap)</f>
        <v>Laurensia</v>
      </c>
      <c r="H14" t="str">
        <f>IFERROR(RIGHT(Nama_Lengkap,LEN(Nama_Lengkap)-FIND(" ",Nama_Lengkap,1)),"")</f>
        <v>Yokor</v>
      </c>
      <c r="I14" t="s">
        <v>120</v>
      </c>
      <c r="K14" s="5"/>
      <c r="L14" s="2" t="s">
        <v>130</v>
      </c>
      <c r="M14" t="str">
        <f>IFERROR(IF(OR(L14="Kristen", L14="kristen"),"kristen protestan",IF(OR(L14="Islam", L14="islam"),"islam",IF(OR(L14="Katholik",L14="katholik",L14="Kristen Katolik",L14="Katolik",L14="Khatolik"),"katolik",""))),"")</f>
        <v>katolik</v>
      </c>
      <c r="N14" t="s">
        <v>1</v>
      </c>
      <c r="R14" t="s">
        <v>3</v>
      </c>
      <c r="S14">
        <v>8</v>
      </c>
      <c r="T14">
        <v>7</v>
      </c>
      <c r="U14" t="s">
        <v>66</v>
      </c>
    </row>
    <row r="15" spans="1:34">
      <c r="A15">
        <v>22</v>
      </c>
      <c r="B15" s="5">
        <v>190098</v>
      </c>
      <c r="C15" t="s">
        <v>77</v>
      </c>
      <c r="D15" t="s">
        <v>88</v>
      </c>
      <c r="E15" t="s">
        <v>110</v>
      </c>
      <c r="F15" t="s">
        <v>111</v>
      </c>
      <c r="G15" t="str">
        <f>IFERROR(TRIM(LEFT(Nama_Lengkap,FIND(" ", Nama_Lengkap,1))), Nama_Lengkap)</f>
        <v>Leonardus</v>
      </c>
      <c r="H15" t="str">
        <f>IFERROR(RIGHT(Nama_Lengkap,LEN(Nama_Lengkap)-FIND(" ",Nama_Lengkap,1)),"")</f>
        <v>Pakanam Bakar</v>
      </c>
      <c r="I15" t="s">
        <v>0</v>
      </c>
      <c r="K15" s="5"/>
      <c r="L15" t="s">
        <v>130</v>
      </c>
      <c r="M15" t="str">
        <f>IFERROR(IF(OR(L15="Kristen", L15="kristen"),"kristen protestan",IF(OR(L15="Islam", L15="islam"),"islam",IF(OR(L15="Katholik",L15="katholik",L15="Kristen Katolik",L15="Katolik",L15="Khatolik"),"katolik",""))),"")</f>
        <v>katolik</v>
      </c>
      <c r="N15" t="s">
        <v>1</v>
      </c>
      <c r="S15">
        <v>8</v>
      </c>
      <c r="T15">
        <v>7</v>
      </c>
      <c r="U15" t="s">
        <v>66</v>
      </c>
    </row>
    <row r="16" spans="1:34">
      <c r="A16">
        <v>5</v>
      </c>
      <c r="B16" s="12">
        <v>190100</v>
      </c>
      <c r="C16" t="s">
        <v>15</v>
      </c>
      <c r="D16" t="s">
        <v>26</v>
      </c>
      <c r="E16" t="s">
        <v>39</v>
      </c>
      <c r="F16" t="s">
        <v>40</v>
      </c>
      <c r="G16" t="str">
        <f>IFERROR(TRIM(LEFT(Nama_Lengkap,FIND(" ", Nama_Lengkap,1))), Nama_Lengkap)</f>
        <v>Maria</v>
      </c>
      <c r="H16" t="str">
        <f>IFERROR(RIGHT(Nama_Lengkap,LEN(Nama_Lengkap)-FIND(" ",Nama_Lengkap,1)),"")</f>
        <v>Heatubun</v>
      </c>
      <c r="I16" t="s">
        <v>120</v>
      </c>
      <c r="K16" s="5"/>
      <c r="L16" s="2" t="s">
        <v>130</v>
      </c>
      <c r="M16" t="str">
        <f>IFERROR(IF(OR(L16="Kristen", L16="kristen"),"kristen protestan",IF(OR(L16="Islam", L16="islam"),"islam",IF(OR(L16="Katholik",L16="katholik",L16="Kristen Katolik",L16="Katolik",L16="Khatolik"),"katolik",""))),"")</f>
        <v>katolik</v>
      </c>
      <c r="N16" t="s">
        <v>1</v>
      </c>
      <c r="R16" t="s">
        <v>3</v>
      </c>
      <c r="S16">
        <v>8</v>
      </c>
      <c r="T16">
        <v>7</v>
      </c>
      <c r="U16" t="s">
        <v>66</v>
      </c>
    </row>
    <row r="17" spans="1:34">
      <c r="A17">
        <v>6</v>
      </c>
      <c r="B17" s="12">
        <v>190102</v>
      </c>
      <c r="C17">
        <v>0</v>
      </c>
      <c r="D17" t="s">
        <v>27</v>
      </c>
      <c r="E17" t="s">
        <v>41</v>
      </c>
      <c r="F17" t="s">
        <v>42</v>
      </c>
      <c r="G17" t="str">
        <f>IFERROR(TRIM(LEFT(Nama_Lengkap,FIND(" ", Nama_Lengkap,1))), Nama_Lengkap)</f>
        <v>Monika</v>
      </c>
      <c r="H17" t="str">
        <f>IFERROR(RIGHT(Nama_Lengkap,LEN(Nama_Lengkap)-FIND(" ",Nama_Lengkap,1)),"")</f>
        <v>Epeti</v>
      </c>
      <c r="I17" t="s">
        <v>120</v>
      </c>
      <c r="K17" s="5"/>
      <c r="L17" s="2" t="s">
        <v>60</v>
      </c>
      <c r="M17" t="str">
        <f>IFERROR(IF(OR(L17="Kristen", L17="kristen"),"kristen protestan",IF(OR(L17="Islam", L17="islam"),"islam",IF(OR(L17="Katholik",L17="katholik",L17="Kristen Katolik",L17="Katolik",L17="Khatolik"),"katolik",""))),"")</f>
        <v>kristen protestan</v>
      </c>
      <c r="N17" t="s">
        <v>62</v>
      </c>
      <c r="R17" t="s">
        <v>3</v>
      </c>
      <c r="S17">
        <v>8</v>
      </c>
      <c r="T17">
        <v>7</v>
      </c>
      <c r="U17" t="s">
        <v>66</v>
      </c>
    </row>
    <row r="18" spans="1:34">
      <c r="A18">
        <v>7</v>
      </c>
      <c r="B18" s="12">
        <v>190105</v>
      </c>
      <c r="C18" t="s">
        <v>16</v>
      </c>
      <c r="D18" t="s">
        <v>28</v>
      </c>
      <c r="E18" t="s">
        <v>43</v>
      </c>
      <c r="F18" t="s">
        <v>56</v>
      </c>
      <c r="G18" t="str">
        <f>IFERROR(TRIM(LEFT(Nama_Lengkap,FIND(" ", Nama_Lengkap,1))), Nama_Lengkap)</f>
        <v>Oktofiana</v>
      </c>
      <c r="H18" t="str">
        <f>IFERROR(RIGHT(Nama_Lengkap,LEN(Nama_Lengkap)-FIND(" ",Nama_Lengkap,1)),"")</f>
        <v>Maria Ampom</v>
      </c>
      <c r="I18" t="s">
        <v>120</v>
      </c>
      <c r="K18" s="5"/>
      <c r="L18" s="2" t="s">
        <v>130</v>
      </c>
      <c r="M18" t="str">
        <f>IFERROR(IF(OR(L18="Kristen", L18="kristen"),"kristen protestan",IF(OR(L18="Islam", L18="islam"),"islam",IF(OR(L18="Katholik",L18="katholik",L18="Kristen Katolik",L18="Katolik",L18="Khatolik"),"katolik",""))),"")</f>
        <v>katolik</v>
      </c>
      <c r="N18" t="s">
        <v>1</v>
      </c>
      <c r="R18" t="s">
        <v>3</v>
      </c>
      <c r="S18">
        <v>8</v>
      </c>
      <c r="T18">
        <v>7</v>
      </c>
      <c r="U18" t="s">
        <v>66</v>
      </c>
      <c r="W18" t="s">
        <v>69</v>
      </c>
      <c r="X18" t="s">
        <v>72</v>
      </c>
      <c r="Y18" t="s">
        <v>73</v>
      </c>
    </row>
    <row r="19" spans="1:34">
      <c r="A19">
        <v>8</v>
      </c>
      <c r="B19" s="12">
        <v>190107</v>
      </c>
      <c r="C19" t="s">
        <v>17</v>
      </c>
      <c r="D19" t="s">
        <v>29</v>
      </c>
      <c r="E19" t="s">
        <v>44</v>
      </c>
      <c r="F19" t="s">
        <v>45</v>
      </c>
      <c r="G19" t="str">
        <f>IFERROR(TRIM(LEFT(Nama_Lengkap,FIND(" ", Nama_Lengkap,1))), Nama_Lengkap)</f>
        <v>Paskalis</v>
      </c>
      <c r="H19" t="str">
        <f>IFERROR(RIGHT(Nama_Lengkap,LEN(Nama_Lengkap)-FIND(" ",Nama_Lengkap,1)),"")</f>
        <v>Cesci</v>
      </c>
      <c r="I19" t="s">
        <v>0</v>
      </c>
      <c r="K19" s="5"/>
      <c r="L19" s="2" t="s">
        <v>130</v>
      </c>
      <c r="M19" t="str">
        <f>IFERROR(IF(OR(L19="Kristen", L19="kristen"),"kristen protestan",IF(OR(L19="Islam", L19="islam"),"islam",IF(OR(L19="Katholik",L19="katholik",L19="Kristen Katolik",L19="Katolik",L19="Khatolik"),"katolik",""))),"")</f>
        <v>katolik</v>
      </c>
      <c r="N19" t="s">
        <v>1</v>
      </c>
      <c r="R19" t="s">
        <v>3</v>
      </c>
      <c r="S19">
        <v>8</v>
      </c>
      <c r="T19">
        <v>7</v>
      </c>
      <c r="U19" t="s">
        <v>66</v>
      </c>
    </row>
    <row r="20" spans="1:34">
      <c r="A20">
        <v>9</v>
      </c>
      <c r="B20" s="12">
        <v>190108</v>
      </c>
      <c r="C20" t="s">
        <v>18</v>
      </c>
      <c r="D20" t="s">
        <v>30</v>
      </c>
      <c r="E20" t="s">
        <v>46</v>
      </c>
      <c r="F20" t="s">
        <v>129</v>
      </c>
      <c r="G20" t="str">
        <f>IFERROR(TRIM(LEFT(Nama_Lengkap,FIND(" ", Nama_Lengkap,1))), Nama_Lengkap)</f>
        <v>Paulus</v>
      </c>
      <c r="H20" t="str">
        <f>IFERROR(RIGHT(Nama_Lengkap,LEN(Nama_Lengkap)-FIND(" ",Nama_Lengkap,1)),"")</f>
        <v>warim</v>
      </c>
      <c r="I20" t="s">
        <v>0</v>
      </c>
      <c r="K20" s="5"/>
      <c r="L20" s="2" t="s">
        <v>130</v>
      </c>
      <c r="M20" t="str">
        <f>IFERROR(IF(OR(L20="Kristen", L20="kristen"),"kristen protestan",IF(OR(L20="Islam", L20="islam"),"islam",IF(OR(L20="Katholik",L20="katholik",L20="Kristen Katolik",L20="Katolik",L20="Khatolik"),"katolik",""))),"")</f>
        <v>katolik</v>
      </c>
      <c r="N20" t="s">
        <v>1</v>
      </c>
      <c r="R20" t="s">
        <v>3</v>
      </c>
      <c r="S20">
        <v>8</v>
      </c>
      <c r="T20">
        <v>7</v>
      </c>
      <c r="U20" t="s">
        <v>66</v>
      </c>
    </row>
    <row r="21" spans="1:34">
      <c r="A21">
        <v>10</v>
      </c>
      <c r="B21" s="12">
        <v>190109</v>
      </c>
      <c r="C21" t="s">
        <v>19</v>
      </c>
      <c r="D21" t="s">
        <v>31</v>
      </c>
      <c r="E21" t="s">
        <v>47</v>
      </c>
      <c r="F21" t="s">
        <v>57</v>
      </c>
      <c r="G21" t="str">
        <f>IFERROR(TRIM(LEFT(Nama_Lengkap,FIND(" ", Nama_Lengkap,1))), Nama_Lengkap)</f>
        <v>Prisilia</v>
      </c>
      <c r="H21" t="str">
        <f>IFERROR(RIGHT(Nama_Lengkap,LEN(Nama_Lengkap)-FIND(" ",Nama_Lengkap,1)),"")</f>
        <v>Serli Robubun</v>
      </c>
      <c r="I21" t="s">
        <v>120</v>
      </c>
      <c r="K21" s="5"/>
      <c r="L21" s="2" t="s">
        <v>130</v>
      </c>
      <c r="M21" t="str">
        <f>IFERROR(IF(OR(L21="Kristen", L21="kristen"),"kristen protestan",IF(OR(L21="Islam", L21="islam"),"islam",IF(OR(L21="Katholik",L21="katholik",L21="Kristen Katolik",L21="Katolik",L21="Khatolik"),"katolik",""))),"")</f>
        <v>katolik</v>
      </c>
      <c r="N21" t="s">
        <v>1</v>
      </c>
      <c r="R21" t="s">
        <v>3</v>
      </c>
      <c r="S21">
        <v>8</v>
      </c>
      <c r="T21">
        <v>7</v>
      </c>
      <c r="U21" t="s">
        <v>66</v>
      </c>
    </row>
    <row r="22" spans="1:34">
      <c r="A22">
        <v>11</v>
      </c>
      <c r="B22" s="12">
        <v>190111</v>
      </c>
      <c r="C22" t="s">
        <v>20</v>
      </c>
      <c r="D22" t="s">
        <v>32</v>
      </c>
      <c r="E22" t="s">
        <v>48</v>
      </c>
      <c r="F22" t="s">
        <v>58</v>
      </c>
      <c r="G22" t="str">
        <f>IFERROR(TRIM(LEFT(Nama_Lengkap,FIND(" ", Nama_Lengkap,1))), Nama_Lengkap)</f>
        <v>Reynold</v>
      </c>
      <c r="H22" t="str">
        <f>IFERROR(RIGHT(Nama_Lengkap,LEN(Nama_Lengkap)-FIND(" ",Nama_Lengkap,1)),"")</f>
        <v>Lukas Gusti Sanyi</v>
      </c>
      <c r="I22" t="s">
        <v>0</v>
      </c>
      <c r="K22" s="5"/>
      <c r="L22" s="2" t="s">
        <v>60</v>
      </c>
      <c r="M22" t="str">
        <f>IFERROR(IF(OR(L22="Kristen", L22="kristen"),"kristen protestan",IF(OR(L22="Islam", L22="islam"),"islam",IF(OR(L22="Katholik",L22="katholik",L22="Kristen Katolik",L22="Katolik",L22="Khatolik"),"katolik",""))),"")</f>
        <v>kristen protestan</v>
      </c>
      <c r="N22" t="s">
        <v>62</v>
      </c>
      <c r="R22" t="s">
        <v>3</v>
      </c>
      <c r="S22">
        <v>8</v>
      </c>
      <c r="T22">
        <v>7</v>
      </c>
      <c r="U22" t="s">
        <v>66</v>
      </c>
    </row>
    <row r="23" spans="1:34">
      <c r="A23">
        <v>23</v>
      </c>
      <c r="B23" s="5">
        <v>190112</v>
      </c>
      <c r="C23" t="s">
        <v>78</v>
      </c>
      <c r="D23" t="s">
        <v>89</v>
      </c>
      <c r="E23" t="s">
        <v>112</v>
      </c>
      <c r="F23" t="s">
        <v>113</v>
      </c>
      <c r="G23" t="str">
        <f>IFERROR(TRIM(LEFT(Nama_Lengkap,FIND(" ", Nama_Lengkap,1))), Nama_Lengkap)</f>
        <v>Resky</v>
      </c>
      <c r="H23" t="str">
        <f>IFERROR(RIGHT(Nama_Lengkap,LEN(Nama_Lengkap)-FIND(" ",Nama_Lengkap,1)),"")</f>
        <v>Gala Paliling</v>
      </c>
      <c r="I23" t="s">
        <v>0</v>
      </c>
      <c r="K23" s="5"/>
      <c r="L23" t="s">
        <v>60</v>
      </c>
      <c r="M23" t="str">
        <f>IFERROR(IF(OR(L23="Kristen", L23="kristen"),"kristen protestan",IF(OR(L23="Islam", L23="islam"),"islam",IF(OR(L23="Katholik",L23="katholik",L23="Kristen Katolik",L23="Katolik",L23="Khatolik"),"katolik",""))),"")</f>
        <v>kristen protestan</v>
      </c>
      <c r="N23" t="s">
        <v>62</v>
      </c>
      <c r="S23">
        <v>8</v>
      </c>
      <c r="T23">
        <v>7</v>
      </c>
      <c r="U23" t="s">
        <v>66</v>
      </c>
    </row>
    <row r="24" spans="1:34">
      <c r="A24">
        <v>24</v>
      </c>
      <c r="B24" s="5">
        <v>190113</v>
      </c>
      <c r="C24">
        <v>0</v>
      </c>
      <c r="D24" t="s">
        <v>90</v>
      </c>
      <c r="E24" t="s">
        <v>114</v>
      </c>
      <c r="F24" t="s">
        <v>115</v>
      </c>
      <c r="G24" t="str">
        <f>IFERROR(TRIM(LEFT(Nama_Lengkap,FIND(" ", Nama_Lengkap,1))), Nama_Lengkap)</f>
        <v>Timotius</v>
      </c>
      <c r="H24" t="str">
        <f>IFERROR(RIGHT(Nama_Lengkap,LEN(Nama_Lengkap)-FIND(" ",Nama_Lengkap,1)),"")</f>
        <v>Tamberewop Yanggam</v>
      </c>
      <c r="I24" t="s">
        <v>0</v>
      </c>
      <c r="K24" s="5"/>
      <c r="L24" t="s">
        <v>130</v>
      </c>
      <c r="M24" t="str">
        <f>IFERROR(IF(OR(L24="Kristen", L24="kristen"),"kristen protestan",IF(OR(L24="Islam", L24="islam"),"islam",IF(OR(L24="Katholik",L24="katholik",L24="Kristen Katolik",L24="Katolik",L24="Khatolik"),"katolik",""))),"")</f>
        <v>katolik</v>
      </c>
      <c r="N24" t="s">
        <v>1</v>
      </c>
      <c r="S24">
        <v>8</v>
      </c>
      <c r="T24">
        <v>7</v>
      </c>
      <c r="U24" t="s">
        <v>66</v>
      </c>
    </row>
    <row r="25" spans="1:34">
      <c r="A25">
        <v>12</v>
      </c>
      <c r="B25" s="5">
        <v>190114</v>
      </c>
      <c r="C25" t="s">
        <v>21</v>
      </c>
      <c r="D25" t="s">
        <v>33</v>
      </c>
      <c r="E25" t="s">
        <v>50</v>
      </c>
      <c r="F25" t="s">
        <v>59</v>
      </c>
      <c r="G25" t="str">
        <f>IFERROR(TRIM(LEFT(Nama_Lengkap,FIND(" ", Nama_Lengkap,1))), Nama_Lengkap)</f>
        <v>Wilhelmus</v>
      </c>
      <c r="H25" t="str">
        <f>IFERROR(RIGHT(Nama_Lengkap,LEN(Nama_Lengkap)-FIND(" ",Nama_Lengkap,1)),"")</f>
        <v xml:space="preserve">Yumot Tinggi  </v>
      </c>
      <c r="I25" t="s">
        <v>0</v>
      </c>
      <c r="K25" s="5"/>
      <c r="L25" s="2" t="s">
        <v>130</v>
      </c>
      <c r="M25" t="str">
        <f>IFERROR(IF(OR(L25="Kristen", L25="kristen"),"kristen protestan",IF(OR(L25="Islam", L25="islam"),"islam",IF(OR(L25="Katholik",L25="katholik",L25="Kristen Katolik",L25="Katolik",L25="Khatolik"),"katolik",""))),"")</f>
        <v>katolik</v>
      </c>
      <c r="N25" t="s">
        <v>1</v>
      </c>
      <c r="R25" t="s">
        <v>3</v>
      </c>
      <c r="S25">
        <v>8</v>
      </c>
      <c r="T25">
        <v>7</v>
      </c>
      <c r="U25" t="s">
        <v>66</v>
      </c>
    </row>
    <row r="26" spans="1:34">
      <c r="A26">
        <v>27</v>
      </c>
      <c r="B26" s="5">
        <v>190115</v>
      </c>
      <c r="C26" s="6"/>
      <c r="D26" s="6" t="s">
        <v>138</v>
      </c>
      <c r="E26" s="6" t="s">
        <v>150</v>
      </c>
      <c r="F26" s="6" t="s">
        <v>151</v>
      </c>
      <c r="G26" t="str">
        <f>IFERROR(TRIM(LEFT(Nama_Lengkap,FIND(" ", Nama_Lengkap,1))), Nama_Lengkap)</f>
        <v>Angel</v>
      </c>
      <c r="H26" t="str">
        <f>IFERROR(RIGHT(Nama_Lengkap,LEN(Nama_Lengkap)-FIND(" ",Nama_Lengkap,1)),"")</f>
        <v>Avril Awurok</v>
      </c>
      <c r="I26" s="6" t="s">
        <v>120</v>
      </c>
      <c r="J26" s="6"/>
      <c r="K26" s="9"/>
      <c r="L26" s="6" t="s">
        <v>60</v>
      </c>
      <c r="M26" t="str">
        <f>IFERROR(IF(OR(L26="Kristen", L26="kristen"),"kristen protestan",IF(OR(L26="Islam", L26="islam"),"islam",IF(OR(L26="Katholik",L26="katholik",L26="Kristen Katolik",L26="Katolik"),"katolik",""))),"")</f>
        <v>kristen protestan</v>
      </c>
      <c r="N26" s="6" t="s">
        <v>62</v>
      </c>
      <c r="O26" s="6"/>
      <c r="P26" s="6"/>
      <c r="Q26" s="6"/>
      <c r="R26" s="6"/>
      <c r="S26">
        <v>8</v>
      </c>
      <c r="T26">
        <v>7</v>
      </c>
      <c r="U26" t="s">
        <v>66</v>
      </c>
      <c r="V26" s="8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s="6" customFormat="1">
      <c r="A27">
        <v>28</v>
      </c>
      <c r="B27" s="5">
        <v>190116</v>
      </c>
      <c r="C27"/>
      <c r="D27" t="s">
        <v>139</v>
      </c>
      <c r="E27" t="s">
        <v>152</v>
      </c>
      <c r="F27" t="s">
        <v>153</v>
      </c>
      <c r="G27" t="str">
        <f>IFERROR(TRIM(LEFT(Nama_Lengkap,FIND(" ", Nama_Lengkap,1))), Nama_Lengkap)</f>
        <v>Anjelika</v>
      </c>
      <c r="H27" t="str">
        <f>IFERROR(RIGHT(Nama_Lengkap,LEN(Nama_Lengkap)-FIND(" ",Nama_Lengkap,1)),"")</f>
        <v>Mane</v>
      </c>
      <c r="I27" t="s">
        <v>120</v>
      </c>
      <c r="J27"/>
      <c r="K27" s="5"/>
      <c r="L27" t="s">
        <v>130</v>
      </c>
      <c r="M27" t="str">
        <f t="shared" ref="M27:N44" si="0">IFERROR(IF(OR(L27="Kristen", L27="kristen"),"kristen protestan",IF(OR(L27="Islam", L27="islam"),"islam",IF(OR(L27="Katholik",L27="katholik",L27="Kristen Katolik",L27="Katolik"),"katolik",""))),"")</f>
        <v>katolik</v>
      </c>
      <c r="N27" t="s">
        <v>1</v>
      </c>
      <c r="O27"/>
      <c r="P27"/>
      <c r="Q27"/>
      <c r="R27"/>
      <c r="S27">
        <v>8</v>
      </c>
      <c r="T27">
        <v>7</v>
      </c>
      <c r="U27" t="s">
        <v>66</v>
      </c>
      <c r="V27" s="1"/>
      <c r="W27"/>
      <c r="X27"/>
      <c r="Y27"/>
      <c r="Z27"/>
      <c r="AA27"/>
      <c r="AB27"/>
      <c r="AC27"/>
      <c r="AD27"/>
      <c r="AE27"/>
      <c r="AF27"/>
      <c r="AG27"/>
      <c r="AH27"/>
    </row>
    <row r="28" spans="1:34">
      <c r="A28">
        <v>29</v>
      </c>
      <c r="B28" s="5">
        <v>190117</v>
      </c>
      <c r="D28" t="s">
        <v>140</v>
      </c>
      <c r="E28" t="s">
        <v>154</v>
      </c>
      <c r="F28" t="s">
        <v>155</v>
      </c>
      <c r="G28" t="str">
        <f>IFERROR(TRIM(LEFT(Nama_Lengkap,FIND(" ", Nama_Lengkap,1))), Nama_Lengkap)</f>
        <v>Bernadus</v>
      </c>
      <c r="H28" t="str">
        <f>IFERROR(RIGHT(Nama_Lengkap,LEN(Nama_Lengkap)-FIND(" ",Nama_Lengkap,1)),"")</f>
        <v>Wapaya Batien</v>
      </c>
      <c r="I28" t="s">
        <v>0</v>
      </c>
      <c r="K28" s="5"/>
      <c r="L28" t="s">
        <v>130</v>
      </c>
      <c r="M28" t="str">
        <f t="shared" si="0"/>
        <v>katolik</v>
      </c>
      <c r="N28" t="s">
        <v>1</v>
      </c>
      <c r="S28">
        <v>8</v>
      </c>
      <c r="T28">
        <v>7</v>
      </c>
      <c r="U28" t="s">
        <v>66</v>
      </c>
    </row>
    <row r="29" spans="1:34">
      <c r="A29">
        <v>30</v>
      </c>
      <c r="B29" s="5">
        <v>190118</v>
      </c>
      <c r="D29" t="s">
        <v>141</v>
      </c>
      <c r="E29" t="s">
        <v>156</v>
      </c>
      <c r="F29" t="s">
        <v>157</v>
      </c>
      <c r="G29" t="str">
        <f>IFERROR(TRIM(LEFT(Nama_Lengkap,FIND(" ", Nama_Lengkap,1))), Nama_Lengkap)</f>
        <v>Erichson</v>
      </c>
      <c r="H29" t="str">
        <f>IFERROR(RIGHT(Nama_Lengkap,LEN(Nama_Lengkap)-FIND(" ",Nama_Lengkap,1)),"")</f>
        <v>O.h Amkai</v>
      </c>
      <c r="I29" t="s">
        <v>0</v>
      </c>
      <c r="K29" s="5"/>
      <c r="L29" t="s">
        <v>60</v>
      </c>
      <c r="M29" t="str">
        <f t="shared" si="0"/>
        <v>kristen protestan</v>
      </c>
      <c r="N29" t="s">
        <v>62</v>
      </c>
      <c r="S29">
        <v>8</v>
      </c>
      <c r="T29">
        <v>7</v>
      </c>
      <c r="U29" t="s">
        <v>66</v>
      </c>
    </row>
    <row r="30" spans="1:34">
      <c r="A30">
        <v>31</v>
      </c>
      <c r="B30" s="5">
        <v>190119</v>
      </c>
      <c r="D30" t="s">
        <v>142</v>
      </c>
      <c r="E30" t="s">
        <v>158</v>
      </c>
      <c r="F30" t="s">
        <v>159</v>
      </c>
      <c r="G30" t="str">
        <f>IFERROR(TRIM(LEFT(Nama_Lengkap,FIND(" ", Nama_Lengkap,1))), Nama_Lengkap)</f>
        <v>Febriyana</v>
      </c>
      <c r="H30" t="str">
        <f>IFERROR(RIGHT(Nama_Lengkap,LEN(Nama_Lengkap)-FIND(" ",Nama_Lengkap,1)),"")</f>
        <v>Yawas Kwaito</v>
      </c>
      <c r="I30" t="s">
        <v>120</v>
      </c>
      <c r="K30" s="5"/>
      <c r="L30" t="s">
        <v>60</v>
      </c>
      <c r="M30" t="str">
        <f t="shared" si="0"/>
        <v>kristen protestan</v>
      </c>
      <c r="N30" t="s">
        <v>62</v>
      </c>
      <c r="S30">
        <v>8</v>
      </c>
      <c r="T30">
        <v>7</v>
      </c>
      <c r="U30" t="s">
        <v>66</v>
      </c>
    </row>
    <row r="31" spans="1:34">
      <c r="A31">
        <v>26</v>
      </c>
      <c r="B31" s="5">
        <v>190120</v>
      </c>
      <c r="D31" t="s">
        <v>92</v>
      </c>
      <c r="E31" t="s">
        <v>118</v>
      </c>
      <c r="F31" t="s">
        <v>119</v>
      </c>
      <c r="G31" t="str">
        <f>IFERROR(TRIM(LEFT(Nama_Lengkap,FIND(" ", Nama_Lengkap,1))), Nama_Lengkap)</f>
        <v>Frederikus</v>
      </c>
      <c r="H31" t="str">
        <f>IFERROR(RIGHT(Nama_Lengkap,LEN(Nama_Lengkap)-FIND(" ",Nama_Lengkap,1)),"")</f>
        <v>Cedrik Ase</v>
      </c>
      <c r="I31" t="s">
        <v>0</v>
      </c>
      <c r="K31" s="5"/>
      <c r="L31" t="s">
        <v>130</v>
      </c>
      <c r="M31" t="str">
        <f t="shared" si="0"/>
        <v>katolik</v>
      </c>
      <c r="N31" t="s">
        <v>1</v>
      </c>
      <c r="S31">
        <v>8</v>
      </c>
      <c r="T31">
        <v>7</v>
      </c>
      <c r="U31" t="s">
        <v>66</v>
      </c>
    </row>
    <row r="32" spans="1:34">
      <c r="A32">
        <v>32</v>
      </c>
      <c r="B32" s="5">
        <v>190121</v>
      </c>
      <c r="D32" t="s">
        <v>143</v>
      </c>
      <c r="E32" t="s">
        <v>160</v>
      </c>
      <c r="F32" t="s">
        <v>161</v>
      </c>
      <c r="G32" t="str">
        <f>IFERROR(TRIM(LEFT(Nama_Lengkap,FIND(" ", Nama_Lengkap,1))), Nama_Lengkap)</f>
        <v>Kevin</v>
      </c>
      <c r="H32" t="str">
        <f>IFERROR(RIGHT(Nama_Lengkap,LEN(Nama_Lengkap)-FIND(" ",Nama_Lengkap,1)),"")</f>
        <v>Antonius Natipea</v>
      </c>
      <c r="I32" t="s">
        <v>0</v>
      </c>
      <c r="K32" s="5"/>
      <c r="L32" t="s">
        <v>130</v>
      </c>
      <c r="M32" t="str">
        <f t="shared" si="0"/>
        <v>katolik</v>
      </c>
      <c r="N32" t="s">
        <v>1</v>
      </c>
      <c r="S32">
        <v>8</v>
      </c>
      <c r="T32">
        <v>7</v>
      </c>
      <c r="U32" t="s">
        <v>66</v>
      </c>
    </row>
    <row r="33" spans="1:27">
      <c r="A33">
        <v>33</v>
      </c>
      <c r="B33" s="5">
        <v>190122</v>
      </c>
      <c r="D33" t="s">
        <v>144</v>
      </c>
      <c r="E33" t="s">
        <v>49</v>
      </c>
      <c r="F33" t="s">
        <v>162</v>
      </c>
      <c r="G33" t="str">
        <f>IFERROR(TRIM(LEFT(Nama_Lengkap,FIND(" ", Nama_Lengkap,1))), Nama_Lengkap)</f>
        <v>Lukas</v>
      </c>
      <c r="H33" t="str">
        <f>IFERROR(RIGHT(Nama_Lengkap,LEN(Nama_Lengkap)-FIND(" ",Nama_Lengkap,1)),"")</f>
        <v>Wayut Apay</v>
      </c>
      <c r="I33" t="s">
        <v>0</v>
      </c>
      <c r="K33" s="5"/>
      <c r="L33" t="s">
        <v>130</v>
      </c>
      <c r="M33" t="str">
        <f t="shared" si="0"/>
        <v>katolik</v>
      </c>
      <c r="N33" t="s">
        <v>1</v>
      </c>
      <c r="S33">
        <v>8</v>
      </c>
      <c r="T33">
        <v>7</v>
      </c>
      <c r="U33" t="s">
        <v>66</v>
      </c>
    </row>
    <row r="34" spans="1:27">
      <c r="A34">
        <v>34</v>
      </c>
      <c r="B34" s="5">
        <v>190123</v>
      </c>
      <c r="D34" t="s">
        <v>145</v>
      </c>
      <c r="E34" t="s">
        <v>39</v>
      </c>
      <c r="F34" t="s">
        <v>163</v>
      </c>
      <c r="G34" t="str">
        <f>IFERROR(TRIM(LEFT(Nama_Lengkap,FIND(" ", Nama_Lengkap,1))), Nama_Lengkap)</f>
        <v>Maria</v>
      </c>
      <c r="H34" t="str">
        <f>IFERROR(RIGHT(Nama_Lengkap,LEN(Nama_Lengkap)-FIND(" ",Nama_Lengkap,1)),"")</f>
        <v>Santi Dessy Gebze</v>
      </c>
      <c r="I34" t="s">
        <v>120</v>
      </c>
      <c r="K34" s="5"/>
      <c r="L34" t="s">
        <v>130</v>
      </c>
      <c r="M34" t="str">
        <f t="shared" si="0"/>
        <v>katolik</v>
      </c>
      <c r="N34" t="s">
        <v>1</v>
      </c>
      <c r="S34">
        <v>8</v>
      </c>
      <c r="T34">
        <v>7</v>
      </c>
      <c r="U34" t="s">
        <v>66</v>
      </c>
    </row>
    <row r="35" spans="1:27">
      <c r="A35">
        <v>35</v>
      </c>
      <c r="B35" s="5">
        <v>190124</v>
      </c>
      <c r="D35" t="s">
        <v>146</v>
      </c>
      <c r="E35" t="s">
        <v>164</v>
      </c>
      <c r="F35" t="s">
        <v>165</v>
      </c>
      <c r="G35" t="str">
        <f>IFERROR(TRIM(LEFT(Nama_Lengkap,FIND(" ", Nama_Lengkap,1))), Nama_Lengkap)</f>
        <v>Moses</v>
      </c>
      <c r="H35" t="str">
        <f>IFERROR(RIGHT(Nama_Lengkap,LEN(Nama_Lengkap)-FIND(" ",Nama_Lengkap,1)),"")</f>
        <v xml:space="preserve">Amjaram </v>
      </c>
      <c r="I35" t="s">
        <v>0</v>
      </c>
      <c r="K35" s="5"/>
      <c r="L35" t="s">
        <v>130</v>
      </c>
      <c r="M35" t="str">
        <f t="shared" si="0"/>
        <v>katolik</v>
      </c>
      <c r="N35" t="s">
        <v>1</v>
      </c>
      <c r="S35">
        <v>8</v>
      </c>
      <c r="T35">
        <v>7</v>
      </c>
      <c r="U35" t="s">
        <v>66</v>
      </c>
    </row>
    <row r="36" spans="1:27">
      <c r="A36">
        <v>36</v>
      </c>
      <c r="B36" s="5">
        <v>190125</v>
      </c>
      <c r="D36" t="s">
        <v>147</v>
      </c>
      <c r="E36" t="s">
        <v>166</v>
      </c>
      <c r="F36" t="s">
        <v>167</v>
      </c>
      <c r="G36" t="str">
        <f>IFERROR(TRIM(LEFT(Nama_Lengkap,FIND(" ", Nama_Lengkap,1))), Nama_Lengkap)</f>
        <v>Odilo</v>
      </c>
      <c r="H36" t="str">
        <f>IFERROR(RIGHT(Nama_Lengkap,LEN(Nama_Lengkap)-FIND(" ",Nama_Lengkap,1)),"")</f>
        <v>Alesandro Kandim</v>
      </c>
      <c r="I36" t="s">
        <v>0</v>
      </c>
      <c r="K36" s="5"/>
      <c r="L36" t="s">
        <v>130</v>
      </c>
      <c r="M36" t="str">
        <f t="shared" si="0"/>
        <v>katolik</v>
      </c>
      <c r="N36" t="s">
        <v>1</v>
      </c>
      <c r="S36">
        <v>8</v>
      </c>
      <c r="T36">
        <v>7</v>
      </c>
      <c r="U36" t="s">
        <v>66</v>
      </c>
    </row>
    <row r="37" spans="1:27">
      <c r="A37">
        <v>38</v>
      </c>
      <c r="B37" s="5">
        <v>190126</v>
      </c>
      <c r="D37" t="s">
        <v>149</v>
      </c>
      <c r="E37" t="s">
        <v>170</v>
      </c>
      <c r="F37" t="s">
        <v>171</v>
      </c>
      <c r="G37" t="str">
        <f>IFERROR(TRIM(LEFT(Nama_Lengkap,FIND(" ", Nama_Lengkap,1))), Nama_Lengkap)</f>
        <v>Wiro</v>
      </c>
      <c r="H37" t="str">
        <f>IFERROR(RIGHT(Nama_Lengkap,LEN(Nama_Lengkap)-FIND(" ",Nama_Lengkap,1)),"")</f>
        <v>Kusi</v>
      </c>
      <c r="I37" t="s">
        <v>0</v>
      </c>
      <c r="K37" s="5"/>
      <c r="L37" t="s">
        <v>130</v>
      </c>
      <c r="M37" t="str">
        <f t="shared" si="0"/>
        <v>katolik</v>
      </c>
      <c r="N37" t="s">
        <v>1</v>
      </c>
      <c r="S37">
        <v>8</v>
      </c>
      <c r="T37">
        <v>7</v>
      </c>
      <c r="U37" t="s">
        <v>66</v>
      </c>
    </row>
    <row r="38" spans="1:27">
      <c r="A38">
        <v>37</v>
      </c>
      <c r="B38" s="5">
        <v>190127</v>
      </c>
      <c r="D38" t="s">
        <v>148</v>
      </c>
      <c r="E38" t="s">
        <v>168</v>
      </c>
      <c r="F38" t="s">
        <v>169</v>
      </c>
      <c r="G38" t="str">
        <f>IFERROR(TRIM(LEFT(Nama_Lengkap,FIND(" ", Nama_Lengkap,1))), Nama_Lengkap)</f>
        <v>Zamson</v>
      </c>
      <c r="H38" t="str">
        <f>IFERROR(RIGHT(Nama_Lengkap,LEN(Nama_Lengkap)-FIND(" ",Nama_Lengkap,1)),"")</f>
        <v>Yaisi</v>
      </c>
      <c r="I38" t="s">
        <v>0</v>
      </c>
      <c r="K38" s="5"/>
      <c r="L38" t="s">
        <v>130</v>
      </c>
      <c r="M38" t="str">
        <f t="shared" si="0"/>
        <v>katolik</v>
      </c>
      <c r="N38" t="s">
        <v>1</v>
      </c>
      <c r="S38">
        <v>8</v>
      </c>
      <c r="T38">
        <v>7</v>
      </c>
      <c r="U38" t="s">
        <v>66</v>
      </c>
    </row>
    <row r="39" spans="1:27" s="6" customFormat="1">
      <c r="A39" s="6">
        <v>38</v>
      </c>
      <c r="B39" s="11">
        <v>180065</v>
      </c>
      <c r="C39" s="8" t="s">
        <v>172</v>
      </c>
      <c r="D39" s="6" t="s">
        <v>178</v>
      </c>
      <c r="E39" s="6" t="s">
        <v>184</v>
      </c>
      <c r="F39" s="6" t="s">
        <v>185</v>
      </c>
      <c r="G39" t="str">
        <f>IFERROR(TRIM(LEFT(Nama_Lengkap,FIND(" ", Nama_Lengkap,1))), Nama_Lengkap)</f>
        <v>Ismy</v>
      </c>
      <c r="H39" t="str">
        <f>IFERROR(RIGHT(Nama_Lengkap,LEN(Nama_Lengkap)-FIND(" ",Nama_Lengkap,1)),"")</f>
        <v>Soraya</v>
      </c>
      <c r="I39" s="6" t="s">
        <v>120</v>
      </c>
      <c r="J39" s="6" t="s">
        <v>121</v>
      </c>
      <c r="K39" s="7">
        <v>38977</v>
      </c>
      <c r="L39" s="6" t="s">
        <v>195</v>
      </c>
      <c r="M39" s="6" t="str">
        <f t="shared" si="0"/>
        <v>islam</v>
      </c>
      <c r="N39" s="6" t="s">
        <v>196</v>
      </c>
      <c r="O39" s="6" t="s">
        <v>64</v>
      </c>
      <c r="P39" s="6">
        <v>5</v>
      </c>
      <c r="Q39" s="6" t="s">
        <v>197</v>
      </c>
      <c r="R39" s="6" t="s">
        <v>201</v>
      </c>
      <c r="S39" s="6">
        <v>9</v>
      </c>
      <c r="T39">
        <v>7</v>
      </c>
      <c r="U39" s="6" t="s">
        <v>204</v>
      </c>
      <c r="V39" s="8"/>
      <c r="W39" s="6" t="s">
        <v>205</v>
      </c>
      <c r="X39" s="6" t="s">
        <v>211</v>
      </c>
      <c r="Y39" s="6" t="s">
        <v>197</v>
      </c>
      <c r="Z39" s="6" t="s">
        <v>218</v>
      </c>
      <c r="AA39" s="6" t="s">
        <v>219</v>
      </c>
    </row>
    <row r="40" spans="1:27">
      <c r="A40">
        <v>39</v>
      </c>
      <c r="B40" s="10">
        <v>180052</v>
      </c>
      <c r="C40" s="1" t="s">
        <v>176</v>
      </c>
      <c r="D40" t="s">
        <v>179</v>
      </c>
      <c r="E40" t="s">
        <v>186</v>
      </c>
      <c r="F40" t="s">
        <v>187</v>
      </c>
      <c r="G40" t="str">
        <f>IFERROR(TRIM(LEFT(Nama_Lengkap,FIND(" ", Nama_Lengkap,1))), Nama_Lengkap)</f>
        <v>Junita</v>
      </c>
      <c r="H40" t="str">
        <f>IFERROR(RIGHT(Nama_Lengkap,LEN(Nama_Lengkap)-FIND(" ",Nama_Lengkap,1)),"")</f>
        <v>Marlin Boseren</v>
      </c>
      <c r="I40" t="s">
        <v>120</v>
      </c>
      <c r="J40" t="s">
        <v>121</v>
      </c>
      <c r="K40" s="4">
        <v>38888</v>
      </c>
      <c r="L40" t="s">
        <v>60</v>
      </c>
      <c r="M40" t="str">
        <f t="shared" si="0"/>
        <v>kristen protestan</v>
      </c>
      <c r="N40" t="s">
        <v>62</v>
      </c>
      <c r="O40" t="s">
        <v>64</v>
      </c>
      <c r="P40">
        <v>2</v>
      </c>
      <c r="Q40" t="s">
        <v>6</v>
      </c>
      <c r="R40" t="s">
        <v>136</v>
      </c>
      <c r="S40" s="6">
        <v>9</v>
      </c>
      <c r="T40">
        <v>7</v>
      </c>
      <c r="U40" t="s">
        <v>204</v>
      </c>
      <c r="W40" t="s">
        <v>206</v>
      </c>
      <c r="X40" t="s">
        <v>212</v>
      </c>
      <c r="Y40" t="s">
        <v>6</v>
      </c>
      <c r="Z40" t="s">
        <v>220</v>
      </c>
      <c r="AA40" t="s">
        <v>219</v>
      </c>
    </row>
    <row r="41" spans="1:27">
      <c r="A41">
        <v>40</v>
      </c>
      <c r="B41" s="10">
        <v>180059</v>
      </c>
      <c r="C41" s="1" t="s">
        <v>173</v>
      </c>
      <c r="D41" t="s">
        <v>180</v>
      </c>
      <c r="E41" t="s">
        <v>188</v>
      </c>
      <c r="F41" t="s">
        <v>189</v>
      </c>
      <c r="G41" t="str">
        <f>IFERROR(TRIM(LEFT(Nama_Lengkap,FIND(" ", Nama_Lengkap,1))), Nama_Lengkap)</f>
        <v>Larah</v>
      </c>
      <c r="H41" t="str">
        <f>IFERROR(RIGHT(Nama_Lengkap,LEN(Nama_Lengkap)-FIND(" ",Nama_Lengkap,1)),"")</f>
        <v>C. Nekatukdoan</v>
      </c>
      <c r="I41" t="s">
        <v>120</v>
      </c>
      <c r="J41" t="s">
        <v>121</v>
      </c>
      <c r="K41" s="4">
        <v>38949</v>
      </c>
      <c r="L41" t="s">
        <v>130</v>
      </c>
      <c r="M41" t="str">
        <f t="shared" si="0"/>
        <v>katolik</v>
      </c>
      <c r="N41" t="s">
        <v>1</v>
      </c>
      <c r="O41" t="s">
        <v>64</v>
      </c>
      <c r="P41">
        <v>2</v>
      </c>
      <c r="Q41" t="s">
        <v>198</v>
      </c>
      <c r="R41" t="s">
        <v>136</v>
      </c>
      <c r="S41" s="6">
        <v>9</v>
      </c>
      <c r="T41">
        <v>7</v>
      </c>
      <c r="U41" t="s">
        <v>204</v>
      </c>
      <c r="W41" t="s">
        <v>207</v>
      </c>
      <c r="X41" t="s">
        <v>213</v>
      </c>
      <c r="Y41" t="s">
        <v>198</v>
      </c>
      <c r="Z41" t="s">
        <v>220</v>
      </c>
      <c r="AA41" t="s">
        <v>219</v>
      </c>
    </row>
    <row r="42" spans="1:27">
      <c r="A42">
        <v>41</v>
      </c>
      <c r="B42" s="10">
        <v>180054</v>
      </c>
      <c r="C42" s="1" t="s">
        <v>177</v>
      </c>
      <c r="D42" t="s">
        <v>181</v>
      </c>
      <c r="E42" t="s">
        <v>49</v>
      </c>
      <c r="F42" t="s">
        <v>190</v>
      </c>
      <c r="G42" t="str">
        <f>IFERROR(TRIM(LEFT(Nama_Lengkap,FIND(" ", Nama_Lengkap,1))), Nama_Lengkap)</f>
        <v>Lukas</v>
      </c>
      <c r="H42" t="str">
        <f>IFERROR(RIGHT(Nama_Lengkap,LEN(Nama_Lengkap)-FIND(" ",Nama_Lengkap,1)),"")</f>
        <v>Kamayap</v>
      </c>
      <c r="I42" t="s">
        <v>0</v>
      </c>
      <c r="J42" t="s">
        <v>52</v>
      </c>
      <c r="K42" s="4">
        <v>38875</v>
      </c>
      <c r="L42" t="s">
        <v>130</v>
      </c>
      <c r="M42" t="str">
        <f t="shared" si="0"/>
        <v>katolik</v>
      </c>
      <c r="N42" t="s">
        <v>1</v>
      </c>
      <c r="O42" t="s">
        <v>64</v>
      </c>
      <c r="P42">
        <v>2</v>
      </c>
      <c r="Q42" t="s">
        <v>6</v>
      </c>
      <c r="R42" t="s">
        <v>136</v>
      </c>
      <c r="S42" s="6">
        <v>9</v>
      </c>
      <c r="T42">
        <v>7</v>
      </c>
      <c r="U42" t="s">
        <v>204</v>
      </c>
      <c r="W42" t="s">
        <v>208</v>
      </c>
      <c r="X42" t="s">
        <v>214</v>
      </c>
      <c r="Y42" t="s">
        <v>6</v>
      </c>
      <c r="Z42" t="s">
        <v>5</v>
      </c>
      <c r="AA42" t="s">
        <v>219</v>
      </c>
    </row>
    <row r="43" spans="1:27">
      <c r="A43">
        <v>42</v>
      </c>
      <c r="B43" s="10">
        <v>180055</v>
      </c>
      <c r="C43" s="1" t="s">
        <v>174</v>
      </c>
      <c r="D43" t="s">
        <v>182</v>
      </c>
      <c r="E43" t="s">
        <v>191</v>
      </c>
      <c r="F43" t="s">
        <v>192</v>
      </c>
      <c r="G43" t="str">
        <f>IFERROR(TRIM(LEFT(Nama_Lengkap,FIND(" ", Nama_Lengkap,1))), Nama_Lengkap)</f>
        <v>Merlin</v>
      </c>
      <c r="H43" t="str">
        <f>IFERROR(RIGHT(Nama_Lengkap,LEN(Nama_Lengkap)-FIND(" ",Nama_Lengkap,1)),"")</f>
        <v>Omot Kamona</v>
      </c>
      <c r="I43" t="s">
        <v>120</v>
      </c>
      <c r="J43" t="s">
        <v>52</v>
      </c>
      <c r="K43" s="4">
        <v>38725</v>
      </c>
      <c r="L43" t="s">
        <v>130</v>
      </c>
      <c r="M43" t="str">
        <f t="shared" si="0"/>
        <v>katolik</v>
      </c>
      <c r="N43" t="s">
        <v>1</v>
      </c>
      <c r="O43" t="s">
        <v>64</v>
      </c>
      <c r="P43">
        <v>7</v>
      </c>
      <c r="Q43" t="s">
        <v>199</v>
      </c>
      <c r="R43" t="s">
        <v>202</v>
      </c>
      <c r="S43" s="6">
        <v>9</v>
      </c>
      <c r="T43">
        <v>7</v>
      </c>
      <c r="U43" t="s">
        <v>204</v>
      </c>
      <c r="W43" t="s">
        <v>209</v>
      </c>
      <c r="X43" t="s">
        <v>215</v>
      </c>
      <c r="Y43" t="s">
        <v>199</v>
      </c>
      <c r="Z43" t="s">
        <v>5</v>
      </c>
      <c r="AA43" t="s">
        <v>5</v>
      </c>
    </row>
    <row r="44" spans="1:27">
      <c r="A44">
        <v>43</v>
      </c>
      <c r="B44" s="10">
        <v>180056</v>
      </c>
      <c r="C44" s="1" t="s">
        <v>175</v>
      </c>
      <c r="D44" t="s">
        <v>183</v>
      </c>
      <c r="E44" t="s">
        <v>193</v>
      </c>
      <c r="F44" t="s">
        <v>194</v>
      </c>
      <c r="G44" t="str">
        <f>IFERROR(TRIM(LEFT(Nama_Lengkap,FIND(" ", Nama_Lengkap,1))), Nama_Lengkap)</f>
        <v>Tania</v>
      </c>
      <c r="H44" t="str">
        <f>IFERROR(RIGHT(Nama_Lengkap,LEN(Nama_Lengkap)-FIND(" ",Nama_Lengkap,1)),"")</f>
        <v>A. Yolenta</v>
      </c>
      <c r="I44" t="s">
        <v>120</v>
      </c>
      <c r="J44" t="s">
        <v>52</v>
      </c>
      <c r="K44" s="4">
        <v>39082</v>
      </c>
      <c r="L44" t="s">
        <v>130</v>
      </c>
      <c r="M44" t="str">
        <f t="shared" si="0"/>
        <v>katolik</v>
      </c>
      <c r="N44" t="s">
        <v>1</v>
      </c>
      <c r="O44" t="s">
        <v>64</v>
      </c>
      <c r="P44">
        <v>7</v>
      </c>
      <c r="Q44" t="s">
        <v>200</v>
      </c>
      <c r="R44" t="s">
        <v>203</v>
      </c>
      <c r="S44" s="6">
        <v>9</v>
      </c>
      <c r="T44">
        <v>7</v>
      </c>
      <c r="U44" t="s">
        <v>204</v>
      </c>
      <c r="W44" t="s">
        <v>210</v>
      </c>
      <c r="X44" t="s">
        <v>216</v>
      </c>
      <c r="Y44" t="s">
        <v>217</v>
      </c>
      <c r="Z44" t="s">
        <v>221</v>
      </c>
      <c r="AA44" t="s">
        <v>220</v>
      </c>
    </row>
    <row r="45" spans="1:27">
      <c r="A45">
        <v>44</v>
      </c>
      <c r="B45" s="10">
        <v>180032</v>
      </c>
      <c r="C45" t="s">
        <v>222</v>
      </c>
      <c r="D45" t="s">
        <v>228</v>
      </c>
      <c r="E45" t="s">
        <v>228</v>
      </c>
      <c r="F45" t="s">
        <v>63</v>
      </c>
      <c r="G45" t="str">
        <f>IFERROR(TRIM(LEFT(Nama_Lengkap,FIND(" ", Nama_Lengkap,1))), Nama_Lengkap)</f>
        <v>Aunia</v>
      </c>
      <c r="H45" t="str">
        <f>IFERROR(RIGHT(Nama_Lengkap,LEN(Nama_Lengkap)-FIND(" ",Nama_Lengkap,1)),"")</f>
        <v/>
      </c>
      <c r="I45" t="s">
        <v>120</v>
      </c>
      <c r="J45" t="s">
        <v>245</v>
      </c>
      <c r="K45" s="4">
        <v>38534</v>
      </c>
      <c r="L45" t="s">
        <v>195</v>
      </c>
      <c r="M45" t="str">
        <f t="shared" ref="M45:N45" si="1">IFERROR(IF(OR(L45="Kristen", L45="kristen"),"kristen protestan",IF(OR(L45="Islam", L45="islam"),"islam",IF(OR(L45="Katholik",L45="katholik",L45="Kristen Katolik",L45="Katolik"),"katolik",""))),"")</f>
        <v>islam</v>
      </c>
      <c r="N45" t="s">
        <v>196</v>
      </c>
      <c r="O45" t="s">
        <v>64</v>
      </c>
      <c r="S45" s="6">
        <v>9</v>
      </c>
      <c r="T45">
        <v>7</v>
      </c>
      <c r="U45" t="s">
        <v>204</v>
      </c>
      <c r="W45" t="s">
        <v>254</v>
      </c>
      <c r="X45" t="s">
        <v>255</v>
      </c>
      <c r="Z45" t="s">
        <v>218</v>
      </c>
      <c r="AA45" t="s">
        <v>219</v>
      </c>
    </row>
    <row r="46" spans="1:27">
      <c r="A46">
        <v>45</v>
      </c>
      <c r="B46" s="10">
        <v>180030</v>
      </c>
      <c r="C46" t="s">
        <v>223</v>
      </c>
      <c r="D46" t="s">
        <v>229</v>
      </c>
      <c r="E46" t="s">
        <v>234</v>
      </c>
      <c r="F46" t="s">
        <v>235</v>
      </c>
      <c r="G46" t="str">
        <f>IFERROR(TRIM(LEFT(Nama_Lengkap,FIND(" ", Nama_Lengkap,1))), Nama_Lengkap)</f>
        <v>Agustinus</v>
      </c>
      <c r="H46" t="str">
        <f>IFERROR(RIGHT(Nama_Lengkap,LEN(Nama_Lengkap)-FIND(" ",Nama_Lengkap,1)),"")</f>
        <v xml:space="preserve"> Batien</v>
      </c>
      <c r="I46" t="s">
        <v>244</v>
      </c>
      <c r="J46" t="s">
        <v>246</v>
      </c>
      <c r="K46" s="4">
        <v>37838</v>
      </c>
      <c r="L46" t="s">
        <v>130</v>
      </c>
      <c r="M46" t="str">
        <f t="shared" ref="M46:N46" si="2">IFERROR(IF(OR(L46="Kristen", L46="kristen"),"kristen protestan",IF(OR(L46="Islam", L46="islam"),"islam",IF(OR(L46="Katholik",L46="katholik",L46="Kristen Katolik",L46="Katolik"),"katolik",""))),"")</f>
        <v>katolik</v>
      </c>
      <c r="N46" t="s">
        <v>1</v>
      </c>
      <c r="O46" t="s">
        <v>64</v>
      </c>
      <c r="R46" t="s">
        <v>251</v>
      </c>
      <c r="S46" s="6">
        <v>9</v>
      </c>
      <c r="T46">
        <v>7</v>
      </c>
      <c r="U46" t="s">
        <v>204</v>
      </c>
      <c r="W46" t="s">
        <v>256</v>
      </c>
      <c r="X46" t="s">
        <v>257</v>
      </c>
      <c r="Y46" t="s">
        <v>246</v>
      </c>
      <c r="Z46" t="s">
        <v>221</v>
      </c>
      <c r="AA46" t="s">
        <v>219</v>
      </c>
    </row>
    <row r="47" spans="1:27">
      <c r="A47">
        <v>46</v>
      </c>
      <c r="B47" s="10">
        <v>180040</v>
      </c>
      <c r="C47" t="s">
        <v>224</v>
      </c>
      <c r="D47" t="s">
        <v>230</v>
      </c>
      <c r="E47" t="s">
        <v>236</v>
      </c>
      <c r="F47" t="s">
        <v>237</v>
      </c>
      <c r="G47" t="str">
        <f>IFERROR(TRIM(LEFT(Nama_Lengkap,FIND(" ", Nama_Lengkap,1))), Nama_Lengkap)</f>
        <v>Elsina</v>
      </c>
      <c r="H47" t="str">
        <f>IFERROR(RIGHT(Nama_Lengkap,LEN(Nama_Lengkap)-FIND(" ",Nama_Lengkap,1)),"")</f>
        <v>Frodensia Tina M.</v>
      </c>
      <c r="I47" t="s">
        <v>120</v>
      </c>
      <c r="J47" t="s">
        <v>122</v>
      </c>
      <c r="K47" s="4">
        <v>38803</v>
      </c>
      <c r="L47" t="s">
        <v>130</v>
      </c>
      <c r="M47" t="str">
        <f t="shared" ref="M47:N47" si="3">IFERROR(IF(OR(L47="Kristen", L47="kristen"),"kristen protestan",IF(OR(L47="Islam", L47="islam"),"islam",IF(OR(L47="Katholik",L47="katholik",L47="Kristen Katolik",L47="Katolik"),"katolik",""))),"")</f>
        <v>katolik</v>
      </c>
      <c r="N47" t="s">
        <v>1</v>
      </c>
      <c r="O47" t="s">
        <v>64</v>
      </c>
      <c r="P47">
        <v>5</v>
      </c>
      <c r="Q47" t="s">
        <v>249</v>
      </c>
      <c r="R47" t="s">
        <v>252</v>
      </c>
      <c r="S47" s="6">
        <v>9</v>
      </c>
      <c r="T47">
        <v>7</v>
      </c>
      <c r="U47" t="s">
        <v>204</v>
      </c>
      <c r="W47" t="s">
        <v>258</v>
      </c>
      <c r="X47" t="s">
        <v>259</v>
      </c>
      <c r="Y47" t="s">
        <v>260</v>
      </c>
      <c r="Z47" t="s">
        <v>221</v>
      </c>
      <c r="AA47" t="s">
        <v>220</v>
      </c>
    </row>
    <row r="48" spans="1:27">
      <c r="A48">
        <v>47</v>
      </c>
      <c r="B48" s="10">
        <v>180036</v>
      </c>
      <c r="C48" t="s">
        <v>225</v>
      </c>
      <c r="D48" t="s">
        <v>231</v>
      </c>
      <c r="E48" t="s">
        <v>238</v>
      </c>
      <c r="F48" t="s">
        <v>239</v>
      </c>
      <c r="G48" t="str">
        <f>IFERROR(TRIM(LEFT(Nama_Lengkap,FIND(" ", Nama_Lengkap,1))), Nama_Lengkap)</f>
        <v>Martha</v>
      </c>
      <c r="H48" t="str">
        <f>IFERROR(RIGHT(Nama_Lengkap,LEN(Nama_Lengkap)-FIND(" ",Nama_Lengkap,1)),"")</f>
        <v>Ketsia Onom</v>
      </c>
      <c r="I48" t="s">
        <v>120</v>
      </c>
      <c r="J48" t="s">
        <v>52</v>
      </c>
      <c r="K48" s="4">
        <v>38633</v>
      </c>
      <c r="L48" t="s">
        <v>60</v>
      </c>
      <c r="M48" t="str">
        <f t="shared" ref="M48:N48" si="4">IFERROR(IF(OR(L48="Kristen", L48="kristen"),"kristen protestan",IF(OR(L48="Islam", L48="islam"),"islam",IF(OR(L48="Katholik",L48="katholik",L48="Kristen Katolik",L48="Katolik"),"katolik",""))),"")</f>
        <v>kristen protestan</v>
      </c>
      <c r="N48" t="s">
        <v>62</v>
      </c>
      <c r="O48" t="s">
        <v>64</v>
      </c>
      <c r="P48">
        <v>1</v>
      </c>
      <c r="R48" t="s">
        <v>136</v>
      </c>
      <c r="S48" s="6">
        <v>9</v>
      </c>
      <c r="T48">
        <v>7</v>
      </c>
      <c r="U48" t="s">
        <v>204</v>
      </c>
      <c r="W48" t="s">
        <v>261</v>
      </c>
      <c r="X48" t="s">
        <v>262</v>
      </c>
      <c r="Y48" t="s">
        <v>263</v>
      </c>
      <c r="Z48" t="s">
        <v>5</v>
      </c>
      <c r="AA48" t="s">
        <v>219</v>
      </c>
    </row>
    <row r="49" spans="1:27">
      <c r="A49">
        <v>48</v>
      </c>
      <c r="B49" s="10">
        <v>180032</v>
      </c>
      <c r="C49" t="s">
        <v>226</v>
      </c>
      <c r="D49" t="s">
        <v>232</v>
      </c>
      <c r="E49" t="s">
        <v>240</v>
      </c>
      <c r="F49" t="s">
        <v>241</v>
      </c>
      <c r="G49" t="str">
        <f>IFERROR(TRIM(LEFT(Nama_Lengkap,FIND(" ", Nama_Lengkap,1))), Nama_Lengkap)</f>
        <v>Philipus</v>
      </c>
      <c r="H49" t="str">
        <f>IFERROR(RIGHT(Nama_Lengkap,LEN(Nama_Lengkap)-FIND(" ",Nama_Lengkap,1)),"")</f>
        <v>A. Sarau</v>
      </c>
      <c r="I49" t="s">
        <v>244</v>
      </c>
      <c r="J49" t="s">
        <v>247</v>
      </c>
      <c r="K49" s="4">
        <v>36810</v>
      </c>
      <c r="L49" t="s">
        <v>130</v>
      </c>
      <c r="M49" t="str">
        <f t="shared" ref="M49:N49" si="5">IFERROR(IF(OR(L49="Kristen", L49="kristen"),"kristen protestan",IF(OR(L49="Islam", L49="islam"),"islam",IF(OR(L49="Katholik",L49="katholik",L49="Kristen Katolik",L49="Katolik"),"katolik",""))),"")</f>
        <v>katolik</v>
      </c>
      <c r="N49" t="s">
        <v>1</v>
      </c>
      <c r="O49" t="s">
        <v>64</v>
      </c>
      <c r="R49" t="s">
        <v>253</v>
      </c>
      <c r="S49" s="6">
        <v>9</v>
      </c>
      <c r="T49">
        <v>7</v>
      </c>
      <c r="U49" t="s">
        <v>204</v>
      </c>
      <c r="W49" t="s">
        <v>264</v>
      </c>
    </row>
    <row r="50" spans="1:27">
      <c r="A50">
        <v>49</v>
      </c>
      <c r="B50" s="10">
        <v>180029</v>
      </c>
      <c r="C50" t="s">
        <v>227</v>
      </c>
      <c r="D50" t="s">
        <v>233</v>
      </c>
      <c r="E50" t="s">
        <v>242</v>
      </c>
      <c r="F50" t="s">
        <v>243</v>
      </c>
      <c r="G50" t="str">
        <f>IFERROR(TRIM(LEFT(Nama_Lengkap,FIND(" ", Nama_Lengkap,1))), Nama_Lengkap)</f>
        <v>Wasty</v>
      </c>
      <c r="H50" t="str">
        <f>IFERROR(RIGHT(Nama_Lengkap,LEN(Nama_Lengkap)-FIND(" ",Nama_Lengkap,1)),"")</f>
        <v>Lebrika Heatubun</v>
      </c>
      <c r="I50" t="s">
        <v>120</v>
      </c>
      <c r="J50" t="s">
        <v>248</v>
      </c>
      <c r="K50" s="4">
        <v>38898</v>
      </c>
      <c r="L50" t="s">
        <v>130</v>
      </c>
      <c r="M50" t="str">
        <f t="shared" ref="M50:N50" si="6">IFERROR(IF(OR(L50="Kristen", L50="kristen"),"kristen protestan",IF(OR(L50="Islam", L50="islam"),"islam",IF(OR(L50="Katholik",L50="katholik",L50="Kristen Katolik",L50="Katolik"),"katolik",""))),"")</f>
        <v>katolik</v>
      </c>
      <c r="N50" t="s">
        <v>1</v>
      </c>
      <c r="O50" t="s">
        <v>64</v>
      </c>
      <c r="Q50" t="s">
        <v>250</v>
      </c>
      <c r="R50" t="s">
        <v>252</v>
      </c>
      <c r="S50" s="6">
        <v>9</v>
      </c>
      <c r="T50">
        <v>7</v>
      </c>
      <c r="U50" t="s">
        <v>204</v>
      </c>
      <c r="W50" t="s">
        <v>265</v>
      </c>
      <c r="X50" t="s">
        <v>266</v>
      </c>
      <c r="Y50" t="s">
        <v>267</v>
      </c>
      <c r="Z50" t="s">
        <v>5</v>
      </c>
      <c r="AA50" t="s">
        <v>219</v>
      </c>
    </row>
  </sheetData>
  <sortState xmlns:xlrd2="http://schemas.microsoft.com/office/spreadsheetml/2017/richdata2" ref="A1:AH48">
    <sortCondition ref="B1:B48"/>
  </sortState>
  <phoneticPr fontId="2" type="noConversion"/>
  <hyperlinks>
    <hyperlink ref="AF2" r:id="rId1" xr:uid="{00000000-0004-0000-0000-000000000000}"/>
    <hyperlink ref="AF6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Nama_Lengkap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2020-10-31T21:22:00Z</dcterms:created>
  <dcterms:modified xsi:type="dcterms:W3CDTF">2020-11-04T13:20:58Z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