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880bfe68a5423/ドキュメント/花園区/令和6年度会計/USB/令和6年度会計/2024年度会計監査/"/>
    </mc:Choice>
  </mc:AlternateContent>
  <xr:revisionPtr revIDLastSave="16" documentId="13_ncr:1_{69527C27-A1BA-43D3-999F-33C1B21EF2B0}" xr6:coauthVersionLast="47" xr6:coauthVersionMax="47" xr10:uidLastSave="{B8AEA0EB-00AB-4D49-919B-7C635E0F21C3}"/>
  <bookViews>
    <workbookView xWindow="28680" yWindow="-120" windowWidth="29040" windowHeight="15720" activeTab="6" xr2:uid="{371B7734-DED6-4677-9CDD-5A195C8712DD}"/>
  </bookViews>
  <sheets>
    <sheet name="定期預金" sheetId="1" r:id="rId1"/>
    <sheet name="収入の部令和3" sheetId="6" r:id="rId2"/>
    <sheet name="支出の部令和3" sheetId="7" r:id="rId3"/>
    <sheet name="収入決算書" sheetId="14" r:id="rId4"/>
    <sheet name="支出 決算書" sheetId="15" r:id="rId5"/>
    <sheet name="手当予算案" sheetId="8" r:id="rId6"/>
    <sheet name="会計予算案" sheetId="10" r:id="rId7"/>
    <sheet name="監査報告書" sheetId="11" r:id="rId8"/>
    <sheet name="説明資料収入" sheetId="12" r:id="rId9"/>
    <sheet name="説明資料支出" sheetId="13" r:id="rId10"/>
  </sheets>
  <externalReferences>
    <externalReference r:id="rId11"/>
  </externalReferences>
  <definedNames>
    <definedName name="_xlnm.Print_Area" localSheetId="4">'支出 決算書'!$A$1:$F$52</definedName>
    <definedName name="_xlnm.Print_Area" localSheetId="5">手当予算案!$A$1:$E$30</definedName>
    <definedName name="_xlnm.Print_Area" localSheetId="1">収入の部令和3!$A$1:$H$37</definedName>
    <definedName name="_xlnm.Print_Area" localSheetId="9">説明資料支出!$A$43:$F$61</definedName>
    <definedName name="_xlnm.Print_Area" localSheetId="8">説明資料収入!$A$1:$F$45</definedName>
    <definedName name="_xlnm.Print_Area" localSheetId="0">定期預金!$A$1:$H$34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0" l="1"/>
  <c r="C15" i="15"/>
  <c r="C15" i="14"/>
  <c r="C12" i="14"/>
  <c r="G40" i="15"/>
  <c r="G35" i="15"/>
  <c r="G33" i="15"/>
  <c r="G27" i="15"/>
  <c r="G21" i="15"/>
  <c r="G19" i="15"/>
  <c r="G16" i="15"/>
  <c r="G12" i="15"/>
  <c r="H41" i="14"/>
  <c r="H16" i="14"/>
  <c r="B52" i="15"/>
  <c r="D51" i="15" l="1"/>
  <c r="D5" i="14"/>
  <c r="D23" i="13" l="1"/>
  <c r="D59" i="13"/>
  <c r="C44" i="13"/>
  <c r="D44" i="13" s="1"/>
  <c r="C15" i="8"/>
  <c r="D20" i="10" s="1"/>
  <c r="D9" i="8"/>
  <c r="B15" i="8"/>
  <c r="D15" i="10"/>
  <c r="C15" i="10"/>
  <c r="C39" i="10" l="1"/>
  <c r="E31" i="6"/>
  <c r="C24" i="12"/>
  <c r="C38" i="13"/>
  <c r="C36" i="13"/>
  <c r="C29" i="13"/>
  <c r="C18" i="13"/>
  <c r="C16" i="13"/>
  <c r="C13" i="13"/>
  <c r="C61" i="13" s="1"/>
  <c r="C15" i="12"/>
  <c r="D26" i="8"/>
  <c r="D25" i="8"/>
  <c r="D24" i="8"/>
  <c r="D23" i="8"/>
  <c r="D22" i="8"/>
  <c r="D14" i="8"/>
  <c r="D13" i="8"/>
  <c r="D12" i="8"/>
  <c r="D11" i="8"/>
  <c r="D10" i="8"/>
  <c r="D8" i="8"/>
  <c r="D7" i="8"/>
  <c r="D6" i="8"/>
  <c r="D31" i="7" l="1"/>
  <c r="D27" i="7"/>
  <c r="D25" i="7"/>
  <c r="D21" i="7"/>
  <c r="E20" i="7"/>
  <c r="D16" i="7"/>
  <c r="D15" i="7"/>
  <c r="D12" i="7"/>
  <c r="D9" i="7"/>
  <c r="D6" i="7"/>
  <c r="D5" i="7"/>
  <c r="E19" i="6"/>
  <c r="E10" i="6" l="1"/>
  <c r="F10" i="6" s="1"/>
  <c r="F6" i="6"/>
  <c r="B61" i="13"/>
  <c r="D60" i="13"/>
  <c r="D43" i="13"/>
  <c r="D38" i="13"/>
  <c r="D36" i="13"/>
  <c r="D29" i="13"/>
  <c r="D28" i="13"/>
  <c r="D27" i="13"/>
  <c r="D25" i="13"/>
  <c r="D21" i="13"/>
  <c r="D18" i="13"/>
  <c r="D16" i="13"/>
  <c r="D13" i="13"/>
  <c r="D11" i="13"/>
  <c r="D3" i="13"/>
  <c r="D6" i="12"/>
  <c r="C45" i="12"/>
  <c r="B41" i="12"/>
  <c r="D24" i="12"/>
  <c r="D12" i="12"/>
  <c r="D10" i="12"/>
  <c r="D5" i="12"/>
  <c r="E12" i="7"/>
  <c r="E4" i="7"/>
  <c r="F19" i="6"/>
  <c r="E31" i="7"/>
  <c r="E27" i="7"/>
  <c r="E25" i="7"/>
  <c r="E21" i="7"/>
  <c r="E9" i="7"/>
  <c r="E6" i="7"/>
  <c r="E16" i="7"/>
  <c r="E47" i="7"/>
  <c r="E30" i="7"/>
  <c r="E19" i="7"/>
  <c r="E18" i="7"/>
  <c r="E15" i="7"/>
  <c r="E5" i="7"/>
  <c r="F9" i="6"/>
  <c r="F8" i="6"/>
  <c r="F7" i="6"/>
  <c r="F5" i="6"/>
  <c r="C27" i="8"/>
  <c r="D27" i="10" s="1"/>
  <c r="B27" i="8"/>
  <c r="D15" i="8"/>
  <c r="C48" i="7"/>
  <c r="D27" i="6"/>
  <c r="D36" i="10" l="1"/>
  <c r="D37" i="10" s="1"/>
  <c r="C40" i="10" s="1"/>
  <c r="G28" i="10"/>
  <c r="G23" i="10" s="1"/>
  <c r="D27" i="8"/>
  <c r="D61" i="13"/>
  <c r="C41" i="12"/>
  <c r="D41" i="12" s="1"/>
  <c r="D15" i="12"/>
  <c r="D48" i="7"/>
  <c r="E48" i="7" s="1"/>
  <c r="E27" i="6"/>
  <c r="F27" i="6" s="1"/>
  <c r="E24" i="1"/>
  <c r="D24" i="1" l="1"/>
  <c r="B42" i="14" l="1"/>
  <c r="D15" i="15" l="1"/>
  <c r="D15" i="14"/>
  <c r="D12" i="14"/>
  <c r="C21" i="15" l="1"/>
  <c r="D21" i="15" s="1"/>
  <c r="C26" i="15"/>
  <c r="D26" i="15" s="1"/>
  <c r="C33" i="15"/>
  <c r="D33" i="15" s="1"/>
  <c r="C39" i="15"/>
  <c r="D39" i="15" s="1"/>
  <c r="C35" i="15"/>
  <c r="D35" i="15" s="1"/>
  <c r="C27" i="15"/>
  <c r="D27" i="15" s="1"/>
  <c r="C17" i="15"/>
  <c r="D17" i="15" s="1"/>
  <c r="C20" i="15"/>
  <c r="D20" i="15" s="1"/>
  <c r="C24" i="15"/>
  <c r="D24" i="15" s="1"/>
  <c r="C12" i="15"/>
  <c r="D12" i="15" s="1"/>
  <c r="C40" i="15"/>
  <c r="D40" i="15" s="1"/>
  <c r="C3" i="15"/>
  <c r="C10" i="14"/>
  <c r="D10" i="14" s="1"/>
  <c r="C23" i="14"/>
  <c r="C6" i="14"/>
  <c r="D6" i="14" s="1"/>
  <c r="C52" i="15" l="1"/>
  <c r="D3" i="15"/>
  <c r="D23" i="14"/>
  <c r="D42" i="14" s="1"/>
  <c r="C42" i="14"/>
  <c r="C44" i="14" s="1"/>
  <c r="D52" i="15" l="1"/>
  <c r="C45" i="14"/>
  <c r="C46" i="14" s="1"/>
</calcChain>
</file>

<file path=xl/sharedStrings.xml><?xml version="1.0" encoding="utf-8"?>
<sst xmlns="http://schemas.openxmlformats.org/spreadsheetml/2006/main" count="572" uniqueCount="332">
  <si>
    <t>　花園区　特別会計　（基本財産）</t>
  </si>
  <si>
    <t>預入日</t>
  </si>
  <si>
    <t>満期日</t>
  </si>
  <si>
    <t>種別</t>
  </si>
  <si>
    <t>期間</t>
  </si>
  <si>
    <t>(％)</t>
  </si>
  <si>
    <t>元加式</t>
  </si>
  <si>
    <t>花園ﾎﾞﾗﾝﾃｨｱなでしこ</t>
    <rPh sb="0" eb="2">
      <t>ハナゾノ</t>
    </rPh>
    <phoneticPr fontId="2"/>
  </si>
  <si>
    <t>スーパー定期単利</t>
    <rPh sb="4" eb="6">
      <t>テイキ</t>
    </rPh>
    <rPh sb="6" eb="8">
      <t>タンリ</t>
    </rPh>
    <phoneticPr fontId="2"/>
  </si>
  <si>
    <t>1年</t>
    <phoneticPr fontId="2"/>
  </si>
  <si>
    <t>自動継続</t>
    <rPh sb="0" eb="2">
      <t>ジドウ</t>
    </rPh>
    <rPh sb="2" eb="4">
      <t>ケイゾク</t>
    </rPh>
    <phoneticPr fontId="2"/>
  </si>
  <si>
    <t>利率</t>
    <rPh sb="0" eb="2">
      <t>リリツ</t>
    </rPh>
    <phoneticPr fontId="2"/>
  </si>
  <si>
    <t>定期貯金証書</t>
    <rPh sb="0" eb="2">
      <t>テイキ</t>
    </rPh>
    <rPh sb="2" eb="4">
      <t>チョキン</t>
    </rPh>
    <rPh sb="4" eb="6">
      <t>ショウショ</t>
    </rPh>
    <phoneticPr fontId="2"/>
  </si>
  <si>
    <t>種  別</t>
    <phoneticPr fontId="2"/>
  </si>
  <si>
    <t>期  間</t>
    <phoneticPr fontId="2"/>
  </si>
  <si>
    <t>JAこうか湖南支所</t>
    <rPh sb="5" eb="7">
      <t>コナン</t>
    </rPh>
    <rPh sb="7" eb="9">
      <t>シショ</t>
    </rPh>
    <phoneticPr fontId="2"/>
  </si>
  <si>
    <t>証書№  1271656</t>
    <phoneticPr fontId="2"/>
  </si>
  <si>
    <t>証書№  1271658</t>
    <phoneticPr fontId="2"/>
  </si>
  <si>
    <t>口座№ 15316224</t>
    <phoneticPr fontId="2"/>
  </si>
  <si>
    <t>口座№ 15316398</t>
    <phoneticPr fontId="2"/>
  </si>
  <si>
    <t>口座№ 15316246</t>
    <phoneticPr fontId="2"/>
  </si>
  <si>
    <t>証書№  1271660</t>
    <phoneticPr fontId="2"/>
  </si>
  <si>
    <t>口座№ 12917974</t>
    <phoneticPr fontId="2"/>
  </si>
  <si>
    <t>証書№  1070764</t>
    <phoneticPr fontId="2"/>
  </si>
  <si>
    <t>口座№ 17668169</t>
    <phoneticPr fontId="2"/>
  </si>
  <si>
    <t>口座№ 15316213</t>
    <phoneticPr fontId="2"/>
  </si>
  <si>
    <t>証書№  1271662</t>
    <phoneticPr fontId="2"/>
  </si>
  <si>
    <t>金額</t>
    <rPh sb="0" eb="2">
      <t>キンガク</t>
    </rPh>
    <phoneticPr fontId="2"/>
  </si>
  <si>
    <t>(円)</t>
    <rPh sb="1" eb="2">
      <t>エン</t>
    </rPh>
    <phoneticPr fontId="2"/>
  </si>
  <si>
    <t>平成29年
７月21日</t>
    <rPh sb="7" eb="8">
      <t>ガツ</t>
    </rPh>
    <rPh sb="10" eb="11">
      <t>ニチ</t>
    </rPh>
    <phoneticPr fontId="2"/>
  </si>
  <si>
    <t>平成29年
7月21日</t>
    <rPh sb="7" eb="8">
      <t>ガツ</t>
    </rPh>
    <rPh sb="10" eb="11">
      <t>ニチ</t>
    </rPh>
    <phoneticPr fontId="2"/>
  </si>
  <si>
    <t>平成26年
10月1日</t>
    <rPh sb="8" eb="9">
      <t>ガツ</t>
    </rPh>
    <rPh sb="10" eb="11">
      <t>ニチ</t>
    </rPh>
    <phoneticPr fontId="2"/>
  </si>
  <si>
    <t>２年</t>
    <phoneticPr fontId="2"/>
  </si>
  <si>
    <t>平成31年
4月7日</t>
    <rPh sb="7" eb="8">
      <t>ガツ</t>
    </rPh>
    <rPh sb="9" eb="10">
      <t>ニチ</t>
    </rPh>
    <phoneticPr fontId="2"/>
  </si>
  <si>
    <t>証書№  1485119</t>
    <phoneticPr fontId="2"/>
  </si>
  <si>
    <t>*中間利率</t>
    <rPh sb="1" eb="3">
      <t>チュウカン</t>
    </rPh>
    <rPh sb="3" eb="5">
      <t>リリツ</t>
    </rPh>
    <phoneticPr fontId="2"/>
  </si>
  <si>
    <t>証書金額</t>
    <rPh sb="0" eb="2">
      <t>ショウショ</t>
    </rPh>
    <rPh sb="2" eb="4">
      <t>キンガク</t>
    </rPh>
    <phoneticPr fontId="2"/>
  </si>
  <si>
    <t xml:space="preserve">   証書金額  合計</t>
    <rPh sb="3" eb="5">
      <t>ショウショ</t>
    </rPh>
    <rPh sb="5" eb="7">
      <t>キンガク</t>
    </rPh>
    <rPh sb="9" eb="11">
      <t>ゴウケイ</t>
    </rPh>
    <phoneticPr fontId="2"/>
  </si>
  <si>
    <t>圃場整備基金</t>
    <rPh sb="0" eb="4">
      <t>ホジョウセイビ</t>
    </rPh>
    <rPh sb="4" eb="6">
      <t>キキン</t>
    </rPh>
    <phoneticPr fontId="2"/>
  </si>
  <si>
    <t>収入の部</t>
    <rPh sb="0" eb="2">
      <t>シュウニュウ</t>
    </rPh>
    <rPh sb="3" eb="4">
      <t>ブ</t>
    </rPh>
    <phoneticPr fontId="2"/>
  </si>
  <si>
    <t>差引増減</t>
    <rPh sb="0" eb="2">
      <t>サシヒキ</t>
    </rPh>
    <rPh sb="2" eb="4">
      <t>ゾウゲン</t>
    </rPh>
    <phoneticPr fontId="2"/>
  </si>
  <si>
    <t>収入合計</t>
    <rPh sb="0" eb="2">
      <t>シュウニュウ</t>
    </rPh>
    <rPh sb="2" eb="4">
      <t>ゴウケイ</t>
    </rPh>
    <phoneticPr fontId="2"/>
  </si>
  <si>
    <t>支出合計</t>
    <rPh sb="0" eb="2">
      <t>シシュツ</t>
    </rPh>
    <rPh sb="2" eb="4">
      <t>ゴウケイ</t>
    </rPh>
    <phoneticPr fontId="2"/>
  </si>
  <si>
    <t>差引残高</t>
    <rPh sb="0" eb="2">
      <t>サシヒキ</t>
    </rPh>
    <rPh sb="2" eb="4">
      <t>ザンダカ</t>
    </rPh>
    <phoneticPr fontId="2"/>
  </si>
  <si>
    <t>支出の部</t>
    <rPh sb="0" eb="2">
      <t>シシュツ</t>
    </rPh>
    <rPh sb="3" eb="4">
      <t>ブ</t>
    </rPh>
    <phoneticPr fontId="2"/>
  </si>
  <si>
    <t>単位 : 円   － : 減</t>
    <rPh sb="0" eb="2">
      <t>タンイ</t>
    </rPh>
    <rPh sb="5" eb="6">
      <t>エン</t>
    </rPh>
    <rPh sb="13" eb="14">
      <t>ゲン</t>
    </rPh>
    <phoneticPr fontId="2"/>
  </si>
  <si>
    <t>役員手当</t>
    <rPh sb="0" eb="2">
      <t>ヤクイン</t>
    </rPh>
    <rPh sb="2" eb="4">
      <t>テアテ</t>
    </rPh>
    <phoneticPr fontId="2"/>
  </si>
  <si>
    <t>光熱水費</t>
    <rPh sb="0" eb="2">
      <t>コウネツ</t>
    </rPh>
    <rPh sb="2" eb="4">
      <t>スイヒ</t>
    </rPh>
    <phoneticPr fontId="2"/>
  </si>
  <si>
    <t>河川山林維持費</t>
    <rPh sb="0" eb="2">
      <t>カセン</t>
    </rPh>
    <rPh sb="2" eb="4">
      <t>サンリン</t>
    </rPh>
    <rPh sb="4" eb="7">
      <t>イジヒ</t>
    </rPh>
    <phoneticPr fontId="2"/>
  </si>
  <si>
    <t>環境衛生費</t>
    <rPh sb="0" eb="2">
      <t>カンキョウ</t>
    </rPh>
    <rPh sb="2" eb="4">
      <t>エイセイ</t>
    </rPh>
    <rPh sb="4" eb="5">
      <t>ヒ</t>
    </rPh>
    <phoneticPr fontId="2"/>
  </si>
  <si>
    <t>ﾚｸﾘｪｰｼｮﾝ費</t>
    <rPh sb="8" eb="9">
      <t>ヒ</t>
    </rPh>
    <phoneticPr fontId="2"/>
  </si>
  <si>
    <t>区長交際費</t>
    <rPh sb="0" eb="5">
      <t>クチョウコウサイヒ</t>
    </rPh>
    <phoneticPr fontId="2"/>
  </si>
  <si>
    <t>区役員手当明細及び予算(案)</t>
    <rPh sb="0" eb="1">
      <t>ク</t>
    </rPh>
    <rPh sb="1" eb="3">
      <t>ヤクイン</t>
    </rPh>
    <rPh sb="3" eb="5">
      <t>テアテ</t>
    </rPh>
    <rPh sb="5" eb="7">
      <t>メイサイ</t>
    </rPh>
    <rPh sb="7" eb="8">
      <t>オヨ</t>
    </rPh>
    <rPh sb="9" eb="11">
      <t>ヨサン</t>
    </rPh>
    <rPh sb="12" eb="13">
      <t>アン</t>
    </rPh>
    <phoneticPr fontId="2"/>
  </si>
  <si>
    <t>増減</t>
    <rPh sb="0" eb="2">
      <t>ゾウゲン</t>
    </rPh>
    <phoneticPr fontId="2"/>
  </si>
  <si>
    <t>単位 : 円</t>
    <rPh sb="0" eb="2">
      <t>タンイ</t>
    </rPh>
    <rPh sb="5" eb="6">
      <t>エン</t>
    </rPh>
    <phoneticPr fontId="2"/>
  </si>
  <si>
    <t>子供育成会会長</t>
    <rPh sb="0" eb="7">
      <t>コドモイクセイカイカイチョウ</t>
    </rPh>
    <phoneticPr fontId="2"/>
  </si>
  <si>
    <t>子供育成会副会長</t>
    <rPh sb="0" eb="5">
      <t>コドモイクセイカイ</t>
    </rPh>
    <rPh sb="5" eb="8">
      <t>フクカイチョウ</t>
    </rPh>
    <phoneticPr fontId="2"/>
  </si>
  <si>
    <t>組長(4名)\15,000/1名</t>
    <rPh sb="0" eb="2">
      <t>クミチョウ</t>
    </rPh>
    <rPh sb="4" eb="5">
      <t>メイ</t>
    </rPh>
    <rPh sb="15" eb="16">
      <t>メイ</t>
    </rPh>
    <phoneticPr fontId="2"/>
  </si>
  <si>
    <t>各種団体活動補助金明細及び予算(案)</t>
    <rPh sb="0" eb="2">
      <t>カクシュ</t>
    </rPh>
    <rPh sb="2" eb="4">
      <t>ダンタイ</t>
    </rPh>
    <rPh sb="4" eb="6">
      <t>カツドウ</t>
    </rPh>
    <rPh sb="6" eb="9">
      <t>ホジョキン</t>
    </rPh>
    <rPh sb="9" eb="11">
      <t>メイサイ</t>
    </rPh>
    <rPh sb="11" eb="12">
      <t>オヨ</t>
    </rPh>
    <rPh sb="13" eb="15">
      <t>ヨサン</t>
    </rPh>
    <rPh sb="16" eb="17">
      <t>アン</t>
    </rPh>
    <phoneticPr fontId="2"/>
  </si>
  <si>
    <t>延寿クラブ</t>
    <rPh sb="0" eb="2">
      <t>エンジュ</t>
    </rPh>
    <phoneticPr fontId="2"/>
  </si>
  <si>
    <t>子供育成会</t>
    <rPh sb="0" eb="2">
      <t>コドモ</t>
    </rPh>
    <rPh sb="2" eb="5">
      <t>イクセイカイ</t>
    </rPh>
    <phoneticPr fontId="2"/>
  </si>
  <si>
    <t>収入の部</t>
    <rPh sb="0" eb="2">
      <t>シュウニュウ</t>
    </rPh>
    <rPh sb="3" eb="4">
      <t>ブ</t>
    </rPh>
    <phoneticPr fontId="2"/>
  </si>
  <si>
    <t>役員手当</t>
    <rPh sb="0" eb="4">
      <t>ヤクインテアテ</t>
    </rPh>
    <phoneticPr fontId="2"/>
  </si>
  <si>
    <t>光熱水費</t>
    <rPh sb="0" eb="4">
      <t>コウネツスイヒ</t>
    </rPh>
    <phoneticPr fontId="2"/>
  </si>
  <si>
    <t>河川山林維持費</t>
    <rPh sb="0" eb="7">
      <t>カセンサンリンイジヒ</t>
    </rPh>
    <phoneticPr fontId="2"/>
  </si>
  <si>
    <t>環境衛生費</t>
    <rPh sb="0" eb="5">
      <t>カンキョウエイセイヒ</t>
    </rPh>
    <phoneticPr fontId="2"/>
  </si>
  <si>
    <t>収入予算額</t>
    <rPh sb="0" eb="2">
      <t>シュウニュウ</t>
    </rPh>
    <rPh sb="2" eb="5">
      <t>ヨサンガク</t>
    </rPh>
    <phoneticPr fontId="2"/>
  </si>
  <si>
    <t>支出予算額</t>
    <rPh sb="0" eb="2">
      <t>シシュツ</t>
    </rPh>
    <rPh sb="2" eb="5">
      <t>ヨサンガク</t>
    </rPh>
    <phoneticPr fontId="2"/>
  </si>
  <si>
    <t>50戸/\1,000×46戸　\500×4戸</t>
    <rPh sb="2" eb="3">
      <t>コ</t>
    </rPh>
    <rPh sb="13" eb="14">
      <t>コ</t>
    </rPh>
    <rPh sb="21" eb="22">
      <t>コ</t>
    </rPh>
    <phoneticPr fontId="2"/>
  </si>
  <si>
    <t>国・県・市指定文化財管理補助金</t>
    <rPh sb="0" eb="1">
      <t>クニ</t>
    </rPh>
    <rPh sb="2" eb="3">
      <t>ケン</t>
    </rPh>
    <rPh sb="4" eb="15">
      <t>シシテイブンカザイカンリホジョキン</t>
    </rPh>
    <phoneticPr fontId="2"/>
  </si>
  <si>
    <t>湖南市社会福祉協議会地域福祉活動奨励金</t>
    <rPh sb="0" eb="3">
      <t>コナンシ</t>
    </rPh>
    <rPh sb="3" eb="10">
      <t>シャカイフクシキョウギカイ</t>
    </rPh>
    <rPh sb="10" eb="14">
      <t>チイキフクシ</t>
    </rPh>
    <rPh sb="14" eb="16">
      <t>カツドウ</t>
    </rPh>
    <rPh sb="16" eb="19">
      <t>ショウレイキン</t>
    </rPh>
    <phoneticPr fontId="2"/>
  </si>
  <si>
    <t>湖南市行政区自治交付金(第1回目)</t>
    <phoneticPr fontId="2"/>
  </si>
  <si>
    <t>湖南市行政区自治交付金(第2回目)</t>
    <phoneticPr fontId="2"/>
  </si>
  <si>
    <t>滋賀県道路愛護活動事業委託金</t>
    <rPh sb="0" eb="3">
      <t>シガケン</t>
    </rPh>
    <rPh sb="3" eb="7">
      <t>ドウロアイゴ</t>
    </rPh>
    <rPh sb="7" eb="11">
      <t>カツドウジギョウ</t>
    </rPh>
    <rPh sb="11" eb="14">
      <t>イタクキン</t>
    </rPh>
    <phoneticPr fontId="2"/>
  </si>
  <si>
    <t>ｱｰﾄﾎｰﾑｻｰﾋﾞｽ</t>
    <phoneticPr fontId="2"/>
  </si>
  <si>
    <t>NTT電柱土地使用料</t>
    <rPh sb="3" eb="10">
      <t>デンチュウトチシヨウリョウ</t>
    </rPh>
    <phoneticPr fontId="2"/>
  </si>
  <si>
    <t>貯金利息(上期)</t>
    <phoneticPr fontId="2"/>
  </si>
  <si>
    <t>貯金利息(下期)</t>
    <phoneticPr fontId="2"/>
  </si>
  <si>
    <t>NTT電話料金</t>
    <rPh sb="3" eb="7">
      <t>デンワリョウキン</t>
    </rPh>
    <phoneticPr fontId="2"/>
  </si>
  <si>
    <t>電気代</t>
    <rPh sb="0" eb="3">
      <t>デンキダイ</t>
    </rPh>
    <phoneticPr fontId="2"/>
  </si>
  <si>
    <t>ガス代</t>
    <rPh sb="2" eb="3">
      <t>ダイ</t>
    </rPh>
    <phoneticPr fontId="2"/>
  </si>
  <si>
    <t>水道料</t>
    <rPh sb="0" eb="3">
      <t>スイドウリョウ</t>
    </rPh>
    <phoneticPr fontId="2"/>
  </si>
  <si>
    <t>会議用飲み物代</t>
    <rPh sb="0" eb="3">
      <t>カイギヨウ</t>
    </rPh>
    <rPh sb="3" eb="4">
      <t>ノ</t>
    </rPh>
    <rPh sb="5" eb="6">
      <t>モノ</t>
    </rPh>
    <rPh sb="6" eb="7">
      <t>ダイ</t>
    </rPh>
    <phoneticPr fontId="2"/>
  </si>
  <si>
    <t>河川愛護草刈り燃料代</t>
    <rPh sb="0" eb="4">
      <t>カセンアイゴ</t>
    </rPh>
    <rPh sb="4" eb="6">
      <t>クサカ</t>
    </rPh>
    <rPh sb="7" eb="10">
      <t>ネンリョウダイ</t>
    </rPh>
    <phoneticPr fontId="2"/>
  </si>
  <si>
    <t>下水道料金</t>
    <rPh sb="0" eb="5">
      <t>ゲスイドウリョウキン</t>
    </rPh>
    <phoneticPr fontId="2"/>
  </si>
  <si>
    <t>ふれあいｾﾝﾀｰ剪定作業</t>
    <rPh sb="8" eb="10">
      <t>センテイ</t>
    </rPh>
    <rPh sb="10" eb="12">
      <t>サギョウ</t>
    </rPh>
    <phoneticPr fontId="2"/>
  </si>
  <si>
    <t>水利費負担金(野洲川土地改良区)</t>
    <rPh sb="0" eb="3">
      <t>スイリヒ</t>
    </rPh>
    <rPh sb="3" eb="6">
      <t>フタンキン</t>
    </rPh>
    <rPh sb="7" eb="15">
      <t>ヤスガワトチカイリョウク</t>
    </rPh>
    <phoneticPr fontId="2"/>
  </si>
  <si>
    <t>岩根まちづくり協議会負担金</t>
    <rPh sb="0" eb="2">
      <t>イワネ</t>
    </rPh>
    <rPh sb="7" eb="13">
      <t>キョウギカイフタンキン</t>
    </rPh>
    <phoneticPr fontId="2"/>
  </si>
  <si>
    <t>湖南市防災士連絡会会費</t>
    <rPh sb="0" eb="3">
      <t>コナンシ</t>
    </rPh>
    <rPh sb="3" eb="11">
      <t>ボウサイシレンラクカイカイヒ</t>
    </rPh>
    <phoneticPr fontId="2"/>
  </si>
  <si>
    <t>岩根小学校教育後援会協力金</t>
    <rPh sb="0" eb="13">
      <t>イワネショウガッコウキョウイクコウエンカイキョウリョクキン</t>
    </rPh>
    <phoneticPr fontId="2"/>
  </si>
  <si>
    <t>善水寺助成金</t>
    <rPh sb="0" eb="1">
      <t>ゼン</t>
    </rPh>
    <rPh sb="1" eb="2">
      <t>ミズ</t>
    </rPh>
    <rPh sb="2" eb="3">
      <t>テラ</t>
    </rPh>
    <rPh sb="3" eb="6">
      <t>ジョセイキン</t>
    </rPh>
    <phoneticPr fontId="2"/>
  </si>
  <si>
    <t>火災共済保険料(ふれあいｾﾝﾀｰ)</t>
    <rPh sb="0" eb="7">
      <t>カサイキョウサイホケンリョウ</t>
    </rPh>
    <phoneticPr fontId="2"/>
  </si>
  <si>
    <t>自治会活動賠償責任保険</t>
    <rPh sb="0" eb="3">
      <t>ジジカイ</t>
    </rPh>
    <rPh sb="3" eb="5">
      <t>カツドウ</t>
    </rPh>
    <rPh sb="5" eb="11">
      <t>バイショウセキニンホケン</t>
    </rPh>
    <phoneticPr fontId="2"/>
  </si>
  <si>
    <t>戦没者遺族宅御供線香代</t>
    <rPh sb="0" eb="3">
      <t>センボツシャ</t>
    </rPh>
    <rPh sb="3" eb="6">
      <t>イゾクタク</t>
    </rPh>
    <rPh sb="6" eb="8">
      <t>オソナエ</t>
    </rPh>
    <rPh sb="8" eb="11">
      <t>センコウダイ</t>
    </rPh>
    <phoneticPr fontId="2"/>
  </si>
  <si>
    <t>敬老の日御祝・商品券</t>
    <rPh sb="0" eb="2">
      <t>ケイロウ</t>
    </rPh>
    <rPh sb="3" eb="4">
      <t>ヒ</t>
    </rPh>
    <rPh sb="4" eb="6">
      <t>オイワイ</t>
    </rPh>
    <rPh sb="7" eb="10">
      <t>ショウヒンケン</t>
    </rPh>
    <phoneticPr fontId="2"/>
  </si>
  <si>
    <t>コピー機リース料</t>
    <rPh sb="3" eb="4">
      <t>キ</t>
    </rPh>
    <rPh sb="7" eb="8">
      <t>リョウ</t>
    </rPh>
    <phoneticPr fontId="2"/>
  </si>
  <si>
    <t>コピー機使用料</t>
    <rPh sb="3" eb="4">
      <t>キ</t>
    </rPh>
    <rPh sb="4" eb="7">
      <t>シヨウリョウ</t>
    </rPh>
    <phoneticPr fontId="2"/>
  </si>
  <si>
    <t>事務消耗品費</t>
    <rPh sb="0" eb="5">
      <t>ジムショウモウヒン</t>
    </rPh>
    <rPh sb="5" eb="6">
      <t>ヒ</t>
    </rPh>
    <phoneticPr fontId="2"/>
  </si>
  <si>
    <t>ふれあいサロン運営費</t>
    <rPh sb="7" eb="10">
      <t>ウンエイヒ</t>
    </rPh>
    <phoneticPr fontId="2"/>
  </si>
  <si>
    <t>謹賀新年ポスター代</t>
    <rPh sb="0" eb="4">
      <t>キンガシンネン</t>
    </rPh>
    <rPh sb="8" eb="9">
      <t>ダイ</t>
    </rPh>
    <phoneticPr fontId="2"/>
  </si>
  <si>
    <t>獅子舞弁当代</t>
    <rPh sb="0" eb="3">
      <t>シシマイ</t>
    </rPh>
    <rPh sb="3" eb="6">
      <t>ベントウダイ</t>
    </rPh>
    <phoneticPr fontId="2"/>
  </si>
  <si>
    <t>項　　目</t>
    <rPh sb="0" eb="1">
      <t>コウ</t>
    </rPh>
    <rPh sb="3" eb="4">
      <t>メ</t>
    </rPh>
    <phoneticPr fontId="2"/>
  </si>
  <si>
    <t>内　　　　　訳</t>
    <rPh sb="0" eb="1">
      <t>ナイ</t>
    </rPh>
    <rPh sb="6" eb="7">
      <t>ヤク</t>
    </rPh>
    <phoneticPr fontId="2"/>
  </si>
  <si>
    <t>通  信  費</t>
    <rPh sb="0" eb="1">
      <t>ツウ</t>
    </rPh>
    <rPh sb="3" eb="4">
      <t>シン</t>
    </rPh>
    <rPh sb="6" eb="7">
      <t>ヒ</t>
    </rPh>
    <phoneticPr fontId="2"/>
  </si>
  <si>
    <t>会  議  費</t>
    <rPh sb="0" eb="1">
      <t>カイ</t>
    </rPh>
    <rPh sb="3" eb="4">
      <t>ギ</t>
    </rPh>
    <rPh sb="6" eb="7">
      <t>ヒ</t>
    </rPh>
    <phoneticPr fontId="2"/>
  </si>
  <si>
    <t>営  繕  費</t>
    <rPh sb="0" eb="1">
      <t>エイ</t>
    </rPh>
    <rPh sb="3" eb="4">
      <t>ゼン</t>
    </rPh>
    <rPh sb="6" eb="7">
      <t>ヒ</t>
    </rPh>
    <phoneticPr fontId="2"/>
  </si>
  <si>
    <t>補  助  金</t>
    <rPh sb="0" eb="1">
      <t>ホ</t>
    </rPh>
    <rPh sb="3" eb="4">
      <t>スケ</t>
    </rPh>
    <rPh sb="6" eb="7">
      <t>キン</t>
    </rPh>
    <phoneticPr fontId="2"/>
  </si>
  <si>
    <t>水  利  費</t>
    <rPh sb="0" eb="1">
      <t>ミズ</t>
    </rPh>
    <rPh sb="3" eb="4">
      <t>リ</t>
    </rPh>
    <rPh sb="6" eb="7">
      <t>ヒ</t>
    </rPh>
    <phoneticPr fontId="2"/>
  </si>
  <si>
    <t>負  担  金</t>
    <rPh sb="0" eb="1">
      <t>フ</t>
    </rPh>
    <rPh sb="3" eb="4">
      <t>タン</t>
    </rPh>
    <rPh sb="6" eb="7">
      <t>キン</t>
    </rPh>
    <phoneticPr fontId="2"/>
  </si>
  <si>
    <t>保  険  料</t>
    <rPh sb="0" eb="1">
      <t>タモツ</t>
    </rPh>
    <rPh sb="3" eb="4">
      <t>ケン</t>
    </rPh>
    <rPh sb="6" eb="7">
      <t>リョウ</t>
    </rPh>
    <phoneticPr fontId="2"/>
  </si>
  <si>
    <t>行  事  費</t>
    <rPh sb="0" eb="1">
      <t>ギョウ</t>
    </rPh>
    <rPh sb="3" eb="4">
      <t>コト</t>
    </rPh>
    <rPh sb="6" eb="7">
      <t>ヒ</t>
    </rPh>
    <phoneticPr fontId="2"/>
  </si>
  <si>
    <t>雑  支  出</t>
    <rPh sb="0" eb="1">
      <t>ザツ</t>
    </rPh>
    <rPh sb="3" eb="4">
      <t>シ</t>
    </rPh>
    <rPh sb="6" eb="7">
      <t>デ</t>
    </rPh>
    <phoneticPr fontId="2"/>
  </si>
  <si>
    <t>予  備  費</t>
    <rPh sb="0" eb="1">
      <t>ヨ</t>
    </rPh>
    <rPh sb="3" eb="4">
      <t>ビ</t>
    </rPh>
    <rPh sb="6" eb="7">
      <t>ヒ</t>
    </rPh>
    <phoneticPr fontId="2"/>
  </si>
  <si>
    <t>合       計</t>
    <rPh sb="0" eb="1">
      <t>ゴウ</t>
    </rPh>
    <rPh sb="8" eb="9">
      <t>ケイ</t>
    </rPh>
    <phoneticPr fontId="2"/>
  </si>
  <si>
    <t>金   額</t>
    <rPh sb="0" eb="1">
      <t>キン</t>
    </rPh>
    <rPh sb="4" eb="5">
      <t>ガク</t>
    </rPh>
    <phoneticPr fontId="2"/>
  </si>
  <si>
    <t>予 算 額</t>
    <rPh sb="0" eb="1">
      <t>ヨ</t>
    </rPh>
    <rPh sb="2" eb="3">
      <t>サン</t>
    </rPh>
    <rPh sb="4" eb="5">
      <t>ガク</t>
    </rPh>
    <phoneticPr fontId="2"/>
  </si>
  <si>
    <t>決 算 額</t>
    <rPh sb="0" eb="1">
      <t>ケッ</t>
    </rPh>
    <rPh sb="2" eb="3">
      <t>サン</t>
    </rPh>
    <rPh sb="4" eb="5">
      <t>ガク</t>
    </rPh>
    <phoneticPr fontId="2"/>
  </si>
  <si>
    <t>繰 越 金</t>
    <rPh sb="0" eb="1">
      <t>クリ</t>
    </rPh>
    <rPh sb="2" eb="3">
      <t>コシ</t>
    </rPh>
    <rPh sb="4" eb="5">
      <t>キン</t>
    </rPh>
    <phoneticPr fontId="2"/>
  </si>
  <si>
    <t>協 議 費</t>
    <rPh sb="0" eb="1">
      <t>キョウ</t>
    </rPh>
    <rPh sb="2" eb="3">
      <t>ギ</t>
    </rPh>
    <rPh sb="4" eb="5">
      <t>ヒ</t>
    </rPh>
    <phoneticPr fontId="2"/>
  </si>
  <si>
    <t>山 年 貢</t>
    <rPh sb="0" eb="1">
      <t>ヤマ</t>
    </rPh>
    <rPh sb="2" eb="3">
      <t>トシ</t>
    </rPh>
    <rPh sb="4" eb="5">
      <t>ミツグ</t>
    </rPh>
    <phoneticPr fontId="2"/>
  </si>
  <si>
    <t>水 利 費</t>
    <rPh sb="0" eb="1">
      <t>ミズ</t>
    </rPh>
    <rPh sb="2" eb="3">
      <t>リ</t>
    </rPh>
    <rPh sb="4" eb="5">
      <t>ヒ</t>
    </rPh>
    <phoneticPr fontId="2"/>
  </si>
  <si>
    <t>補 助 金</t>
    <rPh sb="0" eb="1">
      <t>ホ</t>
    </rPh>
    <rPh sb="2" eb="3">
      <t>スケ</t>
    </rPh>
    <rPh sb="4" eb="5">
      <t>キン</t>
    </rPh>
    <phoneticPr fontId="2"/>
  </si>
  <si>
    <t>雑 収 入</t>
    <rPh sb="0" eb="1">
      <t>ザツ</t>
    </rPh>
    <rPh sb="2" eb="3">
      <t>オサム</t>
    </rPh>
    <rPh sb="4" eb="5">
      <t>ニュウ</t>
    </rPh>
    <phoneticPr fontId="2"/>
  </si>
  <si>
    <t>合    計</t>
    <rPh sb="0" eb="1">
      <t>ゴウ</t>
    </rPh>
    <rPh sb="5" eb="6">
      <t>ケイ</t>
    </rPh>
    <phoneticPr fontId="2"/>
  </si>
  <si>
    <t>役　職　名</t>
    <rPh sb="0" eb="1">
      <t>ヤク</t>
    </rPh>
    <rPh sb="2" eb="3">
      <t>ショク</t>
    </rPh>
    <rPh sb="4" eb="5">
      <t>ナ</t>
    </rPh>
    <phoneticPr fontId="2"/>
  </si>
  <si>
    <t>区　　　長</t>
    <rPh sb="0" eb="1">
      <t>ク</t>
    </rPh>
    <rPh sb="4" eb="5">
      <t>チョウ</t>
    </rPh>
    <phoneticPr fontId="2"/>
  </si>
  <si>
    <t>副　区　長</t>
    <rPh sb="0" eb="1">
      <t>フク</t>
    </rPh>
    <rPh sb="2" eb="3">
      <t>ク</t>
    </rPh>
    <rPh sb="4" eb="5">
      <t>チョウ</t>
    </rPh>
    <phoneticPr fontId="2"/>
  </si>
  <si>
    <t>土 木 委 員</t>
    <rPh sb="0" eb="1">
      <t>ツチ</t>
    </rPh>
    <rPh sb="2" eb="3">
      <t>キ</t>
    </rPh>
    <rPh sb="4" eb="5">
      <t>イ</t>
    </rPh>
    <rPh sb="6" eb="7">
      <t>イン</t>
    </rPh>
    <phoneticPr fontId="2"/>
  </si>
  <si>
    <t>水 利 委 員</t>
    <rPh sb="0" eb="1">
      <t>ミズ</t>
    </rPh>
    <rPh sb="2" eb="3">
      <t>リ</t>
    </rPh>
    <rPh sb="4" eb="5">
      <t>イ</t>
    </rPh>
    <rPh sb="6" eb="7">
      <t>イン</t>
    </rPh>
    <phoneticPr fontId="2"/>
  </si>
  <si>
    <t>団　体　名</t>
    <rPh sb="0" eb="1">
      <t>ダン</t>
    </rPh>
    <rPh sb="2" eb="3">
      <t>カラダ</t>
    </rPh>
    <rPh sb="4" eb="5">
      <t>メイ</t>
    </rPh>
    <phoneticPr fontId="2"/>
  </si>
  <si>
    <t>消　防　団</t>
    <rPh sb="0" eb="1">
      <t>ショウ</t>
    </rPh>
    <rPh sb="2" eb="3">
      <t>ボウ</t>
    </rPh>
    <rPh sb="4" eb="5">
      <t>ダン</t>
    </rPh>
    <phoneticPr fontId="2"/>
  </si>
  <si>
    <t>地　蔵　盆</t>
    <rPh sb="0" eb="1">
      <t>チ</t>
    </rPh>
    <rPh sb="2" eb="3">
      <t>ゾウ</t>
    </rPh>
    <rPh sb="4" eb="5">
      <t>ボン</t>
    </rPh>
    <phoneticPr fontId="2"/>
  </si>
  <si>
    <t>合          計</t>
    <phoneticPr fontId="2"/>
  </si>
  <si>
    <t>会           計</t>
    <rPh sb="0" eb="1">
      <t>カイ</t>
    </rPh>
    <rPh sb="12" eb="13">
      <t>ケイ</t>
    </rPh>
    <phoneticPr fontId="2"/>
  </si>
  <si>
    <t>合     計</t>
    <rPh sb="0" eb="1">
      <t>ゴウ</t>
    </rPh>
    <rPh sb="6" eb="7">
      <t>ケイ</t>
    </rPh>
    <phoneticPr fontId="2"/>
  </si>
  <si>
    <t>内               訳</t>
    <rPh sb="0" eb="1">
      <t>ナイ</t>
    </rPh>
    <rPh sb="16" eb="17">
      <t>ヤク</t>
    </rPh>
    <phoneticPr fontId="2"/>
  </si>
  <si>
    <t>項      目</t>
    <rPh sb="0" eb="1">
      <t>コウ</t>
    </rPh>
    <rPh sb="7" eb="8">
      <t>メ</t>
    </rPh>
    <phoneticPr fontId="2"/>
  </si>
  <si>
    <t>通  信 費</t>
    <rPh sb="0" eb="1">
      <t>ツウ</t>
    </rPh>
    <rPh sb="3" eb="4">
      <t>シン</t>
    </rPh>
    <rPh sb="5" eb="6">
      <t>ヒ</t>
    </rPh>
    <phoneticPr fontId="2"/>
  </si>
  <si>
    <t>合        計</t>
    <rPh sb="0" eb="1">
      <t>ゴウ</t>
    </rPh>
    <rPh sb="9" eb="10">
      <t>ケイ</t>
    </rPh>
    <phoneticPr fontId="2"/>
  </si>
  <si>
    <t>監査報告書</t>
    <rPh sb="0" eb="5">
      <t>カンサホウコクショ</t>
    </rPh>
    <phoneticPr fontId="2"/>
  </si>
  <si>
    <t>承認</t>
    <rPh sb="0" eb="2">
      <t>ショウニン</t>
    </rPh>
    <phoneticPr fontId="2"/>
  </si>
  <si>
    <t>印</t>
    <rPh sb="0" eb="1">
      <t>イン</t>
    </rPh>
    <phoneticPr fontId="2"/>
  </si>
  <si>
    <t>企業協力金(11社＋1戸)</t>
    <rPh sb="0" eb="5">
      <t>キギョウキョウリョクキン</t>
    </rPh>
    <rPh sb="8" eb="9">
      <t>シャ</t>
    </rPh>
    <rPh sb="11" eb="12">
      <t>コ</t>
    </rPh>
    <phoneticPr fontId="2"/>
  </si>
  <si>
    <t>里山保全基盤整備事業補助金</t>
    <rPh sb="0" eb="4">
      <t>サトヤマホゼン</t>
    </rPh>
    <rPh sb="4" eb="13">
      <t>キバンセイビジギョウホジョキン</t>
    </rPh>
    <phoneticPr fontId="2"/>
  </si>
  <si>
    <t>河川愛護運動補助金</t>
    <rPh sb="0" eb="4">
      <t>カセンアイゴ</t>
    </rPh>
    <rPh sb="4" eb="9">
      <t>ウンドウホジョキン</t>
    </rPh>
    <phoneticPr fontId="2"/>
  </si>
  <si>
    <t>会計監査食事代(商品券)</t>
    <rPh sb="0" eb="4">
      <t>カイケイカンサ</t>
    </rPh>
    <rPh sb="4" eb="7">
      <t>ショクジダイ</t>
    </rPh>
    <rPh sb="8" eb="11">
      <t>ショウヒンケン</t>
    </rPh>
    <phoneticPr fontId="2"/>
  </si>
  <si>
    <t>新役員顔合わせ食事代(商品券)</t>
    <rPh sb="0" eb="5">
      <t>シンヤクインカオア</t>
    </rPh>
    <rPh sb="7" eb="10">
      <t>ショクジダイ</t>
    </rPh>
    <rPh sb="11" eb="14">
      <t>ショウヒンケン</t>
    </rPh>
    <phoneticPr fontId="2"/>
  </si>
  <si>
    <t>境界回り食事代(商品券)菓子代</t>
    <rPh sb="0" eb="3">
      <t>キョウカイマワ</t>
    </rPh>
    <rPh sb="4" eb="7">
      <t>ショクジダイ</t>
    </rPh>
    <rPh sb="8" eb="11">
      <t>ショウヒンケン</t>
    </rPh>
    <rPh sb="12" eb="15">
      <t>カシダイ</t>
    </rPh>
    <phoneticPr fontId="2"/>
  </si>
  <si>
    <t>役員手当明細別紙</t>
    <rPh sb="0" eb="4">
      <t>ヤクインテアテ</t>
    </rPh>
    <rPh sb="4" eb="6">
      <t>メイサイ</t>
    </rPh>
    <rPh sb="6" eb="8">
      <t>ベッシ</t>
    </rPh>
    <phoneticPr fontId="2"/>
  </si>
  <si>
    <t>各種団体補助金明細別紙</t>
    <rPh sb="0" eb="2">
      <t>カクシュ</t>
    </rPh>
    <rPh sb="2" eb="4">
      <t>ダンタイ</t>
    </rPh>
    <rPh sb="4" eb="7">
      <t>ホジョキン</t>
    </rPh>
    <rPh sb="7" eb="11">
      <t>メイサイベッシ</t>
    </rPh>
    <phoneticPr fontId="2"/>
  </si>
  <si>
    <t>戦没者慰霊祭補助金(遺族会)</t>
    <rPh sb="0" eb="6">
      <t>センボツシャイレイサイ</t>
    </rPh>
    <rPh sb="6" eb="9">
      <t>ホジョキン</t>
    </rPh>
    <rPh sb="10" eb="13">
      <t>イゾクカイ</t>
    </rPh>
    <phoneticPr fontId="2"/>
  </si>
  <si>
    <t>NTT電柱土地使用料・貯金利息他</t>
    <rPh sb="3" eb="5">
      <t>デンチュウ</t>
    </rPh>
    <rPh sb="5" eb="7">
      <t>トチ</t>
    </rPh>
    <rPh sb="7" eb="10">
      <t>シヨウリョウ</t>
    </rPh>
    <rPh sb="11" eb="15">
      <t>チョキンリソク</t>
    </rPh>
    <rPh sb="15" eb="16">
      <t>ホカ</t>
    </rPh>
    <phoneticPr fontId="2"/>
  </si>
  <si>
    <t>新役員顔合わせ/会計監査食事代・会議用お茶</t>
    <rPh sb="0" eb="5">
      <t>シンヤクインカオア</t>
    </rPh>
    <rPh sb="8" eb="12">
      <t>カイケイカンサ</t>
    </rPh>
    <rPh sb="12" eb="15">
      <t>ショクジダイ</t>
    </rPh>
    <rPh sb="16" eb="19">
      <t>カイギヨウ</t>
    </rPh>
    <rPh sb="20" eb="21">
      <t>チャ</t>
    </rPh>
    <phoneticPr fontId="2"/>
  </si>
  <si>
    <t>下水道料金</t>
    <rPh sb="0" eb="5">
      <t>ゲスイドウリョウキン</t>
    </rPh>
    <phoneticPr fontId="2"/>
  </si>
  <si>
    <t>各団体補助金/明細別紙</t>
    <rPh sb="0" eb="1">
      <t>カク</t>
    </rPh>
    <rPh sb="1" eb="3">
      <t>ダンタイ</t>
    </rPh>
    <rPh sb="3" eb="6">
      <t>ホジョキン</t>
    </rPh>
    <rPh sb="7" eb="11">
      <t>メイサイベッシ</t>
    </rPh>
    <phoneticPr fontId="2"/>
  </si>
  <si>
    <t>各役員手当/明細別紙</t>
    <rPh sb="0" eb="1">
      <t>カク</t>
    </rPh>
    <rPh sb="1" eb="3">
      <t>ヤクイン</t>
    </rPh>
    <rPh sb="3" eb="5">
      <t>テアテ</t>
    </rPh>
    <rPh sb="6" eb="10">
      <t>メイサイベッシ</t>
    </rPh>
    <phoneticPr fontId="2"/>
  </si>
  <si>
    <t>善水寺助成金・岩根小学校協力金</t>
    <rPh sb="0" eb="1">
      <t>ゼン</t>
    </rPh>
    <rPh sb="1" eb="2">
      <t>ミズ</t>
    </rPh>
    <rPh sb="2" eb="3">
      <t>テラ</t>
    </rPh>
    <rPh sb="3" eb="6">
      <t>ジョセイキン</t>
    </rPh>
    <rPh sb="7" eb="9">
      <t>イワネ</t>
    </rPh>
    <rPh sb="9" eb="12">
      <t>ショウガッコウ</t>
    </rPh>
    <rPh sb="12" eb="15">
      <t>キョウリョクキン</t>
    </rPh>
    <phoneticPr fontId="2"/>
  </si>
  <si>
    <t>岩根まちづくり協議会負担金・防災士会会費</t>
    <rPh sb="0" eb="2">
      <t>イワネ</t>
    </rPh>
    <rPh sb="7" eb="13">
      <t>キョウギカイフタンキン</t>
    </rPh>
    <rPh sb="14" eb="17">
      <t>ボウサイシ</t>
    </rPh>
    <rPh sb="17" eb="18">
      <t>カイ</t>
    </rPh>
    <rPh sb="18" eb="20">
      <t>カイヒ</t>
    </rPh>
    <phoneticPr fontId="2"/>
  </si>
  <si>
    <t>区長会費・研修負担金</t>
    <rPh sb="0" eb="2">
      <t>クチョウ</t>
    </rPh>
    <rPh sb="2" eb="4">
      <t>カイヒ</t>
    </rPh>
    <rPh sb="5" eb="7">
      <t>ケンシュウ</t>
    </rPh>
    <rPh sb="7" eb="10">
      <t>フタンキン</t>
    </rPh>
    <phoneticPr fontId="2"/>
  </si>
  <si>
    <t>花園区区長　　　吉田　幸雄　　㊞</t>
    <rPh sb="0" eb="2">
      <t>ハナゾノ</t>
    </rPh>
    <rPh sb="2" eb="3">
      <t>ク</t>
    </rPh>
    <rPh sb="3" eb="5">
      <t>クチョウ</t>
    </rPh>
    <rPh sb="8" eb="10">
      <t>ヨシダ</t>
    </rPh>
    <rPh sb="11" eb="13">
      <t>ユキオ</t>
    </rPh>
    <phoneticPr fontId="2"/>
  </si>
  <si>
    <t>花園区会計　　　　林　作一　　㊞</t>
    <rPh sb="0" eb="2">
      <t>ハナゾノ</t>
    </rPh>
    <rPh sb="2" eb="3">
      <t>ク</t>
    </rPh>
    <rPh sb="3" eb="5">
      <t>カイケイ</t>
    </rPh>
    <rPh sb="9" eb="10">
      <t>ハヤシ</t>
    </rPh>
    <rPh sb="11" eb="13">
      <t>サクイチ</t>
    </rPh>
    <phoneticPr fontId="2"/>
  </si>
  <si>
    <t>草刈り燃料代・境界回り</t>
    <rPh sb="0" eb="2">
      <t>クサカ</t>
    </rPh>
    <rPh sb="3" eb="6">
      <t>ネンリョウダイ</t>
    </rPh>
    <rPh sb="7" eb="10">
      <t>キョウカイマワ</t>
    </rPh>
    <phoneticPr fontId="2"/>
  </si>
  <si>
    <t>負担金(野洲川土地改良区)岩根東部水利委員会</t>
    <rPh sb="0" eb="3">
      <t>フタンキン</t>
    </rPh>
    <rPh sb="4" eb="12">
      <t>ヤスガワトチカイリョウク</t>
    </rPh>
    <rPh sb="13" eb="15">
      <t>イワネ</t>
    </rPh>
    <rPh sb="15" eb="17">
      <t>トウブ</t>
    </rPh>
    <rPh sb="17" eb="19">
      <t>スイリ</t>
    </rPh>
    <rPh sb="19" eb="22">
      <t>イインカイ</t>
    </rPh>
    <phoneticPr fontId="2"/>
  </si>
  <si>
    <t xml:space="preserve">        「花園区一般会計」 「花園区基本財産」について証憑書類・通帳</t>
    <rPh sb="31" eb="35">
      <t>ショウヒョウショルイ</t>
    </rPh>
    <rPh sb="36" eb="38">
      <t>ツウチョウ</t>
    </rPh>
    <phoneticPr fontId="2"/>
  </si>
  <si>
    <t xml:space="preserve"> 　   　報告します。</t>
    <rPh sb="6" eb="8">
      <t>ホウコク</t>
    </rPh>
    <phoneticPr fontId="2"/>
  </si>
  <si>
    <t>組外1戸\2,000×1戸×10ケ月</t>
    <rPh sb="0" eb="1">
      <t>クミ</t>
    </rPh>
    <rPh sb="1" eb="2">
      <t>ソト</t>
    </rPh>
    <rPh sb="3" eb="4">
      <t>コ</t>
    </rPh>
    <rPh sb="12" eb="13">
      <t>コ</t>
    </rPh>
    <rPh sb="16" eb="18">
      <t>カゲツ</t>
    </rPh>
    <phoneticPr fontId="2"/>
  </si>
  <si>
    <t>3組\15,000(15戸) 4組\10,000(10戸)</t>
    <rPh sb="1" eb="2">
      <t>クミ</t>
    </rPh>
    <rPh sb="12" eb="13">
      <t>コ</t>
    </rPh>
    <rPh sb="16" eb="17">
      <t>クミ</t>
    </rPh>
    <rPh sb="27" eb="28">
      <t>コ</t>
    </rPh>
    <phoneticPr fontId="2"/>
  </si>
  <si>
    <t>明和工業㈱\10,000　㈱立花金型\5,000</t>
    <rPh sb="0" eb="2">
      <t>メイワ</t>
    </rPh>
    <rPh sb="2" eb="4">
      <t>コウギョウ</t>
    </rPh>
    <rPh sb="14" eb="16">
      <t>タチバナ</t>
    </rPh>
    <rPh sb="16" eb="18">
      <t>カナガタ</t>
    </rPh>
    <phoneticPr fontId="2"/>
  </si>
  <si>
    <t>㈱尼崎パイプ製作所\50,000</t>
    <rPh sb="1" eb="3">
      <t>アマガサキ</t>
    </rPh>
    <rPh sb="6" eb="9">
      <t>セイサクショ</t>
    </rPh>
    <phoneticPr fontId="2"/>
  </si>
  <si>
    <t>㈱小崎木材建設\36,000　㈱隆工業\10,000</t>
    <rPh sb="1" eb="5">
      <t>オザキモクザイ</t>
    </rPh>
    <rPh sb="5" eb="7">
      <t>ケンセツ</t>
    </rPh>
    <rPh sb="16" eb="17">
      <t>タカシ</t>
    </rPh>
    <rPh sb="17" eb="19">
      <t>コウギョウ</t>
    </rPh>
    <phoneticPr fontId="2"/>
  </si>
  <si>
    <t>カクセン木村興業(株)\30,000</t>
    <rPh sb="4" eb="11">
      <t>キムラコウギョウカブ</t>
    </rPh>
    <phoneticPr fontId="2"/>
  </si>
  <si>
    <t>区長\110,000　副区長\50,000</t>
    <rPh sb="0" eb="2">
      <t>クチョウ</t>
    </rPh>
    <rPh sb="11" eb="14">
      <t>フククチョウ</t>
    </rPh>
    <phoneticPr fontId="2"/>
  </si>
  <si>
    <t>土木委員\40,000　会計\50,000</t>
    <rPh sb="0" eb="4">
      <t>ドボクイイン</t>
    </rPh>
    <rPh sb="12" eb="14">
      <t>カイケイ</t>
    </rPh>
    <phoneticPr fontId="2"/>
  </si>
  <si>
    <t>組長\15,000×4組(\60,000)</t>
    <rPh sb="0" eb="2">
      <t>クミチョウ</t>
    </rPh>
    <rPh sb="11" eb="12">
      <t>クミ</t>
    </rPh>
    <phoneticPr fontId="2"/>
  </si>
  <si>
    <t>ｽﾎﾟｰﾂ振興委員\7,000</t>
    <rPh sb="5" eb="9">
      <t>シンコウイイン</t>
    </rPh>
    <phoneticPr fontId="2"/>
  </si>
  <si>
    <t>水利委員\20,000</t>
    <rPh sb="0" eb="2">
      <t>スイリ</t>
    </rPh>
    <rPh sb="2" eb="4">
      <t>イイン</t>
    </rPh>
    <phoneticPr fontId="2"/>
  </si>
  <si>
    <t>子供育成会会長10,000</t>
    <rPh sb="0" eb="5">
      <t>コドモイクセイカイ</t>
    </rPh>
    <rPh sb="5" eb="7">
      <t>カイチョウ</t>
    </rPh>
    <phoneticPr fontId="2"/>
  </si>
  <si>
    <t>子供育成会副会長\5,000</t>
    <rPh sb="0" eb="2">
      <t>コドモ</t>
    </rPh>
    <rPh sb="2" eb="5">
      <t>イクセイカイ</t>
    </rPh>
    <rPh sb="5" eb="6">
      <t>フク</t>
    </rPh>
    <rPh sb="6" eb="8">
      <t>カイチョウ</t>
    </rPh>
    <phoneticPr fontId="2"/>
  </si>
  <si>
    <t>境界回り食事代(商品券)</t>
    <rPh sb="0" eb="3">
      <t>キョウカイマワ</t>
    </rPh>
    <rPh sb="4" eb="7">
      <t>ショクジダイ</t>
    </rPh>
    <rPh sb="8" eb="11">
      <t>ショウヒンケン</t>
    </rPh>
    <phoneticPr fontId="2"/>
  </si>
  <si>
    <t>\16,308×12ヶ月</t>
    <rPh sb="11" eb="12">
      <t>ゲツ</t>
    </rPh>
    <phoneticPr fontId="2"/>
  </si>
  <si>
    <t>コピー機リース料(ﾘｺｰﾘｰｽ)</t>
    <rPh sb="3" eb="4">
      <t>キ</t>
    </rPh>
    <rPh sb="7" eb="8">
      <t>リョウ</t>
    </rPh>
    <phoneticPr fontId="2"/>
  </si>
  <si>
    <t>コピー機使用料(ﾘｺｰｼﾞｬﾊﾟﾝ)</t>
    <rPh sb="3" eb="4">
      <t>キ</t>
    </rPh>
    <rPh sb="4" eb="7">
      <t>シヨウリョウ</t>
    </rPh>
    <phoneticPr fontId="2"/>
  </si>
  <si>
    <t>①</t>
    <phoneticPr fontId="2"/>
  </si>
  <si>
    <t>②</t>
    <phoneticPr fontId="2"/>
  </si>
  <si>
    <t>③</t>
    <phoneticPr fontId="2"/>
  </si>
  <si>
    <t>④</t>
    <phoneticPr fontId="2"/>
  </si>
  <si>
    <t>⑤</t>
    <phoneticPr fontId="2"/>
  </si>
  <si>
    <t>⑦</t>
    <phoneticPr fontId="2"/>
  </si>
  <si>
    <t xml:space="preserve"> 　　　・証書等を確認審査した結果　 正確に処理されていましたので        </t>
    <rPh sb="5" eb="7">
      <t>ショウショ</t>
    </rPh>
    <rPh sb="7" eb="8">
      <t>トウ</t>
    </rPh>
    <rPh sb="9" eb="11">
      <t>カクニン</t>
    </rPh>
    <rPh sb="11" eb="13">
      <t>シンサ</t>
    </rPh>
    <rPh sb="15" eb="17">
      <t>ケッカ</t>
    </rPh>
    <rPh sb="19" eb="21">
      <t>セイカク</t>
    </rPh>
    <rPh sb="22" eb="24">
      <t>ショリ</t>
    </rPh>
    <phoneticPr fontId="2"/>
  </si>
  <si>
    <t>令和４年
7月21日</t>
    <rPh sb="0" eb="2">
      <t>レイワ</t>
    </rPh>
    <rPh sb="3" eb="4">
      <t>ネン</t>
    </rPh>
    <rPh sb="6" eb="7">
      <t>ガツ</t>
    </rPh>
    <rPh sb="9" eb="10">
      <t>ニチ</t>
    </rPh>
    <phoneticPr fontId="2"/>
  </si>
  <si>
    <t>令和４年
10月1日</t>
    <rPh sb="0" eb="2">
      <t>レイワ</t>
    </rPh>
    <rPh sb="3" eb="4">
      <t>ネン</t>
    </rPh>
    <rPh sb="7" eb="8">
      <t>ガツ</t>
    </rPh>
    <rPh sb="9" eb="10">
      <t>ニチ</t>
    </rPh>
    <phoneticPr fontId="2"/>
  </si>
  <si>
    <t>令和５年
4月7日</t>
    <rPh sb="0" eb="2">
      <t>レイワ</t>
    </rPh>
    <rPh sb="3" eb="4">
      <t>ネン</t>
    </rPh>
    <rPh sb="6" eb="7">
      <t>ガツ</t>
    </rPh>
    <rPh sb="8" eb="9">
      <t>ニチ</t>
    </rPh>
    <phoneticPr fontId="2"/>
  </si>
  <si>
    <t>*0.001</t>
    <phoneticPr fontId="2"/>
  </si>
  <si>
    <t>繰 入 金</t>
    <rPh sb="0" eb="1">
      <t>クリ</t>
    </rPh>
    <rPh sb="2" eb="3">
      <t>イ</t>
    </rPh>
    <rPh sb="4" eb="5">
      <t>キン</t>
    </rPh>
    <phoneticPr fontId="2"/>
  </si>
  <si>
    <t>令和２年度区会計より</t>
    <rPh sb="0" eb="2">
      <t>レイワ</t>
    </rPh>
    <rPh sb="3" eb="5">
      <t>ネンド</t>
    </rPh>
    <rPh sb="5" eb="6">
      <t>ク</t>
    </rPh>
    <rPh sb="6" eb="8">
      <t>カイケイ</t>
    </rPh>
    <phoneticPr fontId="2"/>
  </si>
  <si>
    <t>定期預金口座No.15316354解約</t>
    <rPh sb="0" eb="4">
      <t>テイキヨキン</t>
    </rPh>
    <rPh sb="4" eb="6">
      <t>コウザ</t>
    </rPh>
    <rPh sb="17" eb="19">
      <t>カイヤク</t>
    </rPh>
    <phoneticPr fontId="2"/>
  </si>
  <si>
    <t>4月～1月　\2,000×54戸×10ヶ月</t>
    <rPh sb="1" eb="2">
      <t>ガツ</t>
    </rPh>
    <rPh sb="4" eb="5">
      <t>ガツ</t>
    </rPh>
    <rPh sb="15" eb="16">
      <t>コ</t>
    </rPh>
    <rPh sb="20" eb="21">
      <t>ゲツ</t>
    </rPh>
    <phoneticPr fontId="2"/>
  </si>
  <si>
    <t>区内9戸　団体１社</t>
    <rPh sb="0" eb="2">
      <t>クナイ</t>
    </rPh>
    <rPh sb="3" eb="4">
      <t>コ</t>
    </rPh>
    <rPh sb="5" eb="7">
      <t>ダンタイ</t>
    </rPh>
    <rPh sb="8" eb="9">
      <t>シャ</t>
    </rPh>
    <phoneticPr fontId="2"/>
  </si>
  <si>
    <t>思川頭首工ｽｸﾘｰﾝ清掃助成金</t>
    <rPh sb="0" eb="2">
      <t>オモイガワ</t>
    </rPh>
    <rPh sb="2" eb="3">
      <t>アタマ</t>
    </rPh>
    <rPh sb="3" eb="4">
      <t>クビ</t>
    </rPh>
    <rPh sb="4" eb="5">
      <t>コウ</t>
    </rPh>
    <rPh sb="10" eb="15">
      <t>セイソウジョセイキン</t>
    </rPh>
    <phoneticPr fontId="2"/>
  </si>
  <si>
    <t>ｽﾌﾟﾚｰ代</t>
    <rPh sb="5" eb="6">
      <t>ダイ</t>
    </rPh>
    <phoneticPr fontId="2"/>
  </si>
  <si>
    <t>ふれあいｾﾝﾀｰﾍﾞﾝﾁ補修代</t>
    <rPh sb="12" eb="14">
      <t>ホシュウ</t>
    </rPh>
    <rPh sb="14" eb="15">
      <t>ダイ</t>
    </rPh>
    <phoneticPr fontId="2"/>
  </si>
  <si>
    <t>ｶﾞｽ給湯器取替(ふれあいｾﾝﾀｰ)</t>
    <rPh sb="3" eb="6">
      <t>キュウトウキ</t>
    </rPh>
    <rPh sb="6" eb="8">
      <t>トリカエ</t>
    </rPh>
    <phoneticPr fontId="2"/>
  </si>
  <si>
    <t>ふれあいｾﾝﾀｰ消火器代</t>
    <rPh sb="8" eb="11">
      <t>ショウカキ</t>
    </rPh>
    <rPh sb="11" eb="12">
      <t>ダイ</t>
    </rPh>
    <phoneticPr fontId="2"/>
  </si>
  <si>
    <t>旧花園公民館解体工事費</t>
    <rPh sb="0" eb="6">
      <t>キュウハナゾノコウミンカン</t>
    </rPh>
    <rPh sb="6" eb="10">
      <t>カイタイコウジ</t>
    </rPh>
    <rPh sb="10" eb="11">
      <t>ヒ</t>
    </rPh>
    <phoneticPr fontId="2"/>
  </si>
  <si>
    <t>旧花園公民館備品等処分費用</t>
    <rPh sb="0" eb="6">
      <t>キュウハナゾノコウミンカン</t>
    </rPh>
    <rPh sb="6" eb="8">
      <t>ビヒン</t>
    </rPh>
    <rPh sb="8" eb="9">
      <t>トウ</t>
    </rPh>
    <rPh sb="9" eb="11">
      <t>ショブン</t>
    </rPh>
    <rPh sb="11" eb="13">
      <t>ヒヨウ</t>
    </rPh>
    <phoneticPr fontId="2"/>
  </si>
  <si>
    <t>花園東口バス停ベンチ</t>
    <rPh sb="0" eb="2">
      <t>ハナゾノ</t>
    </rPh>
    <rPh sb="2" eb="4">
      <t>ヒガシグチ</t>
    </rPh>
    <rPh sb="6" eb="7">
      <t>テイ</t>
    </rPh>
    <phoneticPr fontId="2"/>
  </si>
  <si>
    <t>消毒液・掃除用品他ｾﾝﾀｰ常備品</t>
    <rPh sb="0" eb="3">
      <t>ショウドクエキ</t>
    </rPh>
    <rPh sb="4" eb="6">
      <t>ソウジ</t>
    </rPh>
    <rPh sb="6" eb="8">
      <t>ヨウヒン</t>
    </rPh>
    <rPh sb="8" eb="9">
      <t>ホカ</t>
    </rPh>
    <rPh sb="13" eb="15">
      <t>ジョウビ</t>
    </rPh>
    <rPh sb="15" eb="16">
      <t>ヒン</t>
    </rPh>
    <phoneticPr fontId="2"/>
  </si>
  <si>
    <t>防火用ﾊﾞｹﾂ・ｽﾘｯﾊﾟ・書類BOX</t>
    <rPh sb="0" eb="3">
      <t>ボウカヨウ</t>
    </rPh>
    <rPh sb="14" eb="16">
      <t>ショルイ</t>
    </rPh>
    <phoneticPr fontId="2"/>
  </si>
  <si>
    <t>㈱サンエー\20,000　細川十三子\6,000</t>
    <rPh sb="13" eb="15">
      <t>ホソカワ</t>
    </rPh>
    <rPh sb="15" eb="18">
      <t>ジュウサンコ</t>
    </rPh>
    <phoneticPr fontId="2"/>
  </si>
  <si>
    <t>NTT電話料金　</t>
    <rPh sb="3" eb="7">
      <t>デンワリョウキン</t>
    </rPh>
    <phoneticPr fontId="2"/>
  </si>
  <si>
    <t>旧花園公民館ﾃﾝﾄ骨処分</t>
    <rPh sb="0" eb="1">
      <t>キュウ</t>
    </rPh>
    <rPh sb="1" eb="3">
      <t>ハナゾノ</t>
    </rPh>
    <rPh sb="3" eb="6">
      <t>コウミンカン</t>
    </rPh>
    <rPh sb="9" eb="10">
      <t>ホネ</t>
    </rPh>
    <rPh sb="10" eb="12">
      <t>ショブン</t>
    </rPh>
    <phoneticPr fontId="2"/>
  </si>
  <si>
    <t>建物共済解約保険料(旧花園公民館解体)</t>
    <rPh sb="0" eb="6">
      <t>タテモノキョウサイカイヤク</t>
    </rPh>
    <rPh sb="6" eb="9">
      <t>ホケンリョウ</t>
    </rPh>
    <rPh sb="10" eb="16">
      <t>キュウハナゾノコウミンカン</t>
    </rPh>
    <rPh sb="16" eb="18">
      <t>カイタイ</t>
    </rPh>
    <phoneticPr fontId="2"/>
  </si>
  <si>
    <t>旧花園公民館解体お祓い謝礼</t>
    <rPh sb="0" eb="8">
      <t>キュウハナゾノコウミンカンカイタイ</t>
    </rPh>
    <phoneticPr fontId="2"/>
  </si>
  <si>
    <t>地域交通安全活動交付金(R2・R3)</t>
    <rPh sb="0" eb="11">
      <t>チイキコウツウアンゼンカツドウコウフキン</t>
    </rPh>
    <phoneticPr fontId="2"/>
  </si>
  <si>
    <t>交通立当番手当(R2・R3)</t>
    <rPh sb="0" eb="7">
      <t>コウツウタチトウバンテアテ</t>
    </rPh>
    <phoneticPr fontId="2"/>
  </si>
  <si>
    <t>ｺﾋﾟｰ機ﾘｰｽ/使用料・ふれあいｻﾛﾝ運営費</t>
    <rPh sb="4" eb="5">
      <t>キ</t>
    </rPh>
    <rPh sb="9" eb="12">
      <t>シヨウリョウ</t>
    </rPh>
    <rPh sb="20" eb="23">
      <t>ウンエイヒ</t>
    </rPh>
    <phoneticPr fontId="2"/>
  </si>
  <si>
    <t>自治会活動保険・ｾﾝﾀｰ火災保険</t>
    <rPh sb="0" eb="3">
      <t>ジチカイ</t>
    </rPh>
    <rPh sb="3" eb="5">
      <t>カツドウ</t>
    </rPh>
    <rPh sb="5" eb="7">
      <t>ホケン</t>
    </rPh>
    <rPh sb="12" eb="14">
      <t>カサイ</t>
    </rPh>
    <rPh sb="14" eb="16">
      <t>ホケン</t>
    </rPh>
    <phoneticPr fontId="2"/>
  </si>
  <si>
    <t>\ 2,265,556 を令和４年度に繰越致します。</t>
    <rPh sb="13" eb="15">
      <t>レイワ</t>
    </rPh>
    <rPh sb="16" eb="18">
      <t>ネンド</t>
    </rPh>
    <rPh sb="19" eb="22">
      <t>クリコシイタ</t>
    </rPh>
    <phoneticPr fontId="2"/>
  </si>
  <si>
    <t>ｴｱｺﾝ取替(ふれあいｾﾝﾀｰ研修室)</t>
    <rPh sb="4" eb="6">
      <t>トリカエ</t>
    </rPh>
    <rPh sb="15" eb="18">
      <t>ケンシュウシツ</t>
    </rPh>
    <phoneticPr fontId="2"/>
  </si>
  <si>
    <t>2022年度　花園区一般会計収支決算監査説明資料</t>
    <rPh sb="4" eb="6">
      <t>ネンド</t>
    </rPh>
    <rPh sb="7" eb="9">
      <t>ハナゾノ</t>
    </rPh>
    <rPh sb="9" eb="10">
      <t>ク</t>
    </rPh>
    <rPh sb="10" eb="12">
      <t>イッパン</t>
    </rPh>
    <rPh sb="12" eb="14">
      <t>カイケイ</t>
    </rPh>
    <rPh sb="14" eb="16">
      <t>シュウシ</t>
    </rPh>
    <rPh sb="16" eb="18">
      <t>ケッサン</t>
    </rPh>
    <rPh sb="18" eb="20">
      <t>カンサ</t>
    </rPh>
    <rPh sb="20" eb="22">
      <t>セツメイ</t>
    </rPh>
    <rPh sb="22" eb="24">
      <t>シリョウ</t>
    </rPh>
    <phoneticPr fontId="2"/>
  </si>
  <si>
    <t>2021年度より繰越</t>
    <rPh sb="4" eb="6">
      <t>ネンド</t>
    </rPh>
    <rPh sb="8" eb="10">
      <t>クリコシ</t>
    </rPh>
    <phoneticPr fontId="2"/>
  </si>
  <si>
    <t>１組15戸 (８月より14戸）×2000</t>
    <rPh sb="13" eb="14">
      <t>コ</t>
    </rPh>
    <phoneticPr fontId="2"/>
  </si>
  <si>
    <t>2組11戸3組16戸×2000</t>
    <rPh sb="1" eb="2">
      <t>クミ</t>
    </rPh>
    <rPh sb="4" eb="5">
      <t>コ</t>
    </rPh>
    <rPh sb="6" eb="7">
      <t>クミ</t>
    </rPh>
    <rPh sb="9" eb="10">
      <t>コ</t>
    </rPh>
    <phoneticPr fontId="2"/>
  </si>
  <si>
    <t>4組11戸(９月より12戸）×2000</t>
    <rPh sb="1" eb="2">
      <t>クミ</t>
    </rPh>
    <rPh sb="4" eb="5">
      <t>コ</t>
    </rPh>
    <rPh sb="7" eb="8">
      <t>ガツ</t>
    </rPh>
    <rPh sb="12" eb="13">
      <t>コ</t>
    </rPh>
    <phoneticPr fontId="2"/>
  </si>
  <si>
    <t>1組\12,000(13戸) 2組\11,000(11戸)</t>
    <rPh sb="1" eb="2">
      <t>クミ</t>
    </rPh>
    <rPh sb="12" eb="13">
      <t>コ</t>
    </rPh>
    <rPh sb="16" eb="17">
      <t>クミ</t>
    </rPh>
    <rPh sb="27" eb="28">
      <t>コ</t>
    </rPh>
    <phoneticPr fontId="2"/>
  </si>
  <si>
    <t>TIK農産\46933</t>
    <phoneticPr fontId="2"/>
  </si>
  <si>
    <t>1組\6260(1戸) 2組\6330(1戸)</t>
  </si>
  <si>
    <t>3組\3720(1戸) 4組\18260(6戸)</t>
    <rPh sb="1" eb="2">
      <t>クミ</t>
    </rPh>
    <rPh sb="9" eb="10">
      <t>コ</t>
    </rPh>
    <rPh sb="13" eb="14">
      <t>クミ</t>
    </rPh>
    <rPh sb="22" eb="23">
      <t>コ</t>
    </rPh>
    <phoneticPr fontId="2"/>
  </si>
  <si>
    <t>４月\33500　 5月\33500　６月¥34000</t>
    <rPh sb="20" eb="21">
      <t>ガツ</t>
    </rPh>
    <phoneticPr fontId="2"/>
  </si>
  <si>
    <t>7月\33500　8月\33000　9月\32000</t>
    <rPh sb="1" eb="2">
      <t>ガツ</t>
    </rPh>
    <rPh sb="10" eb="11">
      <t>ガツ</t>
    </rPh>
    <rPh sb="19" eb="20">
      <t>ガツ</t>
    </rPh>
    <phoneticPr fontId="2"/>
  </si>
  <si>
    <t>10月\31500 11月\31500　12月\31000</t>
    <rPh sb="2" eb="3">
      <t>ガツ</t>
    </rPh>
    <rPh sb="14" eb="15">
      <t>ガツ</t>
    </rPh>
    <rPh sb="24" eb="25">
      <t>ガツ</t>
    </rPh>
    <phoneticPr fontId="2"/>
  </si>
  <si>
    <t>㈱ルーラン\10,000</t>
    <phoneticPr fontId="2"/>
  </si>
  <si>
    <t>企業協力金(9社＋1戸)</t>
    <phoneticPr fontId="2"/>
  </si>
  <si>
    <t>四役寸志（敬老会）</t>
    <rPh sb="0" eb="2">
      <t>ヨンヤク</t>
    </rPh>
    <rPh sb="2" eb="4">
      <t>スンシ</t>
    </rPh>
    <rPh sb="5" eb="8">
      <t>ケイロウカイ</t>
    </rPh>
    <phoneticPr fontId="2"/>
  </si>
  <si>
    <t>評議員(2名)\7,000/1名</t>
    <rPh sb="0" eb="3">
      <t>ヒョウギイン</t>
    </rPh>
    <rPh sb="5" eb="6">
      <t>メイ</t>
    </rPh>
    <rPh sb="15" eb="16">
      <t>メイ</t>
    </rPh>
    <phoneticPr fontId="2"/>
  </si>
  <si>
    <t>安心応援ハウス設置運営</t>
    <rPh sb="0" eb="2">
      <t>アンシン</t>
    </rPh>
    <rPh sb="2" eb="4">
      <t>オウエン</t>
    </rPh>
    <rPh sb="7" eb="9">
      <t>セッチ</t>
    </rPh>
    <rPh sb="9" eb="11">
      <t>ウンエイ</t>
    </rPh>
    <phoneticPr fontId="2"/>
  </si>
  <si>
    <t>1月\32000　2月\32000　3月\32000</t>
  </si>
  <si>
    <t>NTT電柱土地使用料　\34230　￥9630</t>
    <rPh sb="3" eb="10">
      <t>デンチュウトチシヨウリョウ</t>
    </rPh>
    <phoneticPr fontId="2"/>
  </si>
  <si>
    <t>評議員\7,000×２名(\14000)</t>
  </si>
  <si>
    <t>境界杭代</t>
    <rPh sb="0" eb="2">
      <t>キョウカイ</t>
    </rPh>
    <rPh sb="2" eb="3">
      <t>クイ</t>
    </rPh>
    <rPh sb="3" eb="4">
      <t>ダイ</t>
    </rPh>
    <phoneticPr fontId="2"/>
  </si>
  <si>
    <t>各種団体補助金</t>
    <rPh sb="0" eb="2">
      <t>カクシュ</t>
    </rPh>
    <rPh sb="2" eb="4">
      <t>ダンタイ</t>
    </rPh>
    <rPh sb="4" eb="7">
      <t>ホジョキン</t>
    </rPh>
    <phoneticPr fontId="2"/>
  </si>
  <si>
    <t>　（6団体）</t>
    <rPh sb="3" eb="5">
      <t>ダンタイ</t>
    </rPh>
    <phoneticPr fontId="2"/>
  </si>
  <si>
    <t>湖南市祭り協賛金</t>
    <rPh sb="0" eb="3">
      <t>コナンシ</t>
    </rPh>
    <rPh sb="3" eb="4">
      <t>マツ</t>
    </rPh>
    <rPh sb="5" eb="8">
      <t>キョウサンキン</t>
    </rPh>
    <phoneticPr fontId="2"/>
  </si>
  <si>
    <t>湖南市三大祭り負担金</t>
    <rPh sb="0" eb="3">
      <t>コナンシ</t>
    </rPh>
    <rPh sb="3" eb="5">
      <t>サンダイ</t>
    </rPh>
    <rPh sb="5" eb="6">
      <t>マツ</t>
    </rPh>
    <rPh sb="7" eb="10">
      <t>フタンキン</t>
    </rPh>
    <phoneticPr fontId="2"/>
  </si>
  <si>
    <t>地域代表者会費</t>
    <rPh sb="0" eb="2">
      <t>チイキ</t>
    </rPh>
    <rPh sb="2" eb="5">
      <t>ダイヒョウシャ</t>
    </rPh>
    <rPh sb="5" eb="7">
      <t>カイヒ</t>
    </rPh>
    <phoneticPr fontId="2"/>
  </si>
  <si>
    <t>敬老の日御祝・商品券・景品等</t>
    <rPh sb="0" eb="2">
      <t>ケイロウ</t>
    </rPh>
    <rPh sb="3" eb="4">
      <t>ヒ</t>
    </rPh>
    <rPh sb="4" eb="6">
      <t>オイワイ</t>
    </rPh>
    <rPh sb="7" eb="10">
      <t>ショウヒンケン</t>
    </rPh>
    <rPh sb="11" eb="13">
      <t>ケイヒン</t>
    </rPh>
    <rPh sb="13" eb="14">
      <t>トウ</t>
    </rPh>
    <phoneticPr fontId="2"/>
  </si>
  <si>
    <t>ハイキングお茶代</t>
    <rPh sb="6" eb="8">
      <t>チャダイ</t>
    </rPh>
    <phoneticPr fontId="2"/>
  </si>
  <si>
    <t>消防団入団祝い金</t>
    <rPh sb="0" eb="3">
      <t>ショウボウダン</t>
    </rPh>
    <rPh sb="3" eb="5">
      <t>ニュウダン</t>
    </rPh>
    <rPh sb="5" eb="6">
      <t>イワ</t>
    </rPh>
    <rPh sb="7" eb="8">
      <t>キン</t>
    </rPh>
    <phoneticPr fontId="2"/>
  </si>
  <si>
    <t>コピー用紙、ラミネートフイルム、電池</t>
    <rPh sb="3" eb="5">
      <t>ヨウシ</t>
    </rPh>
    <rPh sb="16" eb="18">
      <t>デンチ</t>
    </rPh>
    <phoneticPr fontId="2"/>
  </si>
  <si>
    <t>テプラ、テープ</t>
    <phoneticPr fontId="2"/>
  </si>
  <si>
    <t>ゴミステーション購入</t>
    <rPh sb="8" eb="10">
      <t>コウニュウ</t>
    </rPh>
    <phoneticPr fontId="2"/>
  </si>
  <si>
    <t>防犯灯取替</t>
    <rPh sb="0" eb="3">
      <t>ボウハントウ</t>
    </rPh>
    <rPh sb="3" eb="5">
      <t>トリカエ</t>
    </rPh>
    <phoneticPr fontId="2"/>
  </si>
  <si>
    <t>区備品</t>
    <rPh sb="0" eb="1">
      <t>ク</t>
    </rPh>
    <rPh sb="1" eb="3">
      <t>ビヒン</t>
    </rPh>
    <phoneticPr fontId="2"/>
  </si>
  <si>
    <t>区長名刺等</t>
    <rPh sb="0" eb="2">
      <t>クチョウ</t>
    </rPh>
    <rPh sb="2" eb="4">
      <t>メイシ</t>
    </rPh>
    <rPh sb="4" eb="5">
      <t>トウ</t>
    </rPh>
    <phoneticPr fontId="2"/>
  </si>
  <si>
    <r>
      <t>区備品</t>
    </r>
    <r>
      <rPr>
        <sz val="9"/>
        <color theme="1"/>
        <rFont val="游ゴシック"/>
        <family val="3"/>
        <charset val="128"/>
        <scheme val="minor"/>
      </rPr>
      <t>（灯油、コーン、タオル、お茶）</t>
    </r>
    <phoneticPr fontId="2"/>
  </si>
  <si>
    <t>R４コミュニティ助成金</t>
    <rPh sb="8" eb="11">
      <t>ジョセイキン</t>
    </rPh>
    <phoneticPr fontId="2"/>
  </si>
  <si>
    <t>（電話撤去代含む）</t>
    <rPh sb="1" eb="3">
      <t>デンワ</t>
    </rPh>
    <rPh sb="3" eb="5">
      <t>テッキョ</t>
    </rPh>
    <rPh sb="5" eb="6">
      <t>ダイ</t>
    </rPh>
    <rPh sb="6" eb="7">
      <t>フク</t>
    </rPh>
    <phoneticPr fontId="2"/>
  </si>
  <si>
    <t>地域代表者会費戻入</t>
    <rPh sb="0" eb="2">
      <t>チイキ</t>
    </rPh>
    <rPh sb="2" eb="7">
      <t>ダイヒョウシャカイヒ</t>
    </rPh>
    <rPh sb="7" eb="9">
      <t>モドシイレ</t>
    </rPh>
    <phoneticPr fontId="2"/>
  </si>
  <si>
    <t>コミュニティ助成金</t>
    <rPh sb="6" eb="9">
      <t>ジョセイキン</t>
    </rPh>
    <phoneticPr fontId="2"/>
  </si>
  <si>
    <t>営繕費</t>
    <rPh sb="0" eb="2">
      <t>エイゼン</t>
    </rPh>
    <rPh sb="2" eb="3">
      <t>ヒ</t>
    </rPh>
    <phoneticPr fontId="2"/>
  </si>
  <si>
    <t>４月～1月\2,000×53戸×10ヶ月　組外￥20000</t>
    <phoneticPr fontId="2"/>
  </si>
  <si>
    <t>区内8戸　団体1社</t>
    <rPh sb="0" eb="2">
      <t>クナイ</t>
    </rPh>
    <rPh sb="3" eb="4">
      <t>コ</t>
    </rPh>
    <rPh sb="5" eb="7">
      <t>ダンタイ</t>
    </rPh>
    <rPh sb="8" eb="9">
      <t>シャ</t>
    </rPh>
    <phoneticPr fontId="2"/>
  </si>
  <si>
    <t>49戸/\1,000×46戸　\500×4戸</t>
    <rPh sb="2" eb="3">
      <t>コ</t>
    </rPh>
    <rPh sb="13" eb="14">
      <t>コ</t>
    </rPh>
    <rPh sb="21" eb="22">
      <t>コ</t>
    </rPh>
    <phoneticPr fontId="2"/>
  </si>
  <si>
    <t>電気・ガス・水道</t>
  </si>
  <si>
    <t>事務消耗品費他</t>
    <rPh sb="0" eb="6">
      <t>ジムショウモウヒンヒ</t>
    </rPh>
    <rPh sb="6" eb="7">
      <t>ホカ</t>
    </rPh>
    <phoneticPr fontId="2"/>
  </si>
  <si>
    <t>NTT電話廃止</t>
    <rPh sb="3" eb="5">
      <t>デンワ</t>
    </rPh>
    <rPh sb="5" eb="7">
      <t>ハイシ</t>
    </rPh>
    <phoneticPr fontId="2"/>
  </si>
  <si>
    <t>植木剪定費用・他</t>
    <rPh sb="0" eb="2">
      <t>ウエキ</t>
    </rPh>
    <rPh sb="2" eb="4">
      <t>センテイ</t>
    </rPh>
    <rPh sb="4" eb="6">
      <t>ヒヨウ</t>
    </rPh>
    <rPh sb="7" eb="8">
      <t>ホカ</t>
    </rPh>
    <phoneticPr fontId="2"/>
  </si>
  <si>
    <t>交通立ち番手当</t>
    <rPh sb="0" eb="2">
      <t>コウツウ</t>
    </rPh>
    <rPh sb="2" eb="3">
      <t>タ</t>
    </rPh>
    <rPh sb="4" eb="5">
      <t>バン</t>
    </rPh>
    <rPh sb="5" eb="7">
      <t>テアテ</t>
    </rPh>
    <phoneticPr fontId="2"/>
  </si>
  <si>
    <t>令和3年度　花園区一般会計収支決算書</t>
    <rPh sb="0" eb="2">
      <t>レイワ</t>
    </rPh>
    <rPh sb="3" eb="4">
      <t>ネン</t>
    </rPh>
    <rPh sb="4" eb="5">
      <t>ド</t>
    </rPh>
    <rPh sb="6" eb="8">
      <t>ハナゾノ</t>
    </rPh>
    <rPh sb="8" eb="9">
      <t>ク</t>
    </rPh>
    <rPh sb="9" eb="11">
      <t>イッパン</t>
    </rPh>
    <rPh sb="11" eb="13">
      <t>カイケイ</t>
    </rPh>
    <rPh sb="13" eb="15">
      <t>シュウシ</t>
    </rPh>
    <rPh sb="15" eb="17">
      <t>ケッサン</t>
    </rPh>
    <rPh sb="17" eb="18">
      <t>ショ</t>
    </rPh>
    <phoneticPr fontId="2"/>
  </si>
  <si>
    <t>区長会費　研修会負担金</t>
    <rPh sb="0" eb="4">
      <t>クチョウカイヒ</t>
    </rPh>
    <rPh sb="5" eb="11">
      <t>ケンシュウカイフタンキン</t>
    </rPh>
    <phoneticPr fontId="2"/>
  </si>
  <si>
    <t>1組\11,000(13戸) 2組\11,000(11戸)</t>
    <rPh sb="1" eb="2">
      <t>クミ</t>
    </rPh>
    <rPh sb="12" eb="13">
      <t>コ</t>
    </rPh>
    <rPh sb="16" eb="17">
      <t>クミ</t>
    </rPh>
    <rPh sb="27" eb="28">
      <t>コ</t>
    </rPh>
    <phoneticPr fontId="2"/>
  </si>
  <si>
    <t>令和6年度</t>
    <rPh sb="0" eb="2">
      <t>レイワ</t>
    </rPh>
    <rPh sb="3" eb="5">
      <t>ネンド</t>
    </rPh>
    <phoneticPr fontId="2"/>
  </si>
  <si>
    <t>敬老会費用・戦没者遺族会助成金・ハイキング等</t>
    <rPh sb="0" eb="3">
      <t>ケイロウカイ</t>
    </rPh>
    <rPh sb="3" eb="5">
      <t>ヒヨウ</t>
    </rPh>
    <rPh sb="6" eb="9">
      <t>センボツシャ</t>
    </rPh>
    <rPh sb="9" eb="12">
      <t>イゾクカイ</t>
    </rPh>
    <rPh sb="12" eb="15">
      <t>ジョセイキン</t>
    </rPh>
    <rPh sb="21" eb="22">
      <t>トウ</t>
    </rPh>
    <phoneticPr fontId="2"/>
  </si>
  <si>
    <t>名義　花園区会計</t>
  </si>
  <si>
    <t xml:space="preserve"> </t>
    <phoneticPr fontId="2"/>
  </si>
  <si>
    <t>NTT電柱土地使用料　￥9,630</t>
    <rPh sb="3" eb="10">
      <t>デンチュウトチシヨウリョウ</t>
    </rPh>
    <phoneticPr fontId="2"/>
  </si>
  <si>
    <t xml:space="preserve">１組14戸 ×2,000　　　2組11戸×2,000   </t>
    <rPh sb="16" eb="17">
      <t>クミ</t>
    </rPh>
    <rPh sb="19" eb="20">
      <t>コ</t>
    </rPh>
    <phoneticPr fontId="2"/>
  </si>
  <si>
    <t>TIK農産\55,740</t>
    <phoneticPr fontId="2"/>
  </si>
  <si>
    <t>2024年度（令和6年度）　　　花園区一般会計収支決算書</t>
    <rPh sb="4" eb="6">
      <t>ネンド</t>
    </rPh>
    <rPh sb="7" eb="9">
      <t>レイワ</t>
    </rPh>
    <rPh sb="10" eb="12">
      <t>ネンド</t>
    </rPh>
    <rPh sb="16" eb="18">
      <t>ハナゾノ</t>
    </rPh>
    <rPh sb="18" eb="19">
      <t>ク</t>
    </rPh>
    <rPh sb="19" eb="21">
      <t>イッパン</t>
    </rPh>
    <rPh sb="21" eb="23">
      <t>カイケイ</t>
    </rPh>
    <rPh sb="23" eb="25">
      <t>シュウシ</t>
    </rPh>
    <rPh sb="25" eb="28">
      <t>ケッサンショ</t>
    </rPh>
    <phoneticPr fontId="2"/>
  </si>
  <si>
    <t>2023年度より繰越</t>
    <rPh sb="4" eb="6">
      <t>ネンド</t>
    </rPh>
    <rPh sb="8" eb="10">
      <t>クリコシ</t>
    </rPh>
    <phoneticPr fontId="2"/>
  </si>
  <si>
    <t>3組16戸 ×2,000            4組12戸×2,000</t>
    <rPh sb="1" eb="2">
      <t>クミ</t>
    </rPh>
    <rPh sb="4" eb="5">
      <t>コ</t>
    </rPh>
    <rPh sb="25" eb="26">
      <t>クミ</t>
    </rPh>
    <rPh sb="28" eb="29">
      <t>コ</t>
    </rPh>
    <phoneticPr fontId="2"/>
  </si>
  <si>
    <t>1組\3,400(1戸) 2組\3,980(1戸)</t>
    <phoneticPr fontId="2"/>
  </si>
  <si>
    <t>3組\9,030(1戸) 4組\16,350(5戸)</t>
    <rPh sb="1" eb="2">
      <t>クミ</t>
    </rPh>
    <rPh sb="10" eb="11">
      <t>コ</t>
    </rPh>
    <rPh sb="14" eb="15">
      <t>クミ</t>
    </rPh>
    <rPh sb="24" eb="25">
      <t>コ</t>
    </rPh>
    <phoneticPr fontId="2"/>
  </si>
  <si>
    <t>４月\32,000　 5月\32,000　６月¥33,000</t>
    <rPh sb="22" eb="23">
      <t>ガツ</t>
    </rPh>
    <phoneticPr fontId="2"/>
  </si>
  <si>
    <t>7月\34,500　8月\34,500　9月\34,000</t>
    <rPh sb="1" eb="2">
      <t>ガツ</t>
    </rPh>
    <rPh sb="11" eb="12">
      <t>ガツ</t>
    </rPh>
    <rPh sb="21" eb="22">
      <t>ガツ</t>
    </rPh>
    <phoneticPr fontId="2"/>
  </si>
  <si>
    <t>10月\33,500 11月\33,500　12月\34,000</t>
    <rPh sb="2" eb="3">
      <t>ガツ</t>
    </rPh>
    <rPh sb="15" eb="16">
      <t>ガツ</t>
    </rPh>
    <rPh sb="26" eb="27">
      <t>ガツ</t>
    </rPh>
    <phoneticPr fontId="2"/>
  </si>
  <si>
    <t>㈱ルーラン\10,000   信和商事㈱\10,000</t>
    <rPh sb="15" eb="17">
      <t>シンワ</t>
    </rPh>
    <rPh sb="17" eb="19">
      <t>ショウジ</t>
    </rPh>
    <phoneticPr fontId="2"/>
  </si>
  <si>
    <t>貯金利息(上期＋下期)</t>
    <rPh sb="8" eb="10">
      <t>シモキ</t>
    </rPh>
    <phoneticPr fontId="2"/>
  </si>
  <si>
    <t>婦人会返金</t>
    <rPh sb="0" eb="3">
      <t>フジンカイ</t>
    </rPh>
    <rPh sb="3" eb="5">
      <t>ヘンキン</t>
    </rPh>
    <phoneticPr fontId="2"/>
  </si>
  <si>
    <t>延寿クラブ返金</t>
    <rPh sb="0" eb="2">
      <t>エンジュ</t>
    </rPh>
    <rPh sb="5" eb="7">
      <t>ヘンキン</t>
    </rPh>
    <phoneticPr fontId="2"/>
  </si>
  <si>
    <t>花園区会計　　　 米津 道彦　　　㊞</t>
    <rPh sb="0" eb="2">
      <t>ハナゾノ</t>
    </rPh>
    <rPh sb="2" eb="3">
      <t>ク</t>
    </rPh>
    <rPh sb="3" eb="5">
      <t>カイケイ</t>
    </rPh>
    <rPh sb="9" eb="11">
      <t>ヨネツ</t>
    </rPh>
    <rPh sb="12" eb="14">
      <t>ミチヒコ</t>
    </rPh>
    <phoneticPr fontId="2"/>
  </si>
  <si>
    <t>花園区区長　  　   村田 義孝   　　㊞</t>
    <rPh sb="12" eb="14">
      <t>ムラタ</t>
    </rPh>
    <rPh sb="15" eb="17">
      <t>ヨシタカ</t>
    </rPh>
    <phoneticPr fontId="2"/>
  </si>
  <si>
    <t>関西電力 電柱等土地使用料</t>
    <rPh sb="0" eb="4">
      <t>カンサイデンリョク</t>
    </rPh>
    <rPh sb="5" eb="7">
      <t>デンチュウ</t>
    </rPh>
    <rPh sb="7" eb="8">
      <t>トウ</t>
    </rPh>
    <rPh sb="8" eb="10">
      <t>トチ</t>
    </rPh>
    <rPh sb="10" eb="13">
      <t>シヨウリョウ</t>
    </rPh>
    <phoneticPr fontId="2"/>
  </si>
  <si>
    <t>ふれあいｾﾝﾀｰ補修</t>
    <rPh sb="8" eb="10">
      <t>ホシュウ</t>
    </rPh>
    <phoneticPr fontId="2"/>
  </si>
  <si>
    <t>ｶｰﾌﾞﾐﾗｰ、道路補修</t>
    <rPh sb="8" eb="10">
      <t>ドウロ</t>
    </rPh>
    <rPh sb="10" eb="12">
      <t>ホシュウ</t>
    </rPh>
    <phoneticPr fontId="2"/>
  </si>
  <si>
    <t>　（5団体）</t>
    <rPh sb="3" eb="5">
      <t>ダンタイ</t>
    </rPh>
    <phoneticPr fontId="2"/>
  </si>
  <si>
    <t>岩根小学校150周年寄付</t>
    <rPh sb="0" eb="2">
      <t>イワネ</t>
    </rPh>
    <rPh sb="2" eb="5">
      <t>ショウガッコウ</t>
    </rPh>
    <rPh sb="8" eb="10">
      <t>シュウネン</t>
    </rPh>
    <rPh sb="10" eb="12">
      <t>キフ</t>
    </rPh>
    <phoneticPr fontId="2"/>
  </si>
  <si>
    <t>教育後援会費（岩根小）</t>
    <phoneticPr fontId="2"/>
  </si>
  <si>
    <t>夏祭り</t>
    <rPh sb="0" eb="2">
      <t>ナツマツ</t>
    </rPh>
    <phoneticPr fontId="2"/>
  </si>
  <si>
    <t>ハイキングお茶、お菓子代</t>
    <rPh sb="6" eb="7">
      <t>チャ</t>
    </rPh>
    <rPh sb="9" eb="11">
      <t>カシ</t>
    </rPh>
    <rPh sb="11" eb="12">
      <t>ダイ</t>
    </rPh>
    <phoneticPr fontId="2"/>
  </si>
  <si>
    <t>道路使用許可申請</t>
    <rPh sb="0" eb="4">
      <t>ドウロシヨウ</t>
    </rPh>
    <rPh sb="4" eb="8">
      <t>キョカシンセイ</t>
    </rPh>
    <phoneticPr fontId="2"/>
  </si>
  <si>
    <r>
      <t>区備品</t>
    </r>
    <r>
      <rPr>
        <sz val="9"/>
        <color theme="1"/>
        <rFont val="游ゴシック"/>
        <family val="3"/>
        <charset val="128"/>
        <scheme val="minor"/>
      </rPr>
      <t>（灯油、お茶）</t>
    </r>
    <phoneticPr fontId="2"/>
  </si>
  <si>
    <t>令和6年度予算額</t>
    <phoneticPr fontId="2"/>
  </si>
  <si>
    <t>令和７年度予算額</t>
    <rPh sb="0" eb="2">
      <t>レイワ</t>
    </rPh>
    <rPh sb="3" eb="5">
      <t>ネンド</t>
    </rPh>
    <rPh sb="5" eb="8">
      <t>ヨサンガク</t>
    </rPh>
    <phoneticPr fontId="2"/>
  </si>
  <si>
    <t>令和7年度予算額</t>
    <rPh sb="0" eb="2">
      <t>レイワ</t>
    </rPh>
    <rPh sb="3" eb="5">
      <t>ネンド</t>
    </rPh>
    <rPh sb="5" eb="8">
      <t>ヨサンガク</t>
    </rPh>
    <phoneticPr fontId="2"/>
  </si>
  <si>
    <t xml:space="preserve">   封筒、ファイル、朱肉、インク</t>
    <phoneticPr fontId="2"/>
  </si>
  <si>
    <t>境界テプラ　飲み物代</t>
    <rPh sb="0" eb="2">
      <t>キョウカイ</t>
    </rPh>
    <rPh sb="6" eb="7">
      <t>ノ</t>
    </rPh>
    <rPh sb="8" eb="9">
      <t>モノ</t>
    </rPh>
    <rPh sb="9" eb="10">
      <t>ダイ</t>
    </rPh>
    <phoneticPr fontId="2"/>
  </si>
  <si>
    <t>令和６年度</t>
    <rPh sb="0" eb="2">
      <t>レイワ</t>
    </rPh>
    <phoneticPr fontId="2"/>
  </si>
  <si>
    <t>2025年度（令和7年度）　花園区一般会計予算書(案)</t>
    <rPh sb="4" eb="6">
      <t>ネンド</t>
    </rPh>
    <rPh sb="7" eb="9">
      <t>レイワ</t>
    </rPh>
    <rPh sb="10" eb="12">
      <t>ネンド</t>
    </rPh>
    <rPh sb="14" eb="16">
      <t>ハナゾノ</t>
    </rPh>
    <rPh sb="16" eb="17">
      <t>ク</t>
    </rPh>
    <rPh sb="17" eb="19">
      <t>イッパン</t>
    </rPh>
    <rPh sb="19" eb="21">
      <t>カイケイ</t>
    </rPh>
    <rPh sb="21" eb="23">
      <t>ヨサン</t>
    </rPh>
    <rPh sb="23" eb="24">
      <t>ショ</t>
    </rPh>
    <rPh sb="25" eb="26">
      <t>アン</t>
    </rPh>
    <phoneticPr fontId="2"/>
  </si>
  <si>
    <t>令和7年度</t>
    <rPh sb="0" eb="2">
      <t>レイワ</t>
    </rPh>
    <rPh sb="3" eb="5">
      <t>ネンド</t>
    </rPh>
    <phoneticPr fontId="2"/>
  </si>
  <si>
    <t>令和６年度より繰越</t>
    <rPh sb="0" eb="2">
      <t>レイワ</t>
    </rPh>
    <rPh sb="3" eb="5">
      <t>ネンド</t>
    </rPh>
    <rPh sb="7" eb="8">
      <t>ク</t>
    </rPh>
    <rPh sb="8" eb="9">
      <t>コ</t>
    </rPh>
    <phoneticPr fontId="2"/>
  </si>
  <si>
    <t>令和７年度</t>
    <rPh sb="0" eb="2">
      <t>レイワ</t>
    </rPh>
    <rPh sb="3" eb="5">
      <t>ネンド</t>
    </rPh>
    <phoneticPr fontId="2"/>
  </si>
  <si>
    <t xml:space="preserve">  花園区会計　　　 米津  道彦　　　㊞</t>
    <rPh sb="2" eb="4">
      <t>ハナゾノ</t>
    </rPh>
    <rPh sb="4" eb="5">
      <t>ク</t>
    </rPh>
    <rPh sb="5" eb="7">
      <t>カイケイ</t>
    </rPh>
    <rPh sb="11" eb="13">
      <t>ヨネツ</t>
    </rPh>
    <rPh sb="15" eb="17">
      <t>ミチヒコ</t>
    </rPh>
    <phoneticPr fontId="2"/>
  </si>
  <si>
    <t>花園区区長　　  　村田  義孝   　　㊞</t>
    <rPh sb="10" eb="12">
      <t>ムラタ</t>
    </rPh>
    <rPh sb="14" eb="16">
      <t>ヨシタカ</t>
    </rPh>
    <phoneticPr fontId="2"/>
  </si>
  <si>
    <t xml:space="preserve">         2025年3月15日 　 評議員2名・組長４名により令和６年度</t>
    <phoneticPr fontId="2"/>
  </si>
  <si>
    <t>評   議   員        吉田　幸雄</t>
    <rPh sb="0" eb="1">
      <t>ヒョウ</t>
    </rPh>
    <rPh sb="4" eb="5">
      <t>ギ</t>
    </rPh>
    <rPh sb="8" eb="9">
      <t>イン</t>
    </rPh>
    <phoneticPr fontId="2"/>
  </si>
  <si>
    <t>第１組組長　　　　林　　博美</t>
    <phoneticPr fontId="2"/>
  </si>
  <si>
    <t>第４組組長　　　　三牧　長久</t>
    <phoneticPr fontId="2"/>
  </si>
  <si>
    <t>第３組組長　　　　望月　弘志</t>
    <rPh sb="9" eb="11">
      <t>モチヅキ</t>
    </rPh>
    <rPh sb="12" eb="14">
      <t>ヒロシ</t>
    </rPh>
    <phoneticPr fontId="2"/>
  </si>
  <si>
    <t>第２組組長　　　　林　   正利</t>
    <rPh sb="9" eb="10">
      <t>ハヤシ</t>
    </rPh>
    <rPh sb="14" eb="16">
      <t>マサトシ</t>
    </rPh>
    <phoneticPr fontId="2"/>
  </si>
  <si>
    <t>花園区区長　　村田  義孝     ㊞</t>
    <rPh sb="0" eb="3">
      <t>ハナゾノク</t>
    </rPh>
    <rPh sb="3" eb="5">
      <t>クチョウ</t>
    </rPh>
    <rPh sb="7" eb="9">
      <t>ムラタ</t>
    </rPh>
    <rPh sb="11" eb="13">
      <t>ヨシタカ</t>
    </rPh>
    <phoneticPr fontId="2"/>
  </si>
  <si>
    <t>花園区会計　　米津  道彦     ㊞</t>
    <rPh sb="0" eb="3">
      <t>ハナゾノク</t>
    </rPh>
    <rPh sb="3" eb="5">
      <t>カイケイ</t>
    </rPh>
    <rPh sb="7" eb="9">
      <t>ヨネツ</t>
    </rPh>
    <rPh sb="11" eb="13">
      <t>ミチヒコ</t>
    </rPh>
    <phoneticPr fontId="2"/>
  </si>
  <si>
    <t>評   議   員　      林      正利</t>
    <rPh sb="0" eb="1">
      <t>ヒョウ</t>
    </rPh>
    <rPh sb="4" eb="5">
      <t>ギ</t>
    </rPh>
    <rPh sb="8" eb="9">
      <t>イン</t>
    </rPh>
    <rPh sb="16" eb="17">
      <t>ハヤシ</t>
    </rPh>
    <rPh sb="23" eb="25">
      <t>マサトシ</t>
    </rPh>
    <phoneticPr fontId="2"/>
  </si>
  <si>
    <t>¥3,175,727    を　2025年度に繰り越します</t>
    <rPh sb="20" eb="22">
      <t>ネンド</t>
    </rPh>
    <rPh sb="23" eb="24">
      <t>ク</t>
    </rPh>
    <rPh sb="25" eb="26">
      <t>コ</t>
    </rPh>
    <phoneticPr fontId="2"/>
  </si>
  <si>
    <t>1月\33,000　2月\30,500　3月\30,000</t>
    <rPh sb="21" eb="22">
      <t>ガツ</t>
    </rPh>
    <phoneticPr fontId="2"/>
  </si>
  <si>
    <t>子供育成会副会長 \0</t>
    <rPh sb="0" eb="2">
      <t>コドモ</t>
    </rPh>
    <rPh sb="2" eb="5">
      <t>イクセイカイ</t>
    </rPh>
    <rPh sb="5" eb="6">
      <t>フク</t>
    </rPh>
    <rPh sb="6" eb="8">
      <t>カイチョウ</t>
    </rPh>
    <phoneticPr fontId="2"/>
  </si>
  <si>
    <t>企業協力金</t>
    <rPh sb="0" eb="2">
      <t>キギョウ</t>
    </rPh>
    <rPh sb="2" eb="5">
      <t>キョウリョクキン</t>
    </rPh>
    <phoneticPr fontId="2"/>
  </si>
  <si>
    <t>2025年　3 月7日現在</t>
    <rPh sb="10" eb="11">
      <t>ニチ</t>
    </rPh>
    <phoneticPr fontId="2"/>
  </si>
  <si>
    <t>2025年3月7日現在　合計金額</t>
    <rPh sb="4" eb="5">
      <t>ネン</t>
    </rPh>
    <rPh sb="6" eb="7">
      <t>ツキ</t>
    </rPh>
    <rPh sb="8" eb="9">
      <t>ニチ</t>
    </rPh>
    <rPh sb="9" eb="11">
      <t>ゲンザイ</t>
    </rPh>
    <rPh sb="12" eb="14">
      <t>ゴウケイ</t>
    </rPh>
    <rPh sb="14" eb="16">
      <t>キンガク</t>
    </rPh>
    <phoneticPr fontId="2"/>
  </si>
  <si>
    <t>㈱小﨑木材建設\24,000　㈱隆工業\10,000</t>
    <rPh sb="1" eb="3">
      <t>コザキ</t>
    </rPh>
    <rPh sb="3" eb="5">
      <t>モクザイ</t>
    </rPh>
    <rPh sb="5" eb="7">
      <t>ケンセツ</t>
    </rPh>
    <rPh sb="16" eb="17">
      <t>タカシ</t>
    </rPh>
    <rPh sb="17" eb="19">
      <t>コウギョウ</t>
    </rPh>
    <phoneticPr fontId="2"/>
  </si>
  <si>
    <t>会計監査飲み物、食事代(商品券)</t>
    <rPh sb="0" eb="4">
      <t>カイケイカンサ</t>
    </rPh>
    <rPh sb="4" eb="5">
      <t>ノ</t>
    </rPh>
    <rPh sb="6" eb="7">
      <t>モノ</t>
    </rPh>
    <rPh sb="8" eb="11">
      <t>ショクジダイ</t>
    </rPh>
    <phoneticPr fontId="2"/>
  </si>
  <si>
    <t>湖南市・社会福祉協議会・河川愛護運動補助金他</t>
    <rPh sb="0" eb="3">
      <t>コナンシ</t>
    </rPh>
    <rPh sb="4" eb="11">
      <t>シャカイフクシキョウギカイ</t>
    </rPh>
    <rPh sb="12" eb="16">
      <t>カセンアイゴ</t>
    </rPh>
    <rPh sb="16" eb="18">
      <t>ウンドウ</t>
    </rPh>
    <rPh sb="18" eb="21">
      <t>ホジョキン</t>
    </rPh>
    <rPh sb="21" eb="22">
      <t>ホカ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</si>
</sst>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0.000;[Red]0.000"/>
    <numFmt numFmtId="177" formatCode="_ * #,##0.000_ ;_ * \-#,##0.000_ ;_ * &quot;-&quot;???_ ;_ @_ "/>
  </numFmts>
  <fonts count="3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HGPｺﾞｼｯｸM"/>
      <family val="3"/>
      <charset val="128"/>
    </font>
    <font>
      <sz val="20"/>
      <color theme="1"/>
      <name val="HGPｺﾞｼｯｸM"/>
      <family val="3"/>
      <charset val="128"/>
    </font>
    <font>
      <sz val="18"/>
      <color theme="1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11"/>
      <name val="HGPｺﾞｼｯｸM"/>
      <family val="3"/>
      <charset val="128"/>
    </font>
    <font>
      <sz val="14"/>
      <name val="HGPｺﾞｼｯｸM"/>
      <family val="3"/>
      <charset val="128"/>
    </font>
    <font>
      <sz val="12"/>
      <name val="HGPｺﾞｼｯｸM"/>
      <family val="3"/>
      <charset val="128"/>
    </font>
    <font>
      <sz val="16"/>
      <name val="HGPｺﾞｼｯｸM"/>
      <family val="3"/>
      <charset val="128"/>
    </font>
    <font>
      <u/>
      <sz val="14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b/>
      <sz val="10"/>
      <color theme="1"/>
      <name val="游ゴシック"/>
      <family val="3"/>
      <charset val="128"/>
      <scheme val="minor"/>
    </font>
    <font>
      <sz val="10"/>
      <name val="HGPｺﾞｼｯｸM"/>
      <family val="3"/>
      <charset val="128"/>
    </font>
    <font>
      <sz val="13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b/>
      <sz val="18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6"/>
      <name val="游ゴシック"/>
      <family val="3"/>
      <charset val="128"/>
      <scheme val="minor"/>
    </font>
    <font>
      <b/>
      <sz val="14"/>
      <name val="游ゴシック"/>
      <family val="3"/>
      <charset val="128"/>
      <scheme val="minor"/>
    </font>
    <font>
      <sz val="28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dotted">
        <color auto="1"/>
      </bottom>
      <diagonal/>
    </border>
    <border>
      <left style="thin">
        <color auto="1"/>
      </left>
      <right style="medium">
        <color indexed="64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otted">
        <color auto="1"/>
      </top>
      <bottom/>
      <diagonal/>
    </border>
    <border>
      <left/>
      <right style="thin">
        <color auto="1"/>
      </right>
      <top/>
      <bottom style="dotted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indexed="64"/>
      </bottom>
      <diagonal/>
    </border>
    <border>
      <left/>
      <right style="medium">
        <color indexed="64"/>
      </right>
      <top style="thin">
        <color auto="1"/>
      </top>
      <bottom style="dotted">
        <color auto="1"/>
      </bottom>
      <diagonal/>
    </border>
    <border>
      <left/>
      <right style="medium">
        <color indexed="64"/>
      </right>
      <top/>
      <bottom style="dotted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/>
    <xf numFmtId="38" fontId="3" fillId="0" borderId="0" applyFont="0" applyFill="0" applyBorder="0" applyAlignment="0" applyProtection="0"/>
  </cellStyleXfs>
  <cellXfs count="28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38" fontId="4" fillId="0" borderId="13" xfId="1" applyFont="1" applyBorder="1">
      <alignment vertical="center"/>
    </xf>
    <xf numFmtId="3" fontId="4" fillId="0" borderId="13" xfId="1" applyNumberFormat="1" applyFont="1" applyBorder="1">
      <alignment vertical="center"/>
    </xf>
    <xf numFmtId="0" fontId="4" fillId="0" borderId="27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58" fontId="4" fillId="0" borderId="0" xfId="0" applyNumberFormat="1" applyFont="1">
      <alignment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right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/>
    </xf>
    <xf numFmtId="0" fontId="7" fillId="0" borderId="8" xfId="0" applyFont="1" applyBorder="1">
      <alignment vertical="center"/>
    </xf>
    <xf numFmtId="0" fontId="7" fillId="0" borderId="7" xfId="0" applyFont="1" applyBorder="1">
      <alignment vertical="center"/>
    </xf>
    <xf numFmtId="38" fontId="4" fillId="0" borderId="0" xfId="1" applyFont="1">
      <alignment vertical="center"/>
    </xf>
    <xf numFmtId="38" fontId="4" fillId="0" borderId="13" xfId="0" applyNumberFormat="1" applyFont="1" applyBorder="1">
      <alignment vertical="center"/>
    </xf>
    <xf numFmtId="38" fontId="4" fillId="0" borderId="13" xfId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3" fontId="4" fillId="0" borderId="13" xfId="1" applyNumberFormat="1" applyFont="1" applyBorder="1" applyAlignment="1">
      <alignment horizontal="right" vertical="center"/>
    </xf>
    <xf numFmtId="0" fontId="4" fillId="0" borderId="30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6" xfId="0" applyFont="1" applyBorder="1">
      <alignment vertical="center"/>
    </xf>
    <xf numFmtId="38" fontId="4" fillId="0" borderId="1" xfId="1" applyFont="1" applyBorder="1">
      <alignment vertical="center"/>
    </xf>
    <xf numFmtId="0" fontId="4" fillId="0" borderId="33" xfId="0" applyFont="1" applyBorder="1">
      <alignment vertical="center"/>
    </xf>
    <xf numFmtId="38" fontId="4" fillId="0" borderId="31" xfId="1" applyFont="1" applyBorder="1">
      <alignment vertical="center"/>
    </xf>
    <xf numFmtId="0" fontId="4" fillId="0" borderId="34" xfId="0" applyFont="1" applyBorder="1">
      <alignment vertical="center"/>
    </xf>
    <xf numFmtId="38" fontId="4" fillId="0" borderId="30" xfId="1" applyFont="1" applyBorder="1">
      <alignment vertical="center"/>
    </xf>
    <xf numFmtId="38" fontId="4" fillId="0" borderId="33" xfId="1" applyFont="1" applyBorder="1">
      <alignment vertical="center"/>
    </xf>
    <xf numFmtId="38" fontId="4" fillId="0" borderId="35" xfId="1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3" fontId="19" fillId="0" borderId="5" xfId="0" applyNumberFormat="1" applyFont="1" applyBorder="1" applyAlignment="1">
      <alignment horizontal="right" vertical="center"/>
    </xf>
    <xf numFmtId="0" fontId="19" fillId="0" borderId="6" xfId="0" applyFont="1" applyBorder="1" applyAlignment="1">
      <alignment horizontal="right" vertical="center"/>
    </xf>
    <xf numFmtId="3" fontId="19" fillId="0" borderId="1" xfId="0" applyNumberFormat="1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3" fontId="19" fillId="0" borderId="17" xfId="0" applyNumberFormat="1" applyFont="1" applyBorder="1" applyAlignment="1">
      <alignment horizontal="right" vertical="center"/>
    </xf>
    <xf numFmtId="3" fontId="20" fillId="0" borderId="0" xfId="0" applyNumberFormat="1" applyFont="1" applyAlignment="1">
      <alignment horizontal="right" vertical="center" wrapText="1"/>
    </xf>
    <xf numFmtId="0" fontId="19" fillId="0" borderId="1" xfId="0" applyFont="1" applyBorder="1" applyAlignment="1">
      <alignment horizontal="right" vertical="center"/>
    </xf>
    <xf numFmtId="177" fontId="19" fillId="0" borderId="5" xfId="0" applyNumberFormat="1" applyFont="1" applyBorder="1" applyAlignment="1">
      <alignment horizontal="right" vertical="center"/>
    </xf>
    <xf numFmtId="176" fontId="19" fillId="0" borderId="5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4" fillId="0" borderId="36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38" fontId="4" fillId="0" borderId="1" xfId="1" applyFont="1" applyBorder="1" applyAlignment="1">
      <alignment horizontal="right" vertical="center"/>
    </xf>
    <xf numFmtId="3" fontId="4" fillId="0" borderId="1" xfId="0" applyNumberFormat="1" applyFont="1" applyBorder="1">
      <alignment vertical="center"/>
    </xf>
    <xf numFmtId="3" fontId="4" fillId="0" borderId="1" xfId="1" applyNumberFormat="1" applyFont="1" applyBorder="1" applyAlignment="1">
      <alignment horizontal="right" vertical="center"/>
    </xf>
    <xf numFmtId="0" fontId="4" fillId="0" borderId="37" xfId="0" applyFont="1" applyBorder="1">
      <alignment vertical="center"/>
    </xf>
    <xf numFmtId="0" fontId="4" fillId="0" borderId="39" xfId="0" applyFont="1" applyBorder="1">
      <alignment vertical="center"/>
    </xf>
    <xf numFmtId="3" fontId="4" fillId="0" borderId="0" xfId="0" applyNumberFormat="1" applyFont="1" applyAlignment="1">
      <alignment horizontal="right" vertical="center"/>
    </xf>
    <xf numFmtId="38" fontId="4" fillId="0" borderId="0" xfId="1" applyFont="1" applyBorder="1">
      <alignment vertical="center"/>
    </xf>
    <xf numFmtId="38" fontId="4" fillId="0" borderId="38" xfId="1" applyFont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38" fontId="17" fillId="0" borderId="13" xfId="1" applyFont="1" applyBorder="1">
      <alignment vertical="center"/>
    </xf>
    <xf numFmtId="0" fontId="17" fillId="0" borderId="13" xfId="0" applyFont="1" applyBorder="1">
      <alignment vertical="center"/>
    </xf>
    <xf numFmtId="0" fontId="17" fillId="0" borderId="30" xfId="0" applyFont="1" applyBorder="1">
      <alignment vertical="center"/>
    </xf>
    <xf numFmtId="0" fontId="17" fillId="0" borderId="38" xfId="0" applyFont="1" applyBorder="1">
      <alignment vertical="center"/>
    </xf>
    <xf numFmtId="0" fontId="17" fillId="0" borderId="31" xfId="0" applyFont="1" applyBorder="1">
      <alignment vertical="center"/>
    </xf>
    <xf numFmtId="0" fontId="17" fillId="0" borderId="5" xfId="0" applyFont="1" applyBorder="1">
      <alignment vertical="center"/>
    </xf>
    <xf numFmtId="38" fontId="4" fillId="0" borderId="6" xfId="1" applyFont="1" applyBorder="1" applyAlignment="1">
      <alignment horizontal="right" vertical="center"/>
    </xf>
    <xf numFmtId="31" fontId="4" fillId="0" borderId="0" xfId="0" applyNumberFormat="1" applyFont="1">
      <alignment vertical="center"/>
    </xf>
    <xf numFmtId="38" fontId="4" fillId="0" borderId="5" xfId="1" applyFont="1" applyBorder="1" applyAlignment="1">
      <alignment horizontal="right" vertical="center"/>
    </xf>
    <xf numFmtId="3" fontId="4" fillId="0" borderId="5" xfId="1" applyNumberFormat="1" applyFont="1" applyBorder="1" applyAlignment="1">
      <alignment horizontal="right" vertical="center"/>
    </xf>
    <xf numFmtId="3" fontId="4" fillId="0" borderId="6" xfId="1" applyNumberFormat="1" applyFont="1" applyBorder="1" applyAlignment="1">
      <alignment horizontal="right" vertical="center"/>
    </xf>
    <xf numFmtId="0" fontId="23" fillId="0" borderId="3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38" fontId="4" fillId="0" borderId="45" xfId="1" applyFont="1" applyBorder="1" applyAlignment="1">
      <alignment horizontal="right" vertical="center"/>
    </xf>
    <xf numFmtId="0" fontId="4" fillId="0" borderId="46" xfId="0" applyFont="1" applyBorder="1" applyAlignment="1">
      <alignment horizontal="center" vertical="center"/>
    </xf>
    <xf numFmtId="38" fontId="4" fillId="0" borderId="47" xfId="1" applyFont="1" applyBorder="1" applyAlignment="1">
      <alignment horizontal="right" vertical="center"/>
    </xf>
    <xf numFmtId="0" fontId="4" fillId="0" borderId="48" xfId="0" applyFont="1" applyBorder="1" applyAlignment="1">
      <alignment horizontal="center" vertical="center"/>
    </xf>
    <xf numFmtId="38" fontId="4" fillId="0" borderId="49" xfId="1" applyFont="1" applyBorder="1" applyAlignment="1">
      <alignment horizontal="right" vertical="center"/>
    </xf>
    <xf numFmtId="38" fontId="4" fillId="0" borderId="50" xfId="1" applyFont="1" applyBorder="1" applyAlignment="1">
      <alignment horizontal="right" vertical="center"/>
    </xf>
    <xf numFmtId="38" fontId="4" fillId="0" borderId="50" xfId="1" applyFont="1" applyBorder="1">
      <alignment vertical="center"/>
    </xf>
    <xf numFmtId="38" fontId="4" fillId="0" borderId="51" xfId="1" applyFont="1" applyBorder="1">
      <alignment vertical="center"/>
    </xf>
    <xf numFmtId="38" fontId="4" fillId="0" borderId="52" xfId="1" applyFont="1" applyBorder="1">
      <alignment vertical="center"/>
    </xf>
    <xf numFmtId="0" fontId="4" fillId="0" borderId="53" xfId="0" applyFont="1" applyBorder="1" applyAlignment="1">
      <alignment horizontal="center" vertical="center"/>
    </xf>
    <xf numFmtId="38" fontId="4" fillId="0" borderId="54" xfId="1" applyFont="1" applyBorder="1">
      <alignment vertical="center"/>
    </xf>
    <xf numFmtId="38" fontId="4" fillId="0" borderId="55" xfId="1" applyFont="1" applyBorder="1">
      <alignment vertical="center"/>
    </xf>
    <xf numFmtId="38" fontId="4" fillId="0" borderId="52" xfId="1" applyFont="1" applyBorder="1" applyAlignment="1">
      <alignment vertical="center"/>
    </xf>
    <xf numFmtId="0" fontId="17" fillId="0" borderId="53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38" fontId="4" fillId="0" borderId="16" xfId="1" applyFont="1" applyBorder="1">
      <alignment vertical="center"/>
    </xf>
    <xf numFmtId="3" fontId="4" fillId="0" borderId="16" xfId="1" applyNumberFormat="1" applyFont="1" applyBorder="1">
      <alignment vertical="center"/>
    </xf>
    <xf numFmtId="0" fontId="4" fillId="0" borderId="57" xfId="0" applyFont="1" applyBorder="1">
      <alignment vertical="center"/>
    </xf>
    <xf numFmtId="38" fontId="4" fillId="0" borderId="17" xfId="1" applyFont="1" applyBorder="1">
      <alignment vertical="center"/>
    </xf>
    <xf numFmtId="38" fontId="4" fillId="0" borderId="7" xfId="1" applyFont="1" applyBorder="1" applyAlignment="1">
      <alignment horizontal="right" vertical="center"/>
    </xf>
    <xf numFmtId="38" fontId="22" fillId="0" borderId="54" xfId="1" applyFont="1" applyBorder="1">
      <alignment vertical="center"/>
    </xf>
    <xf numFmtId="38" fontId="4" fillId="0" borderId="58" xfId="1" applyFont="1" applyBorder="1">
      <alignment vertical="center"/>
    </xf>
    <xf numFmtId="38" fontId="22" fillId="0" borderId="58" xfId="1" applyFont="1" applyBorder="1">
      <alignment vertical="center"/>
    </xf>
    <xf numFmtId="38" fontId="4" fillId="0" borderId="45" xfId="1" applyFont="1" applyBorder="1">
      <alignment vertical="center"/>
    </xf>
    <xf numFmtId="38" fontId="4" fillId="0" borderId="16" xfId="1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right" vertical="center"/>
    </xf>
    <xf numFmtId="0" fontId="4" fillId="0" borderId="16" xfId="0" applyFont="1" applyBorder="1">
      <alignment vertical="center"/>
    </xf>
    <xf numFmtId="38" fontId="4" fillId="0" borderId="47" xfId="1" applyFont="1" applyBorder="1">
      <alignment vertical="center"/>
    </xf>
    <xf numFmtId="0" fontId="6" fillId="0" borderId="0" xfId="0" applyFont="1" applyAlignment="1">
      <alignment horizontal="center" vertical="center"/>
    </xf>
    <xf numFmtId="38" fontId="4" fillId="0" borderId="52" xfId="1" applyFont="1" applyBorder="1" applyAlignment="1">
      <alignment horizontal="right" vertical="center"/>
    </xf>
    <xf numFmtId="0" fontId="4" fillId="0" borderId="59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0" xfId="0" applyFont="1" applyAlignment="1">
      <alignment horizontal="left" vertical="center"/>
    </xf>
    <xf numFmtId="38" fontId="4" fillId="0" borderId="61" xfId="1" applyFont="1" applyBorder="1" applyAlignment="1">
      <alignment horizontal="right" vertical="center"/>
    </xf>
    <xf numFmtId="38" fontId="4" fillId="0" borderId="62" xfId="1" applyFont="1" applyBorder="1" applyAlignment="1">
      <alignment horizontal="right" vertical="center"/>
    </xf>
    <xf numFmtId="38" fontId="4" fillId="0" borderId="63" xfId="1" applyFont="1" applyBorder="1" applyAlignment="1">
      <alignment horizontal="right" vertical="center"/>
    </xf>
    <xf numFmtId="0" fontId="12" fillId="0" borderId="3" xfId="0" applyFont="1" applyBorder="1">
      <alignment vertical="center"/>
    </xf>
    <xf numFmtId="0" fontId="9" fillId="0" borderId="0" xfId="0" applyFont="1">
      <alignment vertical="center"/>
    </xf>
    <xf numFmtId="38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38" fontId="4" fillId="0" borderId="49" xfId="1" applyFont="1" applyBorder="1">
      <alignment vertical="center"/>
    </xf>
    <xf numFmtId="0" fontId="22" fillId="0" borderId="0" xfId="0" applyFont="1">
      <alignment vertical="center"/>
    </xf>
    <xf numFmtId="0" fontId="25" fillId="0" borderId="0" xfId="0" applyFont="1">
      <alignment vertical="center"/>
    </xf>
    <xf numFmtId="0" fontId="22" fillId="0" borderId="40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38" fontId="22" fillId="0" borderId="13" xfId="1" applyFont="1" applyBorder="1" applyAlignment="1">
      <alignment horizontal="right" vertical="center"/>
    </xf>
    <xf numFmtId="3" fontId="22" fillId="0" borderId="13" xfId="0" applyNumberFormat="1" applyFont="1" applyBorder="1" applyAlignment="1">
      <alignment horizontal="right" vertical="center"/>
    </xf>
    <xf numFmtId="0" fontId="22" fillId="0" borderId="13" xfId="0" applyFont="1" applyBorder="1">
      <alignment vertical="center"/>
    </xf>
    <xf numFmtId="38" fontId="22" fillId="0" borderId="52" xfId="1" applyFont="1" applyBorder="1">
      <alignment vertical="center"/>
    </xf>
    <xf numFmtId="38" fontId="22" fillId="0" borderId="1" xfId="1" applyFont="1" applyBorder="1" applyAlignment="1">
      <alignment horizontal="right" vertical="center"/>
    </xf>
    <xf numFmtId="0" fontId="22" fillId="0" borderId="1" xfId="0" applyFont="1" applyBorder="1">
      <alignment vertical="center"/>
    </xf>
    <xf numFmtId="38" fontId="22" fillId="0" borderId="45" xfId="1" applyFont="1" applyBorder="1">
      <alignment vertical="center"/>
    </xf>
    <xf numFmtId="38" fontId="22" fillId="0" borderId="5" xfId="1" applyFont="1" applyBorder="1" applyAlignment="1">
      <alignment horizontal="right" vertical="center"/>
    </xf>
    <xf numFmtId="0" fontId="22" fillId="0" borderId="33" xfId="0" applyFont="1" applyBorder="1">
      <alignment vertical="center"/>
    </xf>
    <xf numFmtId="0" fontId="22" fillId="0" borderId="31" xfId="0" applyFont="1" applyBorder="1">
      <alignment vertical="center"/>
    </xf>
    <xf numFmtId="38" fontId="22" fillId="0" borderId="55" xfId="1" applyFont="1" applyBorder="1">
      <alignment vertical="center"/>
    </xf>
    <xf numFmtId="0" fontId="22" fillId="0" borderId="30" xfId="0" applyFont="1" applyBorder="1">
      <alignment vertical="center"/>
    </xf>
    <xf numFmtId="0" fontId="22" fillId="0" borderId="6" xfId="0" applyFont="1" applyBorder="1">
      <alignment vertical="center"/>
    </xf>
    <xf numFmtId="38" fontId="22" fillId="0" borderId="49" xfId="1" applyFont="1" applyBorder="1" applyAlignment="1">
      <alignment horizontal="right" vertical="center"/>
    </xf>
    <xf numFmtId="38" fontId="22" fillId="0" borderId="31" xfId="1" applyFont="1" applyBorder="1">
      <alignment vertical="center"/>
    </xf>
    <xf numFmtId="0" fontId="22" fillId="0" borderId="27" xfId="0" applyFont="1" applyBorder="1">
      <alignment vertical="center"/>
    </xf>
    <xf numFmtId="38" fontId="22" fillId="0" borderId="50" xfId="1" applyFont="1" applyBorder="1">
      <alignment vertical="center"/>
    </xf>
    <xf numFmtId="0" fontId="22" fillId="0" borderId="36" xfId="0" applyFont="1" applyBorder="1">
      <alignment vertical="center"/>
    </xf>
    <xf numFmtId="0" fontId="22" fillId="0" borderId="28" xfId="0" applyFont="1" applyBorder="1">
      <alignment vertical="center"/>
    </xf>
    <xf numFmtId="38" fontId="22" fillId="0" borderId="51" xfId="1" applyFont="1" applyBorder="1">
      <alignment vertical="center"/>
    </xf>
    <xf numFmtId="0" fontId="22" fillId="0" borderId="34" xfId="0" applyFont="1" applyBorder="1">
      <alignment vertical="center"/>
    </xf>
    <xf numFmtId="0" fontId="22" fillId="0" borderId="29" xfId="0" applyFont="1" applyBorder="1">
      <alignment vertical="center"/>
    </xf>
    <xf numFmtId="0" fontId="22" fillId="0" borderId="32" xfId="0" applyFont="1" applyBorder="1">
      <alignment vertical="center"/>
    </xf>
    <xf numFmtId="0" fontId="22" fillId="0" borderId="56" xfId="0" applyFont="1" applyBorder="1" applyAlignment="1">
      <alignment horizontal="center" vertical="center"/>
    </xf>
    <xf numFmtId="38" fontId="22" fillId="0" borderId="16" xfId="1" applyFont="1" applyBorder="1" applyAlignment="1">
      <alignment horizontal="right" vertical="center"/>
    </xf>
    <xf numFmtId="3" fontId="22" fillId="0" borderId="16" xfId="0" applyNumberFormat="1" applyFont="1" applyBorder="1" applyAlignment="1">
      <alignment horizontal="right" vertical="center"/>
    </xf>
    <xf numFmtId="0" fontId="22" fillId="0" borderId="16" xfId="0" applyFont="1" applyBorder="1">
      <alignment vertical="center"/>
    </xf>
    <xf numFmtId="38" fontId="22" fillId="0" borderId="17" xfId="1" applyFont="1" applyBorder="1">
      <alignment vertical="center"/>
    </xf>
    <xf numFmtId="0" fontId="22" fillId="0" borderId="0" xfId="0" applyFont="1" applyAlignment="1">
      <alignment horizontal="center" vertical="center"/>
    </xf>
    <xf numFmtId="38" fontId="22" fillId="0" borderId="7" xfId="1" applyFont="1" applyBorder="1" applyAlignment="1">
      <alignment horizontal="right" vertical="center"/>
    </xf>
    <xf numFmtId="3" fontId="22" fillId="0" borderId="0" xfId="0" applyNumberFormat="1" applyFont="1" applyAlignment="1">
      <alignment horizontal="right" vertical="center"/>
    </xf>
    <xf numFmtId="38" fontId="22" fillId="0" borderId="0" xfId="1" applyFont="1" applyBorder="1">
      <alignment vertical="center"/>
    </xf>
    <xf numFmtId="0" fontId="22" fillId="0" borderId="13" xfId="0" applyFont="1" applyBorder="1" applyAlignment="1">
      <alignment horizontal="center" vertical="center"/>
    </xf>
    <xf numFmtId="38" fontId="22" fillId="0" borderId="13" xfId="1" applyFont="1" applyBorder="1">
      <alignment vertical="center"/>
    </xf>
    <xf numFmtId="31" fontId="22" fillId="0" borderId="0" xfId="0" applyNumberFormat="1" applyFont="1">
      <alignment vertical="center"/>
    </xf>
    <xf numFmtId="38" fontId="22" fillId="0" borderId="13" xfId="0" applyNumberFormat="1" applyFont="1" applyBorder="1">
      <alignment vertical="center"/>
    </xf>
    <xf numFmtId="0" fontId="22" fillId="0" borderId="0" xfId="0" applyFont="1" applyAlignment="1">
      <alignment horizontal="left" vertical="center"/>
    </xf>
    <xf numFmtId="38" fontId="22" fillId="0" borderId="0" xfId="1" applyFont="1">
      <alignment vertical="center"/>
    </xf>
    <xf numFmtId="38" fontId="22" fillId="0" borderId="16" xfId="1" applyFont="1" applyBorder="1">
      <alignment vertical="center"/>
    </xf>
    <xf numFmtId="0" fontId="4" fillId="2" borderId="27" xfId="0" applyFont="1" applyFill="1" applyBorder="1">
      <alignment vertical="center"/>
    </xf>
    <xf numFmtId="0" fontId="4" fillId="2" borderId="28" xfId="0" applyFont="1" applyFill="1" applyBorder="1">
      <alignment vertical="center"/>
    </xf>
    <xf numFmtId="0" fontId="4" fillId="2" borderId="29" xfId="0" applyFont="1" applyFill="1" applyBorder="1">
      <alignment vertical="center"/>
    </xf>
    <xf numFmtId="0" fontId="27" fillId="0" borderId="0" xfId="0" applyFont="1">
      <alignment vertical="center"/>
    </xf>
    <xf numFmtId="0" fontId="27" fillId="0" borderId="7" xfId="0" applyFont="1" applyBorder="1">
      <alignment vertical="center"/>
    </xf>
    <xf numFmtId="0" fontId="27" fillId="0" borderId="2" xfId="0" applyFont="1" applyBorder="1">
      <alignment vertical="center"/>
    </xf>
    <xf numFmtId="31" fontId="27" fillId="0" borderId="0" xfId="0" applyNumberFormat="1" applyFont="1">
      <alignment vertical="center"/>
    </xf>
    <xf numFmtId="0" fontId="28" fillId="0" borderId="0" xfId="0" applyFont="1">
      <alignment vertical="center"/>
    </xf>
    <xf numFmtId="58" fontId="28" fillId="0" borderId="0" xfId="0" applyNumberFormat="1" applyFont="1">
      <alignment vertical="center"/>
    </xf>
    <xf numFmtId="5" fontId="0" fillId="0" borderId="0" xfId="0" applyNumberFormat="1">
      <alignment vertical="center"/>
    </xf>
    <xf numFmtId="5" fontId="29" fillId="0" borderId="0" xfId="0" applyNumberFormat="1" applyFont="1">
      <alignment vertical="center"/>
    </xf>
    <xf numFmtId="5" fontId="30" fillId="0" borderId="0" xfId="0" applyNumberFormat="1" applyFont="1">
      <alignment vertical="center"/>
    </xf>
    <xf numFmtId="5" fontId="4" fillId="0" borderId="0" xfId="0" applyNumberFormat="1" applyFo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23" xfId="0" applyFont="1" applyBorder="1" applyAlignment="1">
      <alignment horizontal="right" vertical="center"/>
    </xf>
    <xf numFmtId="3" fontId="14" fillId="0" borderId="22" xfId="0" applyNumberFormat="1" applyFont="1" applyBorder="1" applyAlignment="1">
      <alignment horizontal="center" vertical="center"/>
    </xf>
    <xf numFmtId="3" fontId="14" fillId="0" borderId="23" xfId="0" applyNumberFormat="1" applyFont="1" applyBorder="1" applyAlignment="1">
      <alignment horizontal="center" vertical="center"/>
    </xf>
    <xf numFmtId="3" fontId="14" fillId="0" borderId="24" xfId="0" applyNumberFormat="1" applyFont="1" applyBorder="1" applyAlignment="1">
      <alignment horizontal="center" vertical="center"/>
    </xf>
    <xf numFmtId="3" fontId="14" fillId="0" borderId="25" xfId="0" applyNumberFormat="1" applyFont="1" applyBorder="1" applyAlignment="1">
      <alignment horizontal="center" vertical="center"/>
    </xf>
    <xf numFmtId="3" fontId="14" fillId="0" borderId="14" xfId="0" applyNumberFormat="1" applyFont="1" applyBorder="1" applyAlignment="1">
      <alignment horizontal="center" vertical="center"/>
    </xf>
    <xf numFmtId="3" fontId="14" fillId="0" borderId="15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38" fontId="4" fillId="0" borderId="1" xfId="1" applyFont="1" applyBorder="1" applyAlignment="1">
      <alignment horizontal="right" vertical="center"/>
    </xf>
    <xf numFmtId="38" fontId="4" fillId="0" borderId="5" xfId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3" fontId="4" fillId="0" borderId="5" xfId="0" applyNumberFormat="1" applyFont="1" applyBorder="1" applyAlignment="1">
      <alignment horizontal="right" vertical="center"/>
    </xf>
    <xf numFmtId="3" fontId="4" fillId="0" borderId="1" xfId="1" applyNumberFormat="1" applyFont="1" applyBorder="1" applyAlignment="1">
      <alignment horizontal="right" vertical="center"/>
    </xf>
    <xf numFmtId="3" fontId="4" fillId="0" borderId="5" xfId="1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38" fontId="4" fillId="0" borderId="6" xfId="1" applyFont="1" applyBorder="1" applyAlignment="1">
      <alignment horizontal="right" vertical="center"/>
    </xf>
    <xf numFmtId="3" fontId="4" fillId="0" borderId="6" xfId="1" applyNumberFormat="1" applyFont="1" applyBorder="1" applyAlignment="1">
      <alignment horizontal="right" vertical="center"/>
    </xf>
    <xf numFmtId="38" fontId="22" fillId="0" borderId="45" xfId="1" applyFont="1" applyBorder="1" applyAlignment="1">
      <alignment horizontal="right" vertical="center"/>
    </xf>
    <xf numFmtId="38" fontId="22" fillId="0" borderId="47" xfId="1" applyFont="1" applyBorder="1" applyAlignment="1">
      <alignment horizontal="right" vertical="center"/>
    </xf>
    <xf numFmtId="38" fontId="22" fillId="0" borderId="49" xfId="1" applyFont="1" applyBorder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38" fontId="22" fillId="0" borderId="1" xfId="1" applyFont="1" applyBorder="1" applyAlignment="1">
      <alignment horizontal="right" vertical="center"/>
    </xf>
    <xf numFmtId="38" fontId="22" fillId="0" borderId="5" xfId="1" applyFont="1" applyBorder="1" applyAlignment="1">
      <alignment horizontal="right" vertical="center"/>
    </xf>
    <xf numFmtId="3" fontId="22" fillId="0" borderId="1" xfId="0" applyNumberFormat="1" applyFont="1" applyBorder="1" applyAlignment="1">
      <alignment horizontal="right" vertical="center"/>
    </xf>
    <xf numFmtId="3" fontId="22" fillId="0" borderId="5" xfId="0" applyNumberFormat="1" applyFont="1" applyBorder="1" applyAlignment="1">
      <alignment horizontal="right" vertical="center"/>
    </xf>
    <xf numFmtId="0" fontId="22" fillId="0" borderId="48" xfId="0" applyFont="1" applyBorder="1" applyAlignment="1">
      <alignment horizontal="center" vertical="center"/>
    </xf>
    <xf numFmtId="38" fontId="22" fillId="0" borderId="6" xfId="1" applyFont="1" applyBorder="1" applyAlignment="1">
      <alignment horizontal="right" vertical="center"/>
    </xf>
    <xf numFmtId="3" fontId="22" fillId="0" borderId="6" xfId="0" applyNumberFormat="1" applyFont="1" applyBorder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38" fontId="22" fillId="0" borderId="50" xfId="1" applyFont="1" applyBorder="1" applyAlignment="1">
      <alignment horizontal="right" vertical="center"/>
    </xf>
    <xf numFmtId="38" fontId="22" fillId="0" borderId="54" xfId="1" applyFont="1" applyBorder="1" applyAlignment="1">
      <alignment horizontal="right" vertical="center"/>
    </xf>
    <xf numFmtId="38" fontId="22" fillId="0" borderId="51" xfId="1" applyFont="1" applyBorder="1" applyAlignment="1">
      <alignment horizontal="right" vertical="center"/>
    </xf>
    <xf numFmtId="38" fontId="4" fillId="0" borderId="45" xfId="1" applyFont="1" applyBorder="1" applyAlignment="1">
      <alignment horizontal="right" vertical="center"/>
    </xf>
    <xf numFmtId="38" fontId="4" fillId="0" borderId="47" xfId="1" applyFont="1" applyBorder="1" applyAlignment="1">
      <alignment horizontal="right" vertical="center"/>
    </xf>
    <xf numFmtId="0" fontId="4" fillId="0" borderId="44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38" fontId="4" fillId="0" borderId="49" xfId="1" applyFont="1" applyBorder="1" applyAlignment="1">
      <alignment horizontal="right" vertical="center"/>
    </xf>
    <xf numFmtId="0" fontId="4" fillId="0" borderId="48" xfId="0" applyFont="1" applyBorder="1" applyAlignment="1">
      <alignment horizontal="center" vertical="center"/>
    </xf>
    <xf numFmtId="38" fontId="22" fillId="2" borderId="1" xfId="1" applyFont="1" applyFill="1" applyBorder="1" applyAlignment="1">
      <alignment horizontal="right" vertical="center"/>
    </xf>
    <xf numFmtId="38" fontId="22" fillId="2" borderId="5" xfId="1" applyFont="1" applyFill="1" applyBorder="1" applyAlignment="1">
      <alignment horizontal="right" vertical="center"/>
    </xf>
    <xf numFmtId="38" fontId="4" fillId="2" borderId="45" xfId="1" applyFont="1" applyFill="1" applyBorder="1" applyAlignment="1">
      <alignment horizontal="right" vertical="center"/>
    </xf>
    <xf numFmtId="38" fontId="4" fillId="2" borderId="47" xfId="1" applyFont="1" applyFill="1" applyBorder="1" applyAlignment="1">
      <alignment horizontal="right" vertical="center"/>
    </xf>
    <xf numFmtId="38" fontId="22" fillId="0" borderId="1" xfId="1" applyFont="1" applyBorder="1" applyAlignment="1">
      <alignment horizontal="center" vertical="center"/>
    </xf>
    <xf numFmtId="38" fontId="22" fillId="0" borderId="6" xfId="1" applyFont="1" applyBorder="1" applyAlignment="1">
      <alignment horizontal="center" vertical="center"/>
    </xf>
    <xf numFmtId="38" fontId="4" fillId="0" borderId="1" xfId="1" applyFont="1" applyBorder="1" applyAlignment="1">
      <alignment horizontal="center" vertical="center"/>
    </xf>
    <xf numFmtId="38" fontId="4" fillId="0" borderId="5" xfId="1" applyFont="1" applyBorder="1" applyAlignment="1">
      <alignment horizontal="center" vertical="center"/>
    </xf>
    <xf numFmtId="3" fontId="4" fillId="0" borderId="1" xfId="1" applyNumberFormat="1" applyFont="1" applyBorder="1" applyAlignment="1">
      <alignment horizontal="center" vertical="center"/>
    </xf>
    <xf numFmtId="3" fontId="4" fillId="0" borderId="5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38" fontId="17" fillId="0" borderId="1" xfId="1" applyFont="1" applyBorder="1" applyAlignment="1">
      <alignment horizontal="right" vertical="center"/>
    </xf>
    <xf numFmtId="38" fontId="17" fillId="0" borderId="6" xfId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38" fontId="17" fillId="0" borderId="5" xfId="1" applyFont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/>
    </xf>
    <xf numFmtId="3" fontId="4" fillId="0" borderId="6" xfId="0" applyNumberFormat="1" applyFont="1" applyBorder="1" applyAlignment="1">
      <alignment horizontal="right" vertical="center"/>
    </xf>
    <xf numFmtId="38" fontId="4" fillId="0" borderId="50" xfId="1" applyFont="1" applyBorder="1" applyAlignment="1">
      <alignment horizontal="right" vertical="center"/>
    </xf>
    <xf numFmtId="38" fontId="4" fillId="0" borderId="54" xfId="1" applyFont="1" applyBorder="1" applyAlignment="1">
      <alignment horizontal="right" vertical="center"/>
    </xf>
    <xf numFmtId="38" fontId="4" fillId="0" borderId="51" xfId="1" applyFont="1" applyBorder="1" applyAlignment="1">
      <alignment horizontal="right" vertical="center"/>
    </xf>
  </cellXfs>
  <cellStyles count="6">
    <cellStyle name="桁区切り" xfId="1" builtinId="6"/>
    <cellStyle name="桁区切り 2" xfId="3" xr:uid="{8B8349AA-31A7-40AC-994E-31C449E02D18}"/>
    <cellStyle name="桁区切り 3" xfId="5" xr:uid="{DDEFC5DE-E8BA-4A23-8AA4-CAFD3E916D52}"/>
    <cellStyle name="標準" xfId="0" builtinId="0"/>
    <cellStyle name="標準 2" xfId="2" xr:uid="{179EA8A0-06AD-416F-A0B9-83629FA68F82}"/>
    <cellStyle name="標準 3" xfId="4" xr:uid="{810B03E8-8E2B-484F-AFE1-A2814C9C2E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net\OneDrive\&#12489;&#12461;&#12517;&#12513;&#12531;&#12488;\&#33457;&#22290;&#21306;\&#20196;&#21644;6&#24180;&#24230;&#20250;&#35336;\USB\&#20196;&#21644;6&#24180;&#24230;&#20250;&#35336;\2024&#24180;&#24230;&#20250;&#35336;&#30435;&#26619;\2024&#20181;&#35379;&#24115;&#12539;&#20803;&#24115;.xlsm" TargetMode="External"/><Relationship Id="rId1" Type="http://schemas.openxmlformats.org/officeDocument/2006/relationships/externalLinkPath" Target="file:///C:\Users\yonet\OneDrive\&#12489;&#12461;&#12517;&#12513;&#12531;&#12488;\&#33457;&#22290;&#21306;\&#20196;&#21644;6&#24180;&#24230;&#20250;&#35336;\USB\&#20196;&#21644;6&#24180;&#24230;&#20250;&#35336;\2024&#24180;&#24230;&#20250;&#35336;&#30435;&#26619;\2024&#20181;&#35379;&#24115;&#12539;&#20803;&#2411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普通預金"/>
      <sheetName val="データー"/>
      <sheetName val="定期解約"/>
      <sheetName val="協議費"/>
      <sheetName val="補助金"/>
      <sheetName val="山年貢"/>
      <sheetName val="水利費"/>
      <sheetName val="雑収入"/>
      <sheetName val="行事費"/>
      <sheetName val="補助金1"/>
      <sheetName val="役員手当"/>
      <sheetName val="光熱水費"/>
      <sheetName val="雑支出"/>
      <sheetName val="営繕費"/>
      <sheetName val="会議費"/>
      <sheetName val="負担金"/>
      <sheetName val="河川山林維持費"/>
      <sheetName val="保険料"/>
      <sheetName val="水利費1"/>
      <sheetName val="区長交際費"/>
      <sheetName val="環境衛生費"/>
      <sheetName val="通信費"/>
      <sheetName val="ﾚｸﾘｪｰｼｮﾝ費"/>
      <sheetName val="コミュニティ助成金"/>
      <sheetName val="事務消耗品費"/>
    </sheetNames>
    <sheetDataSet>
      <sheetData sheetId="0"/>
      <sheetData sheetId="1">
        <row r="206">
          <cell r="D206">
            <v>1080000</v>
          </cell>
        </row>
        <row r="207">
          <cell r="D207">
            <v>644532</v>
          </cell>
        </row>
        <row r="208">
          <cell r="D208">
            <v>778730</v>
          </cell>
        </row>
        <row r="209">
          <cell r="D209">
            <v>58870</v>
          </cell>
        </row>
        <row r="210">
          <cell r="D210">
            <v>47000</v>
          </cell>
        </row>
        <row r="216">
          <cell r="E216">
            <v>341812</v>
          </cell>
        </row>
        <row r="217">
          <cell r="E217">
            <v>375000</v>
          </cell>
        </row>
        <row r="218">
          <cell r="E218">
            <v>354000</v>
          </cell>
        </row>
        <row r="219">
          <cell r="E219">
            <v>342768</v>
          </cell>
        </row>
        <row r="220">
          <cell r="E220">
            <v>250194</v>
          </cell>
        </row>
        <row r="221">
          <cell r="E221">
            <v>99746</v>
          </cell>
        </row>
        <row r="222">
          <cell r="E222">
            <v>96585</v>
          </cell>
        </row>
        <row r="223">
          <cell r="E223">
            <v>151200</v>
          </cell>
        </row>
        <row r="224">
          <cell r="E224">
            <v>47440</v>
          </cell>
        </row>
        <row r="225">
          <cell r="E225">
            <v>46910</v>
          </cell>
        </row>
        <row r="226">
          <cell r="E226">
            <v>13790</v>
          </cell>
        </row>
        <row r="227">
          <cell r="E227">
            <v>12000</v>
          </cell>
        </row>
        <row r="228">
          <cell r="E228">
            <v>6488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5089-2214-49D8-A0DA-FFA2A93844BF}">
  <sheetPr codeName="Sheet1">
    <pageSetUpPr fitToPage="1"/>
  </sheetPr>
  <dimension ref="A1:H33"/>
  <sheetViews>
    <sheetView workbookViewId="0">
      <selection activeCell="L32" sqref="L32"/>
    </sheetView>
  </sheetViews>
  <sheetFormatPr defaultColWidth="9" defaultRowHeight="13.2" x14ac:dyDescent="0.45"/>
  <cols>
    <col min="1" max="1" width="3.09765625" style="11" customWidth="1"/>
    <col min="2" max="2" width="15.19921875" style="11" customWidth="1"/>
    <col min="3" max="3" width="9" style="11"/>
    <col min="4" max="4" width="14.09765625" style="11" customWidth="1"/>
    <col min="5" max="5" width="9" style="11"/>
    <col min="6" max="6" width="13.59765625" style="11" customWidth="1"/>
    <col min="7" max="7" width="9.69921875" style="11" customWidth="1"/>
    <col min="8" max="8" width="14.69921875" style="11" customWidth="1"/>
    <col min="9" max="16384" width="9" style="11"/>
  </cols>
  <sheetData>
    <row r="1" spans="1:8" ht="32.25" customHeight="1" x14ac:dyDescent="0.45"/>
    <row r="2" spans="1:8" ht="27" customHeight="1" x14ac:dyDescent="0.45">
      <c r="A2" s="203" t="s">
        <v>0</v>
      </c>
      <c r="B2" s="203"/>
      <c r="C2" s="203"/>
      <c r="D2" s="203"/>
      <c r="E2" s="203"/>
      <c r="F2" s="203"/>
      <c r="G2" s="203"/>
      <c r="H2" s="203"/>
    </row>
    <row r="3" spans="1:8" ht="21" x14ac:dyDescent="0.45">
      <c r="B3" s="12"/>
      <c r="C3" s="12"/>
      <c r="D3" s="12"/>
      <c r="E3" s="202" t="s">
        <v>273</v>
      </c>
      <c r="F3" s="202"/>
      <c r="G3" s="202"/>
      <c r="H3" s="138"/>
    </row>
    <row r="4" spans="1:8" ht="10.5" customHeight="1" x14ac:dyDescent="0.45">
      <c r="B4" s="13"/>
      <c r="C4" s="13"/>
      <c r="D4" s="13"/>
      <c r="E4" s="14"/>
      <c r="F4" s="14"/>
      <c r="G4" s="14"/>
      <c r="H4" s="14"/>
    </row>
    <row r="5" spans="1:8" x14ac:dyDescent="0.45">
      <c r="B5" s="15" t="s">
        <v>15</v>
      </c>
      <c r="C5" s="14"/>
      <c r="D5" s="14"/>
      <c r="E5" s="14"/>
      <c r="F5" s="14"/>
      <c r="G5" s="14"/>
      <c r="H5" s="14"/>
    </row>
    <row r="6" spans="1:8" ht="16.2" x14ac:dyDescent="0.45">
      <c r="B6" s="212" t="s">
        <v>12</v>
      </c>
      <c r="C6" s="201" t="s">
        <v>36</v>
      </c>
      <c r="D6" s="211"/>
      <c r="E6" s="200" t="s">
        <v>327</v>
      </c>
      <c r="F6" s="201"/>
      <c r="G6" s="201"/>
      <c r="H6" s="137"/>
    </row>
    <row r="7" spans="1:8" ht="14.25" customHeight="1" x14ac:dyDescent="0.45">
      <c r="B7" s="218"/>
      <c r="C7" s="212" t="s">
        <v>1</v>
      </c>
      <c r="D7" s="16" t="s">
        <v>27</v>
      </c>
      <c r="E7" s="212" t="s">
        <v>2</v>
      </c>
      <c r="F7" s="16" t="s">
        <v>27</v>
      </c>
      <c r="G7" s="17" t="s">
        <v>13</v>
      </c>
      <c r="H7" s="17" t="s">
        <v>11</v>
      </c>
    </row>
    <row r="8" spans="1:8" ht="14.25" customHeight="1" x14ac:dyDescent="0.45">
      <c r="B8" s="213"/>
      <c r="C8" s="213"/>
      <c r="D8" s="18" t="s">
        <v>28</v>
      </c>
      <c r="E8" s="213"/>
      <c r="F8" s="18" t="s">
        <v>28</v>
      </c>
      <c r="G8" s="19" t="s">
        <v>14</v>
      </c>
      <c r="H8" s="20" t="s">
        <v>5</v>
      </c>
    </row>
    <row r="9" spans="1:8" ht="17.25" customHeight="1" x14ac:dyDescent="0.45">
      <c r="B9" s="53" t="s">
        <v>8</v>
      </c>
      <c r="C9" s="215" t="s">
        <v>29</v>
      </c>
      <c r="D9" s="21"/>
      <c r="E9" s="215" t="s">
        <v>189</v>
      </c>
      <c r="F9" s="21"/>
      <c r="G9" s="22" t="s">
        <v>6</v>
      </c>
      <c r="H9" s="63"/>
    </row>
    <row r="10" spans="1:8" ht="15.6" x14ac:dyDescent="0.45">
      <c r="A10" s="11" t="s">
        <v>182</v>
      </c>
      <c r="B10" s="54" t="s">
        <v>18</v>
      </c>
      <c r="C10" s="216"/>
      <c r="D10" s="57">
        <v>7217616</v>
      </c>
      <c r="E10" s="216"/>
      <c r="F10" s="57">
        <v>7219939</v>
      </c>
      <c r="G10" s="23" t="s">
        <v>9</v>
      </c>
      <c r="H10" s="64">
        <v>2E-3</v>
      </c>
    </row>
    <row r="11" spans="1:8" ht="15.6" x14ac:dyDescent="0.45">
      <c r="B11" s="55" t="s">
        <v>16</v>
      </c>
      <c r="C11" s="217"/>
      <c r="D11" s="58"/>
      <c r="E11" s="217"/>
      <c r="F11" s="58"/>
      <c r="G11" s="24" t="s">
        <v>10</v>
      </c>
      <c r="H11" s="58"/>
    </row>
    <row r="12" spans="1:8" ht="17.25" customHeight="1" x14ac:dyDescent="0.45">
      <c r="B12" s="53" t="s">
        <v>8</v>
      </c>
      <c r="C12" s="215" t="s">
        <v>30</v>
      </c>
      <c r="D12" s="59"/>
      <c r="E12" s="215" t="s">
        <v>189</v>
      </c>
      <c r="F12" s="59"/>
      <c r="G12" s="22" t="s">
        <v>6</v>
      </c>
      <c r="H12" s="63"/>
    </row>
    <row r="13" spans="1:8" ht="15.6" x14ac:dyDescent="0.45">
      <c r="A13" s="11" t="s">
        <v>183</v>
      </c>
      <c r="B13" s="54" t="s">
        <v>19</v>
      </c>
      <c r="C13" s="216"/>
      <c r="D13" s="57">
        <v>10126168</v>
      </c>
      <c r="E13" s="216"/>
      <c r="F13" s="57">
        <v>10129432</v>
      </c>
      <c r="G13" s="23" t="s">
        <v>9</v>
      </c>
      <c r="H13" s="64">
        <v>2E-3</v>
      </c>
    </row>
    <row r="14" spans="1:8" ht="15.6" x14ac:dyDescent="0.45">
      <c r="B14" s="55" t="s">
        <v>17</v>
      </c>
      <c r="C14" s="217"/>
      <c r="D14" s="58"/>
      <c r="E14" s="217"/>
      <c r="F14" s="58"/>
      <c r="G14" s="24" t="s">
        <v>10</v>
      </c>
      <c r="H14" s="58"/>
    </row>
    <row r="15" spans="1:8" ht="15.6" x14ac:dyDescent="0.45">
      <c r="B15" s="53" t="s">
        <v>8</v>
      </c>
      <c r="C15" s="215" t="s">
        <v>30</v>
      </c>
      <c r="D15" s="59"/>
      <c r="E15" s="215" t="s">
        <v>189</v>
      </c>
      <c r="F15" s="59"/>
      <c r="G15" s="22" t="s">
        <v>6</v>
      </c>
      <c r="H15" s="63"/>
    </row>
    <row r="16" spans="1:8" ht="15.6" x14ac:dyDescent="0.45">
      <c r="A16" s="11" t="s">
        <v>184</v>
      </c>
      <c r="B16" s="54" t="s">
        <v>20</v>
      </c>
      <c r="C16" s="216"/>
      <c r="D16" s="57">
        <v>5068557</v>
      </c>
      <c r="E16" s="216"/>
      <c r="F16" s="57">
        <v>5070190</v>
      </c>
      <c r="G16" s="23" t="s">
        <v>9</v>
      </c>
      <c r="H16" s="64">
        <v>2E-3</v>
      </c>
    </row>
    <row r="17" spans="1:8" ht="15.6" x14ac:dyDescent="0.45">
      <c r="B17" s="55" t="s">
        <v>21</v>
      </c>
      <c r="C17" s="217"/>
      <c r="D17" s="58"/>
      <c r="E17" s="217"/>
      <c r="F17" s="58"/>
      <c r="G17" s="24" t="s">
        <v>10</v>
      </c>
      <c r="H17" s="58"/>
    </row>
    <row r="18" spans="1:8" ht="15.6" x14ac:dyDescent="0.45">
      <c r="B18" s="53" t="s">
        <v>8</v>
      </c>
      <c r="C18" s="215" t="s">
        <v>31</v>
      </c>
      <c r="D18" s="59"/>
      <c r="E18" s="215" t="s">
        <v>190</v>
      </c>
      <c r="F18" s="59"/>
      <c r="G18" s="22" t="s">
        <v>6</v>
      </c>
      <c r="H18" s="63"/>
    </row>
    <row r="19" spans="1:8" ht="15.6" x14ac:dyDescent="0.45">
      <c r="A19" s="11" t="s">
        <v>185</v>
      </c>
      <c r="B19" s="54" t="s">
        <v>22</v>
      </c>
      <c r="C19" s="216"/>
      <c r="D19" s="57">
        <v>7033645</v>
      </c>
      <c r="E19" s="216"/>
      <c r="F19" s="57">
        <v>7039403</v>
      </c>
      <c r="G19" s="23" t="s">
        <v>9</v>
      </c>
      <c r="H19" s="64">
        <v>2E-3</v>
      </c>
    </row>
    <row r="20" spans="1:8" ht="15.6" x14ac:dyDescent="0.45">
      <c r="B20" s="55" t="s">
        <v>23</v>
      </c>
      <c r="C20" s="217"/>
      <c r="D20" s="58"/>
      <c r="E20" s="217"/>
      <c r="F20" s="58"/>
      <c r="G20" s="24" t="s">
        <v>10</v>
      </c>
      <c r="H20" s="58"/>
    </row>
    <row r="21" spans="1:8" ht="15.6" x14ac:dyDescent="0.45">
      <c r="B21" s="53" t="s">
        <v>8</v>
      </c>
      <c r="C21" s="215" t="s">
        <v>33</v>
      </c>
      <c r="D21" s="57"/>
      <c r="E21" s="215" t="s">
        <v>191</v>
      </c>
      <c r="F21" s="57"/>
      <c r="G21" s="22" t="s">
        <v>6</v>
      </c>
      <c r="H21" s="65"/>
    </row>
    <row r="22" spans="1:8" ht="15.6" x14ac:dyDescent="0.45">
      <c r="A22" s="11" t="s">
        <v>186</v>
      </c>
      <c r="B22" s="54" t="s">
        <v>24</v>
      </c>
      <c r="C22" s="216"/>
      <c r="D22" s="57">
        <v>16655734</v>
      </c>
      <c r="E22" s="216"/>
      <c r="F22" s="57">
        <v>16659266</v>
      </c>
      <c r="G22" s="23" t="s">
        <v>32</v>
      </c>
      <c r="H22" s="64">
        <v>2E-3</v>
      </c>
    </row>
    <row r="23" spans="1:8" ht="16.2" thickBot="1" x14ac:dyDescent="0.5">
      <c r="B23" s="56" t="s">
        <v>34</v>
      </c>
      <c r="C23" s="216"/>
      <c r="D23" s="60"/>
      <c r="E23" s="216"/>
      <c r="F23" s="60"/>
      <c r="G23" s="23" t="s">
        <v>10</v>
      </c>
      <c r="H23" s="64" t="s">
        <v>192</v>
      </c>
    </row>
    <row r="24" spans="1:8" ht="18.75" customHeight="1" thickBot="1" x14ac:dyDescent="0.5">
      <c r="B24" s="214" t="s">
        <v>37</v>
      </c>
      <c r="C24" s="214"/>
      <c r="D24" s="61">
        <f>SUM(D9:D23)</f>
        <v>46101720</v>
      </c>
      <c r="E24" s="205">
        <f>SUM(F9:F23)</f>
        <v>46118230</v>
      </c>
      <c r="F24" s="206"/>
      <c r="G24" s="206"/>
      <c r="H24" s="207"/>
    </row>
    <row r="25" spans="1:8" ht="19.5" customHeight="1" thickBot="1" x14ac:dyDescent="0.5">
      <c r="B25" s="219" t="s">
        <v>328</v>
      </c>
      <c r="C25" s="220"/>
      <c r="D25" s="221"/>
      <c r="E25" s="208"/>
      <c r="F25" s="209"/>
      <c r="G25" s="209"/>
      <c r="H25" s="210"/>
    </row>
    <row r="26" spans="1:8" ht="18.75" customHeight="1" x14ac:dyDescent="0.45">
      <c r="C26" s="25"/>
      <c r="E26" s="25"/>
      <c r="G26" s="204" t="s">
        <v>35</v>
      </c>
      <c r="H26" s="204"/>
    </row>
    <row r="27" spans="1:8" ht="16.2" x14ac:dyDescent="0.45">
      <c r="B27" s="26" t="s">
        <v>38</v>
      </c>
      <c r="C27" s="25"/>
      <c r="E27" s="25"/>
      <c r="G27" s="25"/>
      <c r="H27" s="27"/>
    </row>
    <row r="28" spans="1:8" ht="16.2" x14ac:dyDescent="0.45">
      <c r="A28" s="11" t="s">
        <v>187</v>
      </c>
      <c r="B28" s="212" t="s">
        <v>12</v>
      </c>
      <c r="C28" s="201" t="s">
        <v>36</v>
      </c>
      <c r="D28" s="211"/>
      <c r="E28" s="200" t="s">
        <v>327</v>
      </c>
      <c r="F28" s="201"/>
      <c r="G28" s="201"/>
      <c r="H28" s="211"/>
    </row>
    <row r="29" spans="1:8" ht="14.25" customHeight="1" x14ac:dyDescent="0.45">
      <c r="B29" s="218"/>
      <c r="C29" s="222" t="s">
        <v>1</v>
      </c>
      <c r="D29" s="16" t="s">
        <v>27</v>
      </c>
      <c r="E29" s="222" t="s">
        <v>2</v>
      </c>
      <c r="F29" s="16" t="s">
        <v>27</v>
      </c>
      <c r="G29" s="28" t="s">
        <v>3</v>
      </c>
      <c r="H29" s="17" t="s">
        <v>11</v>
      </c>
    </row>
    <row r="30" spans="1:8" ht="14.25" customHeight="1" x14ac:dyDescent="0.45">
      <c r="B30" s="213"/>
      <c r="C30" s="223"/>
      <c r="D30" s="18" t="s">
        <v>28</v>
      </c>
      <c r="E30" s="223"/>
      <c r="F30" s="18" t="s">
        <v>28</v>
      </c>
      <c r="G30" s="29" t="s">
        <v>4</v>
      </c>
      <c r="H30" s="20" t="s">
        <v>5</v>
      </c>
    </row>
    <row r="31" spans="1:8" ht="16.2" x14ac:dyDescent="0.45">
      <c r="B31" s="53" t="s">
        <v>8</v>
      </c>
      <c r="C31" s="215" t="s">
        <v>30</v>
      </c>
      <c r="D31" s="30"/>
      <c r="E31" s="215" t="s">
        <v>189</v>
      </c>
      <c r="F31" s="31"/>
      <c r="G31" s="22" t="s">
        <v>6</v>
      </c>
      <c r="H31" s="32"/>
    </row>
    <row r="32" spans="1:8" ht="15.6" x14ac:dyDescent="0.45">
      <c r="B32" s="54" t="s">
        <v>25</v>
      </c>
      <c r="C32" s="216"/>
      <c r="D32" s="62">
        <v>1288145</v>
      </c>
      <c r="E32" s="216"/>
      <c r="F32" s="62">
        <v>1288561</v>
      </c>
      <c r="G32" s="23" t="s">
        <v>9</v>
      </c>
      <c r="H32" s="64">
        <v>2E-3</v>
      </c>
    </row>
    <row r="33" spans="2:8" x14ac:dyDescent="0.45">
      <c r="B33" s="55" t="s">
        <v>26</v>
      </c>
      <c r="C33" s="217"/>
      <c r="D33" s="33"/>
      <c r="E33" s="217"/>
      <c r="F33" s="34"/>
      <c r="G33" s="24" t="s">
        <v>10</v>
      </c>
      <c r="H33" s="33"/>
    </row>
  </sheetData>
  <mergeCells count="28">
    <mergeCell ref="E18:E20"/>
    <mergeCell ref="E21:E23"/>
    <mergeCell ref="E31:E33"/>
    <mergeCell ref="E28:H28"/>
    <mergeCell ref="E29:E30"/>
    <mergeCell ref="B28:B30"/>
    <mergeCell ref="B25:D25"/>
    <mergeCell ref="C18:C20"/>
    <mergeCell ref="C21:C23"/>
    <mergeCell ref="C31:C33"/>
    <mergeCell ref="C28:D28"/>
    <mergeCell ref="C29:C30"/>
    <mergeCell ref="E6:G6"/>
    <mergeCell ref="E3:G3"/>
    <mergeCell ref="A2:H2"/>
    <mergeCell ref="G26:H26"/>
    <mergeCell ref="E24:H25"/>
    <mergeCell ref="C6:D6"/>
    <mergeCell ref="C7:C8"/>
    <mergeCell ref="E7:E8"/>
    <mergeCell ref="B24:C24"/>
    <mergeCell ref="C9:C11"/>
    <mergeCell ref="C12:C14"/>
    <mergeCell ref="C15:C17"/>
    <mergeCell ref="B6:B8"/>
    <mergeCell ref="E9:E11"/>
    <mergeCell ref="E12:E14"/>
    <mergeCell ref="E15:E17"/>
  </mergeCells>
  <phoneticPr fontId="2"/>
  <pageMargins left="0.62992125984251968" right="0.43307086614173229" top="0.74803149606299213" bottom="0.74803149606299213" header="0.31496062992125984" footer="0.31496062992125984"/>
  <pageSetup paperSize="9" scale="94"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3300-E700-4FFF-9553-0F2132B75FF7}">
  <sheetPr codeName="Sheet10"/>
  <dimension ref="A1:F61"/>
  <sheetViews>
    <sheetView workbookViewId="0">
      <selection activeCell="G1" sqref="G1"/>
    </sheetView>
  </sheetViews>
  <sheetFormatPr defaultColWidth="9" defaultRowHeight="18" x14ac:dyDescent="0.45"/>
  <cols>
    <col min="1" max="1" width="15.3984375" style="1" customWidth="1"/>
    <col min="2" max="4" width="10.59765625" style="1" customWidth="1"/>
    <col min="5" max="5" width="29.3984375" style="1" customWidth="1"/>
    <col min="6" max="6" width="10.5" style="1" customWidth="1"/>
    <col min="7" max="16384" width="9" style="1"/>
  </cols>
  <sheetData>
    <row r="1" spans="1:6" ht="18.600000000000001" thickBot="1" x14ac:dyDescent="0.5">
      <c r="A1" s="8" t="s">
        <v>44</v>
      </c>
      <c r="E1" s="224" t="s">
        <v>45</v>
      </c>
      <c r="F1" s="224"/>
    </row>
    <row r="2" spans="1:6" ht="18" customHeight="1" x14ac:dyDescent="0.45">
      <c r="A2" s="95" t="s">
        <v>101</v>
      </c>
      <c r="B2" s="96" t="s">
        <v>115</v>
      </c>
      <c r="C2" s="96" t="s">
        <v>116</v>
      </c>
      <c r="D2" s="96" t="s">
        <v>40</v>
      </c>
      <c r="E2" s="97" t="s">
        <v>102</v>
      </c>
      <c r="F2" s="98" t="s">
        <v>114</v>
      </c>
    </row>
    <row r="3" spans="1:6" ht="18" customHeight="1" x14ac:dyDescent="0.45">
      <c r="A3" s="259" t="s">
        <v>46</v>
      </c>
      <c r="B3" s="230">
        <v>366000</v>
      </c>
      <c r="C3" s="230">
        <v>366000</v>
      </c>
      <c r="D3" s="234">
        <f>C3-B3</f>
        <v>0</v>
      </c>
      <c r="E3" s="5" t="s">
        <v>171</v>
      </c>
      <c r="F3" s="257">
        <v>366000</v>
      </c>
    </row>
    <row r="4" spans="1:6" ht="18" customHeight="1" x14ac:dyDescent="0.45">
      <c r="A4" s="260"/>
      <c r="B4" s="231"/>
      <c r="C4" s="231"/>
      <c r="D4" s="235"/>
      <c r="E4" s="6" t="s">
        <v>172</v>
      </c>
      <c r="F4" s="258"/>
    </row>
    <row r="5" spans="1:6" ht="18" customHeight="1" x14ac:dyDescent="0.45">
      <c r="A5" s="260"/>
      <c r="B5" s="231"/>
      <c r="C5" s="231"/>
      <c r="D5" s="235"/>
      <c r="E5" s="6" t="s">
        <v>173</v>
      </c>
      <c r="F5" s="258"/>
    </row>
    <row r="6" spans="1:6" ht="18" customHeight="1" x14ac:dyDescent="0.45">
      <c r="A6" s="260"/>
      <c r="B6" s="231"/>
      <c r="C6" s="231"/>
      <c r="D6" s="235"/>
      <c r="E6" s="6" t="s">
        <v>238</v>
      </c>
      <c r="F6" s="258"/>
    </row>
    <row r="7" spans="1:6" ht="18" customHeight="1" x14ac:dyDescent="0.45">
      <c r="A7" s="260"/>
      <c r="B7" s="231"/>
      <c r="C7" s="231"/>
      <c r="D7" s="235"/>
      <c r="E7" s="6" t="s">
        <v>174</v>
      </c>
      <c r="F7" s="258"/>
    </row>
    <row r="8" spans="1:6" ht="18" customHeight="1" x14ac:dyDescent="0.45">
      <c r="A8" s="260"/>
      <c r="B8" s="231"/>
      <c r="C8" s="231"/>
      <c r="D8" s="235"/>
      <c r="E8" s="6" t="s">
        <v>175</v>
      </c>
      <c r="F8" s="258"/>
    </row>
    <row r="9" spans="1:6" ht="18" customHeight="1" x14ac:dyDescent="0.45">
      <c r="A9" s="260"/>
      <c r="B9" s="231"/>
      <c r="C9" s="231"/>
      <c r="D9" s="235"/>
      <c r="E9" s="6" t="s">
        <v>176</v>
      </c>
      <c r="F9" s="258"/>
    </row>
    <row r="10" spans="1:6" ht="18" customHeight="1" x14ac:dyDescent="0.45">
      <c r="A10" s="262"/>
      <c r="B10" s="237"/>
      <c r="C10" s="237"/>
      <c r="D10" s="238"/>
      <c r="E10" s="7" t="s">
        <v>177</v>
      </c>
      <c r="F10" s="261"/>
    </row>
    <row r="11" spans="1:6" ht="18" customHeight="1" x14ac:dyDescent="0.45">
      <c r="A11" s="259" t="s">
        <v>103</v>
      </c>
      <c r="B11" s="269">
        <v>40000</v>
      </c>
      <c r="C11" s="269">
        <v>34070</v>
      </c>
      <c r="D11" s="271">
        <f>C11-B11</f>
        <v>-5930</v>
      </c>
      <c r="E11" s="40" t="s">
        <v>209</v>
      </c>
      <c r="F11" s="257">
        <v>34070</v>
      </c>
    </row>
    <row r="12" spans="1:6" ht="18" customHeight="1" x14ac:dyDescent="0.45">
      <c r="A12" s="260"/>
      <c r="B12" s="270"/>
      <c r="C12" s="270"/>
      <c r="D12" s="272"/>
      <c r="E12" s="45" t="s">
        <v>256</v>
      </c>
      <c r="F12" s="258"/>
    </row>
    <row r="13" spans="1:6" ht="18" customHeight="1" x14ac:dyDescent="0.45">
      <c r="A13" s="259" t="s">
        <v>47</v>
      </c>
      <c r="B13" s="230">
        <v>340000</v>
      </c>
      <c r="C13" s="230">
        <f>F13+F14+F15</f>
        <v>350021</v>
      </c>
      <c r="D13" s="234">
        <f>C13-B13</f>
        <v>10021</v>
      </c>
      <c r="E13" s="5" t="s">
        <v>79</v>
      </c>
      <c r="F13" s="100">
        <v>305017</v>
      </c>
    </row>
    <row r="14" spans="1:6" ht="18" customHeight="1" x14ac:dyDescent="0.45">
      <c r="A14" s="260"/>
      <c r="B14" s="231"/>
      <c r="C14" s="231"/>
      <c r="D14" s="235"/>
      <c r="E14" s="5" t="s">
        <v>80</v>
      </c>
      <c r="F14" s="105">
        <v>21037</v>
      </c>
    </row>
    <row r="15" spans="1:6" ht="18" customHeight="1" x14ac:dyDescent="0.45">
      <c r="A15" s="260"/>
      <c r="B15" s="231"/>
      <c r="C15" s="231"/>
      <c r="D15" s="235"/>
      <c r="E15" s="67" t="s">
        <v>81</v>
      </c>
      <c r="F15" s="102">
        <v>23967</v>
      </c>
    </row>
    <row r="16" spans="1:6" ht="18" customHeight="1" x14ac:dyDescent="0.45">
      <c r="A16" s="259" t="s">
        <v>104</v>
      </c>
      <c r="B16" s="230">
        <v>150000</v>
      </c>
      <c r="C16" s="230">
        <f>SUM(F16:F17)</f>
        <v>84000</v>
      </c>
      <c r="D16" s="234">
        <f>C16-B16</f>
        <v>-66000</v>
      </c>
      <c r="E16" s="5" t="s">
        <v>146</v>
      </c>
      <c r="F16" s="106">
        <v>66000</v>
      </c>
    </row>
    <row r="17" spans="1:6" ht="18" customHeight="1" x14ac:dyDescent="0.45">
      <c r="A17" s="262"/>
      <c r="B17" s="237"/>
      <c r="C17" s="237"/>
      <c r="D17" s="238"/>
      <c r="E17" s="6" t="s">
        <v>145</v>
      </c>
      <c r="F17" s="107">
        <v>18000</v>
      </c>
    </row>
    <row r="18" spans="1:6" ht="18" customHeight="1" x14ac:dyDescent="0.45">
      <c r="A18" s="259" t="s">
        <v>48</v>
      </c>
      <c r="B18" s="230">
        <v>60000</v>
      </c>
      <c r="C18" s="230">
        <f>SUM(F18:F20)</f>
        <v>53862</v>
      </c>
      <c r="D18" s="234">
        <f>C18-B18</f>
        <v>-6138</v>
      </c>
      <c r="E18" s="5" t="s">
        <v>83</v>
      </c>
      <c r="F18" s="100">
        <v>26500</v>
      </c>
    </row>
    <row r="19" spans="1:6" ht="18" customHeight="1" x14ac:dyDescent="0.45">
      <c r="A19" s="260"/>
      <c r="B19" s="231"/>
      <c r="C19" s="231"/>
      <c r="D19" s="235"/>
      <c r="E19" s="52" t="s">
        <v>239</v>
      </c>
      <c r="F19" s="108">
        <v>11362</v>
      </c>
    </row>
    <row r="20" spans="1:6" ht="18" customHeight="1" x14ac:dyDescent="0.45">
      <c r="A20" s="260"/>
      <c r="B20" s="231"/>
      <c r="C20" s="231"/>
      <c r="D20" s="235"/>
      <c r="E20" s="52" t="s">
        <v>178</v>
      </c>
      <c r="F20" s="108">
        <v>16000</v>
      </c>
    </row>
    <row r="21" spans="1:6" ht="18" customHeight="1" x14ac:dyDescent="0.45">
      <c r="A21" s="99" t="s">
        <v>49</v>
      </c>
      <c r="B21" s="69">
        <v>10000</v>
      </c>
      <c r="C21" s="69">
        <v>6393</v>
      </c>
      <c r="D21" s="71">
        <f>C21-B21</f>
        <v>-3607</v>
      </c>
      <c r="E21" s="5" t="s">
        <v>84</v>
      </c>
      <c r="F21" s="100">
        <v>6393</v>
      </c>
    </row>
    <row r="22" spans="1:6" ht="12.75" customHeight="1" x14ac:dyDescent="0.45">
      <c r="A22" s="103"/>
      <c r="B22" s="88"/>
      <c r="C22" s="88"/>
      <c r="D22" s="92"/>
      <c r="E22" s="42"/>
      <c r="F22" s="104"/>
    </row>
    <row r="23" spans="1:6" ht="18" customHeight="1" x14ac:dyDescent="0.45">
      <c r="A23" s="101" t="s">
        <v>259</v>
      </c>
      <c r="B23" s="90">
        <v>100000</v>
      </c>
      <c r="C23" s="90">
        <v>49170</v>
      </c>
      <c r="D23" s="71">
        <f>C23-B23</f>
        <v>-50830</v>
      </c>
      <c r="E23" s="67" t="s">
        <v>85</v>
      </c>
      <c r="F23" s="110">
        <v>49170</v>
      </c>
    </row>
    <row r="24" spans="1:6" ht="12.75" customHeight="1" x14ac:dyDescent="0.45">
      <c r="A24" s="101"/>
      <c r="B24" s="90"/>
      <c r="C24" s="90"/>
      <c r="D24" s="91"/>
      <c r="E24" s="67"/>
      <c r="F24" s="127"/>
    </row>
    <row r="25" spans="1:6" ht="18" customHeight="1" x14ac:dyDescent="0.45">
      <c r="A25" s="259" t="s">
        <v>106</v>
      </c>
      <c r="B25" s="230">
        <v>425000</v>
      </c>
      <c r="C25" s="230">
        <v>425000</v>
      </c>
      <c r="D25" s="234">
        <f>C25-B25</f>
        <v>0</v>
      </c>
      <c r="E25" s="5" t="s">
        <v>240</v>
      </c>
      <c r="F25" s="257">
        <v>425000</v>
      </c>
    </row>
    <row r="26" spans="1:6" ht="18" customHeight="1" x14ac:dyDescent="0.45">
      <c r="A26" s="260"/>
      <c r="B26" s="231"/>
      <c r="C26" s="231"/>
      <c r="D26" s="235"/>
      <c r="E26" s="6" t="s">
        <v>241</v>
      </c>
      <c r="F26" s="258"/>
    </row>
    <row r="27" spans="1:6" ht="18" customHeight="1" x14ac:dyDescent="0.45">
      <c r="A27" s="109" t="s">
        <v>50</v>
      </c>
      <c r="B27" s="37">
        <v>200000</v>
      </c>
      <c r="C27" s="37">
        <v>0</v>
      </c>
      <c r="D27" s="39">
        <f>C27-B27</f>
        <v>-200000</v>
      </c>
      <c r="E27" s="52"/>
      <c r="F27" s="108">
        <v>0</v>
      </c>
    </row>
    <row r="28" spans="1:6" ht="18" customHeight="1" x14ac:dyDescent="0.45">
      <c r="A28" s="99" t="s">
        <v>107</v>
      </c>
      <c r="B28" s="69">
        <v>15000</v>
      </c>
      <c r="C28" s="69">
        <v>13790</v>
      </c>
      <c r="D28" s="71">
        <f>C28-B28</f>
        <v>-1210</v>
      </c>
      <c r="E28" s="7" t="s">
        <v>86</v>
      </c>
      <c r="F28" s="106">
        <v>13790</v>
      </c>
    </row>
    <row r="29" spans="1:6" ht="18" customHeight="1" x14ac:dyDescent="0.45">
      <c r="A29" s="259" t="s">
        <v>108</v>
      </c>
      <c r="B29" s="230">
        <v>150000</v>
      </c>
      <c r="C29" s="230">
        <f>SUM(F29:F35)</f>
        <v>163700</v>
      </c>
      <c r="D29" s="234">
        <f>C29-B29</f>
        <v>13700</v>
      </c>
      <c r="E29" s="40" t="s">
        <v>87</v>
      </c>
      <c r="F29" s="106">
        <v>13100</v>
      </c>
    </row>
    <row r="30" spans="1:6" ht="18" customHeight="1" x14ac:dyDescent="0.45">
      <c r="A30" s="260"/>
      <c r="B30" s="231"/>
      <c r="C30" s="231"/>
      <c r="D30" s="235"/>
      <c r="E30" s="45" t="s">
        <v>88</v>
      </c>
      <c r="F30" s="107">
        <v>7000</v>
      </c>
    </row>
    <row r="31" spans="1:6" ht="18" customHeight="1" x14ac:dyDescent="0.45">
      <c r="A31" s="260"/>
      <c r="B31" s="231"/>
      <c r="C31" s="231"/>
      <c r="D31" s="235"/>
      <c r="E31" s="45" t="s">
        <v>244</v>
      </c>
      <c r="F31" s="107">
        <v>12000</v>
      </c>
    </row>
    <row r="32" spans="1:6" ht="18" customHeight="1" x14ac:dyDescent="0.45">
      <c r="A32" s="260"/>
      <c r="B32" s="231"/>
      <c r="C32" s="231"/>
      <c r="D32" s="235"/>
      <c r="E32" s="45" t="s">
        <v>242</v>
      </c>
      <c r="F32" s="107">
        <v>10000</v>
      </c>
    </row>
    <row r="33" spans="1:6" ht="18" customHeight="1" x14ac:dyDescent="0.45">
      <c r="A33" s="260"/>
      <c r="B33" s="231"/>
      <c r="C33" s="231"/>
      <c r="D33" s="235"/>
      <c r="E33" s="94" t="s">
        <v>243</v>
      </c>
      <c r="F33" s="110">
        <v>5000</v>
      </c>
    </row>
    <row r="34" spans="1:6" ht="18" customHeight="1" x14ac:dyDescent="0.45">
      <c r="A34" s="260"/>
      <c r="B34" s="231"/>
      <c r="C34" s="231"/>
      <c r="D34" s="235"/>
      <c r="E34" s="45" t="s">
        <v>89</v>
      </c>
      <c r="F34" s="107">
        <v>37100</v>
      </c>
    </row>
    <row r="35" spans="1:6" ht="18" customHeight="1" x14ac:dyDescent="0.45">
      <c r="A35" s="262"/>
      <c r="B35" s="237"/>
      <c r="C35" s="237"/>
      <c r="D35" s="238"/>
      <c r="E35" s="41" t="s">
        <v>90</v>
      </c>
      <c r="F35" s="111">
        <v>79500</v>
      </c>
    </row>
    <row r="36" spans="1:6" ht="18" customHeight="1" x14ac:dyDescent="0.45">
      <c r="A36" s="259" t="s">
        <v>109</v>
      </c>
      <c r="B36" s="230">
        <v>60000</v>
      </c>
      <c r="C36" s="230">
        <f>SUM(F36:F37)</f>
        <v>46910</v>
      </c>
      <c r="D36" s="234">
        <f>C36-B36</f>
        <v>-13090</v>
      </c>
      <c r="E36" s="5" t="s">
        <v>91</v>
      </c>
      <c r="F36" s="106">
        <v>33500</v>
      </c>
    </row>
    <row r="37" spans="1:6" ht="18" customHeight="1" x14ac:dyDescent="0.45">
      <c r="A37" s="260"/>
      <c r="B37" s="231"/>
      <c r="C37" s="231"/>
      <c r="D37" s="235"/>
      <c r="E37" s="6" t="s">
        <v>92</v>
      </c>
      <c r="F37" s="107">
        <v>13410</v>
      </c>
    </row>
    <row r="38" spans="1:6" ht="18" customHeight="1" x14ac:dyDescent="0.45">
      <c r="A38" s="259" t="s">
        <v>110</v>
      </c>
      <c r="B38" s="230">
        <v>350000</v>
      </c>
      <c r="C38" s="230">
        <f>SUM(F38:F42)</f>
        <v>219817</v>
      </c>
      <c r="D38" s="234">
        <f>C38-B38</f>
        <v>-130183</v>
      </c>
      <c r="E38" s="5" t="s">
        <v>247</v>
      </c>
      <c r="F38" s="106">
        <v>5000</v>
      </c>
    </row>
    <row r="39" spans="1:6" ht="18" customHeight="1" x14ac:dyDescent="0.45">
      <c r="A39" s="260"/>
      <c r="B39" s="231"/>
      <c r="C39" s="231"/>
      <c r="D39" s="235"/>
      <c r="E39" s="67" t="s">
        <v>93</v>
      </c>
      <c r="F39" s="110">
        <v>11000</v>
      </c>
    </row>
    <row r="40" spans="1:6" ht="18" customHeight="1" x14ac:dyDescent="0.45">
      <c r="A40" s="260"/>
      <c r="B40" s="231"/>
      <c r="C40" s="231"/>
      <c r="D40" s="235"/>
      <c r="E40" s="6" t="s">
        <v>245</v>
      </c>
      <c r="F40" s="107">
        <v>153174</v>
      </c>
    </row>
    <row r="41" spans="1:6" ht="18" customHeight="1" x14ac:dyDescent="0.45">
      <c r="A41" s="260"/>
      <c r="B41" s="231"/>
      <c r="C41" s="231"/>
      <c r="D41" s="235"/>
      <c r="E41" s="6" t="s">
        <v>246</v>
      </c>
      <c r="F41" s="107">
        <v>20643</v>
      </c>
    </row>
    <row r="42" spans="1:6" ht="18" customHeight="1" x14ac:dyDescent="0.45">
      <c r="A42" s="262"/>
      <c r="B42" s="237"/>
      <c r="C42" s="237"/>
      <c r="D42" s="238"/>
      <c r="E42" s="6" t="s">
        <v>150</v>
      </c>
      <c r="F42" s="107">
        <v>30000</v>
      </c>
    </row>
    <row r="43" spans="1:6" ht="18" customHeight="1" x14ac:dyDescent="0.45">
      <c r="A43" s="109" t="s">
        <v>51</v>
      </c>
      <c r="B43" s="37">
        <v>20000</v>
      </c>
      <c r="C43" s="37">
        <v>0</v>
      </c>
      <c r="D43" s="39">
        <f>C43-B43</f>
        <v>-20000</v>
      </c>
      <c r="E43" s="52"/>
      <c r="F43" s="108">
        <v>0</v>
      </c>
    </row>
    <row r="44" spans="1:6" ht="18" customHeight="1" x14ac:dyDescent="0.45">
      <c r="A44" s="259" t="s">
        <v>111</v>
      </c>
      <c r="B44" s="230">
        <v>1700000</v>
      </c>
      <c r="C44" s="230">
        <f>SUM(F44:F58)</f>
        <v>1383598</v>
      </c>
      <c r="D44" s="234">
        <f>C44-B44</f>
        <v>-316402</v>
      </c>
      <c r="E44" s="5" t="s">
        <v>180</v>
      </c>
      <c r="F44" s="257">
        <v>195696</v>
      </c>
    </row>
    <row r="45" spans="1:6" ht="18" customHeight="1" x14ac:dyDescent="0.45">
      <c r="A45" s="260"/>
      <c r="B45" s="231"/>
      <c r="C45" s="231"/>
      <c r="D45" s="235"/>
      <c r="E45" s="42" t="s">
        <v>179</v>
      </c>
      <c r="F45" s="261"/>
    </row>
    <row r="46" spans="1:6" ht="18" customHeight="1" x14ac:dyDescent="0.45">
      <c r="A46" s="260"/>
      <c r="B46" s="231"/>
      <c r="C46" s="231"/>
      <c r="D46" s="235"/>
      <c r="E46" s="5" t="s">
        <v>181</v>
      </c>
      <c r="F46" s="257">
        <v>36288</v>
      </c>
    </row>
    <row r="47" spans="1:6" ht="18" customHeight="1" x14ac:dyDescent="0.45">
      <c r="A47" s="260"/>
      <c r="B47" s="231"/>
      <c r="C47" s="231"/>
      <c r="D47" s="235"/>
      <c r="E47" s="42"/>
      <c r="F47" s="261"/>
    </row>
    <row r="48" spans="1:6" ht="18" customHeight="1" x14ac:dyDescent="0.45">
      <c r="A48" s="260"/>
      <c r="B48" s="231"/>
      <c r="C48" s="231"/>
      <c r="D48" s="235"/>
      <c r="E48" s="5" t="s">
        <v>97</v>
      </c>
      <c r="F48" s="257">
        <v>57666</v>
      </c>
    </row>
    <row r="49" spans="1:6" ht="18" customHeight="1" x14ac:dyDescent="0.45">
      <c r="A49" s="260"/>
      <c r="B49" s="231"/>
      <c r="C49" s="231"/>
      <c r="D49" s="235"/>
      <c r="E49" s="93" t="s">
        <v>248</v>
      </c>
      <c r="F49" s="258"/>
    </row>
    <row r="50" spans="1:6" ht="18" customHeight="1" x14ac:dyDescent="0.45">
      <c r="A50" s="260"/>
      <c r="B50" s="231"/>
      <c r="C50" s="231"/>
      <c r="D50" s="235"/>
      <c r="E50" s="93" t="s">
        <v>249</v>
      </c>
      <c r="F50" s="258"/>
    </row>
    <row r="51" spans="1:6" ht="18" customHeight="1" x14ac:dyDescent="0.45">
      <c r="A51" s="260"/>
      <c r="B51" s="231"/>
      <c r="C51" s="231"/>
      <c r="D51" s="235"/>
      <c r="E51" s="52" t="s">
        <v>98</v>
      </c>
      <c r="F51" s="108">
        <v>80000</v>
      </c>
    </row>
    <row r="52" spans="1:6" ht="18" customHeight="1" x14ac:dyDescent="0.45">
      <c r="A52" s="260"/>
      <c r="B52" s="231"/>
      <c r="C52" s="231"/>
      <c r="D52" s="235"/>
      <c r="E52" s="2" t="s">
        <v>253</v>
      </c>
      <c r="F52" s="112">
        <v>3634</v>
      </c>
    </row>
    <row r="53" spans="1:6" ht="18" customHeight="1" x14ac:dyDescent="0.45">
      <c r="A53" s="260"/>
      <c r="B53" s="231"/>
      <c r="C53" s="231"/>
      <c r="D53" s="235"/>
      <c r="E53" s="52" t="s">
        <v>254</v>
      </c>
      <c r="F53" s="112">
        <v>36324</v>
      </c>
    </row>
    <row r="54" spans="1:6" ht="18" customHeight="1" x14ac:dyDescent="0.45">
      <c r="A54" s="260"/>
      <c r="B54" s="231"/>
      <c r="C54" s="231"/>
      <c r="D54" s="235"/>
      <c r="E54" s="2" t="s">
        <v>250</v>
      </c>
      <c r="F54" s="108">
        <v>850000</v>
      </c>
    </row>
    <row r="55" spans="1:6" ht="18" customHeight="1" x14ac:dyDescent="0.45">
      <c r="A55" s="260"/>
      <c r="B55" s="231"/>
      <c r="C55" s="231"/>
      <c r="D55" s="235"/>
      <c r="E55" s="2" t="s">
        <v>99</v>
      </c>
      <c r="F55" s="108">
        <v>11220</v>
      </c>
    </row>
    <row r="56" spans="1:6" ht="18" customHeight="1" x14ac:dyDescent="0.45">
      <c r="A56" s="260"/>
      <c r="B56" s="231"/>
      <c r="C56" s="231"/>
      <c r="D56" s="235"/>
      <c r="E56" s="2" t="s">
        <v>100</v>
      </c>
      <c r="F56" s="108">
        <v>10800</v>
      </c>
    </row>
    <row r="57" spans="1:6" ht="18" customHeight="1" x14ac:dyDescent="0.45">
      <c r="A57" s="260"/>
      <c r="B57" s="231"/>
      <c r="C57" s="231"/>
      <c r="D57" s="235"/>
      <c r="E57" s="2" t="s">
        <v>251</v>
      </c>
      <c r="F57" s="108">
        <v>101970</v>
      </c>
    </row>
    <row r="58" spans="1:6" ht="18" customHeight="1" x14ac:dyDescent="0.45">
      <c r="A58" s="260"/>
      <c r="B58" s="231"/>
      <c r="C58" s="231"/>
      <c r="D58" s="235"/>
      <c r="E58" s="52"/>
      <c r="F58" s="108"/>
    </row>
    <row r="59" spans="1:6" ht="18" customHeight="1" x14ac:dyDescent="0.45">
      <c r="A59" s="113" t="s">
        <v>258</v>
      </c>
      <c r="B59" s="37">
        <v>2500000</v>
      </c>
      <c r="C59" s="37">
        <v>2502313</v>
      </c>
      <c r="D59" s="39">
        <f>C59-B59</f>
        <v>2313</v>
      </c>
      <c r="E59" s="52" t="s">
        <v>252</v>
      </c>
      <c r="F59" s="108">
        <v>2502313</v>
      </c>
    </row>
    <row r="60" spans="1:6" ht="18" customHeight="1" x14ac:dyDescent="0.45">
      <c r="A60" s="109" t="s">
        <v>112</v>
      </c>
      <c r="B60" s="3">
        <v>917556</v>
      </c>
      <c r="C60" s="3">
        <v>0</v>
      </c>
      <c r="D60" s="4">
        <f>C60-B60</f>
        <v>-917556</v>
      </c>
      <c r="E60" s="52"/>
      <c r="F60" s="108">
        <v>0</v>
      </c>
    </row>
    <row r="61" spans="1:6" ht="18" customHeight="1" thickBot="1" x14ac:dyDescent="0.5">
      <c r="A61" s="114" t="s">
        <v>113</v>
      </c>
      <c r="B61" s="115">
        <f>SUM(B3:B60)</f>
        <v>7403556</v>
      </c>
      <c r="C61" s="115">
        <f>SUM(C3:C60)</f>
        <v>5698644</v>
      </c>
      <c r="D61" s="116">
        <f>C61-B61</f>
        <v>-1704912</v>
      </c>
      <c r="E61" s="117"/>
      <c r="F61" s="118"/>
    </row>
  </sheetData>
  <mergeCells count="47">
    <mergeCell ref="F46:F47"/>
    <mergeCell ref="F48:F50"/>
    <mergeCell ref="F25:F26"/>
    <mergeCell ref="A25:A26"/>
    <mergeCell ref="B25:B26"/>
    <mergeCell ref="C25:C26"/>
    <mergeCell ref="D25:D26"/>
    <mergeCell ref="F44:F45"/>
    <mergeCell ref="A29:A35"/>
    <mergeCell ref="B29:B35"/>
    <mergeCell ref="C29:C35"/>
    <mergeCell ref="D29:D35"/>
    <mergeCell ref="D44:D58"/>
    <mergeCell ref="C44:C58"/>
    <mergeCell ref="B44:B58"/>
    <mergeCell ref="A44:A58"/>
    <mergeCell ref="A38:A42"/>
    <mergeCell ref="B38:B42"/>
    <mergeCell ref="C38:C42"/>
    <mergeCell ref="D38:D42"/>
    <mergeCell ref="A36:A37"/>
    <mergeCell ref="B36:B37"/>
    <mergeCell ref="C36:C37"/>
    <mergeCell ref="D36:D37"/>
    <mergeCell ref="E1:F1"/>
    <mergeCell ref="A13:A15"/>
    <mergeCell ref="B13:B15"/>
    <mergeCell ref="C13:C15"/>
    <mergeCell ref="D13:D15"/>
    <mergeCell ref="F3:F10"/>
    <mergeCell ref="A3:A10"/>
    <mergeCell ref="B3:B10"/>
    <mergeCell ref="C3:C10"/>
    <mergeCell ref="D3:D10"/>
    <mergeCell ref="A11:A12"/>
    <mergeCell ref="B11:B12"/>
    <mergeCell ref="C11:C12"/>
    <mergeCell ref="D11:D12"/>
    <mergeCell ref="F11:F12"/>
    <mergeCell ref="A18:A20"/>
    <mergeCell ref="D16:D17"/>
    <mergeCell ref="C18:C20"/>
    <mergeCell ref="B18:B20"/>
    <mergeCell ref="D18:D20"/>
    <mergeCell ref="A16:A17"/>
    <mergeCell ref="B16:B17"/>
    <mergeCell ref="C16:C17"/>
  </mergeCells>
  <phoneticPr fontId="2"/>
  <pageMargins left="0.25" right="0.25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7233-BB25-4B99-BB65-4095812282BE}">
  <sheetPr codeName="Sheet2"/>
  <dimension ref="A1:H38"/>
  <sheetViews>
    <sheetView topLeftCell="B1" workbookViewId="0">
      <selection activeCell="J18" sqref="J18"/>
    </sheetView>
  </sheetViews>
  <sheetFormatPr defaultColWidth="9" defaultRowHeight="18" x14ac:dyDescent="0.45"/>
  <cols>
    <col min="1" max="1" width="3.8984375" style="1" hidden="1" customWidth="1"/>
    <col min="2" max="2" width="2.69921875" style="1" customWidth="1"/>
    <col min="3" max="3" width="7.59765625" style="1" customWidth="1"/>
    <col min="4" max="5" width="10.59765625" style="1" customWidth="1"/>
    <col min="6" max="6" width="8.8984375" style="1" customWidth="1"/>
    <col min="7" max="7" width="37.19921875" style="1" customWidth="1"/>
    <col min="8" max="8" width="10.09765625" style="1" customWidth="1"/>
    <col min="9" max="16384" width="9" style="1"/>
  </cols>
  <sheetData>
    <row r="1" spans="3:8" ht="36.75" customHeight="1" x14ac:dyDescent="0.45">
      <c r="C1" s="225" t="s">
        <v>268</v>
      </c>
      <c r="D1" s="225"/>
      <c r="E1" s="225"/>
      <c r="F1" s="225"/>
      <c r="G1" s="225"/>
      <c r="H1" s="225"/>
    </row>
    <row r="3" spans="3:8" ht="15" customHeight="1" x14ac:dyDescent="0.45">
      <c r="C3" s="1" t="s">
        <v>39</v>
      </c>
      <c r="G3" s="224" t="s">
        <v>45</v>
      </c>
      <c r="H3" s="224"/>
    </row>
    <row r="4" spans="3:8" ht="15" customHeight="1" x14ac:dyDescent="0.45">
      <c r="C4" s="9" t="s">
        <v>101</v>
      </c>
      <c r="D4" s="9" t="s">
        <v>115</v>
      </c>
      <c r="E4" s="9" t="s">
        <v>116</v>
      </c>
      <c r="F4" s="9" t="s">
        <v>40</v>
      </c>
      <c r="G4" s="66" t="s">
        <v>102</v>
      </c>
      <c r="H4" s="9" t="s">
        <v>114</v>
      </c>
    </row>
    <row r="5" spans="3:8" ht="15" customHeight="1" x14ac:dyDescent="0.45">
      <c r="C5" s="9" t="s">
        <v>117</v>
      </c>
      <c r="D5" s="37">
        <v>1422934</v>
      </c>
      <c r="E5" s="37">
        <v>1422934</v>
      </c>
      <c r="F5" s="38">
        <f>E5-D5</f>
        <v>0</v>
      </c>
      <c r="G5" s="52" t="s">
        <v>194</v>
      </c>
      <c r="H5" s="3">
        <v>1422934</v>
      </c>
    </row>
    <row r="6" spans="3:8" ht="15" customHeight="1" x14ac:dyDescent="0.45">
      <c r="C6" s="68" t="s">
        <v>193</v>
      </c>
      <c r="D6" s="69">
        <v>4378196</v>
      </c>
      <c r="E6" s="69">
        <v>4378275</v>
      </c>
      <c r="F6" s="38">
        <f>E6-D6</f>
        <v>79</v>
      </c>
      <c r="G6" s="72" t="s">
        <v>195</v>
      </c>
      <c r="H6" s="44">
        <v>4378275</v>
      </c>
    </row>
    <row r="7" spans="3:8" ht="15" customHeight="1" x14ac:dyDescent="0.45">
      <c r="C7" s="68" t="s">
        <v>118</v>
      </c>
      <c r="D7" s="69">
        <v>1060000</v>
      </c>
      <c r="E7" s="69">
        <v>1080000</v>
      </c>
      <c r="F7" s="70">
        <f t="shared" ref="F7:F27" si="0">E7-D7</f>
        <v>20000</v>
      </c>
      <c r="G7" s="5" t="s">
        <v>196</v>
      </c>
      <c r="H7" s="48">
        <v>1080000</v>
      </c>
    </row>
    <row r="8" spans="3:8" ht="15" customHeight="1" x14ac:dyDescent="0.45">
      <c r="C8" s="9" t="s">
        <v>119</v>
      </c>
      <c r="D8" s="37">
        <v>48000</v>
      </c>
      <c r="E8" s="37">
        <v>48000</v>
      </c>
      <c r="F8" s="38">
        <f t="shared" si="0"/>
        <v>0</v>
      </c>
      <c r="G8" s="52" t="s">
        <v>68</v>
      </c>
      <c r="H8" s="3">
        <v>48000</v>
      </c>
    </row>
    <row r="9" spans="3:8" ht="15" customHeight="1" x14ac:dyDescent="0.45">
      <c r="C9" s="9" t="s">
        <v>120</v>
      </c>
      <c r="D9" s="37">
        <v>80000</v>
      </c>
      <c r="E9" s="37">
        <v>72830</v>
      </c>
      <c r="F9" s="38">
        <f t="shared" si="0"/>
        <v>-7170</v>
      </c>
      <c r="G9" s="52" t="s">
        <v>197</v>
      </c>
      <c r="H9" s="3">
        <v>72830</v>
      </c>
    </row>
    <row r="10" spans="3:8" ht="15" customHeight="1" x14ac:dyDescent="0.45">
      <c r="C10" s="228" t="s">
        <v>121</v>
      </c>
      <c r="D10" s="230">
        <v>800000</v>
      </c>
      <c r="E10" s="230">
        <f>SUM(H10:H18)</f>
        <v>884284</v>
      </c>
      <c r="F10" s="232">
        <f t="shared" si="0"/>
        <v>84284</v>
      </c>
      <c r="G10" s="5" t="s">
        <v>69</v>
      </c>
      <c r="H10" s="48">
        <v>5000</v>
      </c>
    </row>
    <row r="11" spans="3:8" ht="15" customHeight="1" x14ac:dyDescent="0.45">
      <c r="C11" s="229"/>
      <c r="D11" s="231"/>
      <c r="E11" s="231"/>
      <c r="F11" s="233"/>
      <c r="G11" s="67" t="s">
        <v>213</v>
      </c>
      <c r="H11" s="76">
        <v>24000</v>
      </c>
    </row>
    <row r="12" spans="3:8" ht="15" customHeight="1" x14ac:dyDescent="0.45">
      <c r="C12" s="229"/>
      <c r="D12" s="231"/>
      <c r="E12" s="231"/>
      <c r="F12" s="233"/>
      <c r="G12" s="6" t="s">
        <v>71</v>
      </c>
      <c r="H12" s="49">
        <v>304200</v>
      </c>
    </row>
    <row r="13" spans="3:8" ht="15" customHeight="1" x14ac:dyDescent="0.45">
      <c r="C13" s="229"/>
      <c r="D13" s="231"/>
      <c r="E13" s="231"/>
      <c r="F13" s="233"/>
      <c r="G13" s="6" t="s">
        <v>70</v>
      </c>
      <c r="H13" s="49">
        <v>21600</v>
      </c>
    </row>
    <row r="14" spans="3:8" ht="15" customHeight="1" x14ac:dyDescent="0.45">
      <c r="C14" s="229"/>
      <c r="D14" s="231"/>
      <c r="E14" s="231"/>
      <c r="F14" s="233"/>
      <c r="G14" s="6" t="s">
        <v>72</v>
      </c>
      <c r="H14" s="49">
        <v>33800</v>
      </c>
    </row>
    <row r="15" spans="3:8" ht="15" customHeight="1" x14ac:dyDescent="0.45">
      <c r="C15" s="229"/>
      <c r="D15" s="231"/>
      <c r="E15" s="231"/>
      <c r="F15" s="233"/>
      <c r="G15" s="6" t="s">
        <v>73</v>
      </c>
      <c r="H15" s="49">
        <v>63800</v>
      </c>
    </row>
    <row r="16" spans="3:8" ht="15" customHeight="1" x14ac:dyDescent="0.45">
      <c r="C16" s="229"/>
      <c r="D16" s="231"/>
      <c r="E16" s="231"/>
      <c r="F16" s="233"/>
      <c r="G16" s="45" t="s">
        <v>144</v>
      </c>
      <c r="H16" s="50">
        <v>193884</v>
      </c>
    </row>
    <row r="17" spans="3:8" ht="15" customHeight="1" x14ac:dyDescent="0.45">
      <c r="C17" s="229"/>
      <c r="D17" s="231"/>
      <c r="E17" s="231"/>
      <c r="F17" s="233"/>
      <c r="G17" s="73"/>
      <c r="H17" s="50"/>
    </row>
    <row r="18" spans="3:8" ht="15" customHeight="1" x14ac:dyDescent="0.45">
      <c r="C18" s="229"/>
      <c r="D18" s="231"/>
      <c r="E18" s="231"/>
      <c r="F18" s="233"/>
      <c r="G18" s="47" t="s">
        <v>143</v>
      </c>
      <c r="H18" s="50">
        <v>238000</v>
      </c>
    </row>
    <row r="19" spans="3:8" ht="15" customHeight="1" x14ac:dyDescent="0.45">
      <c r="C19" s="228" t="s">
        <v>122</v>
      </c>
      <c r="D19" s="230">
        <v>650000</v>
      </c>
      <c r="E19" s="230">
        <f>SUM(H19:H26)</f>
        <v>922970</v>
      </c>
      <c r="F19" s="232">
        <f t="shared" si="0"/>
        <v>272970</v>
      </c>
      <c r="G19" s="5" t="s">
        <v>74</v>
      </c>
      <c r="H19" s="48">
        <v>383500</v>
      </c>
    </row>
    <row r="20" spans="3:8" ht="15" customHeight="1" x14ac:dyDescent="0.45">
      <c r="C20" s="229"/>
      <c r="D20" s="231"/>
      <c r="E20" s="231"/>
      <c r="F20" s="233"/>
      <c r="G20" s="6" t="s">
        <v>198</v>
      </c>
      <c r="H20" s="49">
        <v>15000</v>
      </c>
    </row>
    <row r="21" spans="3:8" ht="15" customHeight="1" x14ac:dyDescent="0.45">
      <c r="C21" s="229"/>
      <c r="D21" s="231"/>
      <c r="E21" s="231"/>
      <c r="F21" s="233"/>
      <c r="G21" s="6" t="s">
        <v>210</v>
      </c>
      <c r="H21" s="49">
        <v>16192</v>
      </c>
    </row>
    <row r="22" spans="3:8" ht="15" customHeight="1" x14ac:dyDescent="0.45">
      <c r="C22" s="229"/>
      <c r="D22" s="231"/>
      <c r="E22" s="231"/>
      <c r="F22" s="233"/>
      <c r="G22" s="6" t="s">
        <v>75</v>
      </c>
      <c r="H22" s="49">
        <v>9630</v>
      </c>
    </row>
    <row r="23" spans="3:8" ht="15" customHeight="1" x14ac:dyDescent="0.45">
      <c r="C23" s="229"/>
      <c r="D23" s="231"/>
      <c r="E23" s="231"/>
      <c r="F23" s="233"/>
      <c r="G23" s="6" t="s">
        <v>142</v>
      </c>
      <c r="H23" s="49">
        <v>211395</v>
      </c>
    </row>
    <row r="24" spans="3:8" ht="15" customHeight="1" x14ac:dyDescent="0.45">
      <c r="C24" s="229"/>
      <c r="D24" s="231"/>
      <c r="E24" s="231"/>
      <c r="F24" s="233"/>
      <c r="G24" s="6" t="s">
        <v>211</v>
      </c>
      <c r="H24" s="49">
        <v>287241</v>
      </c>
    </row>
    <row r="25" spans="3:8" ht="15" customHeight="1" x14ac:dyDescent="0.45">
      <c r="C25" s="229"/>
      <c r="D25" s="231"/>
      <c r="E25" s="231"/>
      <c r="F25" s="233"/>
      <c r="G25" s="6" t="s">
        <v>76</v>
      </c>
      <c r="H25" s="49">
        <v>4</v>
      </c>
    </row>
    <row r="26" spans="3:8" ht="15" customHeight="1" x14ac:dyDescent="0.45">
      <c r="C26" s="229"/>
      <c r="D26" s="231"/>
      <c r="E26" s="231"/>
      <c r="F26" s="233"/>
      <c r="G26" s="7" t="s">
        <v>77</v>
      </c>
      <c r="H26" s="46">
        <v>8</v>
      </c>
    </row>
    <row r="27" spans="3:8" ht="15" customHeight="1" x14ac:dyDescent="0.45">
      <c r="C27" s="9" t="s">
        <v>123</v>
      </c>
      <c r="D27" s="37">
        <f>SUM(D5:D19)</f>
        <v>8439130</v>
      </c>
      <c r="E27" s="37">
        <f>SUM(E5:E19)</f>
        <v>8809293</v>
      </c>
      <c r="F27" s="38">
        <f t="shared" si="0"/>
        <v>370163</v>
      </c>
      <c r="G27" s="52"/>
      <c r="H27" s="3"/>
    </row>
    <row r="29" spans="3:8" ht="24.9" customHeight="1" x14ac:dyDescent="0.45">
      <c r="D29" s="9" t="s">
        <v>41</v>
      </c>
      <c r="E29" s="3">
        <v>8697598</v>
      </c>
    </row>
    <row r="30" spans="3:8" ht="24.9" customHeight="1" x14ac:dyDescent="0.45">
      <c r="D30" s="9" t="s">
        <v>42</v>
      </c>
      <c r="E30" s="3">
        <v>6432042</v>
      </c>
    </row>
    <row r="31" spans="3:8" ht="24.9" customHeight="1" x14ac:dyDescent="0.45">
      <c r="D31" s="9" t="s">
        <v>43</v>
      </c>
      <c r="E31" s="36">
        <f>E29-E30</f>
        <v>2265556</v>
      </c>
    </row>
    <row r="32" spans="3:8" ht="24.9" customHeight="1" x14ac:dyDescent="0.45">
      <c r="G32" s="1" t="s">
        <v>217</v>
      </c>
    </row>
    <row r="34" spans="7:8" x14ac:dyDescent="0.45">
      <c r="G34" s="227">
        <v>44639</v>
      </c>
      <c r="H34" s="227"/>
    </row>
    <row r="35" spans="7:8" ht="12" customHeight="1" x14ac:dyDescent="0.45"/>
    <row r="36" spans="7:8" ht="35.1" customHeight="1" x14ac:dyDescent="0.45">
      <c r="G36" s="226" t="s">
        <v>159</v>
      </c>
      <c r="H36" s="226"/>
    </row>
    <row r="37" spans="7:8" ht="35.1" customHeight="1" x14ac:dyDescent="0.45">
      <c r="G37" s="226" t="s">
        <v>160</v>
      </c>
      <c r="H37" s="226"/>
    </row>
    <row r="38" spans="7:8" x14ac:dyDescent="0.45">
      <c r="G38" s="8"/>
    </row>
  </sheetData>
  <mergeCells count="13">
    <mergeCell ref="G3:H3"/>
    <mergeCell ref="C1:H1"/>
    <mergeCell ref="G36:H36"/>
    <mergeCell ref="G37:H37"/>
    <mergeCell ref="G34:H34"/>
    <mergeCell ref="C10:C18"/>
    <mergeCell ref="D10:D18"/>
    <mergeCell ref="E10:E18"/>
    <mergeCell ref="F10:F18"/>
    <mergeCell ref="C19:C26"/>
    <mergeCell ref="D19:D26"/>
    <mergeCell ref="E19:E26"/>
    <mergeCell ref="F19:F26"/>
  </mergeCells>
  <phoneticPr fontId="2"/>
  <pageMargins left="0.23622047244094491" right="0.23622047244094491" top="0.74803149606299213" bottom="0.74803149606299213" header="0.31496062992125984" footer="0.31496062992125984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32CB-5D3B-47F8-9630-C8484CF04A74}">
  <sheetPr codeName="Sheet3"/>
  <dimension ref="B1:G50"/>
  <sheetViews>
    <sheetView topLeftCell="C7" workbookViewId="0">
      <selection activeCell="N9" sqref="N9"/>
    </sheetView>
  </sheetViews>
  <sheetFormatPr defaultColWidth="9" defaultRowHeight="18" x14ac:dyDescent="0.45"/>
  <cols>
    <col min="1" max="1" width="2.19921875" style="1" customWidth="1"/>
    <col min="2" max="2" width="13.8984375" style="1" customWidth="1"/>
    <col min="3" max="4" width="10.09765625" style="1" customWidth="1"/>
    <col min="5" max="5" width="10.59765625" style="1" customWidth="1"/>
    <col min="6" max="6" width="28.69921875" style="1" customWidth="1"/>
    <col min="7" max="7" width="9.8984375" style="1" customWidth="1"/>
    <col min="8" max="16384" width="9" style="1"/>
  </cols>
  <sheetData>
    <row r="1" spans="2:7" ht="30.75" customHeight="1" x14ac:dyDescent="0.45"/>
    <row r="2" spans="2:7" ht="17.100000000000001" customHeight="1" x14ac:dyDescent="0.45">
      <c r="B2" s="8" t="s">
        <v>44</v>
      </c>
      <c r="F2" s="224" t="s">
        <v>45</v>
      </c>
      <c r="G2" s="224"/>
    </row>
    <row r="3" spans="2:7" ht="15" customHeight="1" x14ac:dyDescent="0.45">
      <c r="B3" s="9" t="s">
        <v>101</v>
      </c>
      <c r="C3" s="9" t="s">
        <v>115</v>
      </c>
      <c r="D3" s="9" t="s">
        <v>116</v>
      </c>
      <c r="E3" s="9" t="s">
        <v>40</v>
      </c>
      <c r="F3" s="66" t="s">
        <v>102</v>
      </c>
      <c r="G3" s="9" t="s">
        <v>114</v>
      </c>
    </row>
    <row r="4" spans="2:7" ht="15" customHeight="1" x14ac:dyDescent="0.45">
      <c r="B4" s="9" t="s">
        <v>46</v>
      </c>
      <c r="C4" s="37">
        <v>380000</v>
      </c>
      <c r="D4" s="37">
        <v>380000</v>
      </c>
      <c r="E4" s="39">
        <f>D4-C4</f>
        <v>0</v>
      </c>
      <c r="F4" s="52" t="s">
        <v>148</v>
      </c>
      <c r="G4" s="3">
        <v>380000</v>
      </c>
    </row>
    <row r="5" spans="2:7" ht="15" customHeight="1" x14ac:dyDescent="0.45">
      <c r="B5" s="9" t="s">
        <v>103</v>
      </c>
      <c r="C5" s="37">
        <v>40000</v>
      </c>
      <c r="D5" s="37">
        <f>+G5</f>
        <v>32390</v>
      </c>
      <c r="E5" s="39">
        <f t="shared" ref="E5:E48" si="0">D5-C5</f>
        <v>-7610</v>
      </c>
      <c r="F5" s="52" t="s">
        <v>78</v>
      </c>
      <c r="G5" s="3">
        <v>32390</v>
      </c>
    </row>
    <row r="6" spans="2:7" ht="15" customHeight="1" x14ac:dyDescent="0.45">
      <c r="B6" s="228" t="s">
        <v>47</v>
      </c>
      <c r="C6" s="230">
        <v>350000</v>
      </c>
      <c r="D6" s="230">
        <f>SUM(G6:G8)</f>
        <v>324957</v>
      </c>
      <c r="E6" s="234">
        <f t="shared" si="0"/>
        <v>-25043</v>
      </c>
      <c r="F6" s="5" t="s">
        <v>79</v>
      </c>
      <c r="G6" s="48">
        <v>273211</v>
      </c>
    </row>
    <row r="7" spans="2:7" ht="15" customHeight="1" x14ac:dyDescent="0.45">
      <c r="B7" s="229"/>
      <c r="C7" s="231"/>
      <c r="D7" s="231"/>
      <c r="E7" s="235"/>
      <c r="F7" s="6" t="s">
        <v>80</v>
      </c>
      <c r="G7" s="49">
        <v>20918</v>
      </c>
    </row>
    <row r="8" spans="2:7" ht="15" customHeight="1" x14ac:dyDescent="0.45">
      <c r="B8" s="229"/>
      <c r="C8" s="231"/>
      <c r="D8" s="231"/>
      <c r="E8" s="235"/>
      <c r="F8" s="6" t="s">
        <v>81</v>
      </c>
      <c r="G8" s="49">
        <v>30828</v>
      </c>
    </row>
    <row r="9" spans="2:7" ht="15" customHeight="1" x14ac:dyDescent="0.45">
      <c r="B9" s="228" t="s">
        <v>104</v>
      </c>
      <c r="C9" s="230">
        <v>150000</v>
      </c>
      <c r="D9" s="230">
        <f>SUM(G9:G11)</f>
        <v>105866</v>
      </c>
      <c r="E9" s="234">
        <f t="shared" si="0"/>
        <v>-44134</v>
      </c>
      <c r="F9" s="5" t="s">
        <v>146</v>
      </c>
      <c r="G9" s="48">
        <v>70000</v>
      </c>
    </row>
    <row r="10" spans="2:7" ht="15" customHeight="1" x14ac:dyDescent="0.45">
      <c r="B10" s="229"/>
      <c r="C10" s="231"/>
      <c r="D10" s="231"/>
      <c r="E10" s="235"/>
      <c r="F10" s="6" t="s">
        <v>82</v>
      </c>
      <c r="G10" s="49">
        <v>11866</v>
      </c>
    </row>
    <row r="11" spans="2:7" ht="15" customHeight="1" x14ac:dyDescent="0.45">
      <c r="B11" s="236"/>
      <c r="C11" s="237"/>
      <c r="D11" s="237"/>
      <c r="E11" s="238"/>
      <c r="F11" s="6" t="s">
        <v>145</v>
      </c>
      <c r="G11" s="49">
        <v>24000</v>
      </c>
    </row>
    <row r="12" spans="2:7" ht="15" customHeight="1" x14ac:dyDescent="0.45">
      <c r="B12" s="228" t="s">
        <v>48</v>
      </c>
      <c r="C12" s="230">
        <v>60000</v>
      </c>
      <c r="D12" s="230">
        <f>SUM(G12:G14)</f>
        <v>37030</v>
      </c>
      <c r="E12" s="234">
        <f t="shared" si="0"/>
        <v>-22970</v>
      </c>
      <c r="F12" s="5" t="s">
        <v>83</v>
      </c>
      <c r="G12" s="48">
        <v>26500</v>
      </c>
    </row>
    <row r="13" spans="2:7" ht="15" customHeight="1" x14ac:dyDescent="0.45">
      <c r="B13" s="229"/>
      <c r="C13" s="231"/>
      <c r="D13" s="231"/>
      <c r="E13" s="235"/>
      <c r="F13" s="47" t="s">
        <v>199</v>
      </c>
      <c r="G13" s="50">
        <v>1656</v>
      </c>
    </row>
    <row r="14" spans="2:7" ht="15" customHeight="1" x14ac:dyDescent="0.45">
      <c r="B14" s="236"/>
      <c r="C14" s="237"/>
      <c r="D14" s="237"/>
      <c r="E14" s="238"/>
      <c r="F14" s="7" t="s">
        <v>147</v>
      </c>
      <c r="G14" s="46">
        <v>8874</v>
      </c>
    </row>
    <row r="15" spans="2:7" ht="15" customHeight="1" x14ac:dyDescent="0.45">
      <c r="B15" s="9" t="s">
        <v>49</v>
      </c>
      <c r="C15" s="37">
        <v>10000</v>
      </c>
      <c r="D15" s="37">
        <f>G15</f>
        <v>6298</v>
      </c>
      <c r="E15" s="39">
        <f t="shared" si="0"/>
        <v>-3702</v>
      </c>
      <c r="F15" s="52" t="s">
        <v>84</v>
      </c>
      <c r="G15" s="3">
        <v>6298</v>
      </c>
    </row>
    <row r="16" spans="2:7" ht="15" customHeight="1" x14ac:dyDescent="0.45">
      <c r="B16" s="228" t="s">
        <v>105</v>
      </c>
      <c r="C16" s="230">
        <v>100000</v>
      </c>
      <c r="D16" s="230">
        <f>SUM(G16:G17)</f>
        <v>46753</v>
      </c>
      <c r="E16" s="234">
        <f t="shared" si="0"/>
        <v>-53247</v>
      </c>
      <c r="F16" s="5" t="s">
        <v>200</v>
      </c>
      <c r="G16" s="48">
        <v>2873</v>
      </c>
    </row>
    <row r="17" spans="2:7" ht="15" customHeight="1" x14ac:dyDescent="0.45">
      <c r="B17" s="236"/>
      <c r="C17" s="237"/>
      <c r="D17" s="237"/>
      <c r="E17" s="238"/>
      <c r="F17" s="7" t="s">
        <v>85</v>
      </c>
      <c r="G17" s="46">
        <v>43880</v>
      </c>
    </row>
    <row r="18" spans="2:7" ht="15" customHeight="1" x14ac:dyDescent="0.45">
      <c r="B18" s="9" t="s">
        <v>106</v>
      </c>
      <c r="C18" s="37">
        <v>475000</v>
      </c>
      <c r="D18" s="37">
        <v>475000</v>
      </c>
      <c r="E18" s="39">
        <f t="shared" si="0"/>
        <v>0</v>
      </c>
      <c r="F18" s="52" t="s">
        <v>149</v>
      </c>
      <c r="G18" s="3">
        <v>475000</v>
      </c>
    </row>
    <row r="19" spans="2:7" ht="15" customHeight="1" x14ac:dyDescent="0.45">
      <c r="B19" s="9" t="s">
        <v>50</v>
      </c>
      <c r="C19" s="37">
        <v>200000</v>
      </c>
      <c r="D19" s="37">
        <v>0</v>
      </c>
      <c r="E19" s="39">
        <f t="shared" si="0"/>
        <v>-200000</v>
      </c>
      <c r="F19" s="52"/>
      <c r="G19" s="3">
        <v>0</v>
      </c>
    </row>
    <row r="20" spans="2:7" ht="15" customHeight="1" x14ac:dyDescent="0.45">
      <c r="B20" s="68" t="s">
        <v>107</v>
      </c>
      <c r="C20" s="69">
        <v>15000</v>
      </c>
      <c r="D20" s="69">
        <v>13790</v>
      </c>
      <c r="E20" s="71">
        <f t="shared" si="0"/>
        <v>-1210</v>
      </c>
      <c r="F20" s="7" t="s">
        <v>86</v>
      </c>
      <c r="G20" s="48">
        <v>13790</v>
      </c>
    </row>
    <row r="21" spans="2:7" ht="15" customHeight="1" x14ac:dyDescent="0.45">
      <c r="B21" s="228" t="s">
        <v>108</v>
      </c>
      <c r="C21" s="230">
        <v>200000</v>
      </c>
      <c r="D21" s="230">
        <f>SUM(G21:G24)</f>
        <v>137000</v>
      </c>
      <c r="E21" s="234">
        <f t="shared" si="0"/>
        <v>-63000</v>
      </c>
      <c r="F21" s="5" t="s">
        <v>87</v>
      </c>
      <c r="G21" s="48">
        <v>13400</v>
      </c>
    </row>
    <row r="22" spans="2:7" ht="15" customHeight="1" x14ac:dyDescent="0.45">
      <c r="B22" s="229"/>
      <c r="C22" s="231"/>
      <c r="D22" s="231"/>
      <c r="E22" s="235"/>
      <c r="F22" s="6" t="s">
        <v>88</v>
      </c>
      <c r="G22" s="49">
        <v>7000</v>
      </c>
    </row>
    <row r="23" spans="2:7" ht="15" customHeight="1" x14ac:dyDescent="0.45">
      <c r="B23" s="229"/>
      <c r="C23" s="231"/>
      <c r="D23" s="231"/>
      <c r="E23" s="235"/>
      <c r="F23" s="6" t="s">
        <v>89</v>
      </c>
      <c r="G23" s="49">
        <v>37100</v>
      </c>
    </row>
    <row r="24" spans="2:7" ht="15" customHeight="1" x14ac:dyDescent="0.45">
      <c r="B24" s="236"/>
      <c r="C24" s="237"/>
      <c r="D24" s="237"/>
      <c r="E24" s="238"/>
      <c r="F24" s="7" t="s">
        <v>90</v>
      </c>
      <c r="G24" s="46">
        <v>79500</v>
      </c>
    </row>
    <row r="25" spans="2:7" ht="15" customHeight="1" x14ac:dyDescent="0.45">
      <c r="B25" s="228" t="s">
        <v>109</v>
      </c>
      <c r="C25" s="230">
        <v>100000</v>
      </c>
      <c r="D25" s="230">
        <f>SUM(G25:G26)</f>
        <v>46910</v>
      </c>
      <c r="E25" s="234">
        <f t="shared" si="0"/>
        <v>-53090</v>
      </c>
      <c r="F25" s="5" t="s">
        <v>91</v>
      </c>
      <c r="G25" s="48">
        <v>33500</v>
      </c>
    </row>
    <row r="26" spans="2:7" ht="15" customHeight="1" x14ac:dyDescent="0.45">
      <c r="B26" s="229"/>
      <c r="C26" s="231"/>
      <c r="D26" s="231"/>
      <c r="E26" s="235"/>
      <c r="F26" s="6" t="s">
        <v>92</v>
      </c>
      <c r="G26" s="49">
        <v>13410</v>
      </c>
    </row>
    <row r="27" spans="2:7" ht="15" customHeight="1" x14ac:dyDescent="0.45">
      <c r="B27" s="228" t="s">
        <v>110</v>
      </c>
      <c r="C27" s="230">
        <v>350000</v>
      </c>
      <c r="D27" s="230">
        <f>SUM(G27:G29)</f>
        <v>177800</v>
      </c>
      <c r="E27" s="234">
        <f t="shared" si="0"/>
        <v>-172200</v>
      </c>
      <c r="F27" s="5" t="s">
        <v>93</v>
      </c>
      <c r="G27" s="48">
        <v>12800</v>
      </c>
    </row>
    <row r="28" spans="2:7" ht="15" customHeight="1" x14ac:dyDescent="0.45">
      <c r="B28" s="229"/>
      <c r="C28" s="231"/>
      <c r="D28" s="231"/>
      <c r="E28" s="235"/>
      <c r="F28" s="6" t="s">
        <v>94</v>
      </c>
      <c r="G28" s="49">
        <v>135000</v>
      </c>
    </row>
    <row r="29" spans="2:7" ht="15" customHeight="1" x14ac:dyDescent="0.45">
      <c r="B29" s="236"/>
      <c r="C29" s="237"/>
      <c r="D29" s="237"/>
      <c r="E29" s="238"/>
      <c r="F29" s="6" t="s">
        <v>150</v>
      </c>
      <c r="G29" s="49">
        <v>30000</v>
      </c>
    </row>
    <row r="30" spans="2:7" ht="15" customHeight="1" x14ac:dyDescent="0.45">
      <c r="B30" s="9" t="s">
        <v>51</v>
      </c>
      <c r="C30" s="37">
        <v>20000</v>
      </c>
      <c r="D30" s="37">
        <v>0</v>
      </c>
      <c r="E30" s="39">
        <f t="shared" si="0"/>
        <v>-20000</v>
      </c>
      <c r="F30" s="52"/>
      <c r="G30" s="3">
        <v>0</v>
      </c>
    </row>
    <row r="31" spans="2:7" ht="15" customHeight="1" x14ac:dyDescent="0.45">
      <c r="B31" s="228" t="s">
        <v>111</v>
      </c>
      <c r="C31" s="230">
        <v>4600000</v>
      </c>
      <c r="D31" s="230">
        <f>SUM(G31:G46)</f>
        <v>4648248</v>
      </c>
      <c r="E31" s="234">
        <f t="shared" si="0"/>
        <v>48248</v>
      </c>
      <c r="F31" s="5" t="s">
        <v>95</v>
      </c>
      <c r="G31" s="48">
        <v>195696</v>
      </c>
    </row>
    <row r="32" spans="2:7" ht="15" customHeight="1" x14ac:dyDescent="0.45">
      <c r="B32" s="229"/>
      <c r="C32" s="231"/>
      <c r="D32" s="231"/>
      <c r="E32" s="235"/>
      <c r="F32" s="6" t="s">
        <v>96</v>
      </c>
      <c r="G32" s="49">
        <v>43129</v>
      </c>
    </row>
    <row r="33" spans="2:7" ht="15" customHeight="1" x14ac:dyDescent="0.45">
      <c r="B33" s="229"/>
      <c r="C33" s="231"/>
      <c r="D33" s="231"/>
      <c r="E33" s="235"/>
      <c r="F33" s="6" t="s">
        <v>97</v>
      </c>
      <c r="G33" s="49">
        <v>42631</v>
      </c>
    </row>
    <row r="34" spans="2:7" ht="15" customHeight="1" x14ac:dyDescent="0.45">
      <c r="B34" s="229"/>
      <c r="C34" s="231"/>
      <c r="D34" s="231"/>
      <c r="E34" s="235"/>
      <c r="F34" s="6" t="s">
        <v>98</v>
      </c>
      <c r="G34" s="49">
        <v>12438</v>
      </c>
    </row>
    <row r="35" spans="2:7" ht="15" customHeight="1" x14ac:dyDescent="0.45">
      <c r="B35" s="229"/>
      <c r="C35" s="231"/>
      <c r="D35" s="231"/>
      <c r="E35" s="235"/>
      <c r="F35" s="6" t="s">
        <v>201</v>
      </c>
      <c r="G35" s="49">
        <v>104500</v>
      </c>
    </row>
    <row r="36" spans="2:7" ht="15" customHeight="1" x14ac:dyDescent="0.45">
      <c r="B36" s="229"/>
      <c r="C36" s="231"/>
      <c r="D36" s="231"/>
      <c r="E36" s="235"/>
      <c r="F36" s="6" t="s">
        <v>203</v>
      </c>
      <c r="G36" s="49">
        <v>3960880</v>
      </c>
    </row>
    <row r="37" spans="2:7" ht="15" customHeight="1" x14ac:dyDescent="0.45">
      <c r="B37" s="229"/>
      <c r="C37" s="231"/>
      <c r="D37" s="231"/>
      <c r="E37" s="235"/>
      <c r="F37" s="6" t="s">
        <v>204</v>
      </c>
      <c r="G37" s="49">
        <v>4900</v>
      </c>
    </row>
    <row r="38" spans="2:7" ht="15" customHeight="1" x14ac:dyDescent="0.45">
      <c r="B38" s="229"/>
      <c r="C38" s="231"/>
      <c r="D38" s="231"/>
      <c r="E38" s="235"/>
      <c r="F38" s="6" t="s">
        <v>212</v>
      </c>
      <c r="G38" s="49">
        <v>15000</v>
      </c>
    </row>
    <row r="39" spans="2:7" ht="15" customHeight="1" x14ac:dyDescent="0.45">
      <c r="B39" s="229"/>
      <c r="C39" s="231"/>
      <c r="D39" s="231"/>
      <c r="E39" s="235"/>
      <c r="F39" s="6" t="s">
        <v>218</v>
      </c>
      <c r="G39" s="49">
        <v>160990</v>
      </c>
    </row>
    <row r="40" spans="2:7" ht="15" customHeight="1" x14ac:dyDescent="0.45">
      <c r="B40" s="229"/>
      <c r="C40" s="231"/>
      <c r="D40" s="231"/>
      <c r="E40" s="235"/>
      <c r="F40" s="6" t="s">
        <v>202</v>
      </c>
      <c r="G40" s="49">
        <v>21840</v>
      </c>
    </row>
    <row r="41" spans="2:7" ht="15" customHeight="1" x14ac:dyDescent="0.45">
      <c r="B41" s="229"/>
      <c r="C41" s="231"/>
      <c r="D41" s="231"/>
      <c r="E41" s="235"/>
      <c r="F41" s="6" t="s">
        <v>205</v>
      </c>
      <c r="G41" s="49">
        <v>5480</v>
      </c>
    </row>
    <row r="42" spans="2:7" ht="15" customHeight="1" x14ac:dyDescent="0.45">
      <c r="B42" s="229"/>
      <c r="C42" s="231"/>
      <c r="D42" s="231"/>
      <c r="E42" s="235"/>
      <c r="F42" s="6" t="s">
        <v>99</v>
      </c>
      <c r="G42" s="49">
        <v>11220</v>
      </c>
    </row>
    <row r="43" spans="2:7" ht="15" customHeight="1" x14ac:dyDescent="0.45">
      <c r="B43" s="229"/>
      <c r="C43" s="231"/>
      <c r="D43" s="231"/>
      <c r="E43" s="235"/>
      <c r="F43" s="6" t="s">
        <v>214</v>
      </c>
      <c r="G43" s="49">
        <v>24000</v>
      </c>
    </row>
    <row r="44" spans="2:7" ht="15" customHeight="1" x14ac:dyDescent="0.45">
      <c r="B44" s="229"/>
      <c r="C44" s="231"/>
      <c r="D44" s="231"/>
      <c r="E44" s="235"/>
      <c r="F44" s="6" t="s">
        <v>100</v>
      </c>
      <c r="G44" s="49">
        <v>11121</v>
      </c>
    </row>
    <row r="45" spans="2:7" ht="15" customHeight="1" x14ac:dyDescent="0.45">
      <c r="B45" s="229"/>
      <c r="C45" s="231"/>
      <c r="D45" s="231"/>
      <c r="E45" s="235"/>
      <c r="F45" s="6" t="s">
        <v>206</v>
      </c>
      <c r="G45" s="49">
        <v>23869</v>
      </c>
    </row>
    <row r="46" spans="2:7" ht="15" customHeight="1" x14ac:dyDescent="0.45">
      <c r="B46" s="236"/>
      <c r="C46" s="237"/>
      <c r="D46" s="237"/>
      <c r="E46" s="238"/>
      <c r="F46" s="6" t="s">
        <v>207</v>
      </c>
      <c r="G46" s="49">
        <v>10554</v>
      </c>
    </row>
    <row r="47" spans="2:7" ht="15" customHeight="1" x14ac:dyDescent="0.45">
      <c r="B47" s="9" t="s">
        <v>112</v>
      </c>
      <c r="C47" s="3">
        <v>1389130</v>
      </c>
      <c r="D47" s="3">
        <v>0</v>
      </c>
      <c r="E47" s="4">
        <f t="shared" si="0"/>
        <v>-1389130</v>
      </c>
      <c r="F47" s="52"/>
      <c r="G47" s="3">
        <v>0</v>
      </c>
    </row>
    <row r="48" spans="2:7" ht="15" customHeight="1" x14ac:dyDescent="0.45">
      <c r="B48" s="9" t="s">
        <v>113</v>
      </c>
      <c r="C48" s="3">
        <f>SUM(C4:C47)</f>
        <v>8439130</v>
      </c>
      <c r="D48" s="3">
        <f>SUM(D4:D47)</f>
        <v>6432042</v>
      </c>
      <c r="E48" s="4">
        <f t="shared" si="0"/>
        <v>-2007088</v>
      </c>
      <c r="F48" s="52"/>
      <c r="G48" s="3"/>
    </row>
    <row r="49" ht="17.100000000000001" customHeight="1" x14ac:dyDescent="0.45"/>
    <row r="50" ht="17.100000000000001" customHeight="1" x14ac:dyDescent="0.45"/>
  </sheetData>
  <mergeCells count="33">
    <mergeCell ref="B27:B29"/>
    <mergeCell ref="C27:C29"/>
    <mergeCell ref="D27:D29"/>
    <mergeCell ref="E27:E29"/>
    <mergeCell ref="B31:B46"/>
    <mergeCell ref="C31:C46"/>
    <mergeCell ref="D31:D46"/>
    <mergeCell ref="E31:E46"/>
    <mergeCell ref="B21:B24"/>
    <mergeCell ref="C21:C24"/>
    <mergeCell ref="D21:D24"/>
    <mergeCell ref="E21:E24"/>
    <mergeCell ref="B25:B26"/>
    <mergeCell ref="C25:C26"/>
    <mergeCell ref="D25:D26"/>
    <mergeCell ref="E25:E26"/>
    <mergeCell ref="B16:B17"/>
    <mergeCell ref="C16:C17"/>
    <mergeCell ref="D16:D17"/>
    <mergeCell ref="E16:E17"/>
    <mergeCell ref="B9:B11"/>
    <mergeCell ref="C9:C11"/>
    <mergeCell ref="D9:D11"/>
    <mergeCell ref="E9:E11"/>
    <mergeCell ref="B12:B14"/>
    <mergeCell ref="C12:C14"/>
    <mergeCell ref="D12:D14"/>
    <mergeCell ref="E12:E14"/>
    <mergeCell ref="F2:G2"/>
    <mergeCell ref="B6:B8"/>
    <mergeCell ref="C6:C8"/>
    <mergeCell ref="D6:D8"/>
    <mergeCell ref="E6:E8"/>
  </mergeCells>
  <phoneticPr fontId="2"/>
  <pageMargins left="0.39370078740157483" right="0.39370078740157483" top="0" bottom="0" header="0.31496062992125984" footer="0.31496062992125984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ABF96-507D-4827-8FE0-C2D6C21E1772}">
  <sheetPr codeName="Sheet4">
    <tabColor rgb="FFFF0000"/>
    <pageSetUpPr fitToPage="1"/>
  </sheetPr>
  <dimension ref="A1:H54"/>
  <sheetViews>
    <sheetView topLeftCell="A25" workbookViewId="0">
      <selection activeCell="L15" sqref="L15"/>
    </sheetView>
  </sheetViews>
  <sheetFormatPr defaultColWidth="9" defaultRowHeight="18" x14ac:dyDescent="0.45"/>
  <cols>
    <col min="1" max="1" width="16.69921875" style="1" customWidth="1"/>
    <col min="2" max="4" width="10.59765625" style="1" customWidth="1"/>
    <col min="5" max="5" width="37.59765625" style="1" customWidth="1"/>
    <col min="6" max="6" width="10.59765625" style="1" customWidth="1"/>
    <col min="7" max="7" width="9" style="1"/>
    <col min="8" max="8" width="10.59765625" style="1" bestFit="1" customWidth="1"/>
    <col min="9" max="16384" width="9" style="1"/>
  </cols>
  <sheetData>
    <row r="1" spans="1:8" ht="26.25" customHeight="1" x14ac:dyDescent="0.45">
      <c r="A1" s="252" t="s">
        <v>278</v>
      </c>
      <c r="B1" s="252"/>
      <c r="C1" s="252"/>
      <c r="D1" s="252"/>
      <c r="E1" s="252"/>
      <c r="F1" s="252"/>
    </row>
    <row r="2" spans="1:8" x14ac:dyDescent="0.45">
      <c r="A2" s="142"/>
      <c r="B2" s="142"/>
      <c r="C2" s="142"/>
      <c r="D2" s="142"/>
      <c r="E2" s="142"/>
      <c r="F2" s="142"/>
    </row>
    <row r="3" spans="1:8" ht="22.8" thickBot="1" x14ac:dyDescent="0.5">
      <c r="A3" s="143" t="s">
        <v>39</v>
      </c>
      <c r="B3" s="142"/>
      <c r="C3" s="142"/>
      <c r="D3" s="142"/>
      <c r="E3" s="253" t="s">
        <v>45</v>
      </c>
      <c r="F3" s="253"/>
    </row>
    <row r="4" spans="1:8" x14ac:dyDescent="0.45">
      <c r="A4" s="144" t="s">
        <v>101</v>
      </c>
      <c r="B4" s="145" t="s">
        <v>115</v>
      </c>
      <c r="C4" s="145" t="s">
        <v>116</v>
      </c>
      <c r="D4" s="145" t="s">
        <v>40</v>
      </c>
      <c r="E4" s="145" t="s">
        <v>102</v>
      </c>
      <c r="F4" s="146" t="s">
        <v>114</v>
      </c>
    </row>
    <row r="5" spans="1:8" x14ac:dyDescent="0.45">
      <c r="A5" s="147" t="s">
        <v>117</v>
      </c>
      <c r="B5" s="148">
        <v>2704528</v>
      </c>
      <c r="C5" s="148">
        <v>2704528</v>
      </c>
      <c r="D5" s="149">
        <f>C5-B5</f>
        <v>0</v>
      </c>
      <c r="E5" s="150" t="s">
        <v>279</v>
      </c>
      <c r="F5" s="151">
        <v>2704528</v>
      </c>
    </row>
    <row r="6" spans="1:8" ht="18.75" customHeight="1" x14ac:dyDescent="0.45">
      <c r="A6" s="243" t="s">
        <v>118</v>
      </c>
      <c r="B6" s="245">
        <v>1080000</v>
      </c>
      <c r="C6" s="245">
        <f>[1]データー!$D$206</f>
        <v>1080000</v>
      </c>
      <c r="D6" s="247">
        <f t="shared" ref="D6:D23" si="0">C6-B6</f>
        <v>0</v>
      </c>
      <c r="E6" s="153" t="s">
        <v>276</v>
      </c>
      <c r="F6" s="254">
        <v>1060000</v>
      </c>
    </row>
    <row r="7" spans="1:8" ht="18.75" customHeight="1" x14ac:dyDescent="0.45">
      <c r="A7" s="244"/>
      <c r="B7" s="246"/>
      <c r="C7" s="246"/>
      <c r="D7" s="248"/>
      <c r="E7" s="156" t="s">
        <v>280</v>
      </c>
      <c r="F7" s="255"/>
    </row>
    <row r="8" spans="1:8" x14ac:dyDescent="0.45">
      <c r="A8" s="244"/>
      <c r="B8" s="246"/>
      <c r="C8" s="246"/>
      <c r="D8" s="248"/>
      <c r="E8" s="157"/>
      <c r="F8" s="256"/>
    </row>
    <row r="9" spans="1:8" x14ac:dyDescent="0.45">
      <c r="A9" s="249"/>
      <c r="B9" s="250"/>
      <c r="C9" s="250"/>
      <c r="D9" s="251"/>
      <c r="E9" s="157" t="s">
        <v>165</v>
      </c>
      <c r="F9" s="158">
        <v>20000</v>
      </c>
    </row>
    <row r="10" spans="1:8" x14ac:dyDescent="0.45">
      <c r="A10" s="243" t="s">
        <v>119</v>
      </c>
      <c r="B10" s="245">
        <v>47000</v>
      </c>
      <c r="C10" s="245">
        <f>[1]データー!$D$210</f>
        <v>47000</v>
      </c>
      <c r="D10" s="247">
        <f t="shared" si="0"/>
        <v>0</v>
      </c>
      <c r="E10" s="159" t="s">
        <v>270</v>
      </c>
      <c r="F10" s="239">
        <v>47000</v>
      </c>
    </row>
    <row r="11" spans="1:8" x14ac:dyDescent="0.45">
      <c r="A11" s="249"/>
      <c r="B11" s="250"/>
      <c r="C11" s="250"/>
      <c r="D11" s="251"/>
      <c r="E11" s="160" t="s">
        <v>166</v>
      </c>
      <c r="F11" s="241"/>
    </row>
    <row r="12" spans="1:8" x14ac:dyDescent="0.45">
      <c r="A12" s="243" t="s">
        <v>120</v>
      </c>
      <c r="B12" s="245">
        <v>80000</v>
      </c>
      <c r="C12" s="245">
        <f>[1]データー!$D$209</f>
        <v>58870</v>
      </c>
      <c r="D12" s="247">
        <f t="shared" si="0"/>
        <v>-21130</v>
      </c>
      <c r="E12" s="159" t="s">
        <v>281</v>
      </c>
      <c r="F12" s="239">
        <v>58870</v>
      </c>
    </row>
    <row r="13" spans="1:8" x14ac:dyDescent="0.45">
      <c r="A13" s="244"/>
      <c r="B13" s="246"/>
      <c r="C13" s="246"/>
      <c r="D13" s="248"/>
      <c r="E13" s="156" t="s">
        <v>282</v>
      </c>
      <c r="F13" s="240"/>
      <c r="H13" s="139"/>
    </row>
    <row r="14" spans="1:8" x14ac:dyDescent="0.45">
      <c r="A14" s="249"/>
      <c r="B14" s="250"/>
      <c r="C14" s="250"/>
      <c r="D14" s="251"/>
      <c r="E14" s="162" t="s">
        <v>277</v>
      </c>
      <c r="F14" s="241"/>
    </row>
    <row r="15" spans="1:8" x14ac:dyDescent="0.45">
      <c r="A15" s="243" t="s">
        <v>121</v>
      </c>
      <c r="B15" s="245">
        <v>850000</v>
      </c>
      <c r="C15" s="245">
        <f>[1]データー!$D$207</f>
        <v>644532</v>
      </c>
      <c r="D15" s="247">
        <f t="shared" si="0"/>
        <v>-205468</v>
      </c>
      <c r="E15" s="163" t="s">
        <v>69</v>
      </c>
      <c r="F15" s="164"/>
    </row>
    <row r="16" spans="1:8" x14ac:dyDescent="0.45">
      <c r="A16" s="244"/>
      <c r="B16" s="246"/>
      <c r="C16" s="246"/>
      <c r="D16" s="248"/>
      <c r="E16" s="165" t="s">
        <v>235</v>
      </c>
      <c r="F16" s="120">
        <v>80000</v>
      </c>
      <c r="H16" s="139">
        <f>SUM(F15:F22)</f>
        <v>644532</v>
      </c>
    </row>
    <row r="17" spans="1:6" x14ac:dyDescent="0.45">
      <c r="A17" s="244"/>
      <c r="B17" s="246"/>
      <c r="C17" s="246"/>
      <c r="D17" s="248"/>
      <c r="E17" s="166" t="s">
        <v>71</v>
      </c>
      <c r="F17" s="167">
        <v>297900</v>
      </c>
    </row>
    <row r="18" spans="1:6" x14ac:dyDescent="0.45">
      <c r="A18" s="244"/>
      <c r="B18" s="246"/>
      <c r="C18" s="246"/>
      <c r="D18" s="248"/>
      <c r="E18" s="166" t="s">
        <v>70</v>
      </c>
      <c r="F18" s="167">
        <v>27700</v>
      </c>
    </row>
    <row r="19" spans="1:6" x14ac:dyDescent="0.45">
      <c r="A19" s="244"/>
      <c r="B19" s="246"/>
      <c r="C19" s="246"/>
      <c r="D19" s="248"/>
      <c r="E19" s="166" t="s">
        <v>72</v>
      </c>
      <c r="F19" s="167">
        <v>33100</v>
      </c>
    </row>
    <row r="20" spans="1:6" x14ac:dyDescent="0.45">
      <c r="A20" s="244"/>
      <c r="B20" s="246"/>
      <c r="C20" s="246"/>
      <c r="D20" s="248"/>
      <c r="E20" s="166" t="s">
        <v>73</v>
      </c>
      <c r="F20" s="167">
        <v>0</v>
      </c>
    </row>
    <row r="21" spans="1:6" x14ac:dyDescent="0.45">
      <c r="A21" s="244"/>
      <c r="B21" s="246"/>
      <c r="C21" s="246"/>
      <c r="D21" s="248"/>
      <c r="E21" s="156" t="s">
        <v>144</v>
      </c>
      <c r="F21" s="122">
        <v>205832</v>
      </c>
    </row>
    <row r="22" spans="1:6" x14ac:dyDescent="0.45">
      <c r="A22" s="244"/>
      <c r="B22" s="246"/>
      <c r="C22" s="246"/>
      <c r="D22" s="248"/>
      <c r="E22" s="168" t="s">
        <v>143</v>
      </c>
      <c r="F22" s="122"/>
    </row>
    <row r="23" spans="1:6" x14ac:dyDescent="0.45">
      <c r="A23" s="243" t="s">
        <v>122</v>
      </c>
      <c r="B23" s="245">
        <v>500000</v>
      </c>
      <c r="C23" s="245">
        <f>[1]データー!$D$208</f>
        <v>778730</v>
      </c>
      <c r="D23" s="247">
        <f t="shared" si="0"/>
        <v>278730</v>
      </c>
      <c r="E23" s="163" t="s">
        <v>74</v>
      </c>
      <c r="F23" s="239">
        <v>394500</v>
      </c>
    </row>
    <row r="24" spans="1:6" x14ac:dyDescent="0.45">
      <c r="A24" s="244"/>
      <c r="B24" s="246"/>
      <c r="C24" s="246"/>
      <c r="D24" s="248"/>
      <c r="E24" s="166" t="s">
        <v>283</v>
      </c>
      <c r="F24" s="240"/>
    </row>
    <row r="25" spans="1:6" x14ac:dyDescent="0.45">
      <c r="A25" s="244"/>
      <c r="B25" s="246"/>
      <c r="C25" s="246"/>
      <c r="D25" s="248"/>
      <c r="E25" s="166" t="s">
        <v>284</v>
      </c>
      <c r="F25" s="240"/>
    </row>
    <row r="26" spans="1:6" x14ac:dyDescent="0.45">
      <c r="A26" s="244"/>
      <c r="B26" s="246"/>
      <c r="C26" s="246"/>
      <c r="D26" s="248"/>
      <c r="E26" s="166" t="s">
        <v>285</v>
      </c>
      <c r="F26" s="240"/>
    </row>
    <row r="27" spans="1:6" x14ac:dyDescent="0.45">
      <c r="A27" s="244"/>
      <c r="B27" s="246"/>
      <c r="C27" s="246"/>
      <c r="D27" s="248"/>
      <c r="E27" s="169" t="s">
        <v>324</v>
      </c>
      <c r="F27" s="241"/>
    </row>
    <row r="28" spans="1:6" x14ac:dyDescent="0.45">
      <c r="A28" s="244"/>
      <c r="B28" s="246"/>
      <c r="C28" s="246"/>
      <c r="D28" s="248"/>
      <c r="E28" s="153" t="s">
        <v>275</v>
      </c>
      <c r="F28" s="154">
        <v>9630</v>
      </c>
    </row>
    <row r="29" spans="1:6" x14ac:dyDescent="0.45">
      <c r="A29" s="244"/>
      <c r="B29" s="246"/>
      <c r="C29" s="246"/>
      <c r="D29" s="248"/>
      <c r="E29" s="163" t="s">
        <v>232</v>
      </c>
      <c r="F29" s="239">
        <v>175000</v>
      </c>
    </row>
    <row r="30" spans="1:6" x14ac:dyDescent="0.45">
      <c r="A30" s="244"/>
      <c r="B30" s="246"/>
      <c r="C30" s="246"/>
      <c r="D30" s="248"/>
      <c r="E30" s="166" t="s">
        <v>286</v>
      </c>
      <c r="F30" s="240"/>
    </row>
    <row r="31" spans="1:6" x14ac:dyDescent="0.45">
      <c r="A31" s="244"/>
      <c r="B31" s="246"/>
      <c r="C31" s="246"/>
      <c r="D31" s="248"/>
      <c r="E31" s="166" t="s">
        <v>167</v>
      </c>
      <c r="F31" s="240"/>
    </row>
    <row r="32" spans="1:6" x14ac:dyDescent="0.45">
      <c r="A32" s="244"/>
      <c r="B32" s="246"/>
      <c r="C32" s="246"/>
      <c r="D32" s="248"/>
      <c r="E32" s="166" t="s">
        <v>168</v>
      </c>
      <c r="F32" s="240"/>
    </row>
    <row r="33" spans="1:8" x14ac:dyDescent="0.45">
      <c r="A33" s="244"/>
      <c r="B33" s="246"/>
      <c r="C33" s="246"/>
      <c r="D33" s="248"/>
      <c r="E33" s="166" t="s">
        <v>329</v>
      </c>
      <c r="F33" s="240"/>
    </row>
    <row r="34" spans="1:8" x14ac:dyDescent="0.45">
      <c r="A34" s="244"/>
      <c r="B34" s="246"/>
      <c r="C34" s="246"/>
      <c r="D34" s="248"/>
      <c r="E34" s="166" t="s">
        <v>170</v>
      </c>
      <c r="F34" s="240"/>
    </row>
    <row r="35" spans="1:8" x14ac:dyDescent="0.45">
      <c r="A35" s="244"/>
      <c r="B35" s="246"/>
      <c r="C35" s="246"/>
      <c r="D35" s="248"/>
      <c r="E35" s="169" t="s">
        <v>208</v>
      </c>
      <c r="F35" s="241"/>
      <c r="H35" s="139"/>
    </row>
    <row r="36" spans="1:8" x14ac:dyDescent="0.45">
      <c r="A36" s="244"/>
      <c r="B36" s="246"/>
      <c r="C36" s="246"/>
      <c r="D36" s="248"/>
      <c r="E36" s="170" t="s">
        <v>267</v>
      </c>
      <c r="F36" s="161"/>
    </row>
    <row r="37" spans="1:8" x14ac:dyDescent="0.45">
      <c r="A37" s="244"/>
      <c r="B37" s="246"/>
      <c r="C37" s="246"/>
      <c r="D37" s="248"/>
      <c r="E37" s="150" t="s">
        <v>287</v>
      </c>
      <c r="F37" s="151">
        <v>222</v>
      </c>
    </row>
    <row r="38" spans="1:8" x14ac:dyDescent="0.45">
      <c r="A38" s="244"/>
      <c r="B38" s="246"/>
      <c r="C38" s="246"/>
      <c r="D38" s="248"/>
      <c r="E38" s="150" t="s">
        <v>292</v>
      </c>
      <c r="F38" s="151">
        <v>16700</v>
      </c>
    </row>
    <row r="39" spans="1:8" x14ac:dyDescent="0.45">
      <c r="A39" s="244"/>
      <c r="B39" s="246"/>
      <c r="C39" s="246"/>
      <c r="D39" s="248"/>
      <c r="E39" s="150" t="s">
        <v>288</v>
      </c>
      <c r="F39" s="151">
        <v>5056</v>
      </c>
    </row>
    <row r="40" spans="1:8" x14ac:dyDescent="0.45">
      <c r="A40" s="244"/>
      <c r="B40" s="246"/>
      <c r="C40" s="246"/>
      <c r="D40" s="248"/>
      <c r="E40" s="150" t="s">
        <v>289</v>
      </c>
      <c r="F40" s="151">
        <v>177622</v>
      </c>
    </row>
    <row r="41" spans="1:8" x14ac:dyDescent="0.45">
      <c r="A41" s="244"/>
      <c r="B41" s="246"/>
      <c r="C41" s="246"/>
      <c r="D41" s="248"/>
      <c r="E41" s="150"/>
      <c r="F41" s="151"/>
      <c r="H41" s="139">
        <f>SUM(F23:F41)</f>
        <v>778730</v>
      </c>
    </row>
    <row r="42" spans="1:8" ht="18.600000000000001" thickBot="1" x14ac:dyDescent="0.5">
      <c r="A42" s="171" t="s">
        <v>123</v>
      </c>
      <c r="B42" s="172">
        <f>SUM(B5:B41)</f>
        <v>5261528</v>
      </c>
      <c r="C42" s="172">
        <f>SUM(C5:C41)</f>
        <v>5313660</v>
      </c>
      <c r="D42" s="173">
        <f>SUM(D5:D5:D41)</f>
        <v>52132</v>
      </c>
      <c r="E42" s="174"/>
      <c r="F42" s="175"/>
    </row>
    <row r="43" spans="1:8" ht="18" customHeight="1" x14ac:dyDescent="0.45">
      <c r="A43" s="176"/>
      <c r="B43" s="177"/>
      <c r="C43" s="177"/>
      <c r="D43" s="178"/>
      <c r="E43" s="142"/>
      <c r="F43" s="179"/>
    </row>
    <row r="44" spans="1:8" x14ac:dyDescent="0.45">
      <c r="A44" s="142"/>
      <c r="B44" s="180" t="s">
        <v>41</v>
      </c>
      <c r="C44" s="181">
        <f>C42</f>
        <v>5313660</v>
      </c>
      <c r="D44" s="142"/>
      <c r="E44" s="142" t="s">
        <v>323</v>
      </c>
      <c r="F44" s="176"/>
    </row>
    <row r="45" spans="1:8" x14ac:dyDescent="0.45">
      <c r="A45" s="142"/>
      <c r="B45" s="180" t="s">
        <v>42</v>
      </c>
      <c r="C45" s="181">
        <f>'支出 決算書'!$C$52</f>
        <v>2137933</v>
      </c>
      <c r="D45" s="142"/>
      <c r="E45" s="182">
        <v>45731</v>
      </c>
      <c r="F45" s="142"/>
    </row>
    <row r="46" spans="1:8" x14ac:dyDescent="0.45">
      <c r="A46" s="142"/>
      <c r="B46" s="180" t="s">
        <v>43</v>
      </c>
      <c r="C46" s="183">
        <f>C44-C45</f>
        <v>3175727</v>
      </c>
      <c r="D46" s="142"/>
      <c r="E46" s="142"/>
      <c r="F46" s="142"/>
      <c r="G46" s="89"/>
    </row>
    <row r="47" spans="1:8" x14ac:dyDescent="0.45">
      <c r="A47" s="142"/>
      <c r="B47" s="142"/>
      <c r="C47" s="142"/>
      <c r="D47" s="142"/>
      <c r="E47" s="184" t="s">
        <v>291</v>
      </c>
      <c r="F47" s="182"/>
      <c r="G47" s="133"/>
    </row>
    <row r="48" spans="1:8" ht="18" customHeight="1" x14ac:dyDescent="0.45">
      <c r="A48" s="142"/>
      <c r="B48" s="185"/>
      <c r="C48" s="142"/>
      <c r="D48" s="142"/>
      <c r="E48" s="142"/>
      <c r="F48" s="184"/>
      <c r="G48" s="133"/>
    </row>
    <row r="49" spans="1:7" x14ac:dyDescent="0.45">
      <c r="A49" s="142"/>
      <c r="B49" s="142"/>
      <c r="C49" s="142"/>
      <c r="D49" s="142"/>
      <c r="E49" s="184" t="s">
        <v>290</v>
      </c>
      <c r="F49" s="184"/>
      <c r="G49" s="133"/>
    </row>
    <row r="50" spans="1:7" x14ac:dyDescent="0.45">
      <c r="A50" s="142"/>
      <c r="B50" s="142"/>
      <c r="C50" s="142"/>
      <c r="D50" s="142"/>
      <c r="F50" s="176"/>
    </row>
    <row r="51" spans="1:7" x14ac:dyDescent="0.45">
      <c r="A51" s="142"/>
      <c r="B51" s="142"/>
      <c r="C51" s="142"/>
      <c r="D51" s="142"/>
      <c r="E51" s="242"/>
      <c r="F51" s="242"/>
    </row>
    <row r="52" spans="1:7" ht="30" customHeight="1" x14ac:dyDescent="0.45">
      <c r="E52" s="226"/>
      <c r="F52" s="226"/>
    </row>
    <row r="53" spans="1:7" ht="30" customHeight="1" x14ac:dyDescent="0.45">
      <c r="E53" s="226"/>
      <c r="F53" s="226"/>
    </row>
    <row r="54" spans="1:7" x14ac:dyDescent="0.45">
      <c r="E54" s="8"/>
    </row>
  </sheetData>
  <mergeCells count="30">
    <mergeCell ref="A1:F1"/>
    <mergeCell ref="E3:F3"/>
    <mergeCell ref="A6:A9"/>
    <mergeCell ref="B6:B9"/>
    <mergeCell ref="C6:C9"/>
    <mergeCell ref="D6:D9"/>
    <mergeCell ref="F6:F8"/>
    <mergeCell ref="A12:A14"/>
    <mergeCell ref="B12:B14"/>
    <mergeCell ref="C12:C14"/>
    <mergeCell ref="D12:D14"/>
    <mergeCell ref="F12:F14"/>
    <mergeCell ref="A10:A11"/>
    <mergeCell ref="B10:B11"/>
    <mergeCell ref="C10:C11"/>
    <mergeCell ref="D10:D11"/>
    <mergeCell ref="F10:F11"/>
    <mergeCell ref="A15:A22"/>
    <mergeCell ref="B15:B22"/>
    <mergeCell ref="C15:C22"/>
    <mergeCell ref="D15:D22"/>
    <mergeCell ref="A23:A41"/>
    <mergeCell ref="B23:B41"/>
    <mergeCell ref="C23:C41"/>
    <mergeCell ref="D23:D41"/>
    <mergeCell ref="F23:F27"/>
    <mergeCell ref="F29:F35"/>
    <mergeCell ref="E52:F52"/>
    <mergeCell ref="E53:F53"/>
    <mergeCell ref="E51:F51"/>
  </mergeCells>
  <phoneticPr fontId="2"/>
  <pageMargins left="0.7" right="0.7" top="0.75" bottom="0.75" header="0.3" footer="0.3"/>
  <pageSetup paperSize="9" scale="68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5E91-4AAC-49AC-9FB5-4E15AA62C065}">
  <sheetPr codeName="Sheet5">
    <tabColor rgb="FFFF0000"/>
    <pageSetUpPr fitToPage="1"/>
  </sheetPr>
  <dimension ref="A1:G55"/>
  <sheetViews>
    <sheetView topLeftCell="A27" workbookViewId="0">
      <selection activeCell="D57" sqref="D57"/>
    </sheetView>
  </sheetViews>
  <sheetFormatPr defaultColWidth="9" defaultRowHeight="18" x14ac:dyDescent="0.45"/>
  <cols>
    <col min="1" max="1" width="15.3984375" style="1" customWidth="1"/>
    <col min="2" max="4" width="10.59765625" style="1" customWidth="1"/>
    <col min="5" max="5" width="35.19921875" style="1" customWidth="1"/>
    <col min="6" max="6" width="10.5" style="1" customWidth="1"/>
    <col min="7" max="16384" width="9" style="1"/>
  </cols>
  <sheetData>
    <row r="1" spans="1:7" ht="22.8" thickBot="1" x14ac:dyDescent="0.5">
      <c r="A1" s="128" t="s">
        <v>44</v>
      </c>
      <c r="E1" s="224" t="s">
        <v>45</v>
      </c>
      <c r="F1" s="224"/>
    </row>
    <row r="2" spans="1:7" ht="18" customHeight="1" x14ac:dyDescent="0.45">
      <c r="A2" s="95" t="s">
        <v>101</v>
      </c>
      <c r="B2" s="96" t="s">
        <v>115</v>
      </c>
      <c r="C2" s="96" t="s">
        <v>116</v>
      </c>
      <c r="D2" s="96" t="s">
        <v>40</v>
      </c>
      <c r="E2" s="97" t="s">
        <v>102</v>
      </c>
      <c r="F2" s="98" t="s">
        <v>114</v>
      </c>
    </row>
    <row r="3" spans="1:7" x14ac:dyDescent="0.45">
      <c r="A3" s="259" t="s">
        <v>46</v>
      </c>
      <c r="B3" s="245">
        <v>359000</v>
      </c>
      <c r="C3" s="263">
        <f>[1]データー!$E$218</f>
        <v>354000</v>
      </c>
      <c r="D3" s="234">
        <f>C3-B3</f>
        <v>-5000</v>
      </c>
      <c r="E3" s="187" t="s">
        <v>171</v>
      </c>
      <c r="F3" s="265">
        <v>354000</v>
      </c>
    </row>
    <row r="4" spans="1:7" x14ac:dyDescent="0.45">
      <c r="A4" s="260"/>
      <c r="B4" s="246"/>
      <c r="C4" s="264"/>
      <c r="D4" s="235"/>
      <c r="E4" s="188" t="s">
        <v>172</v>
      </c>
      <c r="F4" s="266"/>
    </row>
    <row r="5" spans="1:7" x14ac:dyDescent="0.45">
      <c r="A5" s="260"/>
      <c r="B5" s="246"/>
      <c r="C5" s="264"/>
      <c r="D5" s="235"/>
      <c r="E5" s="188" t="s">
        <v>173</v>
      </c>
      <c r="F5" s="266"/>
    </row>
    <row r="6" spans="1:7" x14ac:dyDescent="0.45">
      <c r="A6" s="260"/>
      <c r="B6" s="246"/>
      <c r="C6" s="264"/>
      <c r="D6" s="235"/>
      <c r="E6" s="188" t="s">
        <v>238</v>
      </c>
      <c r="F6" s="266"/>
    </row>
    <row r="7" spans="1:7" x14ac:dyDescent="0.45">
      <c r="A7" s="260"/>
      <c r="B7" s="246"/>
      <c r="C7" s="264"/>
      <c r="D7" s="235"/>
      <c r="E7" s="188" t="s">
        <v>175</v>
      </c>
      <c r="F7" s="266"/>
    </row>
    <row r="8" spans="1:7" x14ac:dyDescent="0.45">
      <c r="A8" s="260"/>
      <c r="B8" s="246"/>
      <c r="C8" s="264"/>
      <c r="D8" s="235"/>
      <c r="E8" s="188" t="s">
        <v>176</v>
      </c>
      <c r="F8" s="266"/>
    </row>
    <row r="9" spans="1:7" x14ac:dyDescent="0.45">
      <c r="A9" s="260"/>
      <c r="B9" s="246"/>
      <c r="C9" s="264"/>
      <c r="D9" s="235"/>
      <c r="E9" s="189" t="s">
        <v>325</v>
      </c>
      <c r="F9" s="266"/>
    </row>
    <row r="10" spans="1:7" ht="18" hidden="1" customHeight="1" x14ac:dyDescent="0.45">
      <c r="A10" s="259"/>
      <c r="B10" s="267"/>
      <c r="C10" s="269"/>
      <c r="D10" s="271"/>
      <c r="E10" s="40"/>
      <c r="F10" s="257"/>
    </row>
    <row r="11" spans="1:7" ht="18" hidden="1" customHeight="1" x14ac:dyDescent="0.45">
      <c r="A11" s="260"/>
      <c r="B11" s="268"/>
      <c r="C11" s="270"/>
      <c r="D11" s="272"/>
      <c r="E11" s="45"/>
      <c r="F11" s="258"/>
    </row>
    <row r="12" spans="1:7" x14ac:dyDescent="0.45">
      <c r="A12" s="259" t="s">
        <v>47</v>
      </c>
      <c r="B12" s="245">
        <v>340000</v>
      </c>
      <c r="C12" s="245">
        <f>[1]データー!$E$219</f>
        <v>342768</v>
      </c>
      <c r="D12" s="234">
        <f>C12-B12</f>
        <v>2768</v>
      </c>
      <c r="E12" s="132" t="s">
        <v>79</v>
      </c>
      <c r="F12" s="134">
        <v>297414</v>
      </c>
      <c r="G12" s="139">
        <f>SUM(F12:F14)</f>
        <v>342768</v>
      </c>
    </row>
    <row r="13" spans="1:7" x14ac:dyDescent="0.45">
      <c r="A13" s="260"/>
      <c r="B13" s="246"/>
      <c r="C13" s="246"/>
      <c r="D13" s="235"/>
      <c r="E13" s="130" t="s">
        <v>80</v>
      </c>
      <c r="F13" s="135">
        <v>21318</v>
      </c>
    </row>
    <row r="14" spans="1:7" x14ac:dyDescent="0.45">
      <c r="A14" s="260"/>
      <c r="B14" s="250"/>
      <c r="C14" s="246"/>
      <c r="D14" s="238"/>
      <c r="E14" s="131" t="s">
        <v>81</v>
      </c>
      <c r="F14" s="136">
        <v>24036</v>
      </c>
    </row>
    <row r="15" spans="1:7" x14ac:dyDescent="0.45">
      <c r="A15" s="259" t="s">
        <v>104</v>
      </c>
      <c r="B15" s="245">
        <v>150000</v>
      </c>
      <c r="C15" s="245">
        <f>[1]データー!$E$222</f>
        <v>96585</v>
      </c>
      <c r="D15" s="234">
        <f>C15-B15</f>
        <v>-53415</v>
      </c>
      <c r="E15" s="5" t="s">
        <v>146</v>
      </c>
      <c r="F15" s="106">
        <v>64000</v>
      </c>
    </row>
    <row r="16" spans="1:7" x14ac:dyDescent="0.45">
      <c r="A16" s="262"/>
      <c r="B16" s="250"/>
      <c r="C16" s="250"/>
      <c r="D16" s="238"/>
      <c r="E16" s="6" t="s">
        <v>330</v>
      </c>
      <c r="F16" s="107">
        <v>32585</v>
      </c>
      <c r="G16" s="139">
        <f>SUM(F15:F16)</f>
        <v>96585</v>
      </c>
    </row>
    <row r="17" spans="1:7" x14ac:dyDescent="0.45">
      <c r="A17" s="259" t="s">
        <v>48</v>
      </c>
      <c r="B17" s="245">
        <v>60000</v>
      </c>
      <c r="C17" s="245">
        <f>[1]データー!$E$224</f>
        <v>47440</v>
      </c>
      <c r="D17" s="234">
        <f>C17-B17</f>
        <v>-12560</v>
      </c>
      <c r="E17" s="5" t="s">
        <v>83</v>
      </c>
      <c r="F17" s="100">
        <v>26500</v>
      </c>
    </row>
    <row r="18" spans="1:7" x14ac:dyDescent="0.45">
      <c r="A18" s="260"/>
      <c r="B18" s="246"/>
      <c r="C18" s="246"/>
      <c r="D18" s="235"/>
      <c r="E18" s="52" t="s">
        <v>306</v>
      </c>
      <c r="F18" s="108">
        <v>6940</v>
      </c>
    </row>
    <row r="19" spans="1:7" x14ac:dyDescent="0.45">
      <c r="A19" s="260"/>
      <c r="B19" s="250"/>
      <c r="C19" s="246"/>
      <c r="D19" s="235"/>
      <c r="E19" s="52" t="s">
        <v>178</v>
      </c>
      <c r="F19" s="108">
        <v>14000</v>
      </c>
      <c r="G19" s="139">
        <f>SUM(F17:F19)</f>
        <v>47440</v>
      </c>
    </row>
    <row r="20" spans="1:7" x14ac:dyDescent="0.45">
      <c r="A20" s="109" t="s">
        <v>49</v>
      </c>
      <c r="B20" s="148">
        <v>10000</v>
      </c>
      <c r="C20" s="148">
        <f>[1]データー!$E$228</f>
        <v>6488</v>
      </c>
      <c r="D20" s="39">
        <f>C20-B20</f>
        <v>-3512</v>
      </c>
      <c r="E20" s="2" t="s">
        <v>84</v>
      </c>
      <c r="F20" s="129">
        <v>6488</v>
      </c>
    </row>
    <row r="21" spans="1:7" ht="18" customHeight="1" x14ac:dyDescent="0.45">
      <c r="A21" s="101" t="s">
        <v>259</v>
      </c>
      <c r="B21" s="155">
        <v>100000</v>
      </c>
      <c r="C21" s="155">
        <f>[1]データー!$E$221</f>
        <v>99746</v>
      </c>
      <c r="D21" s="91">
        <f>C21-B21</f>
        <v>-254</v>
      </c>
      <c r="E21" s="1" t="s">
        <v>85</v>
      </c>
      <c r="F21" s="123">
        <v>50770</v>
      </c>
      <c r="G21" s="139">
        <f>SUM(F21:F23)</f>
        <v>99746</v>
      </c>
    </row>
    <row r="22" spans="1:7" ht="18" customHeight="1" x14ac:dyDescent="0.45">
      <c r="A22" s="101"/>
      <c r="B22" s="155"/>
      <c r="C22" s="155"/>
      <c r="D22" s="91"/>
      <c r="E22" s="1" t="s">
        <v>293</v>
      </c>
      <c r="F22" s="127">
        <v>27632</v>
      </c>
    </row>
    <row r="23" spans="1:7" ht="18" customHeight="1" x14ac:dyDescent="0.45">
      <c r="A23" s="101"/>
      <c r="B23" s="155"/>
      <c r="C23" s="155"/>
      <c r="D23" s="91"/>
      <c r="E23" s="1" t="s">
        <v>294</v>
      </c>
      <c r="F23" s="141">
        <v>21344</v>
      </c>
    </row>
    <row r="24" spans="1:7" ht="18" customHeight="1" x14ac:dyDescent="0.45">
      <c r="A24" s="259" t="s">
        <v>106</v>
      </c>
      <c r="B24" s="245">
        <v>375000</v>
      </c>
      <c r="C24" s="245">
        <f>[1]データー!$E$217</f>
        <v>375000</v>
      </c>
      <c r="D24" s="234">
        <f>C24-B24</f>
        <v>0</v>
      </c>
      <c r="E24" s="5" t="s">
        <v>240</v>
      </c>
      <c r="F24" s="257">
        <v>375000</v>
      </c>
    </row>
    <row r="25" spans="1:7" ht="18" customHeight="1" x14ac:dyDescent="0.45">
      <c r="A25" s="260"/>
      <c r="B25" s="246"/>
      <c r="C25" s="246"/>
      <c r="D25" s="235"/>
      <c r="E25" s="1" t="s">
        <v>295</v>
      </c>
      <c r="F25" s="258"/>
    </row>
    <row r="26" spans="1:7" ht="18" customHeight="1" x14ac:dyDescent="0.45">
      <c r="A26" s="99" t="s">
        <v>107</v>
      </c>
      <c r="B26" s="152">
        <v>15000</v>
      </c>
      <c r="C26" s="152">
        <f>[1]データー!$E$226</f>
        <v>13790</v>
      </c>
      <c r="D26" s="71">
        <f>C26-B26</f>
        <v>-1210</v>
      </c>
      <c r="E26" s="2" t="s">
        <v>86</v>
      </c>
      <c r="F26" s="106">
        <v>13790</v>
      </c>
    </row>
    <row r="27" spans="1:7" ht="18" customHeight="1" x14ac:dyDescent="0.45">
      <c r="A27" s="259" t="s">
        <v>108</v>
      </c>
      <c r="B27" s="245">
        <v>150000</v>
      </c>
      <c r="C27" s="245">
        <f>[1]データー!$E$223</f>
        <v>151200</v>
      </c>
      <c r="D27" s="234">
        <f>C27-B27</f>
        <v>1200</v>
      </c>
      <c r="E27" s="40" t="s">
        <v>87</v>
      </c>
      <c r="F27" s="106">
        <v>12600</v>
      </c>
      <c r="G27" s="139">
        <f>SUM(F27:F32)</f>
        <v>151200</v>
      </c>
    </row>
    <row r="28" spans="1:7" ht="18" customHeight="1" x14ac:dyDescent="0.45">
      <c r="A28" s="260"/>
      <c r="B28" s="246"/>
      <c r="C28" s="246"/>
      <c r="D28" s="235"/>
      <c r="E28" s="45" t="s">
        <v>88</v>
      </c>
      <c r="F28" s="107">
        <v>7000</v>
      </c>
    </row>
    <row r="29" spans="1:7" ht="18" customHeight="1" x14ac:dyDescent="0.45">
      <c r="A29" s="260"/>
      <c r="B29" s="246"/>
      <c r="C29" s="246"/>
      <c r="D29" s="235"/>
      <c r="E29" s="45" t="s">
        <v>242</v>
      </c>
      <c r="F29" s="107">
        <v>10000</v>
      </c>
    </row>
    <row r="30" spans="1:7" ht="18" customHeight="1" x14ac:dyDescent="0.45">
      <c r="A30" s="260"/>
      <c r="B30" s="246"/>
      <c r="C30" s="246"/>
      <c r="D30" s="235"/>
      <c r="E30" s="45" t="s">
        <v>297</v>
      </c>
      <c r="F30" s="107">
        <v>37100</v>
      </c>
    </row>
    <row r="31" spans="1:7" ht="18" customHeight="1" x14ac:dyDescent="0.45">
      <c r="A31" s="260"/>
      <c r="B31" s="246"/>
      <c r="C31" s="246"/>
      <c r="D31" s="235"/>
      <c r="E31" s="45" t="s">
        <v>296</v>
      </c>
      <c r="F31" s="107">
        <v>5000</v>
      </c>
    </row>
    <row r="32" spans="1:7" ht="18" customHeight="1" x14ac:dyDescent="0.45">
      <c r="A32" s="262"/>
      <c r="B32" s="250"/>
      <c r="C32" s="250"/>
      <c r="D32" s="238"/>
      <c r="E32" s="41" t="s">
        <v>90</v>
      </c>
      <c r="F32" s="111">
        <v>79500</v>
      </c>
    </row>
    <row r="33" spans="1:7" ht="18" customHeight="1" x14ac:dyDescent="0.45">
      <c r="A33" s="259" t="s">
        <v>109</v>
      </c>
      <c r="B33" s="245">
        <v>60000</v>
      </c>
      <c r="C33" s="245">
        <f>[1]データー!$E$225</f>
        <v>46910</v>
      </c>
      <c r="D33" s="234">
        <f>C33-B33</f>
        <v>-13090</v>
      </c>
      <c r="E33" s="5" t="s">
        <v>91</v>
      </c>
      <c r="F33" s="106">
        <v>33500</v>
      </c>
      <c r="G33" s="139">
        <f>SUM(F33:F34)</f>
        <v>46910</v>
      </c>
    </row>
    <row r="34" spans="1:7" ht="18" customHeight="1" x14ac:dyDescent="0.45">
      <c r="A34" s="260"/>
      <c r="B34" s="246"/>
      <c r="C34" s="246"/>
      <c r="D34" s="235"/>
      <c r="E34" s="6" t="s">
        <v>92</v>
      </c>
      <c r="F34" s="107">
        <v>13410</v>
      </c>
    </row>
    <row r="35" spans="1:7" ht="18" customHeight="1" x14ac:dyDescent="0.45">
      <c r="A35" s="259" t="s">
        <v>110</v>
      </c>
      <c r="B35" s="245">
        <v>500000</v>
      </c>
      <c r="C35" s="245">
        <f>[1]データー!$E$216</f>
        <v>341812</v>
      </c>
      <c r="D35" s="234">
        <f>C35-B35</f>
        <v>-158188</v>
      </c>
      <c r="E35" s="5" t="s">
        <v>298</v>
      </c>
      <c r="F35" s="106">
        <v>144024</v>
      </c>
      <c r="G35" s="139">
        <f>SUM(F35:F38)</f>
        <v>341812</v>
      </c>
    </row>
    <row r="36" spans="1:7" ht="18" customHeight="1" x14ac:dyDescent="0.45">
      <c r="A36" s="260"/>
      <c r="B36" s="246"/>
      <c r="C36" s="246"/>
      <c r="D36" s="235"/>
      <c r="E36" s="6" t="s">
        <v>245</v>
      </c>
      <c r="F36" s="107">
        <v>151135</v>
      </c>
    </row>
    <row r="37" spans="1:7" ht="18" customHeight="1" x14ac:dyDescent="0.45">
      <c r="A37" s="260"/>
      <c r="B37" s="246"/>
      <c r="C37" s="246"/>
      <c r="D37" s="235"/>
      <c r="E37" s="6" t="s">
        <v>299</v>
      </c>
      <c r="F37" s="107">
        <v>16653</v>
      </c>
    </row>
    <row r="38" spans="1:7" ht="18" customHeight="1" x14ac:dyDescent="0.45">
      <c r="A38" s="262"/>
      <c r="B38" s="250"/>
      <c r="C38" s="250"/>
      <c r="D38" s="238"/>
      <c r="E38" s="6" t="s">
        <v>150</v>
      </c>
      <c r="F38" s="107">
        <v>30000</v>
      </c>
    </row>
    <row r="39" spans="1:7" ht="18" customHeight="1" x14ac:dyDescent="0.45">
      <c r="A39" s="109" t="s">
        <v>51</v>
      </c>
      <c r="B39" s="148">
        <v>30000</v>
      </c>
      <c r="C39" s="148">
        <f>[1]データー!$E$227</f>
        <v>12000</v>
      </c>
      <c r="D39" s="39">
        <f>C39-B39</f>
        <v>-18000</v>
      </c>
      <c r="E39" s="52" t="s">
        <v>269</v>
      </c>
      <c r="F39" s="108">
        <v>12000</v>
      </c>
    </row>
    <row r="40" spans="1:7" ht="18" customHeight="1" x14ac:dyDescent="0.45">
      <c r="A40" s="259" t="s">
        <v>111</v>
      </c>
      <c r="B40" s="245">
        <v>1700000</v>
      </c>
      <c r="C40" s="245">
        <f>[1]データー!$E$220</f>
        <v>250194</v>
      </c>
      <c r="D40" s="234">
        <f>C40-B40</f>
        <v>-1449806</v>
      </c>
      <c r="E40" s="5" t="s">
        <v>180</v>
      </c>
      <c r="F40" s="257">
        <v>36240</v>
      </c>
      <c r="G40" s="139">
        <f>SUM(F40:F50)</f>
        <v>250194</v>
      </c>
    </row>
    <row r="41" spans="1:7" ht="18" customHeight="1" x14ac:dyDescent="0.45">
      <c r="A41" s="260"/>
      <c r="B41" s="246"/>
      <c r="C41" s="246"/>
      <c r="D41" s="235"/>
      <c r="E41" s="42"/>
      <c r="F41" s="261"/>
    </row>
    <row r="42" spans="1:7" ht="18" customHeight="1" x14ac:dyDescent="0.45">
      <c r="A42" s="260"/>
      <c r="B42" s="246"/>
      <c r="C42" s="246"/>
      <c r="D42" s="235"/>
      <c r="E42" s="5" t="s">
        <v>181</v>
      </c>
      <c r="F42" s="100">
        <v>58325</v>
      </c>
    </row>
    <row r="43" spans="1:7" ht="18" customHeight="1" x14ac:dyDescent="0.45">
      <c r="A43" s="260"/>
      <c r="B43" s="246"/>
      <c r="C43" s="246"/>
      <c r="D43" s="235"/>
      <c r="E43" s="5" t="s">
        <v>97</v>
      </c>
      <c r="F43" s="257">
        <v>44940</v>
      </c>
    </row>
    <row r="44" spans="1:7" ht="18" customHeight="1" x14ac:dyDescent="0.45">
      <c r="A44" s="260"/>
      <c r="B44" s="246"/>
      <c r="C44" s="246"/>
      <c r="D44" s="235"/>
      <c r="E44" s="5" t="s">
        <v>305</v>
      </c>
      <c r="F44" s="258"/>
    </row>
    <row r="45" spans="1:7" ht="18" customHeight="1" x14ac:dyDescent="0.45">
      <c r="A45" s="260"/>
      <c r="B45" s="246"/>
      <c r="C45" s="246"/>
      <c r="D45" s="235"/>
      <c r="E45" s="52" t="s">
        <v>98</v>
      </c>
      <c r="F45" s="108">
        <v>80000</v>
      </c>
    </row>
    <row r="46" spans="1:7" ht="18" customHeight="1" x14ac:dyDescent="0.45">
      <c r="A46" s="260"/>
      <c r="B46" s="246"/>
      <c r="C46" s="246"/>
      <c r="D46" s="235"/>
      <c r="E46" s="2" t="s">
        <v>300</v>
      </c>
      <c r="F46" s="112">
        <v>2000</v>
      </c>
    </row>
    <row r="47" spans="1:7" ht="18" customHeight="1" x14ac:dyDescent="0.45">
      <c r="A47" s="260"/>
      <c r="B47" s="246"/>
      <c r="C47" s="246"/>
      <c r="D47" s="235"/>
      <c r="E47" s="52" t="s">
        <v>301</v>
      </c>
      <c r="F47" s="112">
        <v>2016</v>
      </c>
    </row>
    <row r="48" spans="1:7" ht="18" customHeight="1" x14ac:dyDescent="0.45">
      <c r="A48" s="260"/>
      <c r="B48" s="246"/>
      <c r="C48" s="246"/>
      <c r="D48" s="235"/>
      <c r="E48" s="2" t="s">
        <v>99</v>
      </c>
      <c r="F48" s="108">
        <v>15290</v>
      </c>
    </row>
    <row r="49" spans="1:6" ht="18" customHeight="1" x14ac:dyDescent="0.45">
      <c r="A49" s="260"/>
      <c r="B49" s="246"/>
      <c r="C49" s="246"/>
      <c r="D49" s="235"/>
      <c r="E49" s="2" t="s">
        <v>100</v>
      </c>
      <c r="F49" s="108">
        <v>11383</v>
      </c>
    </row>
    <row r="50" spans="1:6" ht="18" customHeight="1" x14ac:dyDescent="0.45">
      <c r="A50" s="260"/>
      <c r="B50" s="246"/>
      <c r="C50" s="246"/>
      <c r="D50" s="235"/>
      <c r="E50" s="52" t="s">
        <v>267</v>
      </c>
      <c r="F50" s="108"/>
    </row>
    <row r="51" spans="1:6" ht="18" customHeight="1" x14ac:dyDescent="0.45">
      <c r="A51" s="109" t="s">
        <v>112</v>
      </c>
      <c r="B51" s="181">
        <v>1412528</v>
      </c>
      <c r="C51" s="181">
        <v>0</v>
      </c>
      <c r="D51" s="4">
        <f>C51-B51</f>
        <v>-1412528</v>
      </c>
      <c r="E51" s="52"/>
      <c r="F51" s="108">
        <v>0</v>
      </c>
    </row>
    <row r="52" spans="1:6" ht="18" customHeight="1" thickBot="1" x14ac:dyDescent="0.5">
      <c r="A52" s="114" t="s">
        <v>113</v>
      </c>
      <c r="B52" s="186">
        <f>SUM(B3:B51)</f>
        <v>5261528</v>
      </c>
      <c r="C52" s="186">
        <f>SUM(C3:C51)</f>
        <v>2137933</v>
      </c>
      <c r="D52" s="116">
        <f>C52-B52</f>
        <v>-3123595</v>
      </c>
      <c r="E52" s="117"/>
      <c r="F52" s="118"/>
    </row>
    <row r="55" spans="1:6" x14ac:dyDescent="0.45">
      <c r="D55" s="140"/>
    </row>
  </sheetData>
  <mergeCells count="46">
    <mergeCell ref="A12:A14"/>
    <mergeCell ref="B12:B14"/>
    <mergeCell ref="C12:C14"/>
    <mergeCell ref="D12:D14"/>
    <mergeCell ref="E1:F1"/>
    <mergeCell ref="A3:A9"/>
    <mergeCell ref="B3:B9"/>
    <mergeCell ref="C3:C9"/>
    <mergeCell ref="D3:D9"/>
    <mergeCell ref="F3:F9"/>
    <mergeCell ref="A10:A11"/>
    <mergeCell ref="B10:B11"/>
    <mergeCell ref="C10:C11"/>
    <mergeCell ref="D10:D11"/>
    <mergeCell ref="F10:F11"/>
    <mergeCell ref="A15:A16"/>
    <mergeCell ref="B15:B16"/>
    <mergeCell ref="C15:C16"/>
    <mergeCell ref="D15:D16"/>
    <mergeCell ref="A17:A19"/>
    <mergeCell ref="B17:B19"/>
    <mergeCell ref="C17:C19"/>
    <mergeCell ref="D17:D19"/>
    <mergeCell ref="F43:F44"/>
    <mergeCell ref="A35:A38"/>
    <mergeCell ref="B35:B38"/>
    <mergeCell ref="C35:C38"/>
    <mergeCell ref="D35:D38"/>
    <mergeCell ref="A40:A50"/>
    <mergeCell ref="B40:B50"/>
    <mergeCell ref="C40:C50"/>
    <mergeCell ref="D40:D50"/>
    <mergeCell ref="F24:F25"/>
    <mergeCell ref="A33:A34"/>
    <mergeCell ref="B33:B34"/>
    <mergeCell ref="C33:C34"/>
    <mergeCell ref="F40:F41"/>
    <mergeCell ref="D33:D34"/>
    <mergeCell ref="A27:A32"/>
    <mergeCell ref="B27:B32"/>
    <mergeCell ref="C27:C32"/>
    <mergeCell ref="D27:D32"/>
    <mergeCell ref="A24:A25"/>
    <mergeCell ref="B24:B25"/>
    <mergeCell ref="C24:C25"/>
    <mergeCell ref="D24:D25"/>
  </mergeCells>
  <phoneticPr fontId="2"/>
  <pageMargins left="0.9055118110236221" right="0.70866141732283472" top="0.74803149606299213" bottom="0.74803149606299213" header="0.31496062992125984" footer="0.31496062992125984"/>
  <pageSetup paperSize="9" scale="7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2915-FDA4-4D66-9D67-0F9F2AA1B692}">
  <sheetPr codeName="Sheet6">
    <tabColor rgb="FFFFFF00"/>
  </sheetPr>
  <dimension ref="A2:D27"/>
  <sheetViews>
    <sheetView workbookViewId="0">
      <selection activeCell="C34" sqref="C34"/>
    </sheetView>
  </sheetViews>
  <sheetFormatPr defaultColWidth="9" defaultRowHeight="18" x14ac:dyDescent="0.45"/>
  <cols>
    <col min="1" max="1" width="22.59765625" style="1" customWidth="1"/>
    <col min="2" max="3" width="18.59765625" style="1" customWidth="1"/>
    <col min="4" max="16384" width="9" style="1"/>
  </cols>
  <sheetData>
    <row r="2" spans="1:4" ht="24.9" customHeight="1" x14ac:dyDescent="0.45">
      <c r="A2" s="273" t="s">
        <v>52</v>
      </c>
      <c r="B2" s="273"/>
      <c r="C2" s="273"/>
      <c r="D2" s="273"/>
    </row>
    <row r="3" spans="1:4" ht="18.75" customHeight="1" x14ac:dyDescent="0.45"/>
    <row r="4" spans="1:4" ht="20.100000000000001" customHeight="1" x14ac:dyDescent="0.45">
      <c r="D4" s="1" t="s">
        <v>54</v>
      </c>
    </row>
    <row r="5" spans="1:4" ht="21.9" customHeight="1" x14ac:dyDescent="0.45">
      <c r="A5" s="9" t="s">
        <v>124</v>
      </c>
      <c r="B5" s="9" t="s">
        <v>302</v>
      </c>
      <c r="C5" s="9" t="s">
        <v>303</v>
      </c>
      <c r="D5" s="9" t="s">
        <v>53</v>
      </c>
    </row>
    <row r="6" spans="1:4" ht="21.9" customHeight="1" x14ac:dyDescent="0.45">
      <c r="A6" s="9" t="s">
        <v>125</v>
      </c>
      <c r="B6" s="3">
        <v>110000</v>
      </c>
      <c r="C6" s="3">
        <v>110000</v>
      </c>
      <c r="D6" s="4">
        <f>C6-B6</f>
        <v>0</v>
      </c>
    </row>
    <row r="7" spans="1:4" ht="21.9" customHeight="1" x14ac:dyDescent="0.45">
      <c r="A7" s="9" t="s">
        <v>126</v>
      </c>
      <c r="B7" s="3">
        <v>50000</v>
      </c>
      <c r="C7" s="3">
        <v>50000</v>
      </c>
      <c r="D7" s="4">
        <f t="shared" ref="D7:D15" si="0">C7-B7</f>
        <v>0</v>
      </c>
    </row>
    <row r="8" spans="1:4" ht="21.9" customHeight="1" x14ac:dyDescent="0.45">
      <c r="A8" s="9" t="s">
        <v>127</v>
      </c>
      <c r="B8" s="3">
        <v>40000</v>
      </c>
      <c r="C8" s="3">
        <v>40000</v>
      </c>
      <c r="D8" s="4">
        <f t="shared" si="0"/>
        <v>0</v>
      </c>
    </row>
    <row r="9" spans="1:4" ht="21.9" customHeight="1" x14ac:dyDescent="0.45">
      <c r="A9" s="9" t="s">
        <v>133</v>
      </c>
      <c r="B9" s="3">
        <v>50000</v>
      </c>
      <c r="C9" s="3">
        <v>50000</v>
      </c>
      <c r="D9" s="4">
        <f t="shared" si="0"/>
        <v>0</v>
      </c>
    </row>
    <row r="10" spans="1:4" ht="21.9" customHeight="1" x14ac:dyDescent="0.45">
      <c r="A10" s="9" t="s">
        <v>57</v>
      </c>
      <c r="B10" s="3">
        <v>60000</v>
      </c>
      <c r="C10" s="3">
        <v>60000</v>
      </c>
      <c r="D10" s="4">
        <f t="shared" si="0"/>
        <v>0</v>
      </c>
    </row>
    <row r="11" spans="1:4" ht="21.9" customHeight="1" x14ac:dyDescent="0.45">
      <c r="A11" s="9" t="s">
        <v>234</v>
      </c>
      <c r="B11" s="3">
        <v>14000</v>
      </c>
      <c r="C11" s="3">
        <v>14000</v>
      </c>
      <c r="D11" s="4">
        <f t="shared" si="0"/>
        <v>0</v>
      </c>
    </row>
    <row r="12" spans="1:4" ht="21.9" customHeight="1" x14ac:dyDescent="0.45">
      <c r="A12" s="9" t="s">
        <v>128</v>
      </c>
      <c r="B12" s="3">
        <v>20000</v>
      </c>
      <c r="C12" s="3">
        <v>20000</v>
      </c>
      <c r="D12" s="4">
        <f t="shared" si="0"/>
        <v>0</v>
      </c>
    </row>
    <row r="13" spans="1:4" ht="21.9" customHeight="1" x14ac:dyDescent="0.45">
      <c r="A13" s="9" t="s">
        <v>55</v>
      </c>
      <c r="B13" s="3">
        <v>10000</v>
      </c>
      <c r="C13" s="3">
        <v>10000</v>
      </c>
      <c r="D13" s="4">
        <f t="shared" si="0"/>
        <v>0</v>
      </c>
    </row>
    <row r="14" spans="1:4" ht="21.9" customHeight="1" x14ac:dyDescent="0.45">
      <c r="A14" s="9" t="s">
        <v>56</v>
      </c>
      <c r="B14" s="3">
        <v>5000</v>
      </c>
      <c r="C14" s="3">
        <v>0</v>
      </c>
      <c r="D14" s="4">
        <f t="shared" si="0"/>
        <v>-5000</v>
      </c>
    </row>
    <row r="15" spans="1:4" ht="21.9" customHeight="1" x14ac:dyDescent="0.45">
      <c r="A15" s="9" t="s">
        <v>132</v>
      </c>
      <c r="B15" s="3">
        <f>SUM(B6:B14)</f>
        <v>359000</v>
      </c>
      <c r="C15" s="3">
        <f>SUM(C6:C14)</f>
        <v>354000</v>
      </c>
      <c r="D15" s="4">
        <f t="shared" si="0"/>
        <v>-5000</v>
      </c>
    </row>
    <row r="17" spans="1:4" ht="78" customHeight="1" x14ac:dyDescent="0.45"/>
    <row r="18" spans="1:4" ht="24.9" customHeight="1" x14ac:dyDescent="0.45">
      <c r="A18" s="273" t="s">
        <v>58</v>
      </c>
      <c r="B18" s="273"/>
      <c r="C18" s="273"/>
      <c r="D18" s="273"/>
    </row>
    <row r="19" spans="1:4" ht="24.9" customHeight="1" x14ac:dyDescent="0.45"/>
    <row r="20" spans="1:4" ht="18.75" customHeight="1" x14ac:dyDescent="0.45">
      <c r="D20" s="1" t="s">
        <v>54</v>
      </c>
    </row>
    <row r="21" spans="1:4" ht="21.9" customHeight="1" x14ac:dyDescent="0.45">
      <c r="A21" s="9" t="s">
        <v>129</v>
      </c>
      <c r="B21" s="9" t="s">
        <v>302</v>
      </c>
      <c r="C21" s="9" t="s">
        <v>304</v>
      </c>
      <c r="D21" s="9" t="s">
        <v>53</v>
      </c>
    </row>
    <row r="22" spans="1:4" ht="21.9" customHeight="1" x14ac:dyDescent="0.45">
      <c r="A22" s="9" t="s">
        <v>130</v>
      </c>
      <c r="B22" s="3">
        <v>100000</v>
      </c>
      <c r="C22" s="3">
        <v>100000</v>
      </c>
      <c r="D22" s="3">
        <f>C22-B22</f>
        <v>0</v>
      </c>
    </row>
    <row r="23" spans="1:4" ht="21.9" customHeight="1" x14ac:dyDescent="0.45">
      <c r="A23" s="9" t="s">
        <v>59</v>
      </c>
      <c r="B23" s="3">
        <v>130000</v>
      </c>
      <c r="C23" s="3">
        <v>0</v>
      </c>
      <c r="D23" s="4">
        <f t="shared" ref="D23:D27" si="1">C23-B23</f>
        <v>-130000</v>
      </c>
    </row>
    <row r="24" spans="1:4" ht="21.9" customHeight="1" x14ac:dyDescent="0.45">
      <c r="A24" s="9" t="s">
        <v>60</v>
      </c>
      <c r="B24" s="3">
        <v>50000</v>
      </c>
      <c r="C24" s="3">
        <v>50000</v>
      </c>
      <c r="D24" s="4">
        <f t="shared" si="1"/>
        <v>0</v>
      </c>
    </row>
    <row r="25" spans="1:4" ht="21.9" customHeight="1" x14ac:dyDescent="0.45">
      <c r="A25" s="9" t="s">
        <v>131</v>
      </c>
      <c r="B25" s="3">
        <v>65000</v>
      </c>
      <c r="C25" s="3">
        <v>65000</v>
      </c>
      <c r="D25" s="4">
        <f t="shared" si="1"/>
        <v>0</v>
      </c>
    </row>
    <row r="26" spans="1:4" ht="21.9" customHeight="1" x14ac:dyDescent="0.45">
      <c r="A26" s="9" t="s">
        <v>7</v>
      </c>
      <c r="B26" s="3">
        <v>30000</v>
      </c>
      <c r="C26" s="3">
        <v>30000</v>
      </c>
      <c r="D26" s="4">
        <f t="shared" si="1"/>
        <v>0</v>
      </c>
    </row>
    <row r="27" spans="1:4" ht="21.9" customHeight="1" x14ac:dyDescent="0.45">
      <c r="A27" s="9" t="s">
        <v>132</v>
      </c>
      <c r="B27" s="3">
        <f>SUM(B22:B26)</f>
        <v>375000</v>
      </c>
      <c r="C27" s="3">
        <f>SUM(C22:C26)</f>
        <v>245000</v>
      </c>
      <c r="D27" s="4">
        <f t="shared" si="1"/>
        <v>-130000</v>
      </c>
    </row>
  </sheetData>
  <mergeCells count="2">
    <mergeCell ref="A2:D2"/>
    <mergeCell ref="A18:D18"/>
  </mergeCells>
  <phoneticPr fontId="2"/>
  <pageMargins left="1.4960629921259843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01EF-A054-454B-80AF-A7AF1453059E}">
  <sheetPr codeName="Sheet7">
    <tabColor rgb="FFFFFF00"/>
    <pageSetUpPr fitToPage="1"/>
  </sheetPr>
  <dimension ref="B2:I42"/>
  <sheetViews>
    <sheetView tabSelected="1" topLeftCell="A14" workbookViewId="0">
      <selection activeCell="K33" sqref="K33"/>
    </sheetView>
  </sheetViews>
  <sheetFormatPr defaultColWidth="9" defaultRowHeight="18" x14ac:dyDescent="0.45"/>
  <cols>
    <col min="1" max="1" width="2.5" style="1" customWidth="1"/>
    <col min="2" max="2" width="13.8984375" style="1" customWidth="1"/>
    <col min="3" max="4" width="11.59765625" style="1" customWidth="1"/>
    <col min="5" max="5" width="43.796875" style="1" customWidth="1"/>
    <col min="6" max="6" width="10.59765625" style="1" customWidth="1"/>
    <col min="7" max="7" width="10.59765625" style="1" bestFit="1" customWidth="1"/>
    <col min="8" max="8" width="10.09765625" style="1" bestFit="1" customWidth="1"/>
    <col min="9" max="16384" width="9" style="1"/>
  </cols>
  <sheetData>
    <row r="2" spans="2:8" ht="22.2" x14ac:dyDescent="0.45">
      <c r="B2" s="278" t="s">
        <v>308</v>
      </c>
      <c r="C2" s="278"/>
      <c r="D2" s="278"/>
      <c r="E2" s="278"/>
    </row>
    <row r="4" spans="2:8" ht="15.9" customHeight="1" x14ac:dyDescent="0.45">
      <c r="B4" s="77" t="s">
        <v>61</v>
      </c>
      <c r="C4" s="77"/>
      <c r="D4" s="77"/>
      <c r="E4" s="78" t="s">
        <v>54</v>
      </c>
    </row>
    <row r="5" spans="2:8" ht="15.9" customHeight="1" x14ac:dyDescent="0.45">
      <c r="B5" s="274" t="s">
        <v>136</v>
      </c>
      <c r="C5" s="79" t="s">
        <v>307</v>
      </c>
      <c r="D5" s="79" t="s">
        <v>311</v>
      </c>
      <c r="E5" s="274" t="s">
        <v>135</v>
      </c>
    </row>
    <row r="6" spans="2:8" ht="15.9" customHeight="1" x14ac:dyDescent="0.45">
      <c r="B6" s="275"/>
      <c r="C6" s="80" t="s">
        <v>115</v>
      </c>
      <c r="D6" s="80" t="s">
        <v>115</v>
      </c>
      <c r="E6" s="275"/>
    </row>
    <row r="7" spans="2:8" ht="15.9" customHeight="1" x14ac:dyDescent="0.45">
      <c r="B7" s="81" t="s">
        <v>117</v>
      </c>
      <c r="C7" s="82">
        <v>2704528</v>
      </c>
      <c r="D7" s="82">
        <v>3175727</v>
      </c>
      <c r="E7" s="83" t="s">
        <v>310</v>
      </c>
    </row>
    <row r="8" spans="2:8" ht="15.9" customHeight="1" x14ac:dyDescent="0.45">
      <c r="B8" s="81" t="s">
        <v>118</v>
      </c>
      <c r="C8" s="82">
        <v>1080000</v>
      </c>
      <c r="D8" s="82">
        <v>1080000</v>
      </c>
      <c r="E8" s="83" t="s">
        <v>260</v>
      </c>
      <c r="H8" s="196"/>
    </row>
    <row r="9" spans="2:8" ht="15.9" customHeight="1" x14ac:dyDescent="0.45">
      <c r="B9" s="81" t="s">
        <v>119</v>
      </c>
      <c r="C9" s="82">
        <v>47000</v>
      </c>
      <c r="D9" s="82">
        <v>47000</v>
      </c>
      <c r="E9" s="83" t="s">
        <v>262</v>
      </c>
      <c r="H9" s="196"/>
    </row>
    <row r="10" spans="2:8" ht="15.9" customHeight="1" x14ac:dyDescent="0.45">
      <c r="B10" s="81" t="s">
        <v>120</v>
      </c>
      <c r="C10" s="82">
        <v>80000</v>
      </c>
      <c r="D10" s="82">
        <v>80000</v>
      </c>
      <c r="E10" s="83" t="s">
        <v>261</v>
      </c>
      <c r="H10" s="196"/>
    </row>
    <row r="11" spans="2:8" ht="15.9" customHeight="1" x14ac:dyDescent="0.45">
      <c r="B11" s="81" t="s">
        <v>121</v>
      </c>
      <c r="C11" s="82">
        <v>850000</v>
      </c>
      <c r="D11" s="82">
        <v>750000</v>
      </c>
      <c r="E11" s="83" t="s">
        <v>331</v>
      </c>
      <c r="H11" s="196"/>
    </row>
    <row r="12" spans="2:8" ht="16.5" customHeight="1" x14ac:dyDescent="0.45">
      <c r="B12" s="274" t="s">
        <v>122</v>
      </c>
      <c r="C12" s="276">
        <v>500000</v>
      </c>
      <c r="D12" s="276">
        <v>500000</v>
      </c>
      <c r="E12" s="84" t="s">
        <v>74</v>
      </c>
      <c r="H12" s="196"/>
    </row>
    <row r="13" spans="2:8" ht="15.75" customHeight="1" x14ac:dyDescent="0.45">
      <c r="B13" s="279"/>
      <c r="C13" s="280"/>
      <c r="D13" s="280"/>
      <c r="E13" s="85" t="s">
        <v>326</v>
      </c>
      <c r="H13" s="197"/>
    </row>
    <row r="14" spans="2:8" ht="15.75" customHeight="1" x14ac:dyDescent="0.45">
      <c r="B14" s="275"/>
      <c r="C14" s="277"/>
      <c r="D14" s="277"/>
      <c r="E14" s="86" t="s">
        <v>151</v>
      </c>
      <c r="H14" s="196"/>
    </row>
    <row r="15" spans="2:8" ht="15.9" customHeight="1" x14ac:dyDescent="0.45">
      <c r="B15" s="81" t="s">
        <v>134</v>
      </c>
      <c r="C15" s="82">
        <f>SUM(C7:C14)</f>
        <v>5261528</v>
      </c>
      <c r="D15" s="82">
        <f>SUM(D7:D14)</f>
        <v>5632727</v>
      </c>
      <c r="E15" s="83"/>
      <c r="H15" s="196"/>
    </row>
    <row r="16" spans="2:8" ht="15.9" customHeight="1" x14ac:dyDescent="0.45">
      <c r="B16" s="77"/>
      <c r="C16" s="77"/>
      <c r="D16" s="77"/>
      <c r="E16" s="77"/>
      <c r="H16" s="196"/>
    </row>
    <row r="17" spans="2:8" ht="15.9" customHeight="1" x14ac:dyDescent="0.45">
      <c r="B17" s="77" t="s">
        <v>44</v>
      </c>
      <c r="C17" s="77"/>
      <c r="D17" s="77"/>
      <c r="E17" s="78" t="s">
        <v>54</v>
      </c>
      <c r="H17" s="196"/>
    </row>
    <row r="18" spans="2:8" ht="15.9" customHeight="1" x14ac:dyDescent="0.45">
      <c r="B18" s="274" t="s">
        <v>136</v>
      </c>
      <c r="C18" s="79" t="s">
        <v>271</v>
      </c>
      <c r="D18" s="79" t="s">
        <v>309</v>
      </c>
      <c r="E18" s="274" t="s">
        <v>135</v>
      </c>
      <c r="H18" s="196"/>
    </row>
    <row r="19" spans="2:8" ht="15.9" customHeight="1" x14ac:dyDescent="0.45">
      <c r="B19" s="275"/>
      <c r="C19" s="80" t="s">
        <v>115</v>
      </c>
      <c r="D19" s="80" t="s">
        <v>115</v>
      </c>
      <c r="E19" s="275"/>
      <c r="H19" s="196"/>
    </row>
    <row r="20" spans="2:8" ht="15.9" customHeight="1" x14ac:dyDescent="0.45">
      <c r="B20" s="81" t="s">
        <v>62</v>
      </c>
      <c r="C20" s="82">
        <v>359000</v>
      </c>
      <c r="D20" s="82">
        <f>手当予算案!$C$15</f>
        <v>354000</v>
      </c>
      <c r="E20" s="83" t="s">
        <v>155</v>
      </c>
      <c r="H20" s="196"/>
    </row>
    <row r="21" spans="2:8" ht="15.9" customHeight="1" x14ac:dyDescent="0.45">
      <c r="B21" s="81" t="s">
        <v>137</v>
      </c>
      <c r="C21" s="82">
        <v>0</v>
      </c>
      <c r="D21" s="82">
        <v>0</v>
      </c>
      <c r="E21" s="83" t="s">
        <v>265</v>
      </c>
      <c r="H21" s="196"/>
    </row>
    <row r="22" spans="2:8" ht="15.9" customHeight="1" x14ac:dyDescent="0.45">
      <c r="B22" s="81" t="s">
        <v>63</v>
      </c>
      <c r="C22" s="82">
        <v>340000</v>
      </c>
      <c r="D22" s="82">
        <v>340000</v>
      </c>
      <c r="E22" s="83" t="s">
        <v>263</v>
      </c>
      <c r="H22" s="196"/>
    </row>
    <row r="23" spans="2:8" ht="15.9" customHeight="1" x14ac:dyDescent="0.45">
      <c r="B23" s="81" t="s">
        <v>104</v>
      </c>
      <c r="C23" s="82">
        <v>150000</v>
      </c>
      <c r="D23" s="82">
        <v>150000</v>
      </c>
      <c r="E23" s="83" t="s">
        <v>152</v>
      </c>
      <c r="G23" s="139">
        <f>D15-G28</f>
        <v>1918727</v>
      </c>
      <c r="H23" s="196"/>
    </row>
    <row r="24" spans="2:8" ht="15.9" customHeight="1" x14ac:dyDescent="0.45">
      <c r="B24" s="81" t="s">
        <v>64</v>
      </c>
      <c r="C24" s="82">
        <v>60000</v>
      </c>
      <c r="D24" s="82">
        <v>60000</v>
      </c>
      <c r="E24" s="83" t="s">
        <v>161</v>
      </c>
      <c r="H24" s="196"/>
    </row>
    <row r="25" spans="2:8" ht="15.9" customHeight="1" x14ac:dyDescent="0.45">
      <c r="B25" s="81" t="s">
        <v>65</v>
      </c>
      <c r="C25" s="82">
        <v>10000</v>
      </c>
      <c r="D25" s="82">
        <v>10000</v>
      </c>
      <c r="E25" s="83" t="s">
        <v>153</v>
      </c>
      <c r="H25" s="196"/>
    </row>
    <row r="26" spans="2:8" ht="15.9" customHeight="1" x14ac:dyDescent="0.45">
      <c r="B26" s="81" t="s">
        <v>105</v>
      </c>
      <c r="C26" s="82">
        <v>100000</v>
      </c>
      <c r="D26" s="82">
        <v>100000</v>
      </c>
      <c r="E26" s="83" t="s">
        <v>266</v>
      </c>
      <c r="H26" s="196"/>
    </row>
    <row r="27" spans="2:8" ht="15.9" customHeight="1" x14ac:dyDescent="0.45">
      <c r="B27" s="81" t="s">
        <v>106</v>
      </c>
      <c r="C27" s="82">
        <v>375000</v>
      </c>
      <c r="D27" s="82">
        <f>手当予算案!$C$27</f>
        <v>245000</v>
      </c>
      <c r="E27" s="83" t="s">
        <v>154</v>
      </c>
      <c r="H27" s="196"/>
    </row>
    <row r="28" spans="2:8" ht="15.9" customHeight="1" x14ac:dyDescent="0.45">
      <c r="B28" s="81" t="s">
        <v>107</v>
      </c>
      <c r="C28" s="82">
        <v>15000</v>
      </c>
      <c r="D28" s="82">
        <v>15000</v>
      </c>
      <c r="E28" s="83" t="s">
        <v>162</v>
      </c>
      <c r="G28" s="139">
        <f>SUM(D20:D35)</f>
        <v>3714000</v>
      </c>
      <c r="H28" s="196"/>
    </row>
    <row r="29" spans="2:8" ht="15.9" customHeight="1" x14ac:dyDescent="0.45">
      <c r="B29" s="274" t="s">
        <v>108</v>
      </c>
      <c r="C29" s="276">
        <v>150000</v>
      </c>
      <c r="D29" s="276">
        <v>150000</v>
      </c>
      <c r="E29" s="84" t="s">
        <v>156</v>
      </c>
      <c r="H29" s="196"/>
    </row>
    <row r="30" spans="2:8" ht="15.9" customHeight="1" x14ac:dyDescent="0.45">
      <c r="B30" s="275"/>
      <c r="C30" s="277"/>
      <c r="D30" s="277"/>
      <c r="E30" s="86" t="s">
        <v>157</v>
      </c>
      <c r="H30" s="196"/>
    </row>
    <row r="31" spans="2:8" ht="15.9" customHeight="1" x14ac:dyDescent="0.45">
      <c r="B31" s="81" t="s">
        <v>109</v>
      </c>
      <c r="C31" s="82">
        <v>60000</v>
      </c>
      <c r="D31" s="82">
        <v>60000</v>
      </c>
      <c r="E31" s="83" t="s">
        <v>216</v>
      </c>
      <c r="H31" s="196"/>
    </row>
    <row r="32" spans="2:8" ht="15.9" customHeight="1" x14ac:dyDescent="0.45">
      <c r="B32" s="81" t="s">
        <v>110</v>
      </c>
      <c r="C32" s="82">
        <v>500000</v>
      </c>
      <c r="D32" s="82">
        <v>500000</v>
      </c>
      <c r="E32" s="83" t="s">
        <v>272</v>
      </c>
      <c r="H32" s="196"/>
    </row>
    <row r="33" spans="2:9" ht="15.9" customHeight="1" x14ac:dyDescent="0.45">
      <c r="B33" s="81" t="s">
        <v>51</v>
      </c>
      <c r="C33" s="82">
        <v>30000</v>
      </c>
      <c r="D33" s="82">
        <v>30000</v>
      </c>
      <c r="E33" s="83" t="s">
        <v>158</v>
      </c>
      <c r="H33" s="196"/>
    </row>
    <row r="34" spans="2:9" ht="15.9" customHeight="1" x14ac:dyDescent="0.45">
      <c r="B34" s="274" t="s">
        <v>111</v>
      </c>
      <c r="C34" s="276">
        <v>1700000</v>
      </c>
      <c r="D34" s="276">
        <v>1700000</v>
      </c>
      <c r="E34" s="84" t="s">
        <v>215</v>
      </c>
      <c r="G34" s="139"/>
      <c r="H34" s="196"/>
    </row>
    <row r="35" spans="2:9" ht="15.9" customHeight="1" x14ac:dyDescent="0.45">
      <c r="B35" s="275"/>
      <c r="C35" s="277"/>
      <c r="D35" s="277"/>
      <c r="E35" s="87" t="s">
        <v>264</v>
      </c>
      <c r="H35" s="196"/>
    </row>
    <row r="36" spans="2:9" ht="15.9" customHeight="1" x14ac:dyDescent="0.45">
      <c r="B36" s="81" t="s">
        <v>112</v>
      </c>
      <c r="C36" s="82">
        <v>1412528</v>
      </c>
      <c r="D36" s="82">
        <f>C39-SUM(D20:D35)</f>
        <v>1918727</v>
      </c>
      <c r="E36" s="83"/>
      <c r="H36" s="196"/>
    </row>
    <row r="37" spans="2:9" ht="15.9" customHeight="1" x14ac:dyDescent="0.45">
      <c r="B37" s="81" t="s">
        <v>138</v>
      </c>
      <c r="C37" s="82">
        <f>SUM(C20:C36)</f>
        <v>5261528</v>
      </c>
      <c r="D37" s="82">
        <f>SUM(D20:D36)</f>
        <v>5632727</v>
      </c>
      <c r="E37" s="83"/>
      <c r="H37" s="196"/>
    </row>
    <row r="38" spans="2:9" x14ac:dyDescent="0.45">
      <c r="H38" s="198"/>
    </row>
    <row r="39" spans="2:9" x14ac:dyDescent="0.45">
      <c r="B39" s="9" t="s">
        <v>66</v>
      </c>
      <c r="C39" s="3">
        <f>D15</f>
        <v>5632727</v>
      </c>
      <c r="E39" s="10"/>
      <c r="G39" s="139"/>
      <c r="H39" s="198"/>
    </row>
    <row r="40" spans="2:9" x14ac:dyDescent="0.45">
      <c r="B40" s="9" t="s">
        <v>67</v>
      </c>
      <c r="C40" s="3">
        <f>D37</f>
        <v>5632727</v>
      </c>
      <c r="E40" s="89">
        <v>45738</v>
      </c>
      <c r="H40" s="199"/>
    </row>
    <row r="41" spans="2:9" ht="48" customHeight="1" x14ac:dyDescent="0.45">
      <c r="D41" s="224" t="s">
        <v>313</v>
      </c>
      <c r="E41" s="224"/>
      <c r="F41" s="10"/>
    </row>
    <row r="42" spans="2:9" ht="30" customHeight="1" x14ac:dyDescent="0.45">
      <c r="D42" s="224" t="s">
        <v>312</v>
      </c>
      <c r="E42" s="224"/>
      <c r="I42" s="1" t="s">
        <v>274</v>
      </c>
    </row>
  </sheetData>
  <mergeCells count="16">
    <mergeCell ref="B5:B6"/>
    <mergeCell ref="E5:E6"/>
    <mergeCell ref="B18:B19"/>
    <mergeCell ref="E18:E19"/>
    <mergeCell ref="B2:E2"/>
    <mergeCell ref="B12:B14"/>
    <mergeCell ref="C12:C14"/>
    <mergeCell ref="D12:D14"/>
    <mergeCell ref="D42:E42"/>
    <mergeCell ref="D41:E41"/>
    <mergeCell ref="B29:B30"/>
    <mergeCell ref="C29:C30"/>
    <mergeCell ref="D29:D30"/>
    <mergeCell ref="B34:B35"/>
    <mergeCell ref="C34:C35"/>
    <mergeCell ref="D34:D35"/>
  </mergeCells>
  <phoneticPr fontId="2"/>
  <pageMargins left="0.62992125984251968" right="0.62992125984251968" top="0.15748031496062992" bottom="0.15748031496062992" header="0.31496062992125984" footer="0.31496062992125984"/>
  <pageSetup paperSize="9" scale="65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E242-30AF-4249-A3CB-CFB44A0BBF9C}">
  <sheetPr codeName="Sheet8"/>
  <dimension ref="A1:F21"/>
  <sheetViews>
    <sheetView topLeftCell="A7" workbookViewId="0">
      <selection activeCell="I18" sqref="I18"/>
    </sheetView>
  </sheetViews>
  <sheetFormatPr defaultColWidth="9" defaultRowHeight="18.600000000000001" x14ac:dyDescent="0.45"/>
  <cols>
    <col min="1" max="1" width="6.59765625" style="190" customWidth="1"/>
    <col min="2" max="2" width="27" style="190" bestFit="1" customWidth="1"/>
    <col min="3" max="16384" width="9" style="190"/>
  </cols>
  <sheetData>
    <row r="1" spans="1:6" ht="50.25" customHeight="1" x14ac:dyDescent="0.45">
      <c r="A1" s="282" t="s">
        <v>139</v>
      </c>
      <c r="B1" s="282"/>
      <c r="C1" s="282"/>
      <c r="D1" s="282"/>
      <c r="E1" s="282"/>
      <c r="F1" s="282"/>
    </row>
    <row r="2" spans="1:6" ht="16.2" customHeight="1" x14ac:dyDescent="0.45"/>
    <row r="3" spans="1:6" ht="24.9" customHeight="1" x14ac:dyDescent="0.45">
      <c r="A3" s="190" t="s">
        <v>314</v>
      </c>
    </row>
    <row r="4" spans="1:6" ht="24.9" customHeight="1" x14ac:dyDescent="0.45">
      <c r="A4" s="190" t="s">
        <v>163</v>
      </c>
    </row>
    <row r="5" spans="1:6" ht="24.9" customHeight="1" x14ac:dyDescent="0.45">
      <c r="A5" s="190" t="s">
        <v>188</v>
      </c>
    </row>
    <row r="6" spans="1:6" ht="24.9" customHeight="1" x14ac:dyDescent="0.45">
      <c r="A6" s="190" t="s">
        <v>164</v>
      </c>
    </row>
    <row r="7" spans="1:6" ht="28.2" customHeight="1" x14ac:dyDescent="0.45"/>
    <row r="8" spans="1:6" ht="39.9" customHeight="1" x14ac:dyDescent="0.45">
      <c r="B8" s="191" t="s">
        <v>315</v>
      </c>
      <c r="C8" s="191"/>
      <c r="D8" s="191"/>
      <c r="E8" s="191" t="s">
        <v>141</v>
      </c>
    </row>
    <row r="9" spans="1:6" ht="39.9" customHeight="1" x14ac:dyDescent="0.45">
      <c r="B9" s="191" t="s">
        <v>322</v>
      </c>
      <c r="C9" s="192"/>
      <c r="D9" s="192"/>
      <c r="E9" s="192" t="s">
        <v>141</v>
      </c>
    </row>
    <row r="10" spans="1:6" ht="39.9" customHeight="1" x14ac:dyDescent="0.45">
      <c r="B10" s="191"/>
      <c r="C10" s="192"/>
      <c r="D10" s="192"/>
      <c r="E10" s="192"/>
    </row>
    <row r="11" spans="1:6" ht="39.9" customHeight="1" x14ac:dyDescent="0.45">
      <c r="B11" s="191"/>
      <c r="C11" s="192"/>
      <c r="D11" s="192"/>
      <c r="E11" s="192"/>
    </row>
    <row r="12" spans="1:6" ht="39.9" customHeight="1" x14ac:dyDescent="0.45">
      <c r="B12" s="192" t="s">
        <v>316</v>
      </c>
      <c r="C12" s="192"/>
      <c r="D12" s="192"/>
      <c r="E12" s="192" t="s">
        <v>141</v>
      </c>
    </row>
    <row r="13" spans="1:6" ht="39.9" customHeight="1" x14ac:dyDescent="0.45">
      <c r="B13" s="192" t="s">
        <v>319</v>
      </c>
      <c r="C13" s="192"/>
      <c r="D13" s="192"/>
      <c r="E13" s="192" t="s">
        <v>141</v>
      </c>
    </row>
    <row r="14" spans="1:6" ht="39.9" customHeight="1" x14ac:dyDescent="0.45">
      <c r="B14" s="192" t="s">
        <v>318</v>
      </c>
      <c r="C14" s="192"/>
      <c r="D14" s="192"/>
      <c r="E14" s="192" t="s">
        <v>141</v>
      </c>
    </row>
    <row r="15" spans="1:6" ht="39.9" customHeight="1" x14ac:dyDescent="0.45">
      <c r="B15" s="192" t="s">
        <v>317</v>
      </c>
      <c r="C15" s="192"/>
      <c r="D15" s="192"/>
      <c r="E15" s="192" t="s">
        <v>141</v>
      </c>
    </row>
    <row r="16" spans="1:6" ht="44.25" customHeight="1" x14ac:dyDescent="0.45">
      <c r="B16" s="193">
        <v>45731</v>
      </c>
      <c r="D16" s="194" t="s">
        <v>140</v>
      </c>
    </row>
    <row r="17" spans="2:6" ht="24.9" customHeight="1" x14ac:dyDescent="0.45">
      <c r="B17" s="195"/>
      <c r="D17" s="194"/>
    </row>
    <row r="18" spans="2:6" ht="38.25" customHeight="1" x14ac:dyDescent="0.45"/>
    <row r="19" spans="2:6" ht="24.9" customHeight="1" x14ac:dyDescent="0.45">
      <c r="B19" s="281" t="s">
        <v>320</v>
      </c>
      <c r="C19" s="281"/>
      <c r="D19" s="281"/>
      <c r="E19" s="281"/>
      <c r="F19" s="281"/>
    </row>
    <row r="20" spans="2:6" ht="24.9" customHeight="1" x14ac:dyDescent="0.45"/>
    <row r="21" spans="2:6" ht="24.9" customHeight="1" x14ac:dyDescent="0.45">
      <c r="B21" s="281" t="s">
        <v>321</v>
      </c>
      <c r="C21" s="281"/>
      <c r="D21" s="281"/>
      <c r="E21" s="281"/>
      <c r="F21" s="281"/>
    </row>
  </sheetData>
  <mergeCells count="3">
    <mergeCell ref="B21:F21"/>
    <mergeCell ref="A1:F1"/>
    <mergeCell ref="B19:F19"/>
  </mergeCells>
  <phoneticPr fontId="2"/>
  <pageMargins left="0.7" right="0.7" top="0.75" bottom="0.75" header="0.3" footer="0.3"/>
  <pageSetup paperSize="9"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BC16-DD87-47F9-AE17-CD41B53CEB3E}">
  <sheetPr codeName="Sheet9"/>
  <dimension ref="A1:F54"/>
  <sheetViews>
    <sheetView workbookViewId="0">
      <selection activeCell="K23" sqref="K23"/>
    </sheetView>
  </sheetViews>
  <sheetFormatPr defaultColWidth="9" defaultRowHeight="18" x14ac:dyDescent="0.45"/>
  <cols>
    <col min="1" max="1" width="9.59765625" style="1" customWidth="1"/>
    <col min="2" max="4" width="10.59765625" style="1" customWidth="1"/>
    <col min="5" max="5" width="37.59765625" style="1" customWidth="1"/>
    <col min="6" max="6" width="10.59765625" style="1" customWidth="1"/>
    <col min="7" max="16384" width="9" style="1"/>
  </cols>
  <sheetData>
    <row r="1" spans="1:6" ht="26.25" customHeight="1" x14ac:dyDescent="0.45">
      <c r="A1" s="273" t="s">
        <v>219</v>
      </c>
      <c r="B1" s="273"/>
      <c r="C1" s="273"/>
      <c r="D1" s="273"/>
      <c r="E1" s="273"/>
      <c r="F1" s="273"/>
    </row>
    <row r="3" spans="1:6" ht="18.600000000000001" thickBot="1" x14ac:dyDescent="0.5">
      <c r="A3" s="1" t="s">
        <v>39</v>
      </c>
      <c r="E3" s="224" t="s">
        <v>45</v>
      </c>
      <c r="F3" s="224"/>
    </row>
    <row r="4" spans="1:6" x14ac:dyDescent="0.45">
      <c r="A4" s="95" t="s">
        <v>101</v>
      </c>
      <c r="B4" s="96" t="s">
        <v>115</v>
      </c>
      <c r="C4" s="96" t="s">
        <v>116</v>
      </c>
      <c r="D4" s="96" t="s">
        <v>40</v>
      </c>
      <c r="E4" s="96" t="s">
        <v>102</v>
      </c>
      <c r="F4" s="98" t="s">
        <v>114</v>
      </c>
    </row>
    <row r="5" spans="1:6" x14ac:dyDescent="0.45">
      <c r="A5" s="109" t="s">
        <v>117</v>
      </c>
      <c r="B5" s="37">
        <v>2265556</v>
      </c>
      <c r="C5" s="37">
        <v>2265556</v>
      </c>
      <c r="D5" s="38">
        <f>C5-B5</f>
        <v>0</v>
      </c>
      <c r="E5" s="2" t="s">
        <v>220</v>
      </c>
      <c r="F5" s="108">
        <v>2265556</v>
      </c>
    </row>
    <row r="6" spans="1:6" ht="18.75" customHeight="1" x14ac:dyDescent="0.45">
      <c r="A6" s="259" t="s">
        <v>118</v>
      </c>
      <c r="B6" s="230">
        <v>1060000</v>
      </c>
      <c r="C6" s="230">
        <v>1078000</v>
      </c>
      <c r="D6" s="232">
        <f t="shared" ref="D6:D41" si="0">C6-B6</f>
        <v>18000</v>
      </c>
      <c r="E6" s="51" t="s">
        <v>221</v>
      </c>
      <c r="F6" s="284">
        <v>1058000</v>
      </c>
    </row>
    <row r="7" spans="1:6" ht="18.75" customHeight="1" x14ac:dyDescent="0.45">
      <c r="A7" s="260"/>
      <c r="B7" s="231"/>
      <c r="C7" s="231"/>
      <c r="D7" s="233"/>
      <c r="E7" s="45" t="s">
        <v>222</v>
      </c>
      <c r="F7" s="285"/>
    </row>
    <row r="8" spans="1:6" x14ac:dyDescent="0.45">
      <c r="A8" s="260"/>
      <c r="B8" s="231"/>
      <c r="C8" s="231"/>
      <c r="D8" s="233"/>
      <c r="E8" s="45" t="s">
        <v>223</v>
      </c>
      <c r="F8" s="286"/>
    </row>
    <row r="9" spans="1:6" x14ac:dyDescent="0.45">
      <c r="A9" s="262"/>
      <c r="B9" s="237"/>
      <c r="C9" s="237"/>
      <c r="D9" s="283"/>
      <c r="E9" s="41" t="s">
        <v>165</v>
      </c>
      <c r="F9" s="111">
        <v>20000</v>
      </c>
    </row>
    <row r="10" spans="1:6" x14ac:dyDescent="0.45">
      <c r="A10" s="259" t="s">
        <v>119</v>
      </c>
      <c r="B10" s="230">
        <v>48000</v>
      </c>
      <c r="C10" s="230">
        <v>47000</v>
      </c>
      <c r="D10" s="232">
        <f t="shared" si="0"/>
        <v>-1000</v>
      </c>
      <c r="E10" s="40" t="s">
        <v>224</v>
      </c>
      <c r="F10" s="257">
        <v>47000</v>
      </c>
    </row>
    <row r="11" spans="1:6" x14ac:dyDescent="0.45">
      <c r="A11" s="262"/>
      <c r="B11" s="237"/>
      <c r="C11" s="237"/>
      <c r="D11" s="283"/>
      <c r="E11" s="43" t="s">
        <v>166</v>
      </c>
      <c r="F11" s="261"/>
    </row>
    <row r="12" spans="1:6" x14ac:dyDescent="0.45">
      <c r="A12" s="259" t="s">
        <v>120</v>
      </c>
      <c r="B12" s="230">
        <v>80000</v>
      </c>
      <c r="C12" s="230">
        <v>81053</v>
      </c>
      <c r="D12" s="232">
        <f t="shared" si="0"/>
        <v>1053</v>
      </c>
      <c r="E12" s="40" t="s">
        <v>226</v>
      </c>
      <c r="F12" s="257">
        <v>81053</v>
      </c>
    </row>
    <row r="13" spans="1:6" x14ac:dyDescent="0.45">
      <c r="A13" s="260"/>
      <c r="B13" s="231"/>
      <c r="C13" s="231"/>
      <c r="D13" s="233"/>
      <c r="E13" s="45" t="s">
        <v>227</v>
      </c>
      <c r="F13" s="258"/>
    </row>
    <row r="14" spans="1:6" x14ac:dyDescent="0.45">
      <c r="A14" s="262"/>
      <c r="B14" s="237"/>
      <c r="C14" s="237"/>
      <c r="D14" s="283"/>
      <c r="E14" s="41" t="s">
        <v>225</v>
      </c>
      <c r="F14" s="261"/>
    </row>
    <row r="15" spans="1:6" x14ac:dyDescent="0.45">
      <c r="A15" s="259" t="s">
        <v>121</v>
      </c>
      <c r="B15" s="230">
        <v>735000</v>
      </c>
      <c r="C15" s="230">
        <f>SUM(F15:F23)</f>
        <v>3445684</v>
      </c>
      <c r="D15" s="232">
        <f t="shared" si="0"/>
        <v>2710684</v>
      </c>
      <c r="E15" s="5" t="s">
        <v>69</v>
      </c>
      <c r="F15" s="106">
        <v>5000</v>
      </c>
    </row>
    <row r="16" spans="1:6" x14ac:dyDescent="0.45">
      <c r="A16" s="260"/>
      <c r="B16" s="231"/>
      <c r="C16" s="231"/>
      <c r="D16" s="233"/>
      <c r="E16" s="67" t="s">
        <v>235</v>
      </c>
      <c r="F16" s="120">
        <v>80000</v>
      </c>
    </row>
    <row r="17" spans="1:6" x14ac:dyDescent="0.45">
      <c r="A17" s="260"/>
      <c r="B17" s="231"/>
      <c r="C17" s="231"/>
      <c r="D17" s="233"/>
      <c r="E17" s="6" t="s">
        <v>71</v>
      </c>
      <c r="F17" s="107">
        <v>301500</v>
      </c>
    </row>
    <row r="18" spans="1:6" x14ac:dyDescent="0.45">
      <c r="A18" s="260"/>
      <c r="B18" s="231"/>
      <c r="C18" s="231"/>
      <c r="D18" s="233"/>
      <c r="E18" s="6" t="s">
        <v>70</v>
      </c>
      <c r="F18" s="107">
        <v>27800</v>
      </c>
    </row>
    <row r="19" spans="1:6" x14ac:dyDescent="0.45">
      <c r="A19" s="260"/>
      <c r="B19" s="231"/>
      <c r="C19" s="231"/>
      <c r="D19" s="233"/>
      <c r="E19" s="6" t="s">
        <v>72</v>
      </c>
      <c r="F19" s="107">
        <v>33500</v>
      </c>
    </row>
    <row r="20" spans="1:6" x14ac:dyDescent="0.45">
      <c r="A20" s="260"/>
      <c r="B20" s="231"/>
      <c r="C20" s="231"/>
      <c r="D20" s="233"/>
      <c r="E20" s="6" t="s">
        <v>255</v>
      </c>
      <c r="F20" s="107">
        <v>2500000</v>
      </c>
    </row>
    <row r="21" spans="1:6" x14ac:dyDescent="0.45">
      <c r="A21" s="260"/>
      <c r="B21" s="231"/>
      <c r="C21" s="231"/>
      <c r="D21" s="233"/>
      <c r="E21" s="6" t="s">
        <v>73</v>
      </c>
      <c r="F21" s="107">
        <v>66000</v>
      </c>
    </row>
    <row r="22" spans="1:6" x14ac:dyDescent="0.45">
      <c r="A22" s="260"/>
      <c r="B22" s="231"/>
      <c r="C22" s="231"/>
      <c r="D22" s="233"/>
      <c r="E22" s="45" t="s">
        <v>144</v>
      </c>
      <c r="F22" s="121">
        <v>193884</v>
      </c>
    </row>
    <row r="23" spans="1:6" x14ac:dyDescent="0.45">
      <c r="A23" s="260"/>
      <c r="B23" s="231"/>
      <c r="C23" s="231"/>
      <c r="D23" s="233"/>
      <c r="E23" s="47" t="s">
        <v>143</v>
      </c>
      <c r="F23" s="122">
        <v>238000</v>
      </c>
    </row>
    <row r="24" spans="1:6" x14ac:dyDescent="0.45">
      <c r="A24" s="259" t="s">
        <v>122</v>
      </c>
      <c r="B24" s="230">
        <v>715000</v>
      </c>
      <c r="C24" s="230">
        <f>SUM(F24:F40)</f>
        <v>632375</v>
      </c>
      <c r="D24" s="232">
        <f t="shared" si="0"/>
        <v>-82625</v>
      </c>
      <c r="E24" s="5" t="s">
        <v>74</v>
      </c>
      <c r="F24" s="257">
        <v>389500</v>
      </c>
    </row>
    <row r="25" spans="1:6" x14ac:dyDescent="0.45">
      <c r="A25" s="260"/>
      <c r="B25" s="231"/>
      <c r="C25" s="231"/>
      <c r="D25" s="233"/>
      <c r="E25" s="6" t="s">
        <v>228</v>
      </c>
      <c r="F25" s="258"/>
    </row>
    <row r="26" spans="1:6" x14ac:dyDescent="0.45">
      <c r="A26" s="260"/>
      <c r="B26" s="231"/>
      <c r="C26" s="231"/>
      <c r="D26" s="233"/>
      <c r="E26" s="6" t="s">
        <v>229</v>
      </c>
      <c r="F26" s="258"/>
    </row>
    <row r="27" spans="1:6" x14ac:dyDescent="0.45">
      <c r="A27" s="260"/>
      <c r="B27" s="231"/>
      <c r="C27" s="231"/>
      <c r="D27" s="233"/>
      <c r="E27" s="6" t="s">
        <v>230</v>
      </c>
      <c r="F27" s="258"/>
    </row>
    <row r="28" spans="1:6" x14ac:dyDescent="0.45">
      <c r="A28" s="260"/>
      <c r="B28" s="231"/>
      <c r="C28" s="231"/>
      <c r="D28" s="233"/>
      <c r="E28" s="7" t="s">
        <v>236</v>
      </c>
      <c r="F28" s="261"/>
    </row>
    <row r="29" spans="1:6" x14ac:dyDescent="0.45">
      <c r="A29" s="260"/>
      <c r="B29" s="231"/>
      <c r="C29" s="231"/>
      <c r="D29" s="233"/>
      <c r="E29" s="51" t="s">
        <v>237</v>
      </c>
      <c r="F29" s="123">
        <v>43860</v>
      </c>
    </row>
    <row r="30" spans="1:6" x14ac:dyDescent="0.45">
      <c r="A30" s="260"/>
      <c r="B30" s="231"/>
      <c r="C30" s="231"/>
      <c r="D30" s="233"/>
      <c r="E30" s="5" t="s">
        <v>232</v>
      </c>
      <c r="F30" s="257">
        <v>177000</v>
      </c>
    </row>
    <row r="31" spans="1:6" x14ac:dyDescent="0.45">
      <c r="A31" s="260"/>
      <c r="B31" s="231"/>
      <c r="C31" s="231"/>
      <c r="D31" s="233"/>
      <c r="E31" s="6" t="s">
        <v>231</v>
      </c>
      <c r="F31" s="258"/>
    </row>
    <row r="32" spans="1:6" x14ac:dyDescent="0.45">
      <c r="A32" s="260"/>
      <c r="B32" s="231"/>
      <c r="C32" s="231"/>
      <c r="D32" s="233"/>
      <c r="E32" s="6" t="s">
        <v>167</v>
      </c>
      <c r="F32" s="258"/>
    </row>
    <row r="33" spans="1:6" x14ac:dyDescent="0.45">
      <c r="A33" s="260"/>
      <c r="B33" s="231"/>
      <c r="C33" s="231"/>
      <c r="D33" s="233"/>
      <c r="E33" s="6" t="s">
        <v>168</v>
      </c>
      <c r="F33" s="258"/>
    </row>
    <row r="34" spans="1:6" x14ac:dyDescent="0.45">
      <c r="A34" s="260"/>
      <c r="B34" s="231"/>
      <c r="C34" s="231"/>
      <c r="D34" s="233"/>
      <c r="E34" s="6" t="s">
        <v>169</v>
      </c>
      <c r="F34" s="258"/>
    </row>
    <row r="35" spans="1:6" x14ac:dyDescent="0.45">
      <c r="A35" s="260"/>
      <c r="B35" s="231"/>
      <c r="C35" s="231"/>
      <c r="D35" s="233"/>
      <c r="E35" s="6" t="s">
        <v>170</v>
      </c>
      <c r="F35" s="258"/>
    </row>
    <row r="36" spans="1:6" x14ac:dyDescent="0.45">
      <c r="A36" s="260"/>
      <c r="B36" s="231"/>
      <c r="C36" s="231"/>
      <c r="D36" s="233"/>
      <c r="E36" s="7" t="s">
        <v>208</v>
      </c>
      <c r="F36" s="261"/>
    </row>
    <row r="37" spans="1:6" x14ac:dyDescent="0.45">
      <c r="A37" s="260"/>
      <c r="B37" s="231"/>
      <c r="C37" s="231"/>
      <c r="D37" s="233"/>
      <c r="E37" s="42" t="s">
        <v>233</v>
      </c>
      <c r="F37" s="104">
        <v>10000</v>
      </c>
    </row>
    <row r="38" spans="1:6" x14ac:dyDescent="0.45">
      <c r="A38" s="260"/>
      <c r="B38" s="231"/>
      <c r="C38" s="231"/>
      <c r="D38" s="233"/>
      <c r="E38" s="42" t="s">
        <v>257</v>
      </c>
      <c r="F38" s="104">
        <v>12000</v>
      </c>
    </row>
    <row r="39" spans="1:6" x14ac:dyDescent="0.45">
      <c r="A39" s="260"/>
      <c r="B39" s="231"/>
      <c r="C39" s="231"/>
      <c r="D39" s="233"/>
      <c r="E39" s="2" t="s">
        <v>76</v>
      </c>
      <c r="F39" s="108">
        <v>8</v>
      </c>
    </row>
    <row r="40" spans="1:6" x14ac:dyDescent="0.45">
      <c r="A40" s="260"/>
      <c r="B40" s="231"/>
      <c r="C40" s="231"/>
      <c r="D40" s="233"/>
      <c r="E40" s="2" t="s">
        <v>77</v>
      </c>
      <c r="F40" s="108">
        <v>7</v>
      </c>
    </row>
    <row r="41" spans="1:6" ht="18.600000000000001" thickBot="1" x14ac:dyDescent="0.5">
      <c r="A41" s="114" t="s">
        <v>123</v>
      </c>
      <c r="B41" s="124">
        <f>SUM(B5:B24)</f>
        <v>4903556</v>
      </c>
      <c r="C41" s="124">
        <f>SUM(C5:C24)</f>
        <v>7549668</v>
      </c>
      <c r="D41" s="125">
        <f t="shared" si="0"/>
        <v>2646112</v>
      </c>
      <c r="E41" s="126"/>
      <c r="F41" s="118"/>
    </row>
    <row r="42" spans="1:6" ht="24" customHeight="1" x14ac:dyDescent="0.45">
      <c r="A42" s="8"/>
      <c r="B42" s="119"/>
      <c r="C42" s="119"/>
      <c r="D42" s="74"/>
      <c r="F42" s="75"/>
    </row>
    <row r="43" spans="1:6" x14ac:dyDescent="0.45">
      <c r="B43" s="9" t="s">
        <v>41</v>
      </c>
      <c r="C43" s="3">
        <v>7549668</v>
      </c>
    </row>
    <row r="44" spans="1:6" x14ac:dyDescent="0.45">
      <c r="B44" s="9" t="s">
        <v>42</v>
      </c>
      <c r="C44" s="3">
        <v>5698644</v>
      </c>
    </row>
    <row r="45" spans="1:6" x14ac:dyDescent="0.45">
      <c r="B45" s="9" t="s">
        <v>43</v>
      </c>
      <c r="C45" s="36">
        <f>C43-C44</f>
        <v>1851024</v>
      </c>
    </row>
    <row r="47" spans="1:6" x14ac:dyDescent="0.45">
      <c r="B47" s="35"/>
    </row>
    <row r="49" spans="5:6" x14ac:dyDescent="0.45">
      <c r="E49" s="227"/>
      <c r="F49" s="227"/>
    </row>
    <row r="52" spans="5:6" ht="30" customHeight="1" x14ac:dyDescent="0.45">
      <c r="E52" s="226"/>
      <c r="F52" s="226"/>
    </row>
    <row r="53" spans="5:6" ht="30" customHeight="1" x14ac:dyDescent="0.45">
      <c r="E53" s="226"/>
      <c r="F53" s="226"/>
    </row>
    <row r="54" spans="5:6" x14ac:dyDescent="0.45">
      <c r="E54" s="8"/>
    </row>
  </sheetData>
  <mergeCells count="30">
    <mergeCell ref="E49:F49"/>
    <mergeCell ref="E52:F52"/>
    <mergeCell ref="E53:F53"/>
    <mergeCell ref="F6:F8"/>
    <mergeCell ref="F12:F14"/>
    <mergeCell ref="F24:F28"/>
    <mergeCell ref="F30:F36"/>
    <mergeCell ref="F10:F11"/>
    <mergeCell ref="A24:A40"/>
    <mergeCell ref="B24:B40"/>
    <mergeCell ref="C24:C40"/>
    <mergeCell ref="D24:D40"/>
    <mergeCell ref="A6:A9"/>
    <mergeCell ref="B6:B9"/>
    <mergeCell ref="C6:C9"/>
    <mergeCell ref="D6:D9"/>
    <mergeCell ref="A10:A11"/>
    <mergeCell ref="A12:A14"/>
    <mergeCell ref="B12:B14"/>
    <mergeCell ref="C12:C14"/>
    <mergeCell ref="D12:D14"/>
    <mergeCell ref="B10:B11"/>
    <mergeCell ref="C10:C11"/>
    <mergeCell ref="D10:D11"/>
    <mergeCell ref="A1:F1"/>
    <mergeCell ref="E3:F3"/>
    <mergeCell ref="A15:A23"/>
    <mergeCell ref="B15:B23"/>
    <mergeCell ref="C15:C23"/>
    <mergeCell ref="D15:D23"/>
  </mergeCells>
  <phoneticPr fontId="2"/>
  <pageMargins left="0.23622047244094491" right="0.23622047244094491" top="0" bottom="0" header="0.31496062992125984" footer="0.31496062992125984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定期預金</vt:lpstr>
      <vt:lpstr>収入の部令和3</vt:lpstr>
      <vt:lpstr>支出の部令和3</vt:lpstr>
      <vt:lpstr>収入決算書</vt:lpstr>
      <vt:lpstr>支出 決算書</vt:lpstr>
      <vt:lpstr>手当予算案</vt:lpstr>
      <vt:lpstr>会計予算案</vt:lpstr>
      <vt:lpstr>監査報告書</vt:lpstr>
      <vt:lpstr>説明資料収入</vt:lpstr>
      <vt:lpstr>説明資料支出</vt:lpstr>
      <vt:lpstr>'支出 決算書'!Print_Area</vt:lpstr>
      <vt:lpstr>手当予算案!Print_Area</vt:lpstr>
      <vt:lpstr>収入の部令和3!Print_Area</vt:lpstr>
      <vt:lpstr>説明資料支出!Print_Area</vt:lpstr>
      <vt:lpstr>説明資料収入!Print_Area</vt:lpstr>
      <vt:lpstr>定期預金!Print_Area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直美</dc:creator>
  <cp:lastModifiedBy>Michihiko Yonetsu</cp:lastModifiedBy>
  <cp:lastPrinted>2025-03-15T14:57:02Z</cp:lastPrinted>
  <dcterms:created xsi:type="dcterms:W3CDTF">2020-08-31T02:33:17Z</dcterms:created>
  <dcterms:modified xsi:type="dcterms:W3CDTF">2025-03-15T15:06:42Z</dcterms:modified>
</cp:coreProperties>
</file>