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64b2f16d619a694/文件/TMDA/2023課程/台中僑光新尖兵_確定開班/Excel課程/0727/上課投影片/"/>
    </mc:Choice>
  </mc:AlternateContent>
  <xr:revisionPtr revIDLastSave="15" documentId="8_{1FA0494D-4597-4250-A441-B04261AA9CA3}" xr6:coauthVersionLast="47" xr6:coauthVersionMax="47" xr10:uidLastSave="{352BA466-D2F1-4FA6-9264-E462B7B31BD3}"/>
  <bookViews>
    <workbookView xWindow="22932" yWindow="-108" windowWidth="17496" windowHeight="10416" xr2:uid="{00000000-000D-0000-FFFF-FFFF00000000}"/>
  </bookViews>
  <sheets>
    <sheet name="課題" sheetId="4" r:id="rId1"/>
    <sheet name="餐費申請 (ANS)" sheetId="6" state="hidden" r:id="rId2"/>
    <sheet name="文具採購" sheetId="1" r:id="rId3"/>
    <sheet name="文具採購-分析(ANS)" sheetId="7" state="hidden" r:id="rId4"/>
  </sheets>
  <definedNames>
    <definedName name="Slicer_品名">#N/A</definedName>
    <definedName name="Slicer_部門">#N/A</definedName>
    <definedName name="小計" localSheetId="1">'餐費申請 (ANS)'!$I$2:$I$71</definedName>
    <definedName name="小計">#REF!</definedName>
    <definedName name="王小童1" localSheetId="1">'餐費申請 (ANS)'!$B$18:$I$18</definedName>
    <definedName name="王小童1">#REF!</definedName>
    <definedName name="王小童2" localSheetId="1">'餐費申請 (ANS)'!$B$21:$I$21</definedName>
    <definedName name="王小童2">#REF!</definedName>
    <definedName name="王小童3" localSheetId="1">'餐費申請 (ANS)'!$B$31:$I$31</definedName>
    <definedName name="王小童3">#REF!</definedName>
    <definedName name="王小童4" localSheetId="1">'餐費申請 (ANS)'!$B$60:$I$60</definedName>
    <definedName name="王小童4">#REF!</definedName>
    <definedName name="王勝玉1" localSheetId="1">'餐費申請 (ANS)'!$B$19:$I$19</definedName>
    <definedName name="王勝玉1">#REF!</definedName>
    <definedName name="地點" localSheetId="1">'餐費申請 (ANS)'!$F$2:$F$71</definedName>
    <definedName name="地點">#REF!</definedName>
    <definedName name="何玉環1" localSheetId="1">'餐費申請 (ANS)'!$B$27:$I$27</definedName>
    <definedName name="何玉環1">#REF!</definedName>
    <definedName name="何玉環2" localSheetId="1">'餐費申請 (ANS)'!$B$36:$I$36</definedName>
    <definedName name="何玉環2">#REF!</definedName>
    <definedName name="何玉環3" localSheetId="1">'餐費申請 (ANS)'!$B$58:$I$58</definedName>
    <definedName name="何玉環3">#REF!</definedName>
    <definedName name="何玉環4" localSheetId="1">'餐費申請 (ANS)'!$B$61:$I$61</definedName>
    <definedName name="何玉環4">#REF!</definedName>
    <definedName name="吳大明1" localSheetId="1">'餐費申請 (ANS)'!$B$4:$I$4</definedName>
    <definedName name="吳大明1">#REF!</definedName>
    <definedName name="吳大明2" localSheetId="1">'餐費申請 (ANS)'!$B$8:$I$8</definedName>
    <definedName name="吳大明2">#REF!</definedName>
    <definedName name="吳大明3" localSheetId="1">'餐費申請 (ANS)'!$B$24:$I$24</definedName>
    <definedName name="吳大明3">#REF!</definedName>
    <definedName name="吳大明4" localSheetId="1">'餐費申請 (ANS)'!$B$44:$I$44</definedName>
    <definedName name="吳大明4">#REF!</definedName>
    <definedName name="吳大明5" localSheetId="1">'餐費申請 (ANS)'!$B$55:$I$55</definedName>
    <definedName name="吳大明5">#REF!</definedName>
    <definedName name="吳大明6" localSheetId="1">'餐費申請 (ANS)'!$B$71:$I$71</definedName>
    <definedName name="吳大明6">#REF!</definedName>
    <definedName name="李大全1" localSheetId="1">'餐費申請 (ANS)'!$B$3:$I$3</definedName>
    <definedName name="李大全1">#REF!</definedName>
    <definedName name="李大全2" localSheetId="1">'餐費申請 (ANS)'!$B$7:$I$7</definedName>
    <definedName name="李大全2">#REF!</definedName>
    <definedName name="李大全3" localSheetId="1">'餐費申請 (ANS)'!$B$23:$I$23</definedName>
    <definedName name="李大全3">#REF!</definedName>
    <definedName name="李大全4" localSheetId="1">'餐費申請 (ANS)'!$B$26:$I$26</definedName>
    <definedName name="李大全4">#REF!</definedName>
    <definedName name="李大全5" localSheetId="1">'餐費申請 (ANS)'!$B$34:$I$34</definedName>
    <definedName name="李大全5">#REF!</definedName>
    <definedName name="李大全6" localSheetId="1">'餐費申請 (ANS)'!$B$35:$I$35</definedName>
    <definedName name="李大全6">#REF!</definedName>
    <definedName name="李大全7" localSheetId="1">'餐費申請 (ANS)'!$B$43:$I$43</definedName>
    <definedName name="李大全7">#REF!</definedName>
    <definedName name="李大全8" localSheetId="1">'餐費申請 (ANS)'!$B$54:$I$54</definedName>
    <definedName name="李大全8">#REF!</definedName>
    <definedName name="李大全9" localSheetId="1">'餐費申請 (ANS)'!$B$70:$I$70</definedName>
    <definedName name="李大全9">#REF!</definedName>
    <definedName name="周羽玲1" localSheetId="1">'餐費申請 (ANS)'!$B$12:$I$12</definedName>
    <definedName name="周羽玲1">#REF!</definedName>
    <definedName name="周羽玲2" localSheetId="1">'餐費申請 (ANS)'!$B$16:$I$16</definedName>
    <definedName name="周羽玲2">#REF!</definedName>
    <definedName name="周羽玲3" localSheetId="1">'餐費申請 (ANS)'!$B$40:$I$40</definedName>
    <definedName name="周羽玲3">#REF!</definedName>
    <definedName name="周羽玲4" localSheetId="1">'餐費申請 (ANS)'!$B$48:$I$48</definedName>
    <definedName name="周羽玲4">#REF!</definedName>
    <definedName name="周羽玲5" localSheetId="1">'餐費申請 (ANS)'!$B$67:$I$67</definedName>
    <definedName name="周羽玲5">#REF!</definedName>
    <definedName name="姓名" localSheetId="1">'餐費申請 (ANS)'!$B$2:$B$71</definedName>
    <definedName name="姓名">#REF!</definedName>
    <definedName name="店家" localSheetId="1">'餐費申請 (ANS)'!$D$2:$D$71</definedName>
    <definedName name="店家">#REF!</definedName>
    <definedName name="林佳家1" localSheetId="1">'餐費申請 (ANS)'!$B$30:$I$30</definedName>
    <definedName name="林佳家1">#REF!</definedName>
    <definedName name="林勝祥1" localSheetId="1">'餐費申請 (ANS)'!$B$57:$I$57</definedName>
    <definedName name="林勝祥1">#REF!</definedName>
    <definedName name="林勝祥2" localSheetId="1">'餐費申請 (ANS)'!$B$63:$I$63</definedName>
    <definedName name="林勝祥2">#REF!</definedName>
    <definedName name="林嘉至1" localSheetId="1">'餐費申請 (ANS)'!$B$33:$I$33</definedName>
    <definedName name="林嘉至1">#REF!</definedName>
    <definedName name="林慶詳1" localSheetId="1">'餐費申請 (ANS)'!$B$56:$I$56</definedName>
    <definedName name="林慶詳1">#REF!</definedName>
    <definedName name="林慶詳2" localSheetId="1">'餐費申請 (ANS)'!$B$62:$I$62</definedName>
    <definedName name="林慶詳2">#REF!</definedName>
    <definedName name="品名" localSheetId="1">'餐費申請 (ANS)'!$E$2:$E$71</definedName>
    <definedName name="品名">#REF!</definedName>
    <definedName name="張維尼1" localSheetId="1">'餐費申請 (ANS)'!$B$28:$I$28</definedName>
    <definedName name="張維尼1">#REF!</definedName>
    <definedName name="張維尼2" localSheetId="1">'餐費申請 (ANS)'!$B$32:$I$32</definedName>
    <definedName name="張維尼2">#REF!</definedName>
    <definedName name="張維尼3" localSheetId="1">'餐費申請 (ANS)'!$B$37:$I$37</definedName>
    <definedName name="張維尼3">#REF!</definedName>
    <definedName name="部門" localSheetId="1">'餐費申請 (ANS)'!$C$2:$C$71</definedName>
    <definedName name="部門">#REF!</definedName>
    <definedName name="陳小東1" localSheetId="1">'餐費申請 (ANS)'!$B$2:$I$2</definedName>
    <definedName name="陳小東1">#REF!</definedName>
    <definedName name="陳小東10" localSheetId="1">'餐費申請 (ANS)'!$B$53:$I$53</definedName>
    <definedName name="陳小東10">#REF!</definedName>
    <definedName name="陳小東11" localSheetId="1">'餐費申請 (ANS)'!$B$64:$I$64</definedName>
    <definedName name="陳小東11">#REF!</definedName>
    <definedName name="陳小東12" localSheetId="1">'餐費申請 (ANS)'!$B$69:$I$69</definedName>
    <definedName name="陳小東12">#REF!</definedName>
    <definedName name="陳小東2" localSheetId="1">'餐費申請 (ANS)'!$B$5:$I$5</definedName>
    <definedName name="陳小東2">#REF!</definedName>
    <definedName name="陳小東3" localSheetId="1">'餐費申請 (ANS)'!$B$6:$I$6</definedName>
    <definedName name="陳小東3">#REF!</definedName>
    <definedName name="陳小東4" localSheetId="1">'餐費申請 (ANS)'!$B$9:$I$9</definedName>
    <definedName name="陳小東4">#REF!</definedName>
    <definedName name="陳小東5" localSheetId="1">'餐費申請 (ANS)'!$B$22:$I$22</definedName>
    <definedName name="陳小東5">#REF!</definedName>
    <definedName name="陳小東6" localSheetId="1">'餐費申請 (ANS)'!$B$25:$I$25</definedName>
    <definedName name="陳小東6">#REF!</definedName>
    <definedName name="陳小東7" localSheetId="1">'餐費申請 (ANS)'!$B$42:$I$42</definedName>
    <definedName name="陳小東7">#REF!</definedName>
    <definedName name="陳小東8" localSheetId="1">'餐費申請 (ANS)'!$B$45:$I$45</definedName>
    <definedName name="陳小東8">#REF!</definedName>
    <definedName name="陳小東9" localSheetId="1">'餐費申請 (ANS)'!$B$51:$I$51</definedName>
    <definedName name="陳小東9">#REF!</definedName>
    <definedName name="陳妙麗1" localSheetId="1">'餐費申請 (ANS)'!$B$20:$I$20</definedName>
    <definedName name="陳妙麗1">#REF!</definedName>
    <definedName name="單價" localSheetId="1">'餐費申請 (ANS)'!$G$2:$G$71</definedName>
    <definedName name="單價">#REF!</definedName>
    <definedName name="黃佩佩1" localSheetId="1">'餐費申請 (ANS)'!$B$11:$I$11</definedName>
    <definedName name="黃佩佩1">#REF!</definedName>
    <definedName name="黃佩佩2" localSheetId="1">'餐費申請 (ANS)'!$B$15:$I$15</definedName>
    <definedName name="黃佩佩2">#REF!</definedName>
    <definedName name="黃佩佩3" localSheetId="1">'餐費申請 (ANS)'!$B$39:$I$39</definedName>
    <definedName name="黃佩佩3">#REF!</definedName>
    <definedName name="黃佩佩4" localSheetId="1">'餐費申請 (ANS)'!$B$47:$I$47</definedName>
    <definedName name="黃佩佩4">#REF!</definedName>
    <definedName name="黃佩佩5" localSheetId="1">'餐費申請 (ANS)'!$B$66:$I$66</definedName>
    <definedName name="黃佩佩5">#REF!</definedName>
    <definedName name="黃倫飛1" localSheetId="1">'餐費申請 (ANS)'!$B$50:$I$50</definedName>
    <definedName name="黃倫飛1">#REF!</definedName>
    <definedName name="數量" localSheetId="1">'餐費申請 (ANS)'!$H$2:$H$71</definedName>
    <definedName name="數量">#REF!</definedName>
    <definedName name="簡如雲1" localSheetId="1">'餐費申請 (ANS)'!$B$10:$I$10</definedName>
    <definedName name="簡如雲1">#REF!</definedName>
    <definedName name="簡如雲10" localSheetId="1">'餐費申請 (ANS)'!$B$59:$I$59</definedName>
    <definedName name="簡如雲10">#REF!</definedName>
    <definedName name="簡如雲11" localSheetId="1">'餐費申請 (ANS)'!$B$65:$I$65</definedName>
    <definedName name="簡如雲11">#REF!</definedName>
    <definedName name="簡如雲12" localSheetId="1">'餐費申請 (ANS)'!$B$68:$I$68</definedName>
    <definedName name="簡如雲12">#REF!</definedName>
    <definedName name="簡如雲2" localSheetId="1">'餐費申請 (ANS)'!$B$13:$I$13</definedName>
    <definedName name="簡如雲2">#REF!</definedName>
    <definedName name="簡如雲3" localSheetId="1">'餐費申請 (ANS)'!$B$14:$I$14</definedName>
    <definedName name="簡如雲3">#REF!</definedName>
    <definedName name="簡如雲4" localSheetId="1">'餐費申請 (ANS)'!$B$17:$I$17</definedName>
    <definedName name="簡如雲4">#REF!</definedName>
    <definedName name="簡如雲5" localSheetId="1">'餐費申請 (ANS)'!$B$38:$I$38</definedName>
    <definedName name="簡如雲5">#REF!</definedName>
    <definedName name="簡如雲6" localSheetId="1">'餐費申請 (ANS)'!$B$41:$I$41</definedName>
    <definedName name="簡如雲6">#REF!</definedName>
    <definedName name="簡如雲7" localSheetId="1">'餐費申請 (ANS)'!$B$46:$I$46</definedName>
    <definedName name="簡如雲7">#REF!</definedName>
    <definedName name="簡如雲8" localSheetId="1">'餐費申請 (ANS)'!$B$49:$I$49</definedName>
    <definedName name="簡如雲8">#REF!</definedName>
    <definedName name="簡如雲9" localSheetId="1">'餐費申請 (ANS)'!$B$52:$I$52</definedName>
    <definedName name="簡如雲9">#REF!</definedName>
    <definedName name="簡蒙達1" localSheetId="1">'餐費申請 (ANS)'!$B$29:$I$29</definedName>
    <definedName name="簡蒙達1">#REF!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6" l="1"/>
  <c r="A71" i="6"/>
  <c r="I70" i="6"/>
  <c r="A70" i="6"/>
  <c r="I69" i="6"/>
  <c r="A69" i="6"/>
  <c r="I68" i="6"/>
  <c r="A68" i="6"/>
  <c r="I67" i="6"/>
  <c r="A67" i="6"/>
  <c r="I66" i="6"/>
  <c r="A66" i="6"/>
  <c r="I65" i="6"/>
  <c r="A65" i="6"/>
  <c r="I64" i="6"/>
  <c r="A64" i="6"/>
  <c r="I63" i="6"/>
  <c r="A63" i="6"/>
  <c r="I62" i="6"/>
  <c r="A62" i="6"/>
  <c r="I61" i="6"/>
  <c r="A61" i="6"/>
  <c r="I60" i="6"/>
  <c r="A60" i="6"/>
  <c r="I59" i="6"/>
  <c r="A59" i="6"/>
  <c r="I58" i="6"/>
  <c r="A58" i="6"/>
  <c r="I57" i="6"/>
  <c r="A57" i="6"/>
  <c r="I56" i="6"/>
  <c r="A56" i="6"/>
  <c r="I55" i="6"/>
  <c r="A55" i="6"/>
  <c r="I54" i="6"/>
  <c r="A54" i="6"/>
  <c r="I53" i="6"/>
  <c r="A53" i="6"/>
  <c r="I52" i="6"/>
  <c r="A52" i="6"/>
  <c r="I51" i="6"/>
  <c r="A51" i="6"/>
  <c r="I50" i="6"/>
  <c r="A50" i="6"/>
  <c r="I49" i="6"/>
  <c r="A49" i="6"/>
  <c r="I48" i="6"/>
  <c r="A48" i="6"/>
  <c r="I47" i="6"/>
  <c r="A47" i="6"/>
  <c r="I46" i="6"/>
  <c r="A46" i="6"/>
  <c r="I45" i="6"/>
  <c r="A45" i="6"/>
  <c r="I44" i="6"/>
  <c r="A44" i="6"/>
  <c r="I43" i="6"/>
  <c r="A43" i="6"/>
  <c r="I42" i="6"/>
  <c r="A42" i="6"/>
  <c r="I41" i="6"/>
  <c r="A41" i="6"/>
  <c r="I40" i="6"/>
  <c r="A40" i="6"/>
  <c r="I39" i="6"/>
  <c r="A39" i="6"/>
  <c r="I38" i="6"/>
  <c r="A38" i="6"/>
  <c r="I37" i="6"/>
  <c r="A37" i="6"/>
  <c r="I36" i="6"/>
  <c r="A36" i="6"/>
  <c r="I35" i="6"/>
  <c r="A35" i="6"/>
  <c r="I34" i="6"/>
  <c r="A34" i="6"/>
  <c r="I33" i="6"/>
  <c r="A33" i="6"/>
  <c r="I32" i="6"/>
  <c r="A32" i="6"/>
  <c r="I31" i="6"/>
  <c r="A31" i="6"/>
  <c r="I30" i="6"/>
  <c r="A30" i="6"/>
  <c r="I29" i="6"/>
  <c r="A29" i="6"/>
  <c r="I28" i="6"/>
  <c r="A28" i="6"/>
  <c r="I27" i="6"/>
  <c r="A27" i="6"/>
  <c r="I26" i="6"/>
  <c r="A26" i="6"/>
  <c r="I25" i="6"/>
  <c r="A25" i="6"/>
  <c r="I24" i="6"/>
  <c r="A24" i="6"/>
  <c r="I23" i="6"/>
  <c r="A23" i="6"/>
  <c r="I22" i="6"/>
  <c r="A22" i="6"/>
  <c r="I21" i="6"/>
  <c r="A21" i="6"/>
  <c r="I20" i="6"/>
  <c r="A20" i="6"/>
  <c r="I19" i="6"/>
  <c r="A19" i="6"/>
  <c r="I18" i="6"/>
  <c r="A18" i="6"/>
  <c r="I17" i="6"/>
  <c r="A17" i="6"/>
  <c r="I16" i="6"/>
  <c r="A16" i="6"/>
  <c r="I15" i="6"/>
  <c r="A15" i="6"/>
  <c r="O14" i="6"/>
  <c r="I14" i="6"/>
  <c r="A14" i="6"/>
  <c r="I13" i="6"/>
  <c r="A13" i="6"/>
  <c r="I12" i="6"/>
  <c r="A12" i="6"/>
  <c r="I11" i="6"/>
  <c r="A11" i="6"/>
  <c r="I10" i="6"/>
  <c r="A10" i="6"/>
  <c r="I9" i="6"/>
  <c r="A9" i="6"/>
  <c r="I8" i="6"/>
  <c r="A8" i="6"/>
  <c r="I7" i="6"/>
  <c r="A7" i="6"/>
  <c r="I6" i="6"/>
  <c r="A6" i="6"/>
  <c r="I5" i="6"/>
  <c r="A5" i="6"/>
  <c r="I4" i="6"/>
  <c r="A4" i="6"/>
  <c r="I3" i="6"/>
  <c r="A3" i="6"/>
  <c r="I2" i="6"/>
  <c r="Q14" i="6" s="1"/>
  <c r="A2" i="6"/>
  <c r="N1" i="6"/>
  <c r="M8" i="6"/>
  <c r="L7" i="6"/>
  <c r="L5" i="6"/>
  <c r="Q6" i="6"/>
  <c r="Q10" i="6"/>
  <c r="Q8" i="6"/>
  <c r="P6" i="6"/>
  <c r="L4" i="6"/>
  <c r="O5" i="6"/>
  <c r="M4" i="6"/>
  <c r="M11" i="6"/>
  <c r="Q5" i="6"/>
  <c r="N11" i="6"/>
  <c r="L11" i="6"/>
  <c r="L3" i="6"/>
  <c r="O6" i="6"/>
  <c r="Q4" i="6"/>
  <c r="O4" i="6"/>
  <c r="L6" i="6"/>
  <c r="Q12" i="6"/>
  <c r="N9" i="6"/>
  <c r="L9" i="6"/>
  <c r="N5" i="6"/>
  <c r="M3" i="6"/>
  <c r="L8" i="6"/>
  <c r="O12" i="6"/>
  <c r="M9" i="6"/>
  <c r="P8" i="6"/>
  <c r="O8" i="6"/>
  <c r="P9" i="6"/>
  <c r="L10" i="6"/>
  <c r="M7" i="6"/>
  <c r="O7" i="6"/>
  <c r="O11" i="6"/>
  <c r="P11" i="6"/>
  <c r="Q11" i="6"/>
  <c r="M5" i="6"/>
  <c r="P7" i="6"/>
  <c r="L12" i="6"/>
  <c r="Q7" i="6"/>
  <c r="N4" i="6"/>
  <c r="N7" i="6"/>
  <c r="O3" i="6"/>
  <c r="P12" i="6"/>
  <c r="N6" i="6"/>
  <c r="P10" i="6"/>
  <c r="M6" i="6"/>
  <c r="O10" i="6"/>
  <c r="P5" i="6"/>
  <c r="P4" i="6"/>
  <c r="P3" i="6"/>
  <c r="M12" i="6"/>
  <c r="N10" i="6"/>
  <c r="O9" i="6"/>
  <c r="Q9" i="6"/>
  <c r="N8" i="6"/>
  <c r="Q3" i="6"/>
  <c r="M10" i="6"/>
  <c r="N3" i="6"/>
  <c r="N12" i="6"/>
  <c r="Q1" i="6" l="1"/>
  <c r="Q15" i="6" s="1"/>
  <c r="Q16" i="6" s="1"/>
  <c r="O15" i="6"/>
  <c r="O16" i="6" s="1"/>
</calcChain>
</file>

<file path=xl/sharedStrings.xml><?xml version="1.0" encoding="utf-8"?>
<sst xmlns="http://schemas.openxmlformats.org/spreadsheetml/2006/main" count="683" uniqueCount="144">
  <si>
    <t>財務部</t>
    <phoneticPr fontId="1" type="noConversion"/>
  </si>
  <si>
    <t>序</t>
    <phoneticPr fontId="1" type="noConversion"/>
  </si>
  <si>
    <t>練習功能</t>
    <phoneticPr fontId="1" type="noConversion"/>
  </si>
  <si>
    <t>課題內容</t>
    <phoneticPr fontId="1" type="noConversion"/>
  </si>
  <si>
    <t>工作表</t>
    <phoneticPr fontId="1" type="noConversion"/>
  </si>
  <si>
    <t>備註</t>
    <phoneticPr fontId="1" type="noConversion"/>
  </si>
  <si>
    <t>姓名</t>
    <phoneticPr fontId="1" type="noConversion"/>
  </si>
  <si>
    <t>部門</t>
    <phoneticPr fontId="1" type="noConversion"/>
  </si>
  <si>
    <t>品名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</si>
  <si>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</si>
  <si>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</si>
  <si>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</si>
  <si>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黃倫飛</t>
  </si>
  <si>
    <t>總計</t>
    <phoneticPr fontId="1" type="noConversion"/>
  </si>
  <si>
    <t>李大全</t>
  </si>
  <si>
    <t>管理部</t>
    <phoneticPr fontId="1" type="noConversion"/>
  </si>
  <si>
    <t>序</t>
    <phoneticPr fontId="1" type="noConversion"/>
  </si>
  <si>
    <t>王小童</t>
  </si>
  <si>
    <t>陳小東</t>
  </si>
  <si>
    <t>水餃店</t>
    <phoneticPr fontId="1" type="noConversion"/>
  </si>
  <si>
    <t>鍋貼</t>
    <phoneticPr fontId="1" type="noConversion"/>
  </si>
  <si>
    <t>外帶</t>
    <phoneticPr fontId="1" type="noConversion"/>
  </si>
  <si>
    <t>何玉環</t>
  </si>
  <si>
    <t>管理部</t>
    <phoneticPr fontId="1" type="noConversion"/>
  </si>
  <si>
    <t>外帶</t>
    <phoneticPr fontId="1" type="noConversion"/>
  </si>
  <si>
    <t>簡如雲</t>
  </si>
  <si>
    <t>財務部</t>
    <phoneticPr fontId="1" type="noConversion"/>
  </si>
  <si>
    <t>吳大明</t>
  </si>
  <si>
    <t>財務部</t>
    <phoneticPr fontId="1" type="noConversion"/>
  </si>
  <si>
    <t>外帶</t>
    <phoneticPr fontId="1" type="noConversion"/>
  </si>
  <si>
    <t>張維尼</t>
  </si>
  <si>
    <t>水餃</t>
    <phoneticPr fontId="1" type="noConversion"/>
  </si>
  <si>
    <t>林慶詳</t>
  </si>
  <si>
    <t>製造部</t>
    <phoneticPr fontId="1" type="noConversion"/>
  </si>
  <si>
    <t>黃佩佩</t>
  </si>
  <si>
    <t>水餃</t>
    <phoneticPr fontId="1" type="noConversion"/>
  </si>
  <si>
    <t>內用</t>
    <phoneticPr fontId="1" type="noConversion"/>
  </si>
  <si>
    <t>林勝祥</t>
  </si>
  <si>
    <t>周羽玲</t>
  </si>
  <si>
    <t>水餃</t>
    <phoneticPr fontId="1" type="noConversion"/>
  </si>
  <si>
    <t>簡蒙達</t>
  </si>
  <si>
    <t>麵店</t>
    <phoneticPr fontId="1" type="noConversion"/>
  </si>
  <si>
    <t>榨菜肉絲麵</t>
    <phoneticPr fontId="1" type="noConversion"/>
  </si>
  <si>
    <t>王勝玉</t>
  </si>
  <si>
    <t>麵店</t>
    <phoneticPr fontId="1" type="noConversion"/>
  </si>
  <si>
    <t>榨菜肉絲麵</t>
    <phoneticPr fontId="1" type="noConversion"/>
  </si>
  <si>
    <t>林佳家</t>
  </si>
  <si>
    <t>陳妙麗</t>
  </si>
  <si>
    <t>牛肉麵</t>
    <phoneticPr fontId="1" type="noConversion"/>
  </si>
  <si>
    <t>林嘉至</t>
  </si>
  <si>
    <t>牛肉麵</t>
    <phoneticPr fontId="1" type="noConversion"/>
  </si>
  <si>
    <t>煎餃</t>
    <phoneticPr fontId="1" type="noConversion"/>
  </si>
  <si>
    <t>牛肉麵</t>
    <phoneticPr fontId="1" type="noConversion"/>
  </si>
  <si>
    <t>管理部</t>
    <phoneticPr fontId="1" type="noConversion"/>
  </si>
  <si>
    <t>煎餃</t>
    <phoneticPr fontId="1" type="noConversion"/>
  </si>
  <si>
    <t>管理部</t>
    <phoneticPr fontId="1" type="noConversion"/>
  </si>
  <si>
    <t>牛肉麵</t>
    <phoneticPr fontId="1" type="noConversion"/>
  </si>
  <si>
    <t>內用</t>
    <phoneticPr fontId="1" type="noConversion"/>
  </si>
  <si>
    <t>麵店</t>
    <phoneticPr fontId="1" type="noConversion"/>
  </si>
  <si>
    <t>便當店</t>
    <phoneticPr fontId="1" type="noConversion"/>
  </si>
  <si>
    <t>豬腳便當</t>
    <phoneticPr fontId="1" type="noConversion"/>
  </si>
  <si>
    <t>製造部</t>
    <phoneticPr fontId="1" type="noConversion"/>
  </si>
  <si>
    <t>雞腿便當</t>
    <phoneticPr fontId="1" type="noConversion"/>
  </si>
  <si>
    <t>內用</t>
    <phoneticPr fontId="1" type="noConversion"/>
  </si>
  <si>
    <t>排骨便當</t>
    <phoneticPr fontId="1" type="noConversion"/>
  </si>
  <si>
    <t>財務部</t>
    <phoneticPr fontId="1" type="noConversion"/>
  </si>
  <si>
    <t>姓名</t>
  </si>
  <si>
    <t>部門</t>
  </si>
  <si>
    <t>店家</t>
  </si>
  <si>
    <t>品名</t>
  </si>
  <si>
    <t>地點</t>
  </si>
  <si>
    <t>單價</t>
  </si>
  <si>
    <t>數量</t>
  </si>
  <si>
    <t>小計</t>
  </si>
  <si>
    <t>於H欄使用乘積 "*"，求得小計金額</t>
  </si>
  <si>
    <t>格式化為表格</t>
  </si>
  <si>
    <t>常用&gt;格式化為表格</t>
  </si>
  <si>
    <t>=[單價]*[數量]</t>
  </si>
  <si>
    <t>KEY</t>
    <phoneticPr fontId="1" type="noConversion"/>
  </si>
  <si>
    <t>店家</t>
    <phoneticPr fontId="1" type="noConversion"/>
  </si>
  <si>
    <t>地點</t>
    <phoneticPr fontId="1" type="noConversion"/>
  </si>
  <si>
    <t>申請筆數</t>
    <phoneticPr fontId="1" type="noConversion"/>
  </si>
  <si>
    <t>申請金額</t>
    <phoneticPr fontId="1" type="noConversion"/>
  </si>
  <si>
    <t>核准筆數</t>
    <phoneticPr fontId="1" type="noConversion"/>
  </si>
  <si>
    <t>自費筆數</t>
    <phoneticPr fontId="1" type="noConversion"/>
  </si>
  <si>
    <t>核准金額</t>
    <phoneticPr fontId="1" type="noConversion"/>
  </si>
  <si>
    <t>自費金額</t>
    <phoneticPr fontId="1" type="noConversion"/>
  </si>
  <si>
    <t>財務部</t>
  </si>
  <si>
    <t>管理部</t>
  </si>
  <si>
    <t>製造部</t>
  </si>
  <si>
    <t>文具採購</t>
  </si>
  <si>
    <t>1.請分析各部門花費</t>
  </si>
  <si>
    <t>2.請分析個人花費</t>
  </si>
  <si>
    <t>3.請分析各類別花費</t>
  </si>
  <si>
    <t>4.請分析各類別總數</t>
  </si>
  <si>
    <t>插入樞紐分析表</t>
    <phoneticPr fontId="1" type="noConversion"/>
  </si>
  <si>
    <t>將A1~H27格式化為表格，顏色格式等不拘</t>
    <phoneticPr fontId="1" type="noConversion"/>
  </si>
  <si>
    <t>乘積計算 "*"</t>
  </si>
  <si>
    <t>以A1~H27為選取資料範圍，於新工作表建立樞紐分析表</t>
    <phoneticPr fontId="1" type="noConversion"/>
  </si>
  <si>
    <t>插入&gt;樞紐分析表，新工作表命名為「文具採購-分析」</t>
    <phoneticPr fontId="1" type="noConversion"/>
  </si>
  <si>
    <t>欄標籤</t>
  </si>
  <si>
    <t>總計</t>
  </si>
  <si>
    <t>列標籤</t>
  </si>
  <si>
    <t>文具</t>
  </si>
  <si>
    <t>書寫</t>
  </si>
  <si>
    <t>辦公</t>
  </si>
  <si>
    <t>加總 - 小計</t>
  </si>
  <si>
    <t>文具 合計</t>
  </si>
  <si>
    <t>書寫 合計</t>
  </si>
  <si>
    <t>辦公 合計</t>
  </si>
  <si>
    <t>信封</t>
  </si>
  <si>
    <t>筆記本</t>
  </si>
  <si>
    <t>標籤紙</t>
  </si>
  <si>
    <t>筆芯</t>
  </si>
  <si>
    <t>鉛筆</t>
  </si>
  <si>
    <t>刀片</t>
  </si>
  <si>
    <t>美工刀</t>
  </si>
  <si>
    <t>剪刀</t>
  </si>
  <si>
    <t>加總 - 數量</t>
  </si>
  <si>
    <t>欄=部門；列=分類、品名；值=加總-小計</t>
    <phoneticPr fontId="1" type="noConversion"/>
  </si>
  <si>
    <t>欄=分類、品名；值=加總-小計</t>
    <phoneticPr fontId="1" type="noConversion"/>
  </si>
  <si>
    <t>欄=分類、品名；值=加總-數量</t>
    <phoneticPr fontId="1" type="noConversion"/>
  </si>
  <si>
    <t>樞紐分析表欄位選取</t>
    <phoneticPr fontId="1" type="noConversion"/>
  </si>
  <si>
    <t>欄位設定-重複項目標籤</t>
    <phoneticPr fontId="1" type="noConversion"/>
  </si>
  <si>
    <t>1.請分析各部門花費</t>
    <phoneticPr fontId="1" type="noConversion"/>
  </si>
  <si>
    <t>樞紐分析表工具&gt;分析&gt;欄位設定&gt;版面與列印&gt;重複項目欄位</t>
    <phoneticPr fontId="1" type="noConversion"/>
  </si>
  <si>
    <t>點選分析3的分類儲存格，使用欄位設定，重複項目標籤</t>
    <phoneticPr fontId="1" type="noConversion"/>
  </si>
  <si>
    <t>欄=分類、品名；列=姓名；值=加總-小計</t>
    <phoneticPr fontId="1" type="noConversion"/>
  </si>
  <si>
    <t>圖像化-資料橫條</t>
    <phoneticPr fontId="1" type="noConversion"/>
  </si>
  <si>
    <t>選取分析2的總計欄位，使用資料橫條將數據圖像化</t>
    <phoneticPr fontId="1" type="noConversion"/>
  </si>
  <si>
    <t>常用&gt;設定格式化的條件&gt;資料橫條</t>
    <phoneticPr fontId="1" type="noConversion"/>
  </si>
  <si>
    <t>插入交叉分析篩選器</t>
    <phoneticPr fontId="1" type="noConversion"/>
  </si>
  <si>
    <t>插入樞紐分析圖</t>
    <phoneticPr fontId="1" type="noConversion"/>
  </si>
  <si>
    <t>插入&gt;樞紐分析圖</t>
    <phoneticPr fontId="1" type="noConversion"/>
  </si>
  <si>
    <t>建立分析1之樞紐分析圖(直條圖)</t>
    <phoneticPr fontId="1" type="noConversion"/>
  </si>
  <si>
    <t>分類</t>
  </si>
  <si>
    <t>單位</t>
  </si>
  <si>
    <t>支</t>
  </si>
  <si>
    <t>盒</t>
  </si>
  <si>
    <t>本</t>
  </si>
  <si>
    <t>包</t>
  </si>
  <si>
    <t>點選文具採購表格的儲存格，插入交叉分析篩選器</t>
    <phoneticPr fontId="1" type="noConversion"/>
  </si>
  <si>
    <t>插入&gt;交叉分析篩選器</t>
    <phoneticPr fontId="1" type="noConversion"/>
  </si>
  <si>
    <t>※員工餐費申請，核准筆數上限10筆，核准金額上限1,000元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</si>
</sst>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2"/>
      <color theme="1"/>
      <name val="微軟正黑體"/>
      <family val="1"/>
      <charset val="136"/>
      <scheme val="minor"/>
    </font>
    <font>
      <sz val="12"/>
      <color theme="1"/>
      <name val="微軟正黑體"/>
      <family val="1"/>
      <charset val="136"/>
      <scheme val="minor"/>
    </font>
    <font>
      <sz val="12"/>
      <color rgb="FFFF0000"/>
      <name val="微軟正黑體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3</xdr:row>
      <xdr:rowOff>180975</xdr:rowOff>
    </xdr:from>
    <xdr:to>
      <xdr:col>7</xdr:col>
      <xdr:colOff>636270</xdr:colOff>
      <xdr:row>15</xdr:row>
      <xdr:rowOff>139065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部門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8096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581025</xdr:colOff>
      <xdr:row>6</xdr:row>
      <xdr:rowOff>28575</xdr:rowOff>
    </xdr:from>
    <xdr:to>
      <xdr:col>8</xdr:col>
      <xdr:colOff>142875</xdr:colOff>
      <xdr:row>17</xdr:row>
      <xdr:rowOff>188595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品名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品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12858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戴Echo" refreshedDate="44299.54514652778" createdVersion="6" refreshedVersion="6" minRefreshableVersion="3" recordCount="26" xr:uid="{00000000-000A-0000-FFFF-FFFF09000000}">
  <cacheSource type="worksheet">
    <worksheetSource name="表格3"/>
  </cacheSource>
  <cacheFields count="8">
    <cacheField name="部門" numFmtId="0">
      <sharedItems count="3">
        <s v="管理部"/>
        <s v="財務部"/>
        <s v="製造部"/>
      </sharedItems>
    </cacheField>
    <cacheField name="姓名" numFmtId="0">
      <sharedItems count="17">
        <s v="陳小東"/>
        <s v="簡如雲"/>
        <s v="陳妙麗"/>
        <s v="何玉環"/>
        <s v="林佳家"/>
        <s v="吳大明"/>
        <s v="黃佩佩"/>
        <s v="周羽玲"/>
        <s v="王小童"/>
        <s v="王勝玉"/>
        <s v="李大全"/>
        <s v="張維尼"/>
        <s v="簡蒙達"/>
        <s v="林嘉至"/>
        <s v="黃倫飛"/>
        <s v="林慶詳"/>
        <s v="林勝祥"/>
      </sharedItems>
    </cacheField>
    <cacheField name="分類" numFmtId="0">
      <sharedItems count="3">
        <s v="書寫"/>
        <s v="辦公"/>
        <s v="文具"/>
      </sharedItems>
    </cacheField>
    <cacheField name="品名" numFmtId="0">
      <sharedItems count="8">
        <s v="鉛筆"/>
        <s v="筆芯"/>
        <s v="美工刀"/>
        <s v="剪刀"/>
        <s v="刀片"/>
        <s v="筆記本"/>
        <s v="信封"/>
        <s v="標籤紙"/>
      </sharedItems>
    </cacheField>
    <cacheField name="單位" numFmtId="0">
      <sharedItems/>
    </cacheField>
    <cacheField name="單價" numFmtId="0">
      <sharedItems containsSemiMixedTypes="0" containsString="0" containsNumber="1" containsInteger="1" minValue="3" maxValue="65"/>
    </cacheField>
    <cacheField name="數量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小計" numFmtId="0">
      <sharedItems containsSemiMixedTypes="0" containsString="0" containsNumber="1" containsInteger="1" minValue="6" maxValue="130" count="9">
        <n v="12"/>
        <n v="80"/>
        <n v="6"/>
        <n v="25"/>
        <n v="130"/>
        <n v="48"/>
        <n v="30"/>
        <n v="35"/>
        <n v="7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s v="支"/>
    <n v="3"/>
    <x v="0"/>
    <x v="0"/>
  </r>
  <r>
    <x v="1"/>
    <x v="1"/>
    <x v="0"/>
    <x v="1"/>
    <s v="支"/>
    <n v="20"/>
    <x v="0"/>
    <x v="1"/>
  </r>
  <r>
    <x v="0"/>
    <x v="2"/>
    <x v="0"/>
    <x v="0"/>
    <s v="支"/>
    <n v="3"/>
    <x v="1"/>
    <x v="2"/>
  </r>
  <r>
    <x v="1"/>
    <x v="1"/>
    <x v="1"/>
    <x v="2"/>
    <s v="支"/>
    <n v="25"/>
    <x v="2"/>
    <x v="3"/>
  </r>
  <r>
    <x v="1"/>
    <x v="1"/>
    <x v="1"/>
    <x v="3"/>
    <s v="支"/>
    <n v="65"/>
    <x v="1"/>
    <x v="4"/>
  </r>
  <r>
    <x v="0"/>
    <x v="0"/>
    <x v="1"/>
    <x v="4"/>
    <s v="盒"/>
    <n v="48"/>
    <x v="2"/>
    <x v="5"/>
  </r>
  <r>
    <x v="2"/>
    <x v="3"/>
    <x v="2"/>
    <x v="5"/>
    <s v="本"/>
    <n v="10"/>
    <x v="3"/>
    <x v="6"/>
  </r>
  <r>
    <x v="2"/>
    <x v="4"/>
    <x v="2"/>
    <x v="6"/>
    <s v="包"/>
    <n v="40"/>
    <x v="1"/>
    <x v="1"/>
  </r>
  <r>
    <x v="2"/>
    <x v="4"/>
    <x v="2"/>
    <x v="7"/>
    <s v="包"/>
    <n v="35"/>
    <x v="2"/>
    <x v="7"/>
  </r>
  <r>
    <x v="1"/>
    <x v="1"/>
    <x v="2"/>
    <x v="5"/>
    <s v="本"/>
    <n v="10"/>
    <x v="3"/>
    <x v="6"/>
  </r>
  <r>
    <x v="0"/>
    <x v="2"/>
    <x v="2"/>
    <x v="6"/>
    <s v="包"/>
    <n v="40"/>
    <x v="1"/>
    <x v="1"/>
  </r>
  <r>
    <x v="1"/>
    <x v="1"/>
    <x v="2"/>
    <x v="7"/>
    <s v="包"/>
    <n v="35"/>
    <x v="2"/>
    <x v="7"/>
  </r>
  <r>
    <x v="0"/>
    <x v="0"/>
    <x v="1"/>
    <x v="2"/>
    <s v="支"/>
    <n v="25"/>
    <x v="3"/>
    <x v="8"/>
  </r>
  <r>
    <x v="1"/>
    <x v="1"/>
    <x v="1"/>
    <x v="3"/>
    <s v="支"/>
    <n v="65"/>
    <x v="1"/>
    <x v="4"/>
  </r>
  <r>
    <x v="1"/>
    <x v="5"/>
    <x v="0"/>
    <x v="0"/>
    <s v="支"/>
    <n v="3"/>
    <x v="0"/>
    <x v="0"/>
  </r>
  <r>
    <x v="1"/>
    <x v="6"/>
    <x v="0"/>
    <x v="1"/>
    <s v="支"/>
    <n v="20"/>
    <x v="0"/>
    <x v="1"/>
  </r>
  <r>
    <x v="1"/>
    <x v="7"/>
    <x v="0"/>
    <x v="0"/>
    <s v="支"/>
    <n v="3"/>
    <x v="1"/>
    <x v="2"/>
  </r>
  <r>
    <x v="1"/>
    <x v="8"/>
    <x v="1"/>
    <x v="2"/>
    <s v="支"/>
    <n v="25"/>
    <x v="2"/>
    <x v="3"/>
  </r>
  <r>
    <x v="1"/>
    <x v="9"/>
    <x v="1"/>
    <x v="3"/>
    <s v="支"/>
    <n v="65"/>
    <x v="1"/>
    <x v="4"/>
  </r>
  <r>
    <x v="0"/>
    <x v="10"/>
    <x v="1"/>
    <x v="4"/>
    <s v="盒"/>
    <n v="48"/>
    <x v="2"/>
    <x v="5"/>
  </r>
  <r>
    <x v="0"/>
    <x v="11"/>
    <x v="0"/>
    <x v="0"/>
    <s v="支"/>
    <n v="3"/>
    <x v="0"/>
    <x v="0"/>
  </r>
  <r>
    <x v="0"/>
    <x v="12"/>
    <x v="0"/>
    <x v="1"/>
    <s v="支"/>
    <n v="20"/>
    <x v="0"/>
    <x v="1"/>
  </r>
  <r>
    <x v="0"/>
    <x v="13"/>
    <x v="0"/>
    <x v="0"/>
    <s v="支"/>
    <n v="3"/>
    <x v="1"/>
    <x v="2"/>
  </r>
  <r>
    <x v="2"/>
    <x v="14"/>
    <x v="1"/>
    <x v="2"/>
    <s v="支"/>
    <n v="25"/>
    <x v="2"/>
    <x v="3"/>
  </r>
  <r>
    <x v="2"/>
    <x v="15"/>
    <x v="1"/>
    <x v="3"/>
    <s v="支"/>
    <n v="65"/>
    <x v="1"/>
    <x v="4"/>
  </r>
  <r>
    <x v="2"/>
    <x v="16"/>
    <x v="1"/>
    <x v="4"/>
    <s v="盒"/>
    <n v="48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樞紐分析表2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G3:K23" firstHeaderRow="1" firstDataRow="3" firstDataCol="1"/>
  <pivotFields count="8">
    <pivotField showAll="0">
      <items count="4">
        <item x="1"/>
        <item x="0"/>
        <item x="2"/>
        <item t="default"/>
      </items>
    </pivotField>
    <pivotField axis="axisRow" showAll="0">
      <items count="18">
        <item x="8"/>
        <item x="9"/>
        <item x="3"/>
        <item x="5"/>
        <item x="10"/>
        <item x="7"/>
        <item x="4"/>
        <item x="16"/>
        <item x="13"/>
        <item x="15"/>
        <item x="11"/>
        <item x="0"/>
        <item x="2"/>
        <item x="6"/>
        <item x="14"/>
        <item x="1"/>
        <item x="12"/>
        <item t="default"/>
      </items>
    </pivotField>
    <pivotField axis="axisCol" showAll="0">
      <items count="4">
        <item sd="0" x="2"/>
        <item sd="0" x="0"/>
        <item sd="0" x="1"/>
        <item t="default"/>
      </items>
    </pivotField>
    <pivotField axis="axisCol" showAll="0">
      <items count="9">
        <item x="4"/>
        <item x="6"/>
        <item x="2"/>
        <item x="3"/>
        <item x="1"/>
        <item x="5"/>
        <item x="0"/>
        <item x="7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>
      <items count="10">
        <item x="2"/>
        <item x="0"/>
        <item x="3"/>
        <item x="6"/>
        <item x="7"/>
        <item x="5"/>
        <item x="8"/>
        <item x="1"/>
        <item x="4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2"/>
    <field x="3"/>
  </colFields>
  <colItems count="4">
    <i>
      <x/>
    </i>
    <i>
      <x v="1"/>
    </i>
    <i>
      <x v="2"/>
    </i>
    <i t="grand">
      <x/>
    </i>
  </colItems>
  <dataFields count="1">
    <dataField name="加總 - 小計" fld="7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樞紐分析表1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2">
  <location ref="A3:E16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9">
        <item x="4"/>
        <item x="6"/>
        <item x="2"/>
        <item x="3"/>
        <item x="1"/>
        <item x="5"/>
        <item x="0"/>
        <item x="7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>
      <items count="10">
        <item x="2"/>
        <item x="0"/>
        <item x="3"/>
        <item x="6"/>
        <item x="7"/>
        <item x="5"/>
        <item x="8"/>
        <item x="1"/>
        <item x="4"/>
        <item t="default"/>
      </items>
    </pivotField>
  </pivotFields>
  <rowFields count="2">
    <field x="2"/>
    <field x="3"/>
  </rowFields>
  <rowItems count="12">
    <i>
      <x/>
    </i>
    <i r="1">
      <x v="1"/>
    </i>
    <i r="1">
      <x v="5"/>
    </i>
    <i r="1">
      <x v="7"/>
    </i>
    <i>
      <x v="1"/>
    </i>
    <i r="1">
      <x v="4"/>
    </i>
    <i r="1">
      <x v="6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加總 - 小計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樞紐分析表4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Q3:S12" firstHeaderRow="0" firstDataRow="1" firstDataCol="1"/>
  <pivotFields count="8"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4"/>
        <item x="6"/>
        <item x="2"/>
        <item x="3"/>
        <item x="1"/>
        <item x="5"/>
        <item x="0"/>
        <item x="7"/>
        <item t="default"/>
      </items>
    </pivotField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dataField="1" showAll="0">
      <items count="10">
        <item x="2"/>
        <item x="0"/>
        <item x="3"/>
        <item x="6"/>
        <item x="7"/>
        <item x="5"/>
        <item x="8"/>
        <item x="1"/>
        <item x="4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數量" fld="6" baseField="0" baseItem="0"/>
    <dataField name="加總 - 小計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樞紐分析表3" cacheId="1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M3:O15" firstHeaderRow="1" firstDataRow="1" firstDataCol="2"/>
  <pivotFields count="8">
    <pivotField showAll="0">
      <items count="4">
        <item x="1"/>
        <item x="0"/>
        <item x="2"/>
        <item t="default"/>
      </items>
    </pivotField>
    <pivotField showAll="0"/>
    <pivotField axis="axisRow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4"/>
        <item x="6"/>
        <item x="2"/>
        <item x="3"/>
        <item x="1"/>
        <item x="5"/>
        <item x="0"/>
        <item x="7"/>
        <item t="default"/>
      </items>
    </pivotField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dataField="1" showAll="0">
      <items count="10">
        <item x="2"/>
        <item x="0"/>
        <item x="3"/>
        <item x="6"/>
        <item x="7"/>
        <item x="5"/>
        <item x="8"/>
        <item x="1"/>
        <item x="4"/>
        <item t="default"/>
      </items>
    </pivotField>
  </pivotFields>
  <rowFields count="2">
    <field x="2"/>
    <field x="3"/>
  </rowFields>
  <rowItems count="12">
    <i>
      <x/>
      <x v="1"/>
    </i>
    <i r="1">
      <x v="5"/>
    </i>
    <i r="1">
      <x v="7"/>
    </i>
    <i t="default">
      <x/>
    </i>
    <i>
      <x v="1"/>
      <x v="4"/>
    </i>
    <i r="1">
      <x v="6"/>
    </i>
    <i t="default">
      <x v="1"/>
    </i>
    <i>
      <x v="2"/>
      <x/>
    </i>
    <i r="1">
      <x v="2"/>
    </i>
    <i r="1">
      <x v="3"/>
    </i>
    <i t="default">
      <x v="2"/>
    </i>
    <i t="grand">
      <x/>
    </i>
  </rowItems>
  <colItems count="1">
    <i/>
  </colItems>
  <dataFields count="1">
    <dataField name="加總 - 小計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部門" xr10:uid="{00000000-0013-0000-FFFF-FFFF01000000}" sourceName="部門">
  <pivotTables>
    <pivotTable tabId="7" name="樞紐分析表1"/>
  </pivotTables>
  <data>
    <tabular pivotCacheId="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品名" xr10:uid="{00000000-0013-0000-FFFF-FFFF02000000}" sourceName="品名">
  <pivotTables>
    <pivotTable tabId="7" name="樞紐分析表1"/>
  </pivotTables>
  <data>
    <tabular pivotCacheId="1">
      <items count="8">
        <i x="4" s="1"/>
        <i x="6" s="1"/>
        <i x="2" s="1"/>
        <i x="3" s="1"/>
        <i x="1" s="1"/>
        <i x="5" s="1"/>
        <i x="0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門" xr10:uid="{00000000-0014-0000-FFFF-FFFF01000000}" cache="Slicer_部門" caption="部門" rowHeight="225425"/>
  <slicer name="品名" xr10:uid="{00000000-0014-0000-FFFF-FFFF02000000}" cache="Slicer_品名" caption="品名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1_3" displayName="表格1_3" ref="B1:I71" headerRowDxfId="1">
  <autoFilter ref="B1:I71" xr:uid="{00000000-0009-0000-0100-000002000000}"/>
  <tableColumns count="8">
    <tableColumn id="1" xr3:uid="{00000000-0010-0000-0000-000001000000}" name="姓名" totalsRowLabel="合計"/>
    <tableColumn id="2" xr3:uid="{00000000-0010-0000-0000-000002000000}" name="部門"/>
    <tableColumn id="3" xr3:uid="{00000000-0010-0000-0000-000003000000}" name="店家"/>
    <tableColumn id="4" xr3:uid="{00000000-0010-0000-0000-000004000000}" name="品名"/>
    <tableColumn id="5" xr3:uid="{00000000-0010-0000-0000-000005000000}" name="地點"/>
    <tableColumn id="6" xr3:uid="{00000000-0010-0000-0000-000006000000}" name="單價"/>
    <tableColumn id="7" xr3:uid="{00000000-0010-0000-0000-000007000000}" name="數量"/>
    <tableColumn id="8" xr3:uid="{00000000-0010-0000-0000-000008000000}" name="小計" totalsRowFunction="sum" dataDxfId="0">
      <calculatedColumnFormula>表格1_3[[#This Row],[單價]]*表格1_3[[#This Row],[數量]]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.6" x14ac:dyDescent="0.3"/>
  <cols>
    <col min="1" max="1" width="4" style="6" customWidth="1"/>
    <col min="2" max="2" width="26" style="7" customWidth="1"/>
    <col min="3" max="3" width="45.25" style="7" bestFit="1" customWidth="1"/>
    <col min="4" max="4" width="10.25" style="7" customWidth="1"/>
    <col min="5" max="5" width="66.33203125" style="7" customWidth="1"/>
    <col min="6" max="16384" width="8.6640625" style="7"/>
  </cols>
  <sheetData>
    <row r="1" spans="1:5" x14ac:dyDescent="0.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3">
      <c r="A2" s="8">
        <v>1</v>
      </c>
      <c r="B2" s="9" t="s">
        <v>75</v>
      </c>
      <c r="C2" s="9" t="s">
        <v>96</v>
      </c>
      <c r="D2" s="9" t="s">
        <v>90</v>
      </c>
      <c r="E2" s="9" t="s">
        <v>76</v>
      </c>
    </row>
    <row r="3" spans="1:5" x14ac:dyDescent="0.3">
      <c r="A3" s="8">
        <v>2</v>
      </c>
      <c r="B3" s="9" t="s">
        <v>97</v>
      </c>
      <c r="C3" s="9" t="s">
        <v>74</v>
      </c>
      <c r="D3" s="9" t="s">
        <v>90</v>
      </c>
      <c r="E3" s="9" t="s">
        <v>77</v>
      </c>
    </row>
    <row r="4" spans="1:5" x14ac:dyDescent="0.3">
      <c r="A4" s="8">
        <v>3</v>
      </c>
      <c r="B4" s="9" t="s">
        <v>95</v>
      </c>
      <c r="C4" s="9" t="s">
        <v>98</v>
      </c>
      <c r="D4" s="9" t="s">
        <v>90</v>
      </c>
      <c r="E4" s="9" t="s">
        <v>99</v>
      </c>
    </row>
    <row r="5" spans="1:5" x14ac:dyDescent="0.3">
      <c r="A5" s="8">
        <v>4</v>
      </c>
      <c r="B5" s="9" t="s">
        <v>122</v>
      </c>
      <c r="C5" s="9" t="s">
        <v>124</v>
      </c>
      <c r="D5" s="9" t="s">
        <v>90</v>
      </c>
      <c r="E5" s="9" t="s">
        <v>119</v>
      </c>
    </row>
    <row r="6" spans="1:5" x14ac:dyDescent="0.3">
      <c r="A6" s="8">
        <v>5</v>
      </c>
      <c r="B6" s="9" t="s">
        <v>122</v>
      </c>
      <c r="C6" s="9" t="s">
        <v>92</v>
      </c>
      <c r="D6" s="9" t="s">
        <v>90</v>
      </c>
      <c r="E6" s="9" t="s">
        <v>127</v>
      </c>
    </row>
    <row r="7" spans="1:5" x14ac:dyDescent="0.3">
      <c r="A7" s="8">
        <v>6</v>
      </c>
      <c r="B7" s="9" t="s">
        <v>122</v>
      </c>
      <c r="C7" s="9" t="s">
        <v>93</v>
      </c>
      <c r="D7" s="9" t="s">
        <v>90</v>
      </c>
      <c r="E7" s="9" t="s">
        <v>120</v>
      </c>
    </row>
    <row r="8" spans="1:5" x14ac:dyDescent="0.3">
      <c r="A8" s="8">
        <v>7</v>
      </c>
      <c r="B8" s="9" t="s">
        <v>122</v>
      </c>
      <c r="C8" s="9" t="s">
        <v>94</v>
      </c>
      <c r="D8" s="9" t="s">
        <v>90</v>
      </c>
      <c r="E8" s="9" t="s">
        <v>121</v>
      </c>
    </row>
    <row r="9" spans="1:5" x14ac:dyDescent="0.3">
      <c r="A9" s="8">
        <v>8</v>
      </c>
      <c r="B9" s="9" t="s">
        <v>123</v>
      </c>
      <c r="C9" s="9" t="s">
        <v>126</v>
      </c>
      <c r="D9" s="9" t="s">
        <v>90</v>
      </c>
      <c r="E9" s="9" t="s">
        <v>125</v>
      </c>
    </row>
    <row r="10" spans="1:5" x14ac:dyDescent="0.3">
      <c r="A10" s="8">
        <v>9</v>
      </c>
      <c r="B10" s="9" t="s">
        <v>128</v>
      </c>
      <c r="C10" s="9" t="s">
        <v>129</v>
      </c>
      <c r="D10" s="9" t="s">
        <v>90</v>
      </c>
      <c r="E10" s="9" t="s">
        <v>130</v>
      </c>
    </row>
    <row r="11" spans="1:5" x14ac:dyDescent="0.3">
      <c r="A11" s="8">
        <v>10</v>
      </c>
      <c r="B11" s="9" t="s">
        <v>132</v>
      </c>
      <c r="C11" s="9" t="s">
        <v>134</v>
      </c>
      <c r="D11" s="9" t="s">
        <v>90</v>
      </c>
      <c r="E11" s="9" t="s">
        <v>133</v>
      </c>
    </row>
    <row r="12" spans="1:5" x14ac:dyDescent="0.3">
      <c r="A12" s="8">
        <v>11</v>
      </c>
      <c r="B12" s="9" t="s">
        <v>131</v>
      </c>
      <c r="C12" s="9" t="s">
        <v>141</v>
      </c>
      <c r="D12" s="9" t="s">
        <v>90</v>
      </c>
      <c r="E12" s="9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1"/>
  <sheetViews>
    <sheetView topLeftCell="D1" zoomScale="115" zoomScaleNormal="115" workbookViewId="0">
      <selection activeCell="L17" sqref="L17"/>
    </sheetView>
  </sheetViews>
  <sheetFormatPr defaultRowHeight="15.6" x14ac:dyDescent="0.3"/>
  <cols>
    <col min="5" max="5" width="11.5" customWidth="1"/>
    <col min="7" max="9" width="7.83203125" customWidth="1"/>
    <col min="11" max="11" width="5.83203125" customWidth="1"/>
    <col min="12" max="12" width="9.25" customWidth="1"/>
    <col min="14" max="14" width="11.1640625" customWidth="1"/>
  </cols>
  <sheetData>
    <row r="1" spans="1:20" x14ac:dyDescent="0.3">
      <c r="A1" t="s">
        <v>78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/>
      <c r="K1" s="2" t="s">
        <v>6</v>
      </c>
      <c r="L1" t="s">
        <v>18</v>
      </c>
      <c r="M1" s="2" t="s">
        <v>7</v>
      </c>
      <c r="N1" t="str">
        <f>VLOOKUP(L1,S:T,2,0)</f>
        <v>財務部</v>
      </c>
      <c r="P1" s="2" t="s">
        <v>13</v>
      </c>
      <c r="Q1" s="3">
        <f ca="1">SUM(Q3:Q12)</f>
        <v>1080</v>
      </c>
      <c r="S1" s="2" t="s">
        <v>66</v>
      </c>
      <c r="T1" s="2" t="s">
        <v>67</v>
      </c>
    </row>
    <row r="2" spans="1:20" x14ac:dyDescent="0.3">
      <c r="A2" t="str">
        <f>B2&amp;COUNTIF($B$2:B2,B2)</f>
        <v>陳小東1</v>
      </c>
      <c r="B2" t="s">
        <v>18</v>
      </c>
      <c r="C2" t="s">
        <v>0</v>
      </c>
      <c r="D2" t="s">
        <v>19</v>
      </c>
      <c r="E2" t="s">
        <v>20</v>
      </c>
      <c r="F2" t="s">
        <v>21</v>
      </c>
      <c r="G2">
        <v>6</v>
      </c>
      <c r="H2">
        <v>25</v>
      </c>
      <c r="I2">
        <f>表格1_3[[#This Row],[單價]]*表格1_3[[#This Row],[數量]]</f>
        <v>150</v>
      </c>
      <c r="K2" s="2" t="s">
        <v>16</v>
      </c>
      <c r="L2" s="2" t="s">
        <v>79</v>
      </c>
      <c r="M2" s="2" t="s">
        <v>80</v>
      </c>
      <c r="N2" s="2" t="s">
        <v>8</v>
      </c>
      <c r="O2" s="2" t="s">
        <v>9</v>
      </c>
      <c r="P2" s="2" t="s">
        <v>10</v>
      </c>
      <c r="Q2" s="2" t="s">
        <v>11</v>
      </c>
      <c r="S2" t="s">
        <v>18</v>
      </c>
      <c r="T2" t="s">
        <v>0</v>
      </c>
    </row>
    <row r="3" spans="1:20" x14ac:dyDescent="0.3">
      <c r="A3" t="str">
        <f>B3&amp;COUNTIF($B$2:B3,B3)</f>
        <v>李大全1</v>
      </c>
      <c r="B3" t="s">
        <v>14</v>
      </c>
      <c r="C3" t="s">
        <v>23</v>
      </c>
      <c r="D3" t="s">
        <v>19</v>
      </c>
      <c r="E3" t="s">
        <v>20</v>
      </c>
      <c r="F3" t="s">
        <v>24</v>
      </c>
      <c r="G3">
        <v>6</v>
      </c>
      <c r="H3">
        <v>25</v>
      </c>
      <c r="I3">
        <f>表格1_3[[#This Row],[單價]]*表格1_3[[#This Row],[數量]]</f>
        <v>150</v>
      </c>
      <c r="K3">
        <v>1</v>
      </c>
      <c r="L3" t="str">
        <f ca="1">IFERROR(INDIRECT($L$1&amp;$K3) INDIRECT(L$2),"-")</f>
        <v>水餃店</v>
      </c>
      <c r="M3" t="str">
        <f ca="1">IFERROR(INDIRECT($L$1&amp;$K3) INDIRECT(M$2),"-")</f>
        <v>外帶</v>
      </c>
      <c r="N3" t="str">
        <f ca="1">IFERROR(INDIRECT($L$1&amp;$K3) INDIRECT(N$2),"-")</f>
        <v>鍋貼</v>
      </c>
      <c r="O3">
        <f ca="1">IFERROR(INDIRECT($L$1&amp;$K3) INDIRECT(O$2),"-")</f>
        <v>6</v>
      </c>
      <c r="P3">
        <f ca="1">IFERROR(INDIRECT($L$1&amp;$K3) INDIRECT(P$2),"-")</f>
        <v>25</v>
      </c>
      <c r="Q3">
        <f ca="1">IFERROR(INDIRECT($L$1&amp;$K3) INDIRECT(Q$2),"-")</f>
        <v>150</v>
      </c>
      <c r="S3" t="s">
        <v>14</v>
      </c>
      <c r="T3" t="s">
        <v>23</v>
      </c>
    </row>
    <row r="4" spans="1:20" x14ac:dyDescent="0.3">
      <c r="A4" t="str">
        <f>B4&amp;COUNTIF($B$2:B4,B4)</f>
        <v>吳大明1</v>
      </c>
      <c r="B4" t="s">
        <v>27</v>
      </c>
      <c r="C4" t="s">
        <v>28</v>
      </c>
      <c r="D4" t="s">
        <v>19</v>
      </c>
      <c r="E4" t="s">
        <v>20</v>
      </c>
      <c r="F4" t="s">
        <v>21</v>
      </c>
      <c r="G4">
        <v>6</v>
      </c>
      <c r="H4">
        <v>25</v>
      </c>
      <c r="I4">
        <f>表格1_3[[#This Row],[單價]]*表格1_3[[#This Row],[數量]]</f>
        <v>150</v>
      </c>
      <c r="K4">
        <v>2</v>
      </c>
      <c r="L4" t="str">
        <f ca="1">IFERROR(INDIRECT($L$1&amp;$K4) INDIRECT(L$2),"-")</f>
        <v>水餃店</v>
      </c>
      <c r="M4" t="str">
        <f ca="1">IFERROR(INDIRECT($L$1&amp;$K4) INDIRECT(M$2),"-")</f>
        <v>外帶</v>
      </c>
      <c r="N4" t="str">
        <f ca="1">IFERROR(INDIRECT($L$1&amp;$K4) INDIRECT(N$2),"-")</f>
        <v>鍋貼</v>
      </c>
      <c r="O4">
        <f ca="1">IFERROR(INDIRECT($L$1&amp;$K4) INDIRECT(O$2),"-")</f>
        <v>6</v>
      </c>
      <c r="P4">
        <f ca="1">IFERROR(INDIRECT($L$1&amp;$K4) INDIRECT(P$2),"-")</f>
        <v>25</v>
      </c>
      <c r="Q4">
        <f ca="1">IFERROR(INDIRECT($L$1&amp;$K4) INDIRECT(Q$2),"-")</f>
        <v>150</v>
      </c>
      <c r="S4" t="s">
        <v>27</v>
      </c>
      <c r="T4" t="s">
        <v>28</v>
      </c>
    </row>
    <row r="5" spans="1:20" x14ac:dyDescent="0.3">
      <c r="A5" t="str">
        <f>B5&amp;COUNTIF($B$2:B5,B5)</f>
        <v>陳小東2</v>
      </c>
      <c r="B5" t="s">
        <v>18</v>
      </c>
      <c r="C5" t="s">
        <v>26</v>
      </c>
      <c r="D5" t="s">
        <v>19</v>
      </c>
      <c r="E5" t="s">
        <v>20</v>
      </c>
      <c r="F5" t="s">
        <v>29</v>
      </c>
      <c r="G5">
        <v>6</v>
      </c>
      <c r="H5">
        <v>25</v>
      </c>
      <c r="I5">
        <f>表格1_3[[#This Row],[單價]]*表格1_3[[#This Row],[數量]]</f>
        <v>150</v>
      </c>
      <c r="K5">
        <v>3</v>
      </c>
      <c r="L5" t="str">
        <f ca="1">IFERROR(INDIRECT($L$1&amp;$K5) INDIRECT(L$2),"-")</f>
        <v>水餃店</v>
      </c>
      <c r="M5" t="str">
        <f ca="1">IFERROR(INDIRECT($L$1&amp;$K5) INDIRECT(M$2),"-")</f>
        <v>外帶</v>
      </c>
      <c r="N5" t="str">
        <f ca="1">IFERROR(INDIRECT($L$1&amp;$K5) INDIRECT(N$2),"-")</f>
        <v>鍋貼</v>
      </c>
      <c r="O5">
        <f ca="1">IFERROR(INDIRECT($L$1&amp;$K5) INDIRECT(O$2),"-")</f>
        <v>6</v>
      </c>
      <c r="P5">
        <f ca="1">IFERROR(INDIRECT($L$1&amp;$K5) INDIRECT(P$2),"-")</f>
        <v>25</v>
      </c>
      <c r="Q5">
        <f ca="1">IFERROR(INDIRECT($L$1&amp;$K5) INDIRECT(Q$2),"-")</f>
        <v>150</v>
      </c>
      <c r="S5" t="s">
        <v>25</v>
      </c>
      <c r="T5" t="s">
        <v>26</v>
      </c>
    </row>
    <row r="6" spans="1:20" x14ac:dyDescent="0.3">
      <c r="A6" t="str">
        <f>B6&amp;COUNTIF($B$2:B6,B6)</f>
        <v>陳小東3</v>
      </c>
      <c r="B6" t="s">
        <v>18</v>
      </c>
      <c r="C6" t="s">
        <v>0</v>
      </c>
      <c r="D6" t="s">
        <v>19</v>
      </c>
      <c r="E6" t="s">
        <v>20</v>
      </c>
      <c r="F6" t="s">
        <v>21</v>
      </c>
      <c r="G6">
        <v>6</v>
      </c>
      <c r="H6">
        <v>25</v>
      </c>
      <c r="I6">
        <f>表格1_3[[#This Row],[單價]]*表格1_3[[#This Row],[數量]]</f>
        <v>150</v>
      </c>
      <c r="K6">
        <v>4</v>
      </c>
      <c r="L6" t="str">
        <f ca="1">IFERROR(INDIRECT($L$1&amp;$K6) INDIRECT(L$2),"-")</f>
        <v>水餃店</v>
      </c>
      <c r="M6" t="str">
        <f ca="1">IFERROR(INDIRECT($L$1&amp;$K6) INDIRECT(M$2),"-")</f>
        <v>外帶</v>
      </c>
      <c r="N6" t="str">
        <f ca="1">IFERROR(INDIRECT($L$1&amp;$K6) INDIRECT(N$2),"-")</f>
        <v>鍋貼</v>
      </c>
      <c r="O6">
        <f ca="1">IFERROR(INDIRECT($L$1&amp;$K6) INDIRECT(O$2),"-")</f>
        <v>6</v>
      </c>
      <c r="P6">
        <f ca="1">IFERROR(INDIRECT($L$1&amp;$K6) INDIRECT(P$2),"-")</f>
        <v>25</v>
      </c>
      <c r="Q6">
        <f ca="1">IFERROR(INDIRECT($L$1&amp;$K6) INDIRECT(Q$2),"-")</f>
        <v>150</v>
      </c>
      <c r="S6" t="s">
        <v>34</v>
      </c>
      <c r="T6" t="s">
        <v>0</v>
      </c>
    </row>
    <row r="7" spans="1:20" x14ac:dyDescent="0.3">
      <c r="A7" t="str">
        <f>B7&amp;COUNTIF($B$2:B7,B7)</f>
        <v>李大全2</v>
      </c>
      <c r="B7" t="s">
        <v>14</v>
      </c>
      <c r="C7" t="s">
        <v>23</v>
      </c>
      <c r="D7" t="s">
        <v>19</v>
      </c>
      <c r="E7" t="s">
        <v>20</v>
      </c>
      <c r="F7" t="s">
        <v>24</v>
      </c>
      <c r="G7">
        <v>6</v>
      </c>
      <c r="H7">
        <v>25</v>
      </c>
      <c r="I7">
        <f>表格1_3[[#This Row],[單價]]*表格1_3[[#This Row],[數量]]</f>
        <v>150</v>
      </c>
      <c r="K7">
        <v>5</v>
      </c>
      <c r="L7" t="str">
        <f ca="1">IFERROR(INDIRECT($L$1&amp;$K7) INDIRECT(L$2),"-")</f>
        <v>麵店</v>
      </c>
      <c r="M7" t="str">
        <f ca="1">IFERROR(INDIRECT($L$1&amp;$K7) INDIRECT(M$2),"-")</f>
        <v>外帶</v>
      </c>
      <c r="N7" t="str">
        <f ca="1">IFERROR(INDIRECT($L$1&amp;$K7) INDIRECT(N$2),"-")</f>
        <v>榨菜肉絲麵</v>
      </c>
      <c r="O7">
        <f ca="1">IFERROR(INDIRECT($L$1&amp;$K7) INDIRECT(O$2),"-")</f>
        <v>85</v>
      </c>
      <c r="P7">
        <f ca="1">IFERROR(INDIRECT($L$1&amp;$K7) INDIRECT(P$2),"-")</f>
        <v>1</v>
      </c>
      <c r="Q7">
        <f ca="1">IFERROR(INDIRECT($L$1&amp;$K7) INDIRECT(Q$2),"-")</f>
        <v>85</v>
      </c>
      <c r="S7" t="s">
        <v>38</v>
      </c>
      <c r="T7" t="s">
        <v>26</v>
      </c>
    </row>
    <row r="8" spans="1:20" x14ac:dyDescent="0.3">
      <c r="A8" t="str">
        <f>B8&amp;COUNTIF($B$2:B8,B8)</f>
        <v>吳大明2</v>
      </c>
      <c r="B8" t="s">
        <v>27</v>
      </c>
      <c r="C8" t="s">
        <v>28</v>
      </c>
      <c r="D8" t="s">
        <v>19</v>
      </c>
      <c r="E8" t="s">
        <v>20</v>
      </c>
      <c r="F8" t="s">
        <v>21</v>
      </c>
      <c r="G8">
        <v>6</v>
      </c>
      <c r="H8">
        <v>25</v>
      </c>
      <c r="I8">
        <f>表格1_3[[#This Row],[單價]]*表格1_3[[#This Row],[數量]]</f>
        <v>150</v>
      </c>
      <c r="K8">
        <v>6</v>
      </c>
      <c r="L8" t="str">
        <f ca="1">IFERROR(INDIRECT($L$1&amp;$K8) INDIRECT(L$2),"-")</f>
        <v>麵店</v>
      </c>
      <c r="M8" t="str">
        <f ca="1">IFERROR(INDIRECT($L$1&amp;$K8) INDIRECT(M$2),"-")</f>
        <v>外帶</v>
      </c>
      <c r="N8" t="str">
        <f ca="1">IFERROR(INDIRECT($L$1&amp;$K8) INDIRECT(N$2),"-")</f>
        <v>榨菜肉絲麵</v>
      </c>
      <c r="O8">
        <f ca="1">IFERROR(INDIRECT($L$1&amp;$K8) INDIRECT(O$2),"-")</f>
        <v>85</v>
      </c>
      <c r="P8">
        <f ca="1">IFERROR(INDIRECT($L$1&amp;$K8) INDIRECT(P$2),"-")</f>
        <v>1</v>
      </c>
      <c r="Q8">
        <f ca="1">IFERROR(INDIRECT($L$1&amp;$K8) INDIRECT(Q$2),"-")</f>
        <v>85</v>
      </c>
      <c r="S8" t="s">
        <v>17</v>
      </c>
      <c r="T8" t="s">
        <v>26</v>
      </c>
    </row>
    <row r="9" spans="1:20" x14ac:dyDescent="0.3">
      <c r="A9" t="str">
        <f>B9&amp;COUNTIF($B$2:B9,B9)</f>
        <v>陳小東4</v>
      </c>
      <c r="B9" t="s">
        <v>18</v>
      </c>
      <c r="C9" t="s">
        <v>26</v>
      </c>
      <c r="D9" t="s">
        <v>19</v>
      </c>
      <c r="E9" t="s">
        <v>20</v>
      </c>
      <c r="F9" t="s">
        <v>29</v>
      </c>
      <c r="G9">
        <v>6</v>
      </c>
      <c r="H9">
        <v>25</v>
      </c>
      <c r="I9">
        <f>表格1_3[[#This Row],[單價]]*表格1_3[[#This Row],[數量]]</f>
        <v>150</v>
      </c>
      <c r="K9">
        <v>7</v>
      </c>
      <c r="L9" t="str">
        <f ca="1">IFERROR(INDIRECT($L$1&amp;$K9) INDIRECT(L$2),"-")</f>
        <v>麵店</v>
      </c>
      <c r="M9" t="str">
        <f ca="1">IFERROR(INDIRECT($L$1&amp;$K9) INDIRECT(M$2),"-")</f>
        <v>外帶</v>
      </c>
      <c r="N9" t="str">
        <f ca="1">IFERROR(INDIRECT($L$1&amp;$K9) INDIRECT(N$2),"-")</f>
        <v>牛肉麵</v>
      </c>
      <c r="O9">
        <f ca="1">IFERROR(INDIRECT($L$1&amp;$K9) INDIRECT(O$2),"-")</f>
        <v>80</v>
      </c>
      <c r="P9">
        <f ca="1">IFERROR(INDIRECT($L$1&amp;$K9) INDIRECT(P$2),"-")</f>
        <v>1</v>
      </c>
      <c r="Q9">
        <f ca="1">IFERROR(INDIRECT($L$1&amp;$K9) INDIRECT(Q$2),"-")</f>
        <v>80</v>
      </c>
      <c r="S9" t="s">
        <v>43</v>
      </c>
      <c r="T9" t="s">
        <v>0</v>
      </c>
    </row>
    <row r="10" spans="1:20" x14ac:dyDescent="0.3">
      <c r="A10" t="str">
        <f>B10&amp;COUNTIF($B$2:B10,B10)</f>
        <v>簡如雲1</v>
      </c>
      <c r="B10" t="s">
        <v>25</v>
      </c>
      <c r="C10" t="s">
        <v>26</v>
      </c>
      <c r="D10" t="s">
        <v>19</v>
      </c>
      <c r="E10" t="s">
        <v>31</v>
      </c>
      <c r="F10" t="s">
        <v>21</v>
      </c>
      <c r="G10">
        <v>5</v>
      </c>
      <c r="H10">
        <v>20</v>
      </c>
      <c r="I10">
        <f>表格1_3[[#This Row],[單價]]*表格1_3[[#This Row],[數量]]</f>
        <v>100</v>
      </c>
      <c r="K10">
        <v>8</v>
      </c>
      <c r="L10" t="str">
        <f ca="1">IFERROR(INDIRECT($L$1&amp;$K10) INDIRECT(L$2),"-")</f>
        <v>麵店</v>
      </c>
      <c r="M10" t="str">
        <f ca="1">IFERROR(INDIRECT($L$1&amp;$K10) INDIRECT(M$2),"-")</f>
        <v>內用</v>
      </c>
      <c r="N10" t="str">
        <f ca="1">IFERROR(INDIRECT($L$1&amp;$K10) INDIRECT(N$2),"-")</f>
        <v>牛肉麵</v>
      </c>
      <c r="O10">
        <f ca="1">IFERROR(INDIRECT($L$1&amp;$K10) INDIRECT(O$2),"-")</f>
        <v>80</v>
      </c>
      <c r="P10">
        <f ca="1">IFERROR(INDIRECT($L$1&amp;$K10) INDIRECT(P$2),"-")</f>
        <v>1</v>
      </c>
      <c r="Q10">
        <f ca="1">IFERROR(INDIRECT($L$1&amp;$K10) INDIRECT(Q$2),"-")</f>
        <v>80</v>
      </c>
      <c r="S10" t="s">
        <v>47</v>
      </c>
      <c r="T10" t="s">
        <v>26</v>
      </c>
    </row>
    <row r="11" spans="1:20" x14ac:dyDescent="0.3">
      <c r="A11" t="str">
        <f>B11&amp;COUNTIF($B$2:B11,B11)</f>
        <v>黃佩佩1</v>
      </c>
      <c r="B11" t="s">
        <v>34</v>
      </c>
      <c r="C11" t="s">
        <v>0</v>
      </c>
      <c r="D11" t="s">
        <v>19</v>
      </c>
      <c r="E11" t="s">
        <v>35</v>
      </c>
      <c r="F11" t="s">
        <v>36</v>
      </c>
      <c r="G11">
        <v>5</v>
      </c>
      <c r="H11">
        <v>20</v>
      </c>
      <c r="I11">
        <f>表格1_3[[#This Row],[單價]]*表格1_3[[#This Row],[數量]]</f>
        <v>100</v>
      </c>
      <c r="K11">
        <v>9</v>
      </c>
      <c r="L11" t="str">
        <f ca="1">IFERROR(INDIRECT($L$1&amp;$K11) INDIRECT(L$2),"-")</f>
        <v>便當店</v>
      </c>
      <c r="M11" t="str">
        <f ca="1">IFERROR(INDIRECT($L$1&amp;$K11) INDIRECT(M$2),"-")</f>
        <v>外帶</v>
      </c>
      <c r="N11" t="str">
        <f ca="1">IFERROR(INDIRECT($L$1&amp;$K11) INDIRECT(N$2),"-")</f>
        <v>豬腳便當</v>
      </c>
      <c r="O11">
        <f ca="1">IFERROR(INDIRECT($L$1&amp;$K11) INDIRECT(O$2),"-")</f>
        <v>75</v>
      </c>
      <c r="P11">
        <f ca="1">IFERROR(INDIRECT($L$1&amp;$K11) INDIRECT(P$2),"-")</f>
        <v>1</v>
      </c>
      <c r="Q11">
        <f ca="1">IFERROR(INDIRECT($L$1&amp;$K11) INDIRECT(Q$2),"-")</f>
        <v>75</v>
      </c>
      <c r="S11" t="s">
        <v>22</v>
      </c>
      <c r="T11" t="s">
        <v>15</v>
      </c>
    </row>
    <row r="12" spans="1:20" x14ac:dyDescent="0.3">
      <c r="A12" t="str">
        <f>B12&amp;COUNTIF($B$2:B12,B12)</f>
        <v>周羽玲1</v>
      </c>
      <c r="B12" t="s">
        <v>38</v>
      </c>
      <c r="C12" t="s">
        <v>26</v>
      </c>
      <c r="D12" t="s">
        <v>19</v>
      </c>
      <c r="E12" t="s">
        <v>39</v>
      </c>
      <c r="F12" t="s">
        <v>21</v>
      </c>
      <c r="G12">
        <v>5</v>
      </c>
      <c r="H12">
        <v>20</v>
      </c>
      <c r="I12">
        <f>表格1_3[[#This Row],[單價]]*表格1_3[[#This Row],[數量]]</f>
        <v>100</v>
      </c>
      <c r="K12">
        <v>10</v>
      </c>
      <c r="L12" t="str">
        <f ca="1">IFERROR(INDIRECT($L$1&amp;$K12) INDIRECT(L$2),"-")</f>
        <v>便當店</v>
      </c>
      <c r="M12" t="str">
        <f ca="1">IFERROR(INDIRECT($L$1&amp;$K12) INDIRECT(M$2),"-")</f>
        <v>外帶</v>
      </c>
      <c r="N12" t="str">
        <f ca="1">IFERROR(INDIRECT($L$1&amp;$K12) INDIRECT(N$2),"-")</f>
        <v>豬腳便當</v>
      </c>
      <c r="O12">
        <f ca="1">IFERROR(INDIRECT($L$1&amp;$K12) INDIRECT(O$2),"-")</f>
        <v>75</v>
      </c>
      <c r="P12">
        <f ca="1">IFERROR(INDIRECT($L$1&amp;$K12) INDIRECT(P$2),"-")</f>
        <v>1</v>
      </c>
      <c r="Q12">
        <f ca="1">IFERROR(INDIRECT($L$1&amp;$K12) INDIRECT(Q$2),"-")</f>
        <v>75</v>
      </c>
      <c r="S12" t="s">
        <v>30</v>
      </c>
      <c r="T12" t="s">
        <v>15</v>
      </c>
    </row>
    <row r="13" spans="1:20" x14ac:dyDescent="0.3">
      <c r="A13" t="str">
        <f>B13&amp;COUNTIF($B$2:B13,B13)</f>
        <v>簡如雲2</v>
      </c>
      <c r="B13" t="s">
        <v>25</v>
      </c>
      <c r="C13" t="s">
        <v>0</v>
      </c>
      <c r="D13" t="s">
        <v>19</v>
      </c>
      <c r="E13" t="s">
        <v>35</v>
      </c>
      <c r="F13" t="s">
        <v>21</v>
      </c>
      <c r="G13">
        <v>5</v>
      </c>
      <c r="H13">
        <v>20</v>
      </c>
      <c r="I13">
        <f>表格1_3[[#This Row],[單價]]*表格1_3[[#This Row],[數量]]</f>
        <v>100</v>
      </c>
      <c r="K13" s="19" t="s">
        <v>143</v>
      </c>
      <c r="L13" s="19"/>
      <c r="M13" s="19"/>
      <c r="N13" s="19"/>
      <c r="O13" s="19"/>
      <c r="P13" s="19"/>
      <c r="Q13" s="19"/>
      <c r="S13" t="s">
        <v>40</v>
      </c>
      <c r="T13" t="s">
        <v>15</v>
      </c>
    </row>
    <row r="14" spans="1:20" x14ac:dyDescent="0.3">
      <c r="A14" t="str">
        <f>B14&amp;COUNTIF($B$2:B14,B14)</f>
        <v>簡如雲3</v>
      </c>
      <c r="B14" t="s">
        <v>25</v>
      </c>
      <c r="C14" t="s">
        <v>26</v>
      </c>
      <c r="D14" t="s">
        <v>19</v>
      </c>
      <c r="E14" t="s">
        <v>31</v>
      </c>
      <c r="F14" t="s">
        <v>21</v>
      </c>
      <c r="G14">
        <v>5</v>
      </c>
      <c r="H14">
        <v>20</v>
      </c>
      <c r="I14">
        <f>表格1_3[[#This Row],[單價]]*表格1_3[[#This Row],[數量]]</f>
        <v>100</v>
      </c>
      <c r="N14" s="2" t="s">
        <v>81</v>
      </c>
      <c r="O14" s="2">
        <f>COUNTIF(B:B,L1)</f>
        <v>12</v>
      </c>
      <c r="P14" s="2" t="s">
        <v>82</v>
      </c>
      <c r="Q14" s="2">
        <f>SUMIF(B:B,L1,I:I)</f>
        <v>1200</v>
      </c>
      <c r="S14" t="s">
        <v>46</v>
      </c>
      <c r="T14" t="s">
        <v>53</v>
      </c>
    </row>
    <row r="15" spans="1:20" x14ac:dyDescent="0.3">
      <c r="A15" t="str">
        <f>B15&amp;COUNTIF($B$2:B15,B15)</f>
        <v>黃佩佩2</v>
      </c>
      <c r="B15" t="s">
        <v>34</v>
      </c>
      <c r="C15" t="s">
        <v>0</v>
      </c>
      <c r="D15" t="s">
        <v>19</v>
      </c>
      <c r="E15" t="s">
        <v>35</v>
      </c>
      <c r="F15" t="s">
        <v>36</v>
      </c>
      <c r="G15">
        <v>5</v>
      </c>
      <c r="H15">
        <v>20</v>
      </c>
      <c r="I15">
        <f>表格1_3[[#This Row],[單價]]*表格1_3[[#This Row],[數量]]</f>
        <v>100</v>
      </c>
      <c r="N15" s="2" t="s">
        <v>83</v>
      </c>
      <c r="O15" s="2">
        <f>MIN(10,O14)</f>
        <v>10</v>
      </c>
      <c r="P15" s="2" t="s">
        <v>85</v>
      </c>
      <c r="Q15" s="2">
        <f ca="1">MIN(Q1,1000)</f>
        <v>1000</v>
      </c>
      <c r="S15" t="s">
        <v>49</v>
      </c>
      <c r="T15" t="s">
        <v>15</v>
      </c>
    </row>
    <row r="16" spans="1:20" x14ac:dyDescent="0.3">
      <c r="A16" t="str">
        <f>B16&amp;COUNTIF($B$2:B16,B16)</f>
        <v>周羽玲2</v>
      </c>
      <c r="B16" t="s">
        <v>38</v>
      </c>
      <c r="C16" t="s">
        <v>26</v>
      </c>
      <c r="D16" t="s">
        <v>19</v>
      </c>
      <c r="E16" t="s">
        <v>39</v>
      </c>
      <c r="F16" t="s">
        <v>21</v>
      </c>
      <c r="G16">
        <v>5</v>
      </c>
      <c r="H16">
        <v>20</v>
      </c>
      <c r="I16">
        <f>表格1_3[[#This Row],[單價]]*表格1_3[[#This Row],[數量]]</f>
        <v>100</v>
      </c>
      <c r="N16" s="2" t="s">
        <v>84</v>
      </c>
      <c r="O16" s="2">
        <f>O14-O15</f>
        <v>2</v>
      </c>
      <c r="P16" s="2" t="s">
        <v>86</v>
      </c>
      <c r="Q16" s="2">
        <f ca="1">Q14-Q15</f>
        <v>200</v>
      </c>
      <c r="S16" t="s">
        <v>12</v>
      </c>
      <c r="T16" t="s">
        <v>33</v>
      </c>
    </row>
    <row r="17" spans="1:20" x14ac:dyDescent="0.3">
      <c r="A17" t="str">
        <f>B17&amp;COUNTIF($B$2:B17,B17)</f>
        <v>簡如雲4</v>
      </c>
      <c r="B17" t="s">
        <v>25</v>
      </c>
      <c r="C17" t="s">
        <v>0</v>
      </c>
      <c r="D17" t="s">
        <v>19</v>
      </c>
      <c r="E17" t="s">
        <v>35</v>
      </c>
      <c r="F17" t="s">
        <v>21</v>
      </c>
      <c r="G17">
        <v>5</v>
      </c>
      <c r="H17">
        <v>20</v>
      </c>
      <c r="I17">
        <f>表格1_3[[#This Row],[單價]]*表格1_3[[#This Row],[數量]]</f>
        <v>100</v>
      </c>
      <c r="S17" t="s">
        <v>32</v>
      </c>
      <c r="T17" t="s">
        <v>61</v>
      </c>
    </row>
    <row r="18" spans="1:20" x14ac:dyDescent="0.3">
      <c r="A18" t="str">
        <f>B18&amp;COUNTIF($B$2:B18,B18)</f>
        <v>王小童1</v>
      </c>
      <c r="B18" t="s">
        <v>17</v>
      </c>
      <c r="C18" t="s">
        <v>26</v>
      </c>
      <c r="D18" t="s">
        <v>41</v>
      </c>
      <c r="E18" t="s">
        <v>42</v>
      </c>
      <c r="F18" t="s">
        <v>21</v>
      </c>
      <c r="G18">
        <v>85</v>
      </c>
      <c r="H18">
        <v>1</v>
      </c>
      <c r="I18">
        <f>表格1_3[[#This Row],[單價]]*表格1_3[[#This Row],[數量]]</f>
        <v>85</v>
      </c>
      <c r="S18" t="s">
        <v>37</v>
      </c>
      <c r="T18" t="s">
        <v>33</v>
      </c>
    </row>
    <row r="19" spans="1:20" x14ac:dyDescent="0.3">
      <c r="A19" t="str">
        <f>B19&amp;COUNTIF($B$2:B19,B19)</f>
        <v>王勝玉1</v>
      </c>
      <c r="B19" t="s">
        <v>43</v>
      </c>
      <c r="C19" t="s">
        <v>0</v>
      </c>
      <c r="D19" t="s">
        <v>44</v>
      </c>
      <c r="E19" t="s">
        <v>45</v>
      </c>
      <c r="F19" t="s">
        <v>36</v>
      </c>
      <c r="G19">
        <v>85</v>
      </c>
      <c r="H19">
        <v>1</v>
      </c>
      <c r="I19">
        <f>表格1_3[[#This Row],[單價]]*表格1_3[[#This Row],[數量]]</f>
        <v>85</v>
      </c>
    </row>
    <row r="20" spans="1:20" x14ac:dyDescent="0.3">
      <c r="A20" t="str">
        <f>B20&amp;COUNTIF($B$2:B20,B20)</f>
        <v>陳妙麗1</v>
      </c>
      <c r="B20" t="s">
        <v>47</v>
      </c>
      <c r="C20" t="s">
        <v>26</v>
      </c>
      <c r="D20" t="s">
        <v>44</v>
      </c>
      <c r="E20" t="s">
        <v>42</v>
      </c>
      <c r="F20" t="s">
        <v>36</v>
      </c>
      <c r="G20">
        <v>85</v>
      </c>
      <c r="H20">
        <v>1</v>
      </c>
      <c r="I20">
        <f>表格1_3[[#This Row],[單價]]*表格1_3[[#This Row],[數量]]</f>
        <v>85</v>
      </c>
    </row>
    <row r="21" spans="1:20" x14ac:dyDescent="0.3">
      <c r="A21" t="str">
        <f>B21&amp;COUNTIF($B$2:B21,B21)</f>
        <v>王小童2</v>
      </c>
      <c r="B21" t="s">
        <v>17</v>
      </c>
      <c r="C21" t="s">
        <v>26</v>
      </c>
      <c r="D21" t="s">
        <v>44</v>
      </c>
      <c r="E21" t="s">
        <v>42</v>
      </c>
      <c r="F21" t="s">
        <v>21</v>
      </c>
      <c r="G21">
        <v>85</v>
      </c>
      <c r="H21">
        <v>1</v>
      </c>
      <c r="I21">
        <f>表格1_3[[#This Row],[單價]]*表格1_3[[#This Row],[數量]]</f>
        <v>85</v>
      </c>
    </row>
    <row r="22" spans="1:20" x14ac:dyDescent="0.3">
      <c r="A22" t="str">
        <f>B22&amp;COUNTIF($B$2:B22,B22)</f>
        <v>陳小東5</v>
      </c>
      <c r="B22" t="s">
        <v>18</v>
      </c>
      <c r="C22" t="s">
        <v>0</v>
      </c>
      <c r="D22" t="s">
        <v>41</v>
      </c>
      <c r="E22" t="s">
        <v>42</v>
      </c>
      <c r="F22" t="s">
        <v>21</v>
      </c>
      <c r="G22">
        <v>85</v>
      </c>
      <c r="H22">
        <v>1</v>
      </c>
      <c r="I22">
        <f>表格1_3[[#This Row],[單價]]*表格1_3[[#This Row],[數量]]</f>
        <v>85</v>
      </c>
    </row>
    <row r="23" spans="1:20" x14ac:dyDescent="0.3">
      <c r="A23" t="str">
        <f>B23&amp;COUNTIF($B$2:B23,B23)</f>
        <v>李大全3</v>
      </c>
      <c r="B23" t="s">
        <v>14</v>
      </c>
      <c r="C23" t="s">
        <v>23</v>
      </c>
      <c r="D23" t="s">
        <v>44</v>
      </c>
      <c r="E23" t="s">
        <v>45</v>
      </c>
      <c r="F23" t="s">
        <v>36</v>
      </c>
      <c r="G23">
        <v>85</v>
      </c>
      <c r="H23">
        <v>1</v>
      </c>
      <c r="I23">
        <f>表格1_3[[#This Row],[單價]]*表格1_3[[#This Row],[數量]]</f>
        <v>85</v>
      </c>
    </row>
    <row r="24" spans="1:20" x14ac:dyDescent="0.3">
      <c r="A24" t="str">
        <f>B24&amp;COUNTIF($B$2:B24,B24)</f>
        <v>吳大明3</v>
      </c>
      <c r="B24" t="s">
        <v>27</v>
      </c>
      <c r="C24" t="s">
        <v>28</v>
      </c>
      <c r="D24" t="s">
        <v>44</v>
      </c>
      <c r="E24" t="s">
        <v>42</v>
      </c>
      <c r="F24" t="s">
        <v>36</v>
      </c>
      <c r="G24">
        <v>85</v>
      </c>
      <c r="H24">
        <v>1</v>
      </c>
      <c r="I24">
        <f>表格1_3[[#This Row],[單價]]*表格1_3[[#This Row],[數量]]</f>
        <v>85</v>
      </c>
    </row>
    <row r="25" spans="1:20" x14ac:dyDescent="0.3">
      <c r="A25" t="str">
        <f>B25&amp;COUNTIF($B$2:B25,B25)</f>
        <v>陳小東6</v>
      </c>
      <c r="B25" t="s">
        <v>18</v>
      </c>
      <c r="C25" t="s">
        <v>26</v>
      </c>
      <c r="D25" t="s">
        <v>44</v>
      </c>
      <c r="E25" t="s">
        <v>42</v>
      </c>
      <c r="F25" t="s">
        <v>21</v>
      </c>
      <c r="G25">
        <v>85</v>
      </c>
      <c r="H25">
        <v>1</v>
      </c>
      <c r="I25">
        <f>表格1_3[[#This Row],[單價]]*表格1_3[[#This Row],[數量]]</f>
        <v>85</v>
      </c>
    </row>
    <row r="26" spans="1:20" x14ac:dyDescent="0.3">
      <c r="A26" t="str">
        <f>B26&amp;COUNTIF($B$2:B26,B26)</f>
        <v>李大全4</v>
      </c>
      <c r="B26" t="s">
        <v>14</v>
      </c>
      <c r="C26" t="s">
        <v>15</v>
      </c>
      <c r="D26" t="s">
        <v>44</v>
      </c>
      <c r="E26" t="s">
        <v>48</v>
      </c>
      <c r="F26" t="s">
        <v>36</v>
      </c>
      <c r="G26">
        <v>80</v>
      </c>
      <c r="H26">
        <v>1</v>
      </c>
      <c r="I26">
        <f>表格1_3[[#This Row],[單價]]*表格1_3[[#This Row],[數量]]</f>
        <v>80</v>
      </c>
    </row>
    <row r="27" spans="1:20" x14ac:dyDescent="0.3">
      <c r="A27" t="str">
        <f>B27&amp;COUNTIF($B$2:B27,B27)</f>
        <v>何玉環1</v>
      </c>
      <c r="B27" t="s">
        <v>22</v>
      </c>
      <c r="C27" t="s">
        <v>15</v>
      </c>
      <c r="D27" t="s">
        <v>44</v>
      </c>
      <c r="E27" t="s">
        <v>50</v>
      </c>
      <c r="F27" t="s">
        <v>36</v>
      </c>
      <c r="G27">
        <v>80</v>
      </c>
      <c r="H27">
        <v>1</v>
      </c>
      <c r="I27">
        <f>表格1_3[[#This Row],[單價]]*表格1_3[[#This Row],[數量]]</f>
        <v>80</v>
      </c>
    </row>
    <row r="28" spans="1:20" x14ac:dyDescent="0.3">
      <c r="A28" t="str">
        <f>B28&amp;COUNTIF($B$2:B28,B28)</f>
        <v>張維尼1</v>
      </c>
      <c r="B28" t="s">
        <v>30</v>
      </c>
      <c r="C28" t="s">
        <v>15</v>
      </c>
      <c r="D28" t="s">
        <v>19</v>
      </c>
      <c r="E28" t="s">
        <v>51</v>
      </c>
      <c r="F28" t="s">
        <v>21</v>
      </c>
      <c r="G28">
        <v>4</v>
      </c>
      <c r="H28">
        <v>20</v>
      </c>
      <c r="I28">
        <f>表格1_3[[#This Row],[單價]]*表格1_3[[#This Row],[數量]]</f>
        <v>80</v>
      </c>
    </row>
    <row r="29" spans="1:20" x14ac:dyDescent="0.3">
      <c r="A29" t="str">
        <f>B29&amp;COUNTIF($B$2:B29,B29)</f>
        <v>簡蒙達1</v>
      </c>
      <c r="B29" t="s">
        <v>40</v>
      </c>
      <c r="C29" t="s">
        <v>15</v>
      </c>
      <c r="D29" t="s">
        <v>44</v>
      </c>
      <c r="E29" t="s">
        <v>52</v>
      </c>
      <c r="F29" t="s">
        <v>21</v>
      </c>
      <c r="G29">
        <v>80</v>
      </c>
      <c r="H29">
        <v>1</v>
      </c>
      <c r="I29">
        <f>表格1_3[[#This Row],[單價]]*表格1_3[[#This Row],[數量]]</f>
        <v>80</v>
      </c>
    </row>
    <row r="30" spans="1:20" x14ac:dyDescent="0.3">
      <c r="A30" t="str">
        <f>B30&amp;COUNTIF($B$2:B30,B30)</f>
        <v>林佳家1</v>
      </c>
      <c r="B30" t="s">
        <v>46</v>
      </c>
      <c r="C30" t="s">
        <v>53</v>
      </c>
      <c r="D30" t="s">
        <v>44</v>
      </c>
      <c r="E30" t="s">
        <v>52</v>
      </c>
      <c r="F30" t="s">
        <v>21</v>
      </c>
      <c r="G30">
        <v>80</v>
      </c>
      <c r="H30">
        <v>1</v>
      </c>
      <c r="I30">
        <f>表格1_3[[#This Row],[單價]]*表格1_3[[#This Row],[數量]]</f>
        <v>80</v>
      </c>
    </row>
    <row r="31" spans="1:20" x14ac:dyDescent="0.3">
      <c r="A31" t="str">
        <f>B31&amp;COUNTIF($B$2:B31,B31)</f>
        <v>王小童3</v>
      </c>
      <c r="B31" t="s">
        <v>17</v>
      </c>
      <c r="C31" t="s">
        <v>26</v>
      </c>
      <c r="D31" t="s">
        <v>19</v>
      </c>
      <c r="E31" t="s">
        <v>54</v>
      </c>
      <c r="F31" t="s">
        <v>21</v>
      </c>
      <c r="G31">
        <v>4</v>
      </c>
      <c r="H31">
        <v>20</v>
      </c>
      <c r="I31">
        <f>表格1_3[[#This Row],[單價]]*表格1_3[[#This Row],[數量]]</f>
        <v>80</v>
      </c>
    </row>
    <row r="32" spans="1:20" x14ac:dyDescent="0.3">
      <c r="A32" t="str">
        <f>B32&amp;COUNTIF($B$2:B32,B32)</f>
        <v>張維尼2</v>
      </c>
      <c r="B32" t="s">
        <v>30</v>
      </c>
      <c r="C32" t="s">
        <v>55</v>
      </c>
      <c r="D32" t="s">
        <v>44</v>
      </c>
      <c r="E32" t="s">
        <v>48</v>
      </c>
      <c r="F32" t="s">
        <v>21</v>
      </c>
      <c r="G32">
        <v>80</v>
      </c>
      <c r="H32">
        <v>1</v>
      </c>
      <c r="I32">
        <f>表格1_3[[#This Row],[單價]]*表格1_3[[#This Row],[數量]]</f>
        <v>80</v>
      </c>
    </row>
    <row r="33" spans="1:9" x14ac:dyDescent="0.3">
      <c r="A33" t="str">
        <f>B33&amp;COUNTIF($B$2:B33,B33)</f>
        <v>林嘉至1</v>
      </c>
      <c r="B33" t="s">
        <v>49</v>
      </c>
      <c r="C33" t="s">
        <v>15</v>
      </c>
      <c r="D33" t="s">
        <v>44</v>
      </c>
      <c r="E33" t="s">
        <v>56</v>
      </c>
      <c r="F33" t="s">
        <v>57</v>
      </c>
      <c r="G33">
        <v>80</v>
      </c>
      <c r="H33">
        <v>1</v>
      </c>
      <c r="I33">
        <f>表格1_3[[#This Row],[單價]]*表格1_3[[#This Row],[數量]]</f>
        <v>80</v>
      </c>
    </row>
    <row r="34" spans="1:9" x14ac:dyDescent="0.3">
      <c r="A34" t="str">
        <f>B34&amp;COUNTIF($B$2:B34,B34)</f>
        <v>李大全5</v>
      </c>
      <c r="B34" t="s">
        <v>14</v>
      </c>
      <c r="C34" t="s">
        <v>55</v>
      </c>
      <c r="D34" t="s">
        <v>19</v>
      </c>
      <c r="E34" t="s">
        <v>51</v>
      </c>
      <c r="F34" t="s">
        <v>36</v>
      </c>
      <c r="G34">
        <v>4</v>
      </c>
      <c r="H34">
        <v>20</v>
      </c>
      <c r="I34">
        <f>表格1_3[[#This Row],[單價]]*表格1_3[[#This Row],[數量]]</f>
        <v>80</v>
      </c>
    </row>
    <row r="35" spans="1:9" x14ac:dyDescent="0.3">
      <c r="A35" t="str">
        <f>B35&amp;COUNTIF($B$2:B35,B35)</f>
        <v>李大全6</v>
      </c>
      <c r="B35" t="s">
        <v>14</v>
      </c>
      <c r="C35" t="s">
        <v>15</v>
      </c>
      <c r="D35" t="s">
        <v>44</v>
      </c>
      <c r="E35" t="s">
        <v>48</v>
      </c>
      <c r="F35" t="s">
        <v>36</v>
      </c>
      <c r="G35">
        <v>80</v>
      </c>
      <c r="H35">
        <v>1</v>
      </c>
      <c r="I35">
        <f>表格1_3[[#This Row],[單價]]*表格1_3[[#This Row],[數量]]</f>
        <v>80</v>
      </c>
    </row>
    <row r="36" spans="1:9" x14ac:dyDescent="0.3">
      <c r="A36" t="str">
        <f>B36&amp;COUNTIF($B$2:B36,B36)</f>
        <v>何玉環2</v>
      </c>
      <c r="B36" t="s">
        <v>22</v>
      </c>
      <c r="C36" t="s">
        <v>15</v>
      </c>
      <c r="D36" t="s">
        <v>58</v>
      </c>
      <c r="E36" t="s">
        <v>48</v>
      </c>
      <c r="F36" t="s">
        <v>36</v>
      </c>
      <c r="G36">
        <v>80</v>
      </c>
      <c r="H36">
        <v>1</v>
      </c>
      <c r="I36">
        <f>表格1_3[[#This Row],[單價]]*表格1_3[[#This Row],[數量]]</f>
        <v>80</v>
      </c>
    </row>
    <row r="37" spans="1:9" x14ac:dyDescent="0.3">
      <c r="A37" t="str">
        <f>B37&amp;COUNTIF($B$2:B37,B37)</f>
        <v>張維尼3</v>
      </c>
      <c r="B37" t="s">
        <v>30</v>
      </c>
      <c r="C37" t="s">
        <v>15</v>
      </c>
      <c r="D37" t="s">
        <v>19</v>
      </c>
      <c r="E37" t="s">
        <v>51</v>
      </c>
      <c r="F37" t="s">
        <v>21</v>
      </c>
      <c r="G37">
        <v>4</v>
      </c>
      <c r="H37">
        <v>20</v>
      </c>
      <c r="I37">
        <f>表格1_3[[#This Row],[單價]]*表格1_3[[#This Row],[數量]]</f>
        <v>80</v>
      </c>
    </row>
    <row r="38" spans="1:9" x14ac:dyDescent="0.3">
      <c r="A38" t="str">
        <f>B38&amp;COUNTIF($B$2:B38,B38)</f>
        <v>簡如雲5</v>
      </c>
      <c r="B38" t="s">
        <v>25</v>
      </c>
      <c r="C38" t="s">
        <v>26</v>
      </c>
      <c r="D38" t="s">
        <v>44</v>
      </c>
      <c r="E38" t="s">
        <v>48</v>
      </c>
      <c r="F38" t="s">
        <v>36</v>
      </c>
      <c r="G38">
        <v>80</v>
      </c>
      <c r="H38">
        <v>1</v>
      </c>
      <c r="I38">
        <f>表格1_3[[#This Row],[單價]]*表格1_3[[#This Row],[數量]]</f>
        <v>80</v>
      </c>
    </row>
    <row r="39" spans="1:9" x14ac:dyDescent="0.3">
      <c r="A39" t="str">
        <f>B39&amp;COUNTIF($B$2:B39,B39)</f>
        <v>黃佩佩3</v>
      </c>
      <c r="B39" t="s">
        <v>34</v>
      </c>
      <c r="C39" t="s">
        <v>0</v>
      </c>
      <c r="D39" t="s">
        <v>44</v>
      </c>
      <c r="E39" t="s">
        <v>50</v>
      </c>
      <c r="F39" t="s">
        <v>36</v>
      </c>
      <c r="G39">
        <v>80</v>
      </c>
      <c r="H39">
        <v>1</v>
      </c>
      <c r="I39">
        <f>表格1_3[[#This Row],[單價]]*表格1_3[[#This Row],[數量]]</f>
        <v>80</v>
      </c>
    </row>
    <row r="40" spans="1:9" x14ac:dyDescent="0.3">
      <c r="A40" t="str">
        <f>B40&amp;COUNTIF($B$2:B40,B40)</f>
        <v>周羽玲3</v>
      </c>
      <c r="B40" t="s">
        <v>38</v>
      </c>
      <c r="C40" t="s">
        <v>26</v>
      </c>
      <c r="D40" t="s">
        <v>19</v>
      </c>
      <c r="E40" t="s">
        <v>51</v>
      </c>
      <c r="F40" t="s">
        <v>21</v>
      </c>
      <c r="G40">
        <v>4</v>
      </c>
      <c r="H40">
        <v>20</v>
      </c>
      <c r="I40">
        <f>表格1_3[[#This Row],[單價]]*表格1_3[[#This Row],[數量]]</f>
        <v>80</v>
      </c>
    </row>
    <row r="41" spans="1:9" x14ac:dyDescent="0.3">
      <c r="A41" t="str">
        <f>B41&amp;COUNTIF($B$2:B41,B41)</f>
        <v>簡如雲6</v>
      </c>
      <c r="B41" t="s">
        <v>25</v>
      </c>
      <c r="C41" t="s">
        <v>0</v>
      </c>
      <c r="D41" t="s">
        <v>44</v>
      </c>
      <c r="E41" t="s">
        <v>52</v>
      </c>
      <c r="F41" t="s">
        <v>21</v>
      </c>
      <c r="G41">
        <v>80</v>
      </c>
      <c r="H41">
        <v>1</v>
      </c>
      <c r="I41">
        <f>表格1_3[[#This Row],[單價]]*表格1_3[[#This Row],[數量]]</f>
        <v>80</v>
      </c>
    </row>
    <row r="42" spans="1:9" x14ac:dyDescent="0.3">
      <c r="A42" t="str">
        <f>B42&amp;COUNTIF($B$2:B42,B42)</f>
        <v>陳小東7</v>
      </c>
      <c r="B42" t="s">
        <v>18</v>
      </c>
      <c r="C42" t="s">
        <v>0</v>
      </c>
      <c r="D42" t="s">
        <v>44</v>
      </c>
      <c r="E42" t="s">
        <v>52</v>
      </c>
      <c r="F42" t="s">
        <v>21</v>
      </c>
      <c r="G42">
        <v>80</v>
      </c>
      <c r="H42">
        <v>1</v>
      </c>
      <c r="I42">
        <f>表格1_3[[#This Row],[單價]]*表格1_3[[#This Row],[數量]]</f>
        <v>80</v>
      </c>
    </row>
    <row r="43" spans="1:9" x14ac:dyDescent="0.3">
      <c r="A43" t="str">
        <f>B43&amp;COUNTIF($B$2:B43,B43)</f>
        <v>李大全7</v>
      </c>
      <c r="B43" t="s">
        <v>14</v>
      </c>
      <c r="C43" t="s">
        <v>23</v>
      </c>
      <c r="D43" t="s">
        <v>19</v>
      </c>
      <c r="E43" t="s">
        <v>54</v>
      </c>
      <c r="F43" t="s">
        <v>21</v>
      </c>
      <c r="G43">
        <v>4</v>
      </c>
      <c r="H43">
        <v>20</v>
      </c>
      <c r="I43">
        <f>表格1_3[[#This Row],[單價]]*表格1_3[[#This Row],[數量]]</f>
        <v>80</v>
      </c>
    </row>
    <row r="44" spans="1:9" x14ac:dyDescent="0.3">
      <c r="A44" t="str">
        <f>B44&amp;COUNTIF($B$2:B44,B44)</f>
        <v>吳大明4</v>
      </c>
      <c r="B44" t="s">
        <v>27</v>
      </c>
      <c r="C44" t="s">
        <v>28</v>
      </c>
      <c r="D44" t="s">
        <v>44</v>
      </c>
      <c r="E44" t="s">
        <v>48</v>
      </c>
      <c r="F44" t="s">
        <v>21</v>
      </c>
      <c r="G44">
        <v>80</v>
      </c>
      <c r="H44">
        <v>1</v>
      </c>
      <c r="I44">
        <f>表格1_3[[#This Row],[單價]]*表格1_3[[#This Row],[數量]]</f>
        <v>80</v>
      </c>
    </row>
    <row r="45" spans="1:9" x14ac:dyDescent="0.3">
      <c r="A45" t="str">
        <f>B45&amp;COUNTIF($B$2:B45,B45)</f>
        <v>陳小東8</v>
      </c>
      <c r="B45" t="s">
        <v>18</v>
      </c>
      <c r="C45" t="s">
        <v>26</v>
      </c>
      <c r="D45" t="s">
        <v>44</v>
      </c>
      <c r="E45" t="s">
        <v>56</v>
      </c>
      <c r="F45" t="s">
        <v>57</v>
      </c>
      <c r="G45">
        <v>80</v>
      </c>
      <c r="H45">
        <v>1</v>
      </c>
      <c r="I45">
        <f>表格1_3[[#This Row],[單價]]*表格1_3[[#This Row],[數量]]</f>
        <v>80</v>
      </c>
    </row>
    <row r="46" spans="1:9" x14ac:dyDescent="0.3">
      <c r="A46" t="str">
        <f>B46&amp;COUNTIF($B$2:B46,B46)</f>
        <v>簡如雲7</v>
      </c>
      <c r="B46" t="s">
        <v>25</v>
      </c>
      <c r="C46" t="s">
        <v>26</v>
      </c>
      <c r="D46" t="s">
        <v>19</v>
      </c>
      <c r="E46" t="s">
        <v>51</v>
      </c>
      <c r="F46" t="s">
        <v>36</v>
      </c>
      <c r="G46">
        <v>4</v>
      </c>
      <c r="H46">
        <v>20</v>
      </c>
      <c r="I46">
        <f>表格1_3[[#This Row],[單價]]*表格1_3[[#This Row],[數量]]</f>
        <v>80</v>
      </c>
    </row>
    <row r="47" spans="1:9" x14ac:dyDescent="0.3">
      <c r="A47" t="str">
        <f>B47&amp;COUNTIF($B$2:B47,B47)</f>
        <v>黃佩佩4</v>
      </c>
      <c r="B47" t="s">
        <v>34</v>
      </c>
      <c r="C47" t="s">
        <v>0</v>
      </c>
      <c r="D47" t="s">
        <v>44</v>
      </c>
      <c r="E47" t="s">
        <v>48</v>
      </c>
      <c r="F47" t="s">
        <v>36</v>
      </c>
      <c r="G47">
        <v>80</v>
      </c>
      <c r="H47">
        <v>1</v>
      </c>
      <c r="I47">
        <f>表格1_3[[#This Row],[單價]]*表格1_3[[#This Row],[數量]]</f>
        <v>80</v>
      </c>
    </row>
    <row r="48" spans="1:9" x14ac:dyDescent="0.3">
      <c r="A48" t="str">
        <f>B48&amp;COUNTIF($B$2:B48,B48)</f>
        <v>周羽玲4</v>
      </c>
      <c r="B48" t="s">
        <v>38</v>
      </c>
      <c r="C48" t="s">
        <v>26</v>
      </c>
      <c r="D48" t="s">
        <v>58</v>
      </c>
      <c r="E48" t="s">
        <v>48</v>
      </c>
      <c r="F48" t="s">
        <v>36</v>
      </c>
      <c r="G48">
        <v>80</v>
      </c>
      <c r="H48">
        <v>1</v>
      </c>
      <c r="I48">
        <f>表格1_3[[#This Row],[單價]]*表格1_3[[#This Row],[數量]]</f>
        <v>80</v>
      </c>
    </row>
    <row r="49" spans="1:9" x14ac:dyDescent="0.3">
      <c r="A49" t="str">
        <f>B49&amp;COUNTIF($B$2:B49,B49)</f>
        <v>簡如雲8</v>
      </c>
      <c r="B49" t="s">
        <v>25</v>
      </c>
      <c r="C49" t="s">
        <v>0</v>
      </c>
      <c r="D49" t="s">
        <v>19</v>
      </c>
      <c r="E49" t="s">
        <v>51</v>
      </c>
      <c r="F49" t="s">
        <v>21</v>
      </c>
      <c r="G49">
        <v>4</v>
      </c>
      <c r="H49">
        <v>20</v>
      </c>
      <c r="I49">
        <f>表格1_3[[#This Row],[單價]]*表格1_3[[#This Row],[數量]]</f>
        <v>80</v>
      </c>
    </row>
    <row r="50" spans="1:9" x14ac:dyDescent="0.3">
      <c r="A50" t="str">
        <f>B50&amp;COUNTIF($B$2:B50,B50)</f>
        <v>黃倫飛1</v>
      </c>
      <c r="B50" t="s">
        <v>12</v>
      </c>
      <c r="C50" t="s">
        <v>33</v>
      </c>
      <c r="D50" t="s">
        <v>59</v>
      </c>
      <c r="E50" t="s">
        <v>60</v>
      </c>
      <c r="F50" t="s">
        <v>21</v>
      </c>
      <c r="G50">
        <v>75</v>
      </c>
      <c r="H50">
        <v>1</v>
      </c>
      <c r="I50">
        <f>表格1_3[[#This Row],[單價]]*表格1_3[[#This Row],[數量]]</f>
        <v>75</v>
      </c>
    </row>
    <row r="51" spans="1:9" x14ac:dyDescent="0.3">
      <c r="A51" t="str">
        <f>B51&amp;COUNTIF($B$2:B51,B51)</f>
        <v>陳小東9</v>
      </c>
      <c r="B51" t="s">
        <v>18</v>
      </c>
      <c r="C51" t="s">
        <v>26</v>
      </c>
      <c r="D51" t="s">
        <v>59</v>
      </c>
      <c r="E51" t="s">
        <v>60</v>
      </c>
      <c r="F51" t="s">
        <v>21</v>
      </c>
      <c r="G51">
        <v>75</v>
      </c>
      <c r="H51">
        <v>1</v>
      </c>
      <c r="I51">
        <f>表格1_3[[#This Row],[單價]]*表格1_3[[#This Row],[數量]]</f>
        <v>75</v>
      </c>
    </row>
    <row r="52" spans="1:9" x14ac:dyDescent="0.3">
      <c r="A52" t="str">
        <f>B52&amp;COUNTIF($B$2:B52,B52)</f>
        <v>簡如雲9</v>
      </c>
      <c r="B52" t="s">
        <v>25</v>
      </c>
      <c r="C52" t="s">
        <v>26</v>
      </c>
      <c r="D52" t="s">
        <v>59</v>
      </c>
      <c r="E52" t="s">
        <v>60</v>
      </c>
      <c r="F52" t="s">
        <v>21</v>
      </c>
      <c r="G52">
        <v>75</v>
      </c>
      <c r="H52">
        <v>1</v>
      </c>
      <c r="I52">
        <f>表格1_3[[#This Row],[單價]]*表格1_3[[#This Row],[數量]]</f>
        <v>75</v>
      </c>
    </row>
    <row r="53" spans="1:9" x14ac:dyDescent="0.3">
      <c r="A53" t="str">
        <f>B53&amp;COUNTIF($B$2:B53,B53)</f>
        <v>陳小東10</v>
      </c>
      <c r="B53" t="s">
        <v>18</v>
      </c>
      <c r="C53" t="s">
        <v>0</v>
      </c>
      <c r="D53" t="s">
        <v>59</v>
      </c>
      <c r="E53" t="s">
        <v>60</v>
      </c>
      <c r="F53" t="s">
        <v>21</v>
      </c>
      <c r="G53">
        <v>75</v>
      </c>
      <c r="H53">
        <v>1</v>
      </c>
      <c r="I53">
        <f>表格1_3[[#This Row],[單價]]*表格1_3[[#This Row],[數量]]</f>
        <v>75</v>
      </c>
    </row>
    <row r="54" spans="1:9" x14ac:dyDescent="0.3">
      <c r="A54" t="str">
        <f>B54&amp;COUNTIF($B$2:B54,B54)</f>
        <v>李大全8</v>
      </c>
      <c r="B54" t="s">
        <v>14</v>
      </c>
      <c r="C54" t="s">
        <v>23</v>
      </c>
      <c r="D54" t="s">
        <v>59</v>
      </c>
      <c r="E54" t="s">
        <v>60</v>
      </c>
      <c r="F54" t="s">
        <v>21</v>
      </c>
      <c r="G54">
        <v>75</v>
      </c>
      <c r="H54">
        <v>1</v>
      </c>
      <c r="I54">
        <f>表格1_3[[#This Row],[單價]]*表格1_3[[#This Row],[數量]]</f>
        <v>75</v>
      </c>
    </row>
    <row r="55" spans="1:9" x14ac:dyDescent="0.3">
      <c r="A55" t="str">
        <f>B55&amp;COUNTIF($B$2:B55,B55)</f>
        <v>吳大明5</v>
      </c>
      <c r="B55" t="s">
        <v>27</v>
      </c>
      <c r="C55" t="s">
        <v>28</v>
      </c>
      <c r="D55" t="s">
        <v>59</v>
      </c>
      <c r="E55" t="s">
        <v>60</v>
      </c>
      <c r="F55" t="s">
        <v>21</v>
      </c>
      <c r="G55">
        <v>75</v>
      </c>
      <c r="H55">
        <v>1</v>
      </c>
      <c r="I55">
        <f>表格1_3[[#This Row],[單價]]*表格1_3[[#This Row],[數量]]</f>
        <v>75</v>
      </c>
    </row>
    <row r="56" spans="1:9" x14ac:dyDescent="0.3">
      <c r="A56" t="str">
        <f>B56&amp;COUNTIF($B$2:B56,B56)</f>
        <v>林慶詳1</v>
      </c>
      <c r="B56" t="s">
        <v>32</v>
      </c>
      <c r="C56" t="s">
        <v>61</v>
      </c>
      <c r="D56" t="s">
        <v>59</v>
      </c>
      <c r="E56" t="s">
        <v>62</v>
      </c>
      <c r="F56" t="s">
        <v>63</v>
      </c>
      <c r="G56">
        <v>60</v>
      </c>
      <c r="H56">
        <v>1</v>
      </c>
      <c r="I56">
        <f>表格1_3[[#This Row],[單價]]*表格1_3[[#This Row],[數量]]</f>
        <v>60</v>
      </c>
    </row>
    <row r="57" spans="1:9" x14ac:dyDescent="0.3">
      <c r="A57" t="str">
        <f>B57&amp;COUNTIF($B$2:B57,B57)</f>
        <v>林勝祥1</v>
      </c>
      <c r="B57" t="s">
        <v>37</v>
      </c>
      <c r="C57" t="s">
        <v>33</v>
      </c>
      <c r="D57" t="s">
        <v>59</v>
      </c>
      <c r="E57" t="s">
        <v>64</v>
      </c>
      <c r="F57" t="s">
        <v>21</v>
      </c>
      <c r="G57">
        <v>60</v>
      </c>
      <c r="H57">
        <v>1</v>
      </c>
      <c r="I57">
        <f>表格1_3[[#This Row],[單價]]*表格1_3[[#This Row],[數量]]</f>
        <v>60</v>
      </c>
    </row>
    <row r="58" spans="1:9" x14ac:dyDescent="0.3">
      <c r="A58" t="str">
        <f>B58&amp;COUNTIF($B$2:B58,B58)</f>
        <v>何玉環3</v>
      </c>
      <c r="B58" t="s">
        <v>22</v>
      </c>
      <c r="C58" t="s">
        <v>15</v>
      </c>
      <c r="D58" t="s">
        <v>59</v>
      </c>
      <c r="E58" t="s">
        <v>62</v>
      </c>
      <c r="F58" t="s">
        <v>21</v>
      </c>
      <c r="G58">
        <v>60</v>
      </c>
      <c r="H58">
        <v>1</v>
      </c>
      <c r="I58">
        <f>表格1_3[[#This Row],[單價]]*表格1_3[[#This Row],[數量]]</f>
        <v>60</v>
      </c>
    </row>
    <row r="59" spans="1:9" x14ac:dyDescent="0.3">
      <c r="A59" t="str">
        <f>B59&amp;COUNTIF($B$2:B59,B59)</f>
        <v>簡如雲10</v>
      </c>
      <c r="B59" t="s">
        <v>25</v>
      </c>
      <c r="C59" t="s">
        <v>26</v>
      </c>
      <c r="D59" t="s">
        <v>59</v>
      </c>
      <c r="E59" t="s">
        <v>64</v>
      </c>
      <c r="F59" t="s">
        <v>36</v>
      </c>
      <c r="G59">
        <v>60</v>
      </c>
      <c r="H59">
        <v>1</v>
      </c>
      <c r="I59">
        <f>表格1_3[[#This Row],[單價]]*表格1_3[[#This Row],[數量]]</f>
        <v>60</v>
      </c>
    </row>
    <row r="60" spans="1:9" x14ac:dyDescent="0.3">
      <c r="A60" t="str">
        <f>B60&amp;COUNTIF($B$2:B60,B60)</f>
        <v>王小童4</v>
      </c>
      <c r="B60" t="s">
        <v>17</v>
      </c>
      <c r="C60" t="s">
        <v>65</v>
      </c>
      <c r="D60" t="s">
        <v>59</v>
      </c>
      <c r="E60" t="s">
        <v>62</v>
      </c>
      <c r="F60" t="s">
        <v>21</v>
      </c>
      <c r="G60">
        <v>60</v>
      </c>
      <c r="H60">
        <v>1</v>
      </c>
      <c r="I60">
        <f>表格1_3[[#This Row],[單價]]*表格1_3[[#This Row],[數量]]</f>
        <v>60</v>
      </c>
    </row>
    <row r="61" spans="1:9" x14ac:dyDescent="0.3">
      <c r="A61" t="str">
        <f>B61&amp;COUNTIF($B$2:B61,B61)</f>
        <v>何玉環4</v>
      </c>
      <c r="B61" t="s">
        <v>22</v>
      </c>
      <c r="C61" t="s">
        <v>15</v>
      </c>
      <c r="D61" t="s">
        <v>59</v>
      </c>
      <c r="E61" t="s">
        <v>64</v>
      </c>
      <c r="F61" t="s">
        <v>36</v>
      </c>
      <c r="G61">
        <v>60</v>
      </c>
      <c r="H61">
        <v>1</v>
      </c>
      <c r="I61">
        <f>表格1_3[[#This Row],[單價]]*表格1_3[[#This Row],[數量]]</f>
        <v>60</v>
      </c>
    </row>
    <row r="62" spans="1:9" x14ac:dyDescent="0.3">
      <c r="A62" t="str">
        <f>B62&amp;COUNTIF($B$2:B62,B62)</f>
        <v>林慶詳2</v>
      </c>
      <c r="B62" t="s">
        <v>32</v>
      </c>
      <c r="C62" t="s">
        <v>33</v>
      </c>
      <c r="D62" t="s">
        <v>59</v>
      </c>
      <c r="E62" t="s">
        <v>62</v>
      </c>
      <c r="F62" t="s">
        <v>36</v>
      </c>
      <c r="G62">
        <v>60</v>
      </c>
      <c r="H62">
        <v>1</v>
      </c>
      <c r="I62">
        <f>表格1_3[[#This Row],[單價]]*表格1_3[[#This Row],[數量]]</f>
        <v>60</v>
      </c>
    </row>
    <row r="63" spans="1:9" x14ac:dyDescent="0.3">
      <c r="A63" t="str">
        <f>B63&amp;COUNTIF($B$2:B63,B63)</f>
        <v>林勝祥2</v>
      </c>
      <c r="B63" t="s">
        <v>37</v>
      </c>
      <c r="C63" t="s">
        <v>33</v>
      </c>
      <c r="D63" t="s">
        <v>59</v>
      </c>
      <c r="E63" t="s">
        <v>64</v>
      </c>
      <c r="F63" t="s">
        <v>21</v>
      </c>
      <c r="G63">
        <v>60</v>
      </c>
      <c r="H63">
        <v>1</v>
      </c>
      <c r="I63">
        <f>表格1_3[[#This Row],[單價]]*表格1_3[[#This Row],[數量]]</f>
        <v>60</v>
      </c>
    </row>
    <row r="64" spans="1:9" x14ac:dyDescent="0.3">
      <c r="A64" t="str">
        <f>B64&amp;COUNTIF($B$2:B64,B64)</f>
        <v>陳小東11</v>
      </c>
      <c r="B64" t="s">
        <v>18</v>
      </c>
      <c r="C64" t="s">
        <v>26</v>
      </c>
      <c r="D64" t="s">
        <v>59</v>
      </c>
      <c r="E64" t="s">
        <v>62</v>
      </c>
      <c r="F64" t="s">
        <v>63</v>
      </c>
      <c r="G64">
        <v>60</v>
      </c>
      <c r="H64">
        <v>1</v>
      </c>
      <c r="I64">
        <f>表格1_3[[#This Row],[單價]]*表格1_3[[#This Row],[數量]]</f>
        <v>60</v>
      </c>
    </row>
    <row r="65" spans="1:9" x14ac:dyDescent="0.3">
      <c r="A65" t="str">
        <f>B65&amp;COUNTIF($B$2:B65,B65)</f>
        <v>簡如雲11</v>
      </c>
      <c r="B65" t="s">
        <v>25</v>
      </c>
      <c r="C65" t="s">
        <v>26</v>
      </c>
      <c r="D65" t="s">
        <v>59</v>
      </c>
      <c r="E65" t="s">
        <v>64</v>
      </c>
      <c r="F65" t="s">
        <v>21</v>
      </c>
      <c r="G65">
        <v>60</v>
      </c>
      <c r="H65">
        <v>1</v>
      </c>
      <c r="I65">
        <f>表格1_3[[#This Row],[單價]]*表格1_3[[#This Row],[數量]]</f>
        <v>60</v>
      </c>
    </row>
    <row r="66" spans="1:9" x14ac:dyDescent="0.3">
      <c r="A66" t="str">
        <f>B66&amp;COUNTIF($B$2:B66,B66)</f>
        <v>黃佩佩5</v>
      </c>
      <c r="B66" t="s">
        <v>34</v>
      </c>
      <c r="C66" t="s">
        <v>0</v>
      </c>
      <c r="D66" t="s">
        <v>59</v>
      </c>
      <c r="E66" t="s">
        <v>62</v>
      </c>
      <c r="F66" t="s">
        <v>21</v>
      </c>
      <c r="G66">
        <v>60</v>
      </c>
      <c r="H66">
        <v>1</v>
      </c>
      <c r="I66">
        <f>表格1_3[[#This Row],[單價]]*表格1_3[[#This Row],[數量]]</f>
        <v>60</v>
      </c>
    </row>
    <row r="67" spans="1:9" x14ac:dyDescent="0.3">
      <c r="A67" t="str">
        <f>B67&amp;COUNTIF($B$2:B67,B67)</f>
        <v>周羽玲5</v>
      </c>
      <c r="B67" t="s">
        <v>38</v>
      </c>
      <c r="C67" t="s">
        <v>26</v>
      </c>
      <c r="D67" t="s">
        <v>59</v>
      </c>
      <c r="E67" t="s">
        <v>64</v>
      </c>
      <c r="F67" t="s">
        <v>36</v>
      </c>
      <c r="G67">
        <v>60</v>
      </c>
      <c r="H67">
        <v>1</v>
      </c>
      <c r="I67">
        <f>表格1_3[[#This Row],[單價]]*表格1_3[[#This Row],[數量]]</f>
        <v>60</v>
      </c>
    </row>
    <row r="68" spans="1:9" x14ac:dyDescent="0.3">
      <c r="A68" t="str">
        <f>B68&amp;COUNTIF($B$2:B68,B68)</f>
        <v>簡如雲12</v>
      </c>
      <c r="B68" t="s">
        <v>25</v>
      </c>
      <c r="C68" t="s">
        <v>0</v>
      </c>
      <c r="D68" t="s">
        <v>59</v>
      </c>
      <c r="E68" t="s">
        <v>62</v>
      </c>
      <c r="F68" t="s">
        <v>21</v>
      </c>
      <c r="G68">
        <v>60</v>
      </c>
      <c r="H68">
        <v>1</v>
      </c>
      <c r="I68">
        <f>表格1_3[[#This Row],[單價]]*表格1_3[[#This Row],[數量]]</f>
        <v>60</v>
      </c>
    </row>
    <row r="69" spans="1:9" x14ac:dyDescent="0.3">
      <c r="A69" t="str">
        <f>B69&amp;COUNTIF($B$2:B69,B69)</f>
        <v>陳小東12</v>
      </c>
      <c r="B69" t="s">
        <v>18</v>
      </c>
      <c r="C69" t="s">
        <v>0</v>
      </c>
      <c r="D69" t="s">
        <v>59</v>
      </c>
      <c r="E69" t="s">
        <v>64</v>
      </c>
      <c r="F69" t="s">
        <v>36</v>
      </c>
      <c r="G69">
        <v>60</v>
      </c>
      <c r="H69">
        <v>1</v>
      </c>
      <c r="I69">
        <f>表格1_3[[#This Row],[單價]]*表格1_3[[#This Row],[數量]]</f>
        <v>60</v>
      </c>
    </row>
    <row r="70" spans="1:9" x14ac:dyDescent="0.3">
      <c r="A70" t="str">
        <f>B70&amp;COUNTIF($B$2:B70,B70)</f>
        <v>李大全9</v>
      </c>
      <c r="B70" t="s">
        <v>14</v>
      </c>
      <c r="C70" t="s">
        <v>23</v>
      </c>
      <c r="D70" t="s">
        <v>59</v>
      </c>
      <c r="E70" t="s">
        <v>62</v>
      </c>
      <c r="F70" t="s">
        <v>36</v>
      </c>
      <c r="G70">
        <v>60</v>
      </c>
      <c r="H70">
        <v>1</v>
      </c>
      <c r="I70">
        <f>表格1_3[[#This Row],[單價]]*表格1_3[[#This Row],[數量]]</f>
        <v>60</v>
      </c>
    </row>
    <row r="71" spans="1:9" x14ac:dyDescent="0.3">
      <c r="A71" t="str">
        <f>B71&amp;COUNTIF($B$2:B71,B71)</f>
        <v>吳大明6</v>
      </c>
      <c r="B71" t="s">
        <v>27</v>
      </c>
      <c r="C71" t="s">
        <v>28</v>
      </c>
      <c r="D71" t="s">
        <v>59</v>
      </c>
      <c r="E71" t="s">
        <v>64</v>
      </c>
      <c r="F71" t="s">
        <v>21</v>
      </c>
      <c r="G71">
        <v>60</v>
      </c>
      <c r="H71">
        <v>1</v>
      </c>
      <c r="I71">
        <f>表格1_3[[#This Row],[單價]]*表格1_3[[#This Row],[數量]]</f>
        <v>60</v>
      </c>
    </row>
  </sheetData>
  <mergeCells count="1">
    <mergeCell ref="K13:Q1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zoomScale="115" zoomScaleNormal="115" workbookViewId="0">
      <selection activeCell="A22" sqref="A22"/>
    </sheetView>
  </sheetViews>
  <sheetFormatPr defaultRowHeight="15.6" x14ac:dyDescent="0.3"/>
  <cols>
    <col min="1" max="2" width="7.25" customWidth="1"/>
    <col min="3" max="3" width="6.9140625" customWidth="1"/>
    <col min="4" max="4" width="7.25" customWidth="1"/>
    <col min="5" max="8" width="6.9140625" customWidth="1"/>
    <col min="11" max="12" width="9.9140625" customWidth="1"/>
    <col min="13" max="15" width="2.9140625" customWidth="1"/>
    <col min="16" max="16" width="4.5" customWidth="1"/>
  </cols>
  <sheetData>
    <row r="1" spans="1:11" x14ac:dyDescent="0.3">
      <c r="A1" s="16" t="s">
        <v>67</v>
      </c>
      <c r="B1" s="17" t="s">
        <v>66</v>
      </c>
      <c r="C1" s="17" t="s">
        <v>135</v>
      </c>
      <c r="D1" s="17" t="s">
        <v>69</v>
      </c>
      <c r="E1" s="17" t="s">
        <v>136</v>
      </c>
      <c r="F1" s="17" t="s">
        <v>71</v>
      </c>
      <c r="G1" s="17" t="s">
        <v>72</v>
      </c>
      <c r="H1" s="18" t="s">
        <v>73</v>
      </c>
    </row>
    <row r="2" spans="1:11" x14ac:dyDescent="0.3">
      <c r="A2" s="10" t="s">
        <v>88</v>
      </c>
      <c r="B2" s="11" t="s">
        <v>18</v>
      </c>
      <c r="C2" s="11" t="s">
        <v>104</v>
      </c>
      <c r="D2" s="11" t="s">
        <v>114</v>
      </c>
      <c r="E2" s="11" t="s">
        <v>137</v>
      </c>
      <c r="F2" s="11">
        <v>3</v>
      </c>
      <c r="G2" s="11">
        <v>4</v>
      </c>
      <c r="H2" s="12"/>
    </row>
    <row r="3" spans="1:11" x14ac:dyDescent="0.3">
      <c r="A3" s="10" t="s">
        <v>87</v>
      </c>
      <c r="B3" s="11" t="s">
        <v>25</v>
      </c>
      <c r="C3" s="11" t="s">
        <v>104</v>
      </c>
      <c r="D3" s="11" t="s">
        <v>113</v>
      </c>
      <c r="E3" s="11" t="s">
        <v>137</v>
      </c>
      <c r="F3" s="11">
        <v>20</v>
      </c>
      <c r="G3" s="11">
        <v>4</v>
      </c>
      <c r="H3" s="12"/>
    </row>
    <row r="4" spans="1:11" x14ac:dyDescent="0.3">
      <c r="A4" s="10" t="s">
        <v>88</v>
      </c>
      <c r="B4" s="11" t="s">
        <v>47</v>
      </c>
      <c r="C4" s="11" t="s">
        <v>104</v>
      </c>
      <c r="D4" s="11" t="s">
        <v>114</v>
      </c>
      <c r="E4" s="11" t="s">
        <v>137</v>
      </c>
      <c r="F4" s="11">
        <v>3</v>
      </c>
      <c r="G4" s="11">
        <v>2</v>
      </c>
      <c r="H4" s="12"/>
    </row>
    <row r="5" spans="1:11" x14ac:dyDescent="0.3">
      <c r="A5" s="10" t="s">
        <v>87</v>
      </c>
      <c r="B5" s="11" t="s">
        <v>25</v>
      </c>
      <c r="C5" s="11" t="s">
        <v>105</v>
      </c>
      <c r="D5" s="11" t="s">
        <v>116</v>
      </c>
      <c r="E5" s="11" t="s">
        <v>137</v>
      </c>
      <c r="F5" s="11">
        <v>25</v>
      </c>
      <c r="G5" s="11">
        <v>1</v>
      </c>
      <c r="H5" s="12"/>
    </row>
    <row r="6" spans="1:11" x14ac:dyDescent="0.3">
      <c r="A6" s="10" t="s">
        <v>87</v>
      </c>
      <c r="B6" s="11" t="s">
        <v>25</v>
      </c>
      <c r="C6" s="11" t="s">
        <v>105</v>
      </c>
      <c r="D6" s="11" t="s">
        <v>117</v>
      </c>
      <c r="E6" s="11" t="s">
        <v>137</v>
      </c>
      <c r="F6" s="11">
        <v>65</v>
      </c>
      <c r="G6" s="11">
        <v>2</v>
      </c>
      <c r="H6" s="12"/>
    </row>
    <row r="7" spans="1:11" x14ac:dyDescent="0.3">
      <c r="A7" s="10" t="s">
        <v>88</v>
      </c>
      <c r="B7" s="11" t="s">
        <v>18</v>
      </c>
      <c r="C7" s="11" t="s">
        <v>105</v>
      </c>
      <c r="D7" s="11" t="s">
        <v>115</v>
      </c>
      <c r="E7" s="11" t="s">
        <v>138</v>
      </c>
      <c r="F7" s="11">
        <v>48</v>
      </c>
      <c r="G7" s="11">
        <v>1</v>
      </c>
      <c r="H7" s="12"/>
    </row>
    <row r="8" spans="1:11" x14ac:dyDescent="0.3">
      <c r="A8" s="10" t="s">
        <v>89</v>
      </c>
      <c r="B8" s="11" t="s">
        <v>22</v>
      </c>
      <c r="C8" s="11" t="s">
        <v>103</v>
      </c>
      <c r="D8" s="11" t="s">
        <v>111</v>
      </c>
      <c r="E8" s="11" t="s">
        <v>139</v>
      </c>
      <c r="F8" s="11">
        <v>10</v>
      </c>
      <c r="G8" s="11">
        <v>3</v>
      </c>
      <c r="H8" s="12"/>
    </row>
    <row r="9" spans="1:11" x14ac:dyDescent="0.3">
      <c r="A9" s="10" t="s">
        <v>89</v>
      </c>
      <c r="B9" s="11" t="s">
        <v>46</v>
      </c>
      <c r="C9" s="11" t="s">
        <v>103</v>
      </c>
      <c r="D9" s="11" t="s">
        <v>110</v>
      </c>
      <c r="E9" s="11" t="s">
        <v>140</v>
      </c>
      <c r="F9" s="11">
        <v>40</v>
      </c>
      <c r="G9" s="11">
        <v>2</v>
      </c>
      <c r="H9" s="12"/>
    </row>
    <row r="10" spans="1:11" x14ac:dyDescent="0.3">
      <c r="A10" s="10" t="s">
        <v>89</v>
      </c>
      <c r="B10" s="11" t="s">
        <v>46</v>
      </c>
      <c r="C10" s="11" t="s">
        <v>103</v>
      </c>
      <c r="D10" s="11" t="s">
        <v>112</v>
      </c>
      <c r="E10" s="11" t="s">
        <v>140</v>
      </c>
      <c r="F10" s="11">
        <v>35</v>
      </c>
      <c r="G10" s="11">
        <v>1</v>
      </c>
      <c r="H10" s="12"/>
    </row>
    <row r="11" spans="1:11" x14ac:dyDescent="0.3">
      <c r="A11" s="10" t="s">
        <v>87</v>
      </c>
      <c r="B11" s="11" t="s">
        <v>25</v>
      </c>
      <c r="C11" s="11" t="s">
        <v>103</v>
      </c>
      <c r="D11" s="11" t="s">
        <v>111</v>
      </c>
      <c r="E11" s="11" t="s">
        <v>139</v>
      </c>
      <c r="F11" s="11">
        <v>10</v>
      </c>
      <c r="G11" s="11">
        <v>3</v>
      </c>
      <c r="H11" s="12"/>
    </row>
    <row r="12" spans="1:11" x14ac:dyDescent="0.3">
      <c r="A12" s="10" t="s">
        <v>88</v>
      </c>
      <c r="B12" s="11" t="s">
        <v>47</v>
      </c>
      <c r="C12" s="11" t="s">
        <v>103</v>
      </c>
      <c r="D12" s="11" t="s">
        <v>110</v>
      </c>
      <c r="E12" s="11" t="s">
        <v>140</v>
      </c>
      <c r="F12" s="11">
        <v>40</v>
      </c>
      <c r="G12" s="11">
        <v>2</v>
      </c>
      <c r="H12" s="12"/>
    </row>
    <row r="13" spans="1:11" x14ac:dyDescent="0.3">
      <c r="A13" s="10" t="s">
        <v>87</v>
      </c>
      <c r="B13" s="11" t="s">
        <v>25</v>
      </c>
      <c r="C13" s="11" t="s">
        <v>103</v>
      </c>
      <c r="D13" s="11" t="s">
        <v>112</v>
      </c>
      <c r="E13" s="11" t="s">
        <v>140</v>
      </c>
      <c r="F13" s="11">
        <v>35</v>
      </c>
      <c r="G13" s="11">
        <v>1</v>
      </c>
      <c r="H13" s="12"/>
      <c r="K13" s="1"/>
    </row>
    <row r="14" spans="1:11" x14ac:dyDescent="0.3">
      <c r="A14" s="10" t="s">
        <v>88</v>
      </c>
      <c r="B14" s="11" t="s">
        <v>18</v>
      </c>
      <c r="C14" s="11" t="s">
        <v>105</v>
      </c>
      <c r="D14" s="11" t="s">
        <v>116</v>
      </c>
      <c r="E14" s="11" t="s">
        <v>137</v>
      </c>
      <c r="F14" s="11">
        <v>25</v>
      </c>
      <c r="G14" s="11">
        <v>3</v>
      </c>
      <c r="H14" s="12"/>
      <c r="K14" s="1"/>
    </row>
    <row r="15" spans="1:11" x14ac:dyDescent="0.3">
      <c r="A15" s="10" t="s">
        <v>87</v>
      </c>
      <c r="B15" s="11" t="s">
        <v>25</v>
      </c>
      <c r="C15" s="11" t="s">
        <v>105</v>
      </c>
      <c r="D15" s="11" t="s">
        <v>117</v>
      </c>
      <c r="E15" s="11" t="s">
        <v>137</v>
      </c>
      <c r="F15" s="11">
        <v>65</v>
      </c>
      <c r="G15" s="11">
        <v>2</v>
      </c>
      <c r="H15" s="12"/>
      <c r="K15" s="1"/>
    </row>
    <row r="16" spans="1:11" x14ac:dyDescent="0.3">
      <c r="A16" s="10" t="s">
        <v>87</v>
      </c>
      <c r="B16" s="11" t="s">
        <v>27</v>
      </c>
      <c r="C16" s="11" t="s">
        <v>104</v>
      </c>
      <c r="D16" s="11" t="s">
        <v>114</v>
      </c>
      <c r="E16" s="11" t="s">
        <v>137</v>
      </c>
      <c r="F16" s="11">
        <v>3</v>
      </c>
      <c r="G16" s="11">
        <v>4</v>
      </c>
      <c r="H16" s="12"/>
      <c r="K16" s="1"/>
    </row>
    <row r="17" spans="1:11" x14ac:dyDescent="0.3">
      <c r="A17" s="10" t="s">
        <v>87</v>
      </c>
      <c r="B17" s="11" t="s">
        <v>34</v>
      </c>
      <c r="C17" s="11" t="s">
        <v>104</v>
      </c>
      <c r="D17" s="11" t="s">
        <v>113</v>
      </c>
      <c r="E17" s="11" t="s">
        <v>137</v>
      </c>
      <c r="F17" s="11">
        <v>20</v>
      </c>
      <c r="G17" s="11">
        <v>4</v>
      </c>
      <c r="H17" s="12"/>
      <c r="K17" s="1"/>
    </row>
    <row r="18" spans="1:11" x14ac:dyDescent="0.3">
      <c r="A18" s="10" t="s">
        <v>87</v>
      </c>
      <c r="B18" s="11" t="s">
        <v>38</v>
      </c>
      <c r="C18" s="11" t="s">
        <v>104</v>
      </c>
      <c r="D18" s="11" t="s">
        <v>114</v>
      </c>
      <c r="E18" s="11" t="s">
        <v>137</v>
      </c>
      <c r="F18" s="11">
        <v>3</v>
      </c>
      <c r="G18" s="11">
        <v>2</v>
      </c>
      <c r="H18" s="12"/>
      <c r="K18" s="1"/>
    </row>
    <row r="19" spans="1:11" x14ac:dyDescent="0.3">
      <c r="A19" s="10" t="s">
        <v>87</v>
      </c>
      <c r="B19" s="11" t="s">
        <v>17</v>
      </c>
      <c r="C19" s="11" t="s">
        <v>105</v>
      </c>
      <c r="D19" s="11" t="s">
        <v>116</v>
      </c>
      <c r="E19" s="11" t="s">
        <v>137</v>
      </c>
      <c r="F19" s="11">
        <v>25</v>
      </c>
      <c r="G19" s="11">
        <v>1</v>
      </c>
      <c r="H19" s="12"/>
      <c r="K19" s="1"/>
    </row>
    <row r="20" spans="1:11" x14ac:dyDescent="0.3">
      <c r="A20" s="10" t="s">
        <v>87</v>
      </c>
      <c r="B20" s="11" t="s">
        <v>43</v>
      </c>
      <c r="C20" s="11" t="s">
        <v>105</v>
      </c>
      <c r="D20" s="11" t="s">
        <v>117</v>
      </c>
      <c r="E20" s="11" t="s">
        <v>137</v>
      </c>
      <c r="F20" s="11">
        <v>65</v>
      </c>
      <c r="G20" s="11">
        <v>2</v>
      </c>
      <c r="H20" s="12"/>
      <c r="K20" s="1"/>
    </row>
    <row r="21" spans="1:11" x14ac:dyDescent="0.3">
      <c r="A21" s="10" t="s">
        <v>88</v>
      </c>
      <c r="B21" s="11" t="s">
        <v>14</v>
      </c>
      <c r="C21" s="11" t="s">
        <v>105</v>
      </c>
      <c r="D21" s="11" t="s">
        <v>115</v>
      </c>
      <c r="E21" s="11" t="s">
        <v>138</v>
      </c>
      <c r="F21" s="11">
        <v>48</v>
      </c>
      <c r="G21" s="11">
        <v>1</v>
      </c>
      <c r="H21" s="12"/>
      <c r="K21" s="1"/>
    </row>
    <row r="22" spans="1:11" x14ac:dyDescent="0.3">
      <c r="A22" s="10" t="s">
        <v>88</v>
      </c>
      <c r="B22" s="11" t="s">
        <v>30</v>
      </c>
      <c r="C22" s="11" t="s">
        <v>104</v>
      </c>
      <c r="D22" s="11" t="s">
        <v>114</v>
      </c>
      <c r="E22" s="11" t="s">
        <v>137</v>
      </c>
      <c r="F22" s="11">
        <v>3</v>
      </c>
      <c r="G22" s="11">
        <v>4</v>
      </c>
      <c r="H22" s="12"/>
    </row>
    <row r="23" spans="1:11" x14ac:dyDescent="0.3">
      <c r="A23" s="10" t="s">
        <v>88</v>
      </c>
      <c r="B23" s="11" t="s">
        <v>40</v>
      </c>
      <c r="C23" s="11" t="s">
        <v>104</v>
      </c>
      <c r="D23" s="11" t="s">
        <v>113</v>
      </c>
      <c r="E23" s="11" t="s">
        <v>137</v>
      </c>
      <c r="F23" s="11">
        <v>20</v>
      </c>
      <c r="G23" s="11">
        <v>4</v>
      </c>
      <c r="H23" s="12"/>
    </row>
    <row r="24" spans="1:11" x14ac:dyDescent="0.3">
      <c r="A24" s="10" t="s">
        <v>88</v>
      </c>
      <c r="B24" s="11" t="s">
        <v>49</v>
      </c>
      <c r="C24" s="11" t="s">
        <v>104</v>
      </c>
      <c r="D24" s="11" t="s">
        <v>114</v>
      </c>
      <c r="E24" s="11" t="s">
        <v>137</v>
      </c>
      <c r="F24" s="11">
        <v>3</v>
      </c>
      <c r="G24" s="11">
        <v>2</v>
      </c>
      <c r="H24" s="12"/>
    </row>
    <row r="25" spans="1:11" x14ac:dyDescent="0.3">
      <c r="A25" s="10" t="s">
        <v>89</v>
      </c>
      <c r="B25" s="11" t="s">
        <v>12</v>
      </c>
      <c r="C25" s="11" t="s">
        <v>105</v>
      </c>
      <c r="D25" s="11" t="s">
        <v>116</v>
      </c>
      <c r="E25" s="11" t="s">
        <v>137</v>
      </c>
      <c r="F25" s="11">
        <v>25</v>
      </c>
      <c r="G25" s="11">
        <v>1</v>
      </c>
      <c r="H25" s="12"/>
    </row>
    <row r="26" spans="1:11" x14ac:dyDescent="0.3">
      <c r="A26" s="10" t="s">
        <v>89</v>
      </c>
      <c r="B26" s="11" t="s">
        <v>32</v>
      </c>
      <c r="C26" s="11" t="s">
        <v>105</v>
      </c>
      <c r="D26" s="11" t="s">
        <v>117</v>
      </c>
      <c r="E26" s="11" t="s">
        <v>137</v>
      </c>
      <c r="F26" s="11">
        <v>65</v>
      </c>
      <c r="G26" s="11">
        <v>2</v>
      </c>
      <c r="H26" s="12"/>
    </row>
    <row r="27" spans="1:11" x14ac:dyDescent="0.3">
      <c r="A27" s="13" t="s">
        <v>89</v>
      </c>
      <c r="B27" s="14" t="s">
        <v>37</v>
      </c>
      <c r="C27" s="14" t="s">
        <v>105</v>
      </c>
      <c r="D27" s="14" t="s">
        <v>115</v>
      </c>
      <c r="E27" s="14" t="s">
        <v>138</v>
      </c>
      <c r="F27" s="14">
        <v>48</v>
      </c>
      <c r="G27" s="14">
        <v>1</v>
      </c>
      <c r="H27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23"/>
  <sheetViews>
    <sheetView workbookViewId="0">
      <selection activeCell="P21" sqref="P21"/>
    </sheetView>
  </sheetViews>
  <sheetFormatPr defaultRowHeight="15.6" x14ac:dyDescent="0.3"/>
  <cols>
    <col min="1" max="1" width="12.25" customWidth="1"/>
    <col min="2" max="2" width="9.9140625" customWidth="1"/>
    <col min="3" max="4" width="7.9140625" customWidth="1"/>
    <col min="5" max="5" width="6" customWidth="1"/>
    <col min="6" max="6" width="5.83203125" customWidth="1"/>
    <col min="7" max="7" width="12.25" customWidth="1"/>
    <col min="8" max="8" width="9.9140625" customWidth="1"/>
    <col min="9" max="10" width="7.9140625" customWidth="1"/>
    <col min="11" max="11" width="6" customWidth="1"/>
    <col min="12" max="12" width="5.83203125" customWidth="1"/>
    <col min="13" max="13" width="10.6640625" customWidth="1"/>
    <col min="14" max="14" width="7.83203125" customWidth="1"/>
    <col min="15" max="15" width="12.25" customWidth="1"/>
    <col min="16" max="16" width="9.25" customWidth="1"/>
    <col min="17" max="17" width="9.9140625" customWidth="1"/>
    <col min="18" max="19" width="12.25" customWidth="1"/>
    <col min="20" max="20" width="5.83203125" customWidth="1"/>
    <col min="21" max="21" width="8.1640625" customWidth="1"/>
    <col min="22" max="23" width="6.08203125" customWidth="1"/>
    <col min="24" max="24" width="4.5" customWidth="1"/>
    <col min="25" max="25" width="8.1640625" customWidth="1"/>
    <col min="26" max="26" width="4.6640625" customWidth="1"/>
    <col min="27" max="27" width="6.08203125" customWidth="1"/>
    <col min="28" max="28" width="9.9140625" bestFit="1" customWidth="1"/>
    <col min="29" max="29" width="4.6640625" customWidth="1"/>
  </cols>
  <sheetData>
    <row r="2" spans="1:19" x14ac:dyDescent="0.3">
      <c r="A2" t="s">
        <v>91</v>
      </c>
      <c r="G2" t="s">
        <v>92</v>
      </c>
      <c r="M2" t="s">
        <v>93</v>
      </c>
      <c r="Q2" t="s">
        <v>94</v>
      </c>
    </row>
    <row r="3" spans="1:19" x14ac:dyDescent="0.3">
      <c r="A3" s="4" t="s">
        <v>106</v>
      </c>
      <c r="B3" s="4" t="s">
        <v>100</v>
      </c>
      <c r="G3" s="4" t="s">
        <v>106</v>
      </c>
      <c r="H3" s="4" t="s">
        <v>100</v>
      </c>
      <c r="M3" s="4" t="s">
        <v>102</v>
      </c>
      <c r="N3" s="4" t="s">
        <v>69</v>
      </c>
      <c r="O3" t="s">
        <v>106</v>
      </c>
      <c r="Q3" s="4" t="s">
        <v>102</v>
      </c>
      <c r="R3" t="s">
        <v>118</v>
      </c>
      <c r="S3" t="s">
        <v>106</v>
      </c>
    </row>
    <row r="4" spans="1:19" x14ac:dyDescent="0.3">
      <c r="A4" s="4" t="s">
        <v>102</v>
      </c>
      <c r="B4" t="s">
        <v>87</v>
      </c>
      <c r="C4" t="s">
        <v>88</v>
      </c>
      <c r="D4" t="s">
        <v>89</v>
      </c>
      <c r="E4" t="s">
        <v>101</v>
      </c>
      <c r="H4" t="s">
        <v>103</v>
      </c>
      <c r="I4" t="s">
        <v>104</v>
      </c>
      <c r="J4" t="s">
        <v>105</v>
      </c>
      <c r="K4" t="s">
        <v>101</v>
      </c>
      <c r="M4" s="1" t="s">
        <v>103</v>
      </c>
      <c r="N4" s="1" t="s">
        <v>110</v>
      </c>
      <c r="O4">
        <v>160</v>
      </c>
      <c r="Q4" s="1" t="s">
        <v>115</v>
      </c>
      <c r="R4">
        <v>3</v>
      </c>
      <c r="S4">
        <v>144</v>
      </c>
    </row>
    <row r="5" spans="1:19" x14ac:dyDescent="0.3">
      <c r="A5" s="1" t="s">
        <v>103</v>
      </c>
      <c r="B5">
        <v>65</v>
      </c>
      <c r="C5">
        <v>80</v>
      </c>
      <c r="D5">
        <v>145</v>
      </c>
      <c r="E5">
        <v>290</v>
      </c>
      <c r="G5" s="4" t="s">
        <v>102</v>
      </c>
      <c r="M5" s="1" t="s">
        <v>103</v>
      </c>
      <c r="N5" s="1" t="s">
        <v>111</v>
      </c>
      <c r="O5">
        <v>60</v>
      </c>
      <c r="Q5" s="1" t="s">
        <v>110</v>
      </c>
      <c r="R5">
        <v>4</v>
      </c>
      <c r="S5">
        <v>160</v>
      </c>
    </row>
    <row r="6" spans="1:19" x14ac:dyDescent="0.3">
      <c r="A6" s="5" t="s">
        <v>110</v>
      </c>
      <c r="C6">
        <v>80</v>
      </c>
      <c r="D6">
        <v>80</v>
      </c>
      <c r="E6">
        <v>160</v>
      </c>
      <c r="G6" s="1" t="s">
        <v>17</v>
      </c>
      <c r="J6">
        <v>25</v>
      </c>
      <c r="K6">
        <v>25</v>
      </c>
      <c r="M6" s="1" t="s">
        <v>103</v>
      </c>
      <c r="N6" s="1" t="s">
        <v>112</v>
      </c>
      <c r="O6">
        <v>70</v>
      </c>
      <c r="Q6" s="1" t="s">
        <v>116</v>
      </c>
      <c r="R6">
        <v>6</v>
      </c>
      <c r="S6">
        <v>150</v>
      </c>
    </row>
    <row r="7" spans="1:19" x14ac:dyDescent="0.3">
      <c r="A7" s="5" t="s">
        <v>111</v>
      </c>
      <c r="B7">
        <v>30</v>
      </c>
      <c r="D7">
        <v>30</v>
      </c>
      <c r="E7">
        <v>60</v>
      </c>
      <c r="G7" s="1" t="s">
        <v>43</v>
      </c>
      <c r="J7">
        <v>130</v>
      </c>
      <c r="K7">
        <v>130</v>
      </c>
      <c r="M7" s="1" t="s">
        <v>107</v>
      </c>
      <c r="O7">
        <v>290</v>
      </c>
      <c r="Q7" s="1" t="s">
        <v>117</v>
      </c>
      <c r="R7">
        <v>8</v>
      </c>
      <c r="S7">
        <v>520</v>
      </c>
    </row>
    <row r="8" spans="1:19" x14ac:dyDescent="0.3">
      <c r="A8" s="5" t="s">
        <v>112</v>
      </c>
      <c r="B8">
        <v>35</v>
      </c>
      <c r="D8">
        <v>35</v>
      </c>
      <c r="E8">
        <v>70</v>
      </c>
      <c r="G8" s="1" t="s">
        <v>22</v>
      </c>
      <c r="H8">
        <v>30</v>
      </c>
      <c r="K8">
        <v>30</v>
      </c>
      <c r="M8" s="1" t="s">
        <v>104</v>
      </c>
      <c r="N8" s="1" t="s">
        <v>113</v>
      </c>
      <c r="O8">
        <v>240</v>
      </c>
      <c r="Q8" s="1" t="s">
        <v>113</v>
      </c>
      <c r="R8">
        <v>12</v>
      </c>
      <c r="S8">
        <v>240</v>
      </c>
    </row>
    <row r="9" spans="1:19" x14ac:dyDescent="0.3">
      <c r="A9" s="1" t="s">
        <v>104</v>
      </c>
      <c r="B9">
        <v>178</v>
      </c>
      <c r="C9">
        <v>116</v>
      </c>
      <c r="E9">
        <v>294</v>
      </c>
      <c r="G9" s="1" t="s">
        <v>27</v>
      </c>
      <c r="I9">
        <v>12</v>
      </c>
      <c r="K9">
        <v>12</v>
      </c>
      <c r="M9" s="1" t="s">
        <v>104</v>
      </c>
      <c r="N9" s="1" t="s">
        <v>114</v>
      </c>
      <c r="O9">
        <v>54</v>
      </c>
      <c r="Q9" s="1" t="s">
        <v>111</v>
      </c>
      <c r="R9">
        <v>6</v>
      </c>
      <c r="S9">
        <v>60</v>
      </c>
    </row>
    <row r="10" spans="1:19" x14ac:dyDescent="0.3">
      <c r="A10" s="5" t="s">
        <v>113</v>
      </c>
      <c r="B10">
        <v>160</v>
      </c>
      <c r="C10">
        <v>80</v>
      </c>
      <c r="E10">
        <v>240</v>
      </c>
      <c r="G10" s="1" t="s">
        <v>14</v>
      </c>
      <c r="J10">
        <v>48</v>
      </c>
      <c r="K10">
        <v>48</v>
      </c>
      <c r="M10" s="1" t="s">
        <v>108</v>
      </c>
      <c r="O10">
        <v>294</v>
      </c>
      <c r="Q10" s="1" t="s">
        <v>114</v>
      </c>
      <c r="R10">
        <v>18</v>
      </c>
      <c r="S10">
        <v>54</v>
      </c>
    </row>
    <row r="11" spans="1:19" x14ac:dyDescent="0.3">
      <c r="A11" s="5" t="s">
        <v>114</v>
      </c>
      <c r="B11">
        <v>18</v>
      </c>
      <c r="C11">
        <v>36</v>
      </c>
      <c r="E11">
        <v>54</v>
      </c>
      <c r="G11" s="1" t="s">
        <v>38</v>
      </c>
      <c r="I11">
        <v>6</v>
      </c>
      <c r="K11">
        <v>6</v>
      </c>
      <c r="M11" s="1" t="s">
        <v>105</v>
      </c>
      <c r="N11" s="1" t="s">
        <v>115</v>
      </c>
      <c r="O11">
        <v>144</v>
      </c>
      <c r="Q11" s="1" t="s">
        <v>112</v>
      </c>
      <c r="R11">
        <v>2</v>
      </c>
      <c r="S11">
        <v>70</v>
      </c>
    </row>
    <row r="12" spans="1:19" x14ac:dyDescent="0.3">
      <c r="A12" s="1" t="s">
        <v>105</v>
      </c>
      <c r="B12">
        <v>440</v>
      </c>
      <c r="C12">
        <v>171</v>
      </c>
      <c r="D12">
        <v>203</v>
      </c>
      <c r="E12">
        <v>814</v>
      </c>
      <c r="G12" s="1" t="s">
        <v>46</v>
      </c>
      <c r="H12">
        <v>115</v>
      </c>
      <c r="K12">
        <v>115</v>
      </c>
      <c r="M12" s="1" t="s">
        <v>105</v>
      </c>
      <c r="N12" s="1" t="s">
        <v>116</v>
      </c>
      <c r="O12">
        <v>150</v>
      </c>
      <c r="Q12" s="1" t="s">
        <v>101</v>
      </c>
      <c r="R12">
        <v>59</v>
      </c>
      <c r="S12">
        <v>1398</v>
      </c>
    </row>
    <row r="13" spans="1:19" x14ac:dyDescent="0.3">
      <c r="A13" s="5" t="s">
        <v>115</v>
      </c>
      <c r="C13">
        <v>96</v>
      </c>
      <c r="D13">
        <v>48</v>
      </c>
      <c r="E13">
        <v>144</v>
      </c>
      <c r="G13" s="1" t="s">
        <v>37</v>
      </c>
      <c r="J13">
        <v>48</v>
      </c>
      <c r="K13">
        <v>48</v>
      </c>
      <c r="M13" s="1" t="s">
        <v>105</v>
      </c>
      <c r="N13" s="1" t="s">
        <v>117</v>
      </c>
      <c r="O13">
        <v>520</v>
      </c>
    </row>
    <row r="14" spans="1:19" x14ac:dyDescent="0.3">
      <c r="A14" s="5" t="s">
        <v>116</v>
      </c>
      <c r="B14">
        <v>50</v>
      </c>
      <c r="C14">
        <v>75</v>
      </c>
      <c r="D14">
        <v>25</v>
      </c>
      <c r="E14">
        <v>150</v>
      </c>
      <c r="G14" s="1" t="s">
        <v>49</v>
      </c>
      <c r="I14">
        <v>6</v>
      </c>
      <c r="K14">
        <v>6</v>
      </c>
      <c r="M14" s="1" t="s">
        <v>109</v>
      </c>
      <c r="O14">
        <v>814</v>
      </c>
    </row>
    <row r="15" spans="1:19" x14ac:dyDescent="0.3">
      <c r="A15" s="5" t="s">
        <v>117</v>
      </c>
      <c r="B15">
        <v>390</v>
      </c>
      <c r="D15">
        <v>130</v>
      </c>
      <c r="E15">
        <v>520</v>
      </c>
      <c r="G15" s="1" t="s">
        <v>32</v>
      </c>
      <c r="J15">
        <v>130</v>
      </c>
      <c r="K15">
        <v>130</v>
      </c>
      <c r="M15" s="1" t="s">
        <v>101</v>
      </c>
      <c r="O15">
        <v>1398</v>
      </c>
    </row>
    <row r="16" spans="1:19" x14ac:dyDescent="0.3">
      <c r="A16" s="1" t="s">
        <v>101</v>
      </c>
      <c r="B16">
        <v>683</v>
      </c>
      <c r="C16">
        <v>367</v>
      </c>
      <c r="D16">
        <v>348</v>
      </c>
      <c r="E16">
        <v>1398</v>
      </c>
      <c r="G16" s="1" t="s">
        <v>30</v>
      </c>
      <c r="I16">
        <v>12</v>
      </c>
      <c r="K16">
        <v>12</v>
      </c>
    </row>
    <row r="17" spans="7:11" x14ac:dyDescent="0.3">
      <c r="G17" s="1" t="s">
        <v>18</v>
      </c>
      <c r="I17">
        <v>12</v>
      </c>
      <c r="J17">
        <v>123</v>
      </c>
      <c r="K17">
        <v>135</v>
      </c>
    </row>
    <row r="18" spans="7:11" x14ac:dyDescent="0.3">
      <c r="G18" s="1" t="s">
        <v>47</v>
      </c>
      <c r="H18">
        <v>80</v>
      </c>
      <c r="I18">
        <v>6</v>
      </c>
      <c r="K18">
        <v>86</v>
      </c>
    </row>
    <row r="19" spans="7:11" x14ac:dyDescent="0.3">
      <c r="G19" s="1" t="s">
        <v>34</v>
      </c>
      <c r="I19">
        <v>80</v>
      </c>
      <c r="K19">
        <v>80</v>
      </c>
    </row>
    <row r="20" spans="7:11" x14ac:dyDescent="0.3">
      <c r="G20" s="1" t="s">
        <v>12</v>
      </c>
      <c r="J20">
        <v>25</v>
      </c>
      <c r="K20">
        <v>25</v>
      </c>
    </row>
    <row r="21" spans="7:11" x14ac:dyDescent="0.3">
      <c r="G21" s="1" t="s">
        <v>25</v>
      </c>
      <c r="H21">
        <v>65</v>
      </c>
      <c r="I21">
        <v>80</v>
      </c>
      <c r="J21">
        <v>285</v>
      </c>
      <c r="K21">
        <v>430</v>
      </c>
    </row>
    <row r="22" spans="7:11" x14ac:dyDescent="0.3">
      <c r="G22" s="1" t="s">
        <v>40</v>
      </c>
      <c r="I22">
        <v>80</v>
      </c>
      <c r="K22">
        <v>80</v>
      </c>
    </row>
    <row r="23" spans="7:11" x14ac:dyDescent="0.3">
      <c r="G23" s="1" t="s">
        <v>101</v>
      </c>
      <c r="H23">
        <v>290</v>
      </c>
      <c r="I23">
        <v>294</v>
      </c>
      <c r="J23">
        <v>814</v>
      </c>
      <c r="K23">
        <v>1398</v>
      </c>
    </row>
  </sheetData>
  <phoneticPr fontId="1" type="noConversion"/>
  <conditionalFormatting pivot="1" sqref="K6:K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{28397339-4A1C-4719-A228-654AC8AAF480}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8397339-4A1C-4719-A228-654AC8AAF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K6:K22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78</vt:i4>
      </vt:variant>
    </vt:vector>
  </HeadingPairs>
  <TitlesOfParts>
    <vt:vector size="82" baseType="lpstr">
      <vt:lpstr>課題</vt:lpstr>
      <vt:lpstr>餐費申請 (ANS)</vt:lpstr>
      <vt:lpstr>文具採購</vt:lpstr>
      <vt:lpstr>文具採購-分析(ANS)</vt:lpstr>
      <vt:lpstr>'餐費申請 (ANS)'!小計</vt:lpstr>
      <vt:lpstr>'餐費申請 (ANS)'!王小童1</vt:lpstr>
      <vt:lpstr>'餐費申請 (ANS)'!王小童2</vt:lpstr>
      <vt:lpstr>'餐費申請 (ANS)'!王小童3</vt:lpstr>
      <vt:lpstr>'餐費申請 (ANS)'!王小童4</vt:lpstr>
      <vt:lpstr>'餐費申請 (ANS)'!王勝玉1</vt:lpstr>
      <vt:lpstr>'餐費申請 (ANS)'!地點</vt:lpstr>
      <vt:lpstr>'餐費申請 (ANS)'!何玉環1</vt:lpstr>
      <vt:lpstr>'餐費申請 (ANS)'!何玉環2</vt:lpstr>
      <vt:lpstr>'餐費申請 (ANS)'!何玉環3</vt:lpstr>
      <vt:lpstr>'餐費申請 (ANS)'!何玉環4</vt:lpstr>
      <vt:lpstr>'餐費申請 (ANS)'!吳大明1</vt:lpstr>
      <vt:lpstr>'餐費申請 (ANS)'!吳大明2</vt:lpstr>
      <vt:lpstr>'餐費申請 (ANS)'!吳大明3</vt:lpstr>
      <vt:lpstr>'餐費申請 (ANS)'!吳大明4</vt:lpstr>
      <vt:lpstr>'餐費申請 (ANS)'!吳大明5</vt:lpstr>
      <vt:lpstr>'餐費申請 (ANS)'!吳大明6</vt:lpstr>
      <vt:lpstr>'餐費申請 (ANS)'!李大全1</vt:lpstr>
      <vt:lpstr>'餐費申請 (ANS)'!李大全2</vt:lpstr>
      <vt:lpstr>'餐費申請 (ANS)'!李大全3</vt:lpstr>
      <vt:lpstr>'餐費申請 (ANS)'!李大全4</vt:lpstr>
      <vt:lpstr>'餐費申請 (ANS)'!李大全5</vt:lpstr>
      <vt:lpstr>'餐費申請 (ANS)'!李大全6</vt:lpstr>
      <vt:lpstr>'餐費申請 (ANS)'!李大全7</vt:lpstr>
      <vt:lpstr>'餐費申請 (ANS)'!李大全8</vt:lpstr>
      <vt:lpstr>'餐費申請 (ANS)'!李大全9</vt:lpstr>
      <vt:lpstr>'餐費申請 (ANS)'!周羽玲1</vt:lpstr>
      <vt:lpstr>'餐費申請 (ANS)'!周羽玲2</vt:lpstr>
      <vt:lpstr>'餐費申請 (ANS)'!周羽玲3</vt:lpstr>
      <vt:lpstr>'餐費申請 (ANS)'!周羽玲4</vt:lpstr>
      <vt:lpstr>'餐費申請 (ANS)'!周羽玲5</vt:lpstr>
      <vt:lpstr>'餐費申請 (ANS)'!姓名</vt:lpstr>
      <vt:lpstr>'餐費申請 (ANS)'!店家</vt:lpstr>
      <vt:lpstr>'餐費申請 (ANS)'!林佳家1</vt:lpstr>
      <vt:lpstr>'餐費申請 (ANS)'!林勝祥1</vt:lpstr>
      <vt:lpstr>'餐費申請 (ANS)'!林勝祥2</vt:lpstr>
      <vt:lpstr>'餐費申請 (ANS)'!林嘉至1</vt:lpstr>
      <vt:lpstr>'餐費申請 (ANS)'!林慶詳1</vt:lpstr>
      <vt:lpstr>'餐費申請 (ANS)'!林慶詳2</vt:lpstr>
      <vt:lpstr>'餐費申請 (ANS)'!品名</vt:lpstr>
      <vt:lpstr>'餐費申請 (ANS)'!張維尼1</vt:lpstr>
      <vt:lpstr>'餐費申請 (ANS)'!張維尼2</vt:lpstr>
      <vt:lpstr>'餐費申請 (ANS)'!張維尼3</vt:lpstr>
      <vt:lpstr>'餐費申請 (ANS)'!部門</vt:lpstr>
      <vt:lpstr>'餐費申請 (ANS)'!陳小東1</vt:lpstr>
      <vt:lpstr>'餐費申請 (ANS)'!陳小東10</vt:lpstr>
      <vt:lpstr>'餐費申請 (ANS)'!陳小東11</vt:lpstr>
      <vt:lpstr>'餐費申請 (ANS)'!陳小東12</vt:lpstr>
      <vt:lpstr>'餐費申請 (ANS)'!陳小東2</vt:lpstr>
      <vt:lpstr>'餐費申請 (ANS)'!陳小東3</vt:lpstr>
      <vt:lpstr>'餐費申請 (ANS)'!陳小東4</vt:lpstr>
      <vt:lpstr>'餐費申請 (ANS)'!陳小東5</vt:lpstr>
      <vt:lpstr>'餐費申請 (ANS)'!陳小東6</vt:lpstr>
      <vt:lpstr>'餐費申請 (ANS)'!陳小東7</vt:lpstr>
      <vt:lpstr>'餐費申請 (ANS)'!陳小東8</vt:lpstr>
      <vt:lpstr>'餐費申請 (ANS)'!陳小東9</vt:lpstr>
      <vt:lpstr>'餐費申請 (ANS)'!陳妙麗1</vt:lpstr>
      <vt:lpstr>'餐費申請 (ANS)'!單價</vt:lpstr>
      <vt:lpstr>'餐費申請 (ANS)'!黃佩佩1</vt:lpstr>
      <vt:lpstr>'餐費申請 (ANS)'!黃佩佩2</vt:lpstr>
      <vt:lpstr>'餐費申請 (ANS)'!黃佩佩3</vt:lpstr>
      <vt:lpstr>'餐費申請 (ANS)'!黃佩佩4</vt:lpstr>
      <vt:lpstr>'餐費申請 (ANS)'!黃佩佩5</vt:lpstr>
      <vt:lpstr>'餐費申請 (ANS)'!黃倫飛1</vt:lpstr>
      <vt:lpstr>'餐費申請 (ANS)'!數量</vt:lpstr>
      <vt:lpstr>'餐費申請 (ANS)'!簡如雲1</vt:lpstr>
      <vt:lpstr>'餐費申請 (ANS)'!簡如雲10</vt:lpstr>
      <vt:lpstr>'餐費申請 (ANS)'!簡如雲11</vt:lpstr>
      <vt:lpstr>'餐費申請 (ANS)'!簡如雲12</vt:lpstr>
      <vt:lpstr>'餐費申請 (ANS)'!簡如雲2</vt:lpstr>
      <vt:lpstr>'餐費申請 (ANS)'!簡如雲3</vt:lpstr>
      <vt:lpstr>'餐費申請 (ANS)'!簡如雲4</vt:lpstr>
      <vt:lpstr>'餐費申請 (ANS)'!簡如雲5</vt:lpstr>
      <vt:lpstr>'餐費申請 (ANS)'!簡如雲6</vt:lpstr>
      <vt:lpstr>'餐費申請 (ANS)'!簡如雲7</vt:lpstr>
      <vt:lpstr>'餐費申請 (ANS)'!簡如雲8</vt:lpstr>
      <vt:lpstr>'餐費申請 (ANS)'!簡如雲9</vt:lpstr>
      <vt:lpstr>'餐費申請 (ANS)'!簡蒙達1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Li Aka</cp:lastModifiedBy>
  <dcterms:created xsi:type="dcterms:W3CDTF">2015-09-04T16:26:36Z</dcterms:created>
  <dcterms:modified xsi:type="dcterms:W3CDTF">2023-07-27T08:56:03Z</dcterms:modified>
</cp:coreProperties>
</file>