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rian.kwon\OneDrive - Thermo Fisher Scientific\Private\Excel training\"/>
    </mc:Choice>
  </mc:AlternateContent>
  <xr:revisionPtr revIDLastSave="187" documentId="8_{589A6193-E218-48EF-AD28-73AE056F90F8}" xr6:coauthVersionLast="45" xr6:coauthVersionMax="45" xr10:uidLastSave="{BF29FAF6-E617-4D78-885E-3A52AD12D87F}"/>
  <bookViews>
    <workbookView xWindow="-108" yWindow="-108" windowWidth="23256" windowHeight="12576" tabRatio="599" xr2:uid="{00000000-000D-0000-FFFF-FFFF00000000}"/>
  </bookViews>
  <sheets>
    <sheet name="타겟시트" sheetId="2" r:id="rId1"/>
    <sheet name="사원정보" sheetId="1" r:id="rId2"/>
  </sheets>
  <externalReferences>
    <externalReference r:id="rId3"/>
  </externalReferences>
  <definedNames>
    <definedName name="_xlnm._FilterDatabase" localSheetId="1" hidden="1">사원정보!$A$14:$AG$196</definedName>
    <definedName name="Curve">OFFSET([1]PayCurve!$A$2,0,0,COUNTA([1]PayCurve!$A:$A)-1,1)</definedName>
    <definedName name="Lower_Attain">OFFSET([1]PayCurve!$B$2,0,0,COUNTA([1]PayCurve!$A:$A)-1,1)</definedName>
    <definedName name="Lower_Payout">OFFSET([1]PayCurve!$D$2,0,0,COUNTA([1]PayCurve!$A:$A)-1,1)</definedName>
    <definedName name="Slope">OFFSET([1]PayCurve!$F$2,0,0,COUNTA([1]PayCurve!$A:$A)-1,1)</definedName>
    <definedName name="Upper_Attain">OFFSET([1]PayCurve!$C$2,0,0,COUNTA([1]PayCurve!$A:$A)-1,1)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7" i="1" l="1"/>
  <c r="Z17" i="1"/>
  <c r="Y17" i="1"/>
  <c r="X17" i="1"/>
  <c r="U17" i="1"/>
  <c r="T17" i="1"/>
  <c r="S17" i="1"/>
  <c r="R17" i="1"/>
  <c r="O17" i="1"/>
  <c r="N17" i="1"/>
  <c r="M17" i="1"/>
  <c r="L17" i="1"/>
  <c r="AA16" i="1"/>
  <c r="Z16" i="1"/>
  <c r="Y16" i="1"/>
  <c r="X16" i="1"/>
  <c r="U16" i="1"/>
  <c r="T16" i="1"/>
  <c r="S16" i="1"/>
  <c r="R16" i="1"/>
  <c r="O16" i="1"/>
  <c r="N16" i="1"/>
  <c r="M16" i="1"/>
  <c r="L16" i="1"/>
  <c r="AG15" i="1"/>
  <c r="AF15" i="1"/>
  <c r="AE15" i="1"/>
  <c r="AD15" i="1"/>
  <c r="AA15" i="1"/>
  <c r="Z15" i="1"/>
  <c r="Y15" i="1"/>
  <c r="X15" i="1"/>
  <c r="U15" i="1"/>
  <c r="T15" i="1"/>
  <c r="S15" i="1"/>
  <c r="R15" i="1"/>
  <c r="A17" i="1" l="1"/>
  <c r="A16" i="1"/>
  <c r="A15" i="1"/>
  <c r="B1" i="1"/>
  <c r="C1" i="1" s="1"/>
  <c r="D1" i="1" s="1"/>
  <c r="E1" i="1" s="1"/>
  <c r="F1" i="1" s="1"/>
  <c r="A2" i="1" s="1"/>
  <c r="B2" i="1" s="1"/>
  <c r="C2" i="1" s="1"/>
  <c r="D2" i="1" s="1"/>
  <c r="E2" i="1" s="1"/>
  <c r="F2" i="1" s="1"/>
  <c r="A3" i="1" s="1"/>
  <c r="B3" i="1" s="1"/>
  <c r="C3" i="1" s="1"/>
  <c r="D3" i="1" s="1"/>
  <c r="E3" i="1" s="1"/>
  <c r="F3" i="1" s="1"/>
  <c r="A4" i="1" s="1"/>
  <c r="B4" i="1" s="1"/>
  <c r="C4" i="1" s="1"/>
  <c r="D4" i="1" s="1"/>
  <c r="E4" i="1" s="1"/>
  <c r="F4" i="1" s="1"/>
  <c r="C34" i="2" l="1"/>
  <c r="D6" i="2" l="1"/>
  <c r="B9" i="1" l="1"/>
  <c r="C17" i="2" s="1"/>
  <c r="A7" i="1"/>
  <c r="B15" i="2" s="1"/>
  <c r="A10" i="1"/>
  <c r="B18" i="2" s="1"/>
  <c r="A9" i="1"/>
  <c r="B17" i="2" s="1"/>
  <c r="B8" i="1"/>
  <c r="C16" i="2" s="1"/>
  <c r="A8" i="1"/>
  <c r="B16" i="2" s="1"/>
  <c r="B10" i="1"/>
  <c r="C18" i="2" s="1"/>
  <c r="B7" i="1"/>
  <c r="C15" i="2" s="1"/>
  <c r="F10" i="1"/>
  <c r="G18" i="2" s="1"/>
  <c r="F8" i="1"/>
  <c r="G16" i="2" s="1"/>
  <c r="E8" i="1"/>
  <c r="F16" i="2" s="1"/>
  <c r="C8" i="1"/>
  <c r="D16" i="2" s="1"/>
  <c r="E9" i="1"/>
  <c r="F17" i="2" s="1"/>
  <c r="D7" i="1"/>
  <c r="E15" i="2" s="1"/>
  <c r="E10" i="1"/>
  <c r="F18" i="2" s="1"/>
  <c r="F9" i="1"/>
  <c r="G17" i="2" s="1"/>
  <c r="D9" i="1"/>
  <c r="D10" i="1"/>
  <c r="E18" i="2" s="1"/>
  <c r="D8" i="1"/>
  <c r="C10" i="1"/>
  <c r="F7" i="1"/>
  <c r="G15" i="2" s="1"/>
  <c r="E7" i="1"/>
  <c r="F15" i="2" s="1"/>
  <c r="C9" i="1"/>
  <c r="C7" i="1"/>
  <c r="D10" i="2"/>
  <c r="D7" i="2"/>
  <c r="C32" i="2" s="1"/>
  <c r="D11" i="2"/>
  <c r="G7" i="1" l="1"/>
  <c r="G10" i="1"/>
  <c r="G9" i="1"/>
  <c r="G8" i="1"/>
  <c r="D17" i="2"/>
  <c r="C19" i="2"/>
  <c r="E16" i="2"/>
  <c r="H16" i="2" s="1"/>
  <c r="E17" i="2"/>
  <c r="D18" i="2"/>
  <c r="H18" i="2" s="1"/>
  <c r="D15" i="2"/>
  <c r="H15" i="2" s="1"/>
  <c r="H1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Kwon, Brian</author>
  </authors>
  <commentList>
    <comment ref="I126" authorId="0" shapeId="0" xr:uid="{257FFBE6-861B-4D3F-95A1-757C62AB9768}">
      <text>
        <r>
          <rPr>
            <b/>
            <sz val="9"/>
            <color indexed="81"/>
            <rFont val="Tahoma"/>
            <charset val="1"/>
          </rPr>
          <t>Kwon, Brian:</t>
        </r>
        <r>
          <rPr>
            <sz val="9"/>
            <color indexed="81"/>
            <rFont val="Tahoma"/>
            <charset val="1"/>
          </rPr>
          <t xml:space="preserve">
기존 20%</t>
        </r>
      </text>
    </comment>
    <comment ref="I127" authorId="0" shapeId="0" xr:uid="{411A8EDE-3731-4C3E-9F8D-BA64FC60B621}">
      <text>
        <r>
          <rPr>
            <b/>
            <sz val="9"/>
            <color indexed="81"/>
            <rFont val="Tahoma"/>
            <charset val="1"/>
          </rPr>
          <t>Kwon, Brian:</t>
        </r>
        <r>
          <rPr>
            <sz val="9"/>
            <color indexed="81"/>
            <rFont val="Tahoma"/>
            <charset val="1"/>
          </rPr>
          <t xml:space="preserve">
기존 25%</t>
        </r>
      </text>
    </comment>
    <comment ref="I128" authorId="0" shapeId="0" xr:uid="{F4DC968A-51B4-439F-9612-880BF06BD76B}">
      <text>
        <r>
          <rPr>
            <b/>
            <sz val="9"/>
            <color indexed="81"/>
            <rFont val="Tahoma"/>
            <charset val="1"/>
          </rPr>
          <t>Kwon, Brian:</t>
        </r>
        <r>
          <rPr>
            <sz val="9"/>
            <color indexed="81"/>
            <rFont val="Tahoma"/>
            <charset val="1"/>
          </rPr>
          <t xml:space="preserve">
기존 20%</t>
        </r>
      </text>
    </comment>
    <comment ref="I129" authorId="0" shapeId="0" xr:uid="{321EE41E-CF45-4686-BC5B-6FC491459FBA}">
      <text>
        <r>
          <rPr>
            <b/>
            <sz val="9"/>
            <color indexed="81"/>
            <rFont val="Tahoma"/>
            <charset val="1"/>
          </rPr>
          <t>Kwon, Brian:</t>
        </r>
        <r>
          <rPr>
            <sz val="9"/>
            <color indexed="81"/>
            <rFont val="Tahoma"/>
            <charset val="1"/>
          </rPr>
          <t xml:space="preserve">
기존 20%</t>
        </r>
      </text>
    </comment>
    <comment ref="I130" authorId="0" shapeId="0" xr:uid="{22B9A97E-74F7-4640-9B31-2973C0119825}">
      <text>
        <r>
          <rPr>
            <b/>
            <sz val="9"/>
            <color indexed="81"/>
            <rFont val="Tahoma"/>
            <charset val="1"/>
          </rPr>
          <t>Kwon, Brian:</t>
        </r>
        <r>
          <rPr>
            <sz val="9"/>
            <color indexed="81"/>
            <rFont val="Tahoma"/>
            <charset val="1"/>
          </rPr>
          <t xml:space="preserve">
기존 20%</t>
        </r>
      </text>
    </comment>
  </commentList>
</comments>
</file>

<file path=xl/sharedStrings.xml><?xml version="1.0" encoding="utf-8"?>
<sst xmlns="http://schemas.openxmlformats.org/spreadsheetml/2006/main" count="106" uniqueCount="64">
  <si>
    <t>Mgr Email</t>
  </si>
  <si>
    <t>Email</t>
  </si>
  <si>
    <t>Remark (if any):</t>
  </si>
  <si>
    <t>I received the Plan, Quota Sheet and Terms and Conditions. I have read the Quota Sheet, Plan and Terms and Conditions and clarified all of my</t>
  </si>
  <si>
    <t>questions regarding these documents. I understand that these documents, including the base salary and incentive target amounts referenced in</t>
  </si>
  <si>
    <t>them, are subject to modification or termination at any time, for any reason, and entirely within the discretion of the Company. I further</t>
  </si>
  <si>
    <t>understand the Plan and Quota Sheet are not an employment contract and do not alter the at-will nature of my employment, which I understand</t>
  </si>
  <si>
    <t>means that my employment with the Company is not for a specific term and may be terminated by me or the Company at any time with or without</t>
  </si>
  <si>
    <t>cause or advance notice. I understand that I will be informed in writing of any changes. As a participant in the Plan, I understand that I am not</t>
  </si>
  <si>
    <t>eligible to participate in other incentive plans, such as the Company’s Incentive Compensation Plan.</t>
  </si>
  <si>
    <t xml:space="preserve">Employee Name: </t>
  </si>
  <si>
    <t xml:space="preserve">Signature: </t>
  </si>
  <si>
    <t xml:space="preserve">Date: </t>
  </si>
  <si>
    <t>Key</t>
    <phoneticPr fontId="1" type="noConversion"/>
  </si>
  <si>
    <t>By signing below, I acknowledge that:</t>
    <phoneticPr fontId="1" type="noConversion"/>
  </si>
  <si>
    <t>Sign will be replace by agreed email</t>
    <phoneticPr fontId="1" type="noConversion"/>
  </si>
  <si>
    <t>Key</t>
  </si>
  <si>
    <t>사번</t>
  </si>
  <si>
    <t>비밀번호</t>
  </si>
  <si>
    <t>사원명</t>
  </si>
  <si>
    <t>2021 영업목표</t>
  </si>
  <si>
    <t>영업목표 통화</t>
  </si>
  <si>
    <t>담당고객(옵션)</t>
  </si>
  <si>
    <t>입사일</t>
  </si>
  <si>
    <t>인센티브율</t>
  </si>
  <si>
    <t>항목</t>
  </si>
  <si>
    <t>비중</t>
  </si>
  <si>
    <t>영업목표</t>
  </si>
  <si>
    <t>1분기</t>
  </si>
  <si>
    <t>2분기</t>
  </si>
  <si>
    <t>3분기</t>
  </si>
  <si>
    <t>4분기</t>
  </si>
  <si>
    <t>2021년</t>
  </si>
  <si>
    <t>홍길동</t>
  </si>
  <si>
    <t>이순신</t>
  </si>
  <si>
    <t>김세종</t>
  </si>
  <si>
    <t>gildong.hong@brian.com</t>
  </si>
  <si>
    <t>soonsin.lee@brian.com</t>
  </si>
  <si>
    <t>sejong.kim@brian.com</t>
  </si>
  <si>
    <t>brian@brian.com</t>
  </si>
  <si>
    <t>001111</t>
  </si>
  <si>
    <t>001453</t>
  </si>
  <si>
    <t>001532</t>
  </si>
  <si>
    <t>gd111</t>
  </si>
  <si>
    <t>iu53</t>
  </si>
  <si>
    <t>daewang32</t>
  </si>
  <si>
    <t>항목1</t>
  </si>
  <si>
    <t>비중1</t>
  </si>
  <si>
    <t>항목2</t>
  </si>
  <si>
    <t>비중2</t>
  </si>
  <si>
    <t>항목3</t>
  </si>
  <si>
    <t>비중3</t>
  </si>
  <si>
    <t>항목4</t>
  </si>
  <si>
    <t>비중4</t>
  </si>
  <si>
    <t>부서</t>
  </si>
  <si>
    <t>영업부매출</t>
  </si>
  <si>
    <t>영업1부</t>
  </si>
  <si>
    <t>영업1부매출</t>
  </si>
  <si>
    <t>영업1부1팀매출</t>
  </si>
  <si>
    <t>개인매출</t>
  </si>
  <si>
    <t>영업부마진</t>
  </si>
  <si>
    <t>개인마진</t>
  </si>
  <si>
    <t>영업1부1팀마진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</si>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</sst>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* #,##0.00_-;\-* #,##0.00_-;_-* &quot;-&quot;??_-;_-@_-"/>
    <numFmt numFmtId="166" formatCode="0.0%"/>
    <numFmt numFmtId="167" formatCode="_-* #,##0_-;\-* #,##0_-;_-* &quot;-&quot;??_-;_-@_-"/>
  </numFmts>
  <fonts count="1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pivotButton="1"/>
    <xf numFmtId="0" fontId="0" fillId="0" borderId="0" xfId="0" applyFill="1"/>
    <xf numFmtId="0" fontId="0" fillId="0" borderId="0" xfId="0" applyBorder="1"/>
    <xf numFmtId="3" fontId="0" fillId="3" borderId="7" xfId="0" applyNumberFormat="1" applyFill="1" applyBorder="1" applyAlignment="1">
      <alignment vertical="center"/>
    </xf>
    <xf numFmtId="3" fontId="3" fillId="4" borderId="7" xfId="0" applyNumberFormat="1" applyFont="1" applyFill="1" applyBorder="1" applyAlignment="1">
      <alignment vertical="center"/>
    </xf>
    <xf numFmtId="3" fontId="0" fillId="3" borderId="8" xfId="0" applyNumberFormat="1" applyFill="1" applyBorder="1" applyAlignment="1">
      <alignment vertical="center"/>
    </xf>
    <xf numFmtId="3" fontId="0" fillId="3" borderId="9" xfId="0" applyNumberFormat="1" applyFill="1" applyBorder="1" applyAlignment="1">
      <alignment vertical="center"/>
    </xf>
    <xf numFmtId="3" fontId="3" fillId="4" borderId="8" xfId="0" applyNumberFormat="1" applyFont="1" applyFill="1" applyBorder="1" applyAlignment="1">
      <alignment vertical="center"/>
    </xf>
    <xf numFmtId="3" fontId="0" fillId="3" borderId="10" xfId="0" applyNumberFormat="1" applyFill="1" applyBorder="1" applyAlignment="1">
      <alignment vertical="center"/>
    </xf>
    <xf numFmtId="3" fontId="0" fillId="3" borderId="11" xfId="0" applyNumberFormat="1" applyFill="1" applyBorder="1" applyAlignment="1">
      <alignment vertical="center"/>
    </xf>
    <xf numFmtId="3" fontId="3" fillId="4" borderId="10" xfId="0" applyNumberFormat="1" applyFont="1" applyFill="1" applyBorder="1" applyAlignment="1">
      <alignment vertical="center"/>
    </xf>
    <xf numFmtId="3" fontId="0" fillId="3" borderId="12" xfId="0" applyNumberFormat="1" applyFill="1" applyBorder="1" applyAlignment="1">
      <alignment vertical="center"/>
    </xf>
    <xf numFmtId="3" fontId="3" fillId="4" borderId="12" xfId="0" applyNumberFormat="1" applyFont="1" applyFill="1" applyBorder="1" applyAlignment="1">
      <alignment vertical="center"/>
    </xf>
    <xf numFmtId="0" fontId="0" fillId="0" borderId="14" xfId="0" applyBorder="1"/>
    <xf numFmtId="0" fontId="0" fillId="5" borderId="0" xfId="0" applyFill="1" applyBorder="1"/>
    <xf numFmtId="0" fontId="0" fillId="5" borderId="14" xfId="0" applyFill="1" applyBorder="1"/>
    <xf numFmtId="0" fontId="0" fillId="5" borderId="0" xfId="0" applyFill="1"/>
    <xf numFmtId="0" fontId="3" fillId="5" borderId="0" xfId="0" applyFont="1" applyFill="1"/>
    <xf numFmtId="0" fontId="5" fillId="5" borderId="0" xfId="0" applyFont="1" applyFill="1"/>
    <xf numFmtId="0" fontId="0" fillId="5" borderId="4" xfId="0" applyFill="1" applyBorder="1"/>
    <xf numFmtId="0" fontId="0" fillId="5" borderId="13" xfId="0" applyFill="1" applyBorder="1"/>
    <xf numFmtId="166" fontId="0" fillId="0" borderId="0" xfId="1" applyNumberFormat="1" applyFont="1" applyAlignment="1"/>
    <xf numFmtId="15" fontId="7" fillId="0" borderId="0" xfId="0" applyNumberFormat="1" applyFont="1" applyFill="1" applyBorder="1" applyProtection="1">
      <protection locked="0"/>
    </xf>
    <xf numFmtId="9" fontId="0" fillId="0" borderId="0" xfId="0" applyNumberFormat="1"/>
    <xf numFmtId="49" fontId="0" fillId="3" borderId="0" xfId="0" quotePrefix="1" applyNumberFormat="1" applyFill="1" applyAlignment="1" applyProtection="1"/>
    <xf numFmtId="0" fontId="0" fillId="5" borderId="0" xfId="0" applyFill="1" applyProtection="1">
      <protection hidden="1"/>
    </xf>
    <xf numFmtId="0" fontId="0" fillId="5" borderId="0" xfId="0" applyFill="1" applyBorder="1" applyProtection="1">
      <protection hidden="1"/>
    </xf>
    <xf numFmtId="0" fontId="0" fillId="5" borderId="14" xfId="0" applyFill="1" applyBorder="1" applyProtection="1">
      <protection hidden="1"/>
    </xf>
    <xf numFmtId="0" fontId="0" fillId="2" borderId="7" xfId="0" applyFill="1" applyBorder="1" applyAlignment="1" applyProtection="1">
      <alignment vertical="center" wrapText="1"/>
      <protection hidden="1"/>
    </xf>
    <xf numFmtId="9" fontId="0" fillId="2" borderId="7" xfId="0" applyNumberFormat="1" applyFill="1" applyBorder="1" applyAlignment="1" applyProtection="1">
      <alignment horizontal="center" vertical="center" wrapText="1"/>
      <protection hidden="1"/>
    </xf>
    <xf numFmtId="3" fontId="0" fillId="3" borderId="7" xfId="0" applyNumberFormat="1" applyFill="1" applyBorder="1" applyAlignment="1" applyProtection="1">
      <alignment vertical="center"/>
      <protection hidden="1"/>
    </xf>
    <xf numFmtId="3" fontId="3" fillId="4" borderId="7" xfId="0" applyNumberFormat="1" applyFont="1" applyFill="1" applyBorder="1" applyAlignment="1" applyProtection="1">
      <alignment vertical="center"/>
      <protection hidden="1"/>
    </xf>
    <xf numFmtId="0" fontId="0" fillId="2" borderId="8" xfId="0" applyFill="1" applyBorder="1" applyAlignment="1" applyProtection="1">
      <alignment vertical="center" wrapText="1"/>
      <protection hidden="1"/>
    </xf>
    <xf numFmtId="9" fontId="0" fillId="2" borderId="8" xfId="0" applyNumberFormat="1" applyFill="1" applyBorder="1" applyAlignment="1" applyProtection="1">
      <alignment horizontal="center" vertical="center" wrapText="1"/>
      <protection hidden="1"/>
    </xf>
    <xf numFmtId="3" fontId="0" fillId="3" borderId="8" xfId="0" applyNumberFormat="1" applyFill="1" applyBorder="1" applyAlignment="1" applyProtection="1">
      <alignment vertical="center"/>
      <protection hidden="1"/>
    </xf>
    <xf numFmtId="3" fontId="0" fillId="3" borderId="9" xfId="0" applyNumberFormat="1" applyFill="1" applyBorder="1" applyAlignment="1" applyProtection="1">
      <alignment vertical="center"/>
      <protection hidden="1"/>
    </xf>
    <xf numFmtId="3" fontId="3" fillId="4" borderId="8" xfId="0" applyNumberFormat="1" applyFont="1" applyFill="1" applyBorder="1" applyAlignment="1" applyProtection="1">
      <alignment vertical="center"/>
      <protection hidden="1"/>
    </xf>
    <xf numFmtId="0" fontId="0" fillId="2" borderId="10" xfId="0" applyFill="1" applyBorder="1" applyAlignment="1" applyProtection="1">
      <alignment vertical="center"/>
      <protection hidden="1"/>
    </xf>
    <xf numFmtId="9" fontId="0" fillId="2" borderId="10" xfId="0" applyNumberFormat="1" applyFill="1" applyBorder="1" applyAlignment="1" applyProtection="1">
      <alignment horizontal="center" vertical="center" wrapText="1"/>
      <protection hidden="1"/>
    </xf>
    <xf numFmtId="3" fontId="0" fillId="3" borderId="10" xfId="0" applyNumberFormat="1" applyFill="1" applyBorder="1" applyAlignment="1" applyProtection="1">
      <alignment vertical="center"/>
      <protection hidden="1"/>
    </xf>
    <xf numFmtId="3" fontId="0" fillId="3" borderId="11" xfId="0" applyNumberFormat="1" applyFill="1" applyBorder="1" applyAlignment="1" applyProtection="1">
      <alignment vertical="center"/>
      <protection hidden="1"/>
    </xf>
    <xf numFmtId="3" fontId="3" fillId="4" borderId="10" xfId="0" applyNumberFormat="1" applyFont="1" applyFill="1" applyBorder="1" applyAlignment="1" applyProtection="1">
      <alignment vertical="center"/>
      <protection hidden="1"/>
    </xf>
    <xf numFmtId="0" fontId="0" fillId="2" borderId="12" xfId="0" applyFill="1" applyBorder="1" applyAlignment="1" applyProtection="1">
      <alignment vertical="center" wrapText="1"/>
      <protection hidden="1"/>
    </xf>
    <xf numFmtId="9" fontId="0" fillId="2" borderId="12" xfId="0" applyNumberFormat="1" applyFill="1" applyBorder="1" applyAlignment="1" applyProtection="1">
      <alignment horizontal="center" vertical="center" wrapText="1"/>
      <protection hidden="1"/>
    </xf>
    <xf numFmtId="3" fontId="0" fillId="3" borderId="12" xfId="0" applyNumberFormat="1" applyFill="1" applyBorder="1" applyAlignment="1" applyProtection="1">
      <alignment vertical="center"/>
      <protection hidden="1"/>
    </xf>
    <xf numFmtId="3" fontId="3" fillId="4" borderId="12" xfId="0" applyNumberFormat="1" applyFont="1" applyFill="1" applyBorder="1" applyAlignment="1" applyProtection="1">
      <alignment vertical="center"/>
      <protection hidden="1"/>
    </xf>
    <xf numFmtId="14" fontId="0" fillId="5" borderId="13" xfId="0" applyNumberFormat="1" applyFill="1" applyBorder="1"/>
    <xf numFmtId="49" fontId="0" fillId="0" borderId="0" xfId="0" applyNumberFormat="1"/>
    <xf numFmtId="166" fontId="0" fillId="6" borderId="0" xfId="1" quotePrefix="1" applyNumberFormat="1" applyFont="1" applyFill="1" applyAlignment="1" applyProtection="1">
      <protection hidden="1"/>
    </xf>
    <xf numFmtId="15" fontId="7" fillId="6" borderId="0" xfId="0" applyNumberFormat="1" applyFont="1" applyFill="1" applyBorder="1" applyProtection="1"/>
    <xf numFmtId="49" fontId="0" fillId="0" borderId="0" xfId="0" applyNumberFormat="1" applyFill="1"/>
    <xf numFmtId="164" fontId="0" fillId="0" borderId="0" xfId="3" applyFont="1" applyAlignment="1"/>
    <xf numFmtId="164" fontId="3" fillId="0" borderId="0" xfId="3" applyFont="1" applyFill="1" applyBorder="1" applyAlignment="1">
      <alignment horizontal="right"/>
    </xf>
    <xf numFmtId="49" fontId="0" fillId="7" borderId="0" xfId="0" quotePrefix="1" applyNumberFormat="1" applyFill="1" applyAlignment="1" applyProtection="1">
      <protection locked="0"/>
    </xf>
    <xf numFmtId="167" fontId="0" fillId="0" borderId="0" xfId="2" applyNumberFormat="1" applyFont="1" applyAlignment="1"/>
    <xf numFmtId="0" fontId="0" fillId="0" borderId="0" xfId="0" quotePrefix="1"/>
    <xf numFmtId="9" fontId="0" fillId="8" borderId="0" xfId="0" applyNumberFormat="1" applyFill="1" applyBorder="1" applyAlignment="1">
      <alignment horizontal="left" vertical="center" wrapText="1"/>
    </xf>
    <xf numFmtId="9" fontId="0" fillId="8" borderId="0" xfId="0" applyNumberFormat="1" applyFill="1" applyBorder="1" applyAlignment="1" applyProtection="1">
      <alignment horizontal="left" vertical="center" wrapText="1"/>
      <protection hidden="1"/>
    </xf>
    <xf numFmtId="9" fontId="0" fillId="8" borderId="7" xfId="0" applyNumberFormat="1" applyFill="1" applyBorder="1" applyAlignment="1">
      <alignment horizontal="center" vertical="center" wrapText="1"/>
    </xf>
    <xf numFmtId="9" fontId="0" fillId="8" borderId="8" xfId="0" applyNumberFormat="1" applyFill="1" applyBorder="1" applyAlignment="1">
      <alignment horizontal="center" vertical="center" wrapText="1"/>
    </xf>
    <xf numFmtId="9" fontId="0" fillId="8" borderId="10" xfId="0" applyNumberFormat="1" applyFill="1" applyBorder="1" applyAlignment="1">
      <alignment horizontal="center" vertical="center" wrapText="1"/>
    </xf>
    <xf numFmtId="0" fontId="0" fillId="8" borderId="12" xfId="0" applyFill="1" applyBorder="1" applyAlignment="1">
      <alignment vertical="center" wrapText="1"/>
    </xf>
    <xf numFmtId="9" fontId="0" fillId="8" borderId="12" xfId="0" applyNumberForma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10" fillId="0" borderId="0" xfId="4" applyFill="1"/>
    <xf numFmtId="166" fontId="0" fillId="0" borderId="0" xfId="1" applyNumberFormat="1" applyFont="1" applyFill="1" applyAlignment="1"/>
    <xf numFmtId="9" fontId="0" fillId="0" borderId="0" xfId="0" applyNumberFormat="1" applyFill="1"/>
    <xf numFmtId="167" fontId="0" fillId="0" borderId="0" xfId="2" applyNumberFormat="1" applyFont="1" applyFill="1" applyAlignment="1"/>
    <xf numFmtId="164" fontId="0" fillId="0" borderId="0" xfId="3" applyFont="1" applyFill="1" applyAlignment="1"/>
    <xf numFmtId="0" fontId="10" fillId="0" borderId="0" xfId="4"/>
    <xf numFmtId="0" fontId="0" fillId="8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/>
    </xf>
    <xf numFmtId="0" fontId="0" fillId="6" borderId="0" xfId="0" quotePrefix="1" applyNumberFormat="1" applyFill="1" applyAlignment="1" applyProtection="1">
      <alignment horizontal="center"/>
    </xf>
    <xf numFmtId="49" fontId="0" fillId="6" borderId="0" xfId="0" quotePrefix="1" applyNumberForma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4" fillId="9" borderId="0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5">
    <cellStyle name="Comma" xfId="2" builtinId="3"/>
    <cellStyle name="Comma [0]" xfId="3" builtinId="6"/>
    <cellStyle name="Hyperlink" xfId="4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ermofisher-my.sharepoint.com/personal/brian_kwon_thermofisher_com/Documents/SIP/Training%20l%20Quota%20Sheet/2019%20Incentive%20Calculation%20Template_KR_LSG_fi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Summary Tab"/>
      <sheetName val="Scorecard"/>
      <sheetName val="Commission OTP"/>
      <sheetName val="SC_Template"/>
      <sheetName val="SC_Generate"/>
      <sheetName val="PayCur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A1" t="str">
            <v>Curve</v>
          </cell>
        </row>
        <row r="2">
          <cell r="A2" t="str">
            <v>R5</v>
          </cell>
          <cell r="B2">
            <v>0.8</v>
          </cell>
          <cell r="C2">
            <v>0.9</v>
          </cell>
          <cell r="D2">
            <v>0</v>
          </cell>
          <cell r="F2">
            <v>3.5000000000000004</v>
          </cell>
        </row>
        <row r="3">
          <cell r="A3" t="str">
            <v>R5</v>
          </cell>
        </row>
        <row r="4">
          <cell r="A4" t="str">
            <v>R5</v>
          </cell>
        </row>
        <row r="5">
          <cell r="A5" t="str">
            <v>R5</v>
          </cell>
        </row>
        <row r="6">
          <cell r="A6" t="str">
            <v>R7</v>
          </cell>
        </row>
        <row r="7">
          <cell r="A7" t="str">
            <v>R7</v>
          </cell>
        </row>
        <row r="8">
          <cell r="A8" t="str">
            <v>R14</v>
          </cell>
        </row>
        <row r="9">
          <cell r="A9" t="str">
            <v>R14</v>
          </cell>
        </row>
        <row r="10">
          <cell r="A10" t="str">
            <v>R14</v>
          </cell>
        </row>
        <row r="11">
          <cell r="A11" t="str">
            <v>R9</v>
          </cell>
        </row>
        <row r="12">
          <cell r="A12" t="str">
            <v>R9</v>
          </cell>
        </row>
        <row r="13">
          <cell r="A13" t="str">
            <v>R9</v>
          </cell>
        </row>
        <row r="14">
          <cell r="A14" t="str">
            <v>R12</v>
          </cell>
        </row>
        <row r="15">
          <cell r="A15" t="str">
            <v>R12</v>
          </cell>
        </row>
        <row r="16">
          <cell r="A16" t="str">
            <v>R12</v>
          </cell>
        </row>
        <row r="17">
          <cell r="A17" t="str">
            <v>R8</v>
          </cell>
        </row>
        <row r="18">
          <cell r="A18" t="str">
            <v>R8</v>
          </cell>
        </row>
        <row r="19">
          <cell r="A19" t="str">
            <v>R8</v>
          </cell>
        </row>
        <row r="20">
          <cell r="A20" t="str">
            <v>R10</v>
          </cell>
        </row>
        <row r="21">
          <cell r="A21" t="str">
            <v>R10</v>
          </cell>
        </row>
        <row r="22">
          <cell r="A22" t="str">
            <v>R10</v>
          </cell>
        </row>
        <row r="23">
          <cell r="A23" t="str">
            <v>I3</v>
          </cell>
        </row>
        <row r="24">
          <cell r="A24" t="str">
            <v>I3</v>
          </cell>
        </row>
        <row r="25">
          <cell r="A25" t="str">
            <v>I3</v>
          </cell>
        </row>
        <row r="26">
          <cell r="A26" t="str">
            <v>I3</v>
          </cell>
        </row>
        <row r="27">
          <cell r="A27" t="str">
            <v>R1</v>
          </cell>
        </row>
        <row r="28">
          <cell r="A28" t="str">
            <v>R1</v>
          </cell>
        </row>
        <row r="29">
          <cell r="A29" t="str">
            <v>R1</v>
          </cell>
        </row>
        <row r="30">
          <cell r="A30" t="str">
            <v>R1</v>
          </cell>
        </row>
        <row r="31">
          <cell r="A31" t="str">
            <v>A1</v>
          </cell>
        </row>
        <row r="32">
          <cell r="A32" t="str">
            <v>A1</v>
          </cell>
        </row>
        <row r="33">
          <cell r="A33" t="str">
            <v>A2</v>
          </cell>
        </row>
        <row r="34">
          <cell r="A34" t="str">
            <v>A2</v>
          </cell>
        </row>
        <row r="35">
          <cell r="A35" t="str">
            <v>A2</v>
          </cell>
        </row>
        <row r="36">
          <cell r="A36" t="str">
            <v>R3</v>
          </cell>
        </row>
        <row r="37">
          <cell r="A37" t="str">
            <v>R3</v>
          </cell>
        </row>
        <row r="38">
          <cell r="A38" t="str">
            <v>R3</v>
          </cell>
        </row>
        <row r="39">
          <cell r="A39" t="str">
            <v>R3</v>
          </cell>
        </row>
        <row r="40">
          <cell r="A40" t="str">
            <v>R13</v>
          </cell>
        </row>
        <row r="41">
          <cell r="A41" t="str">
            <v>R13</v>
          </cell>
        </row>
        <row r="42">
          <cell r="A42" t="str">
            <v>R13</v>
          </cell>
        </row>
        <row r="43">
          <cell r="A43" t="str">
            <v>I3*</v>
          </cell>
        </row>
        <row r="44">
          <cell r="A44" t="str">
            <v>I3*</v>
          </cell>
        </row>
        <row r="45">
          <cell r="A45" t="str">
            <v>I3*</v>
          </cell>
        </row>
        <row r="46">
          <cell r="A46" t="str">
            <v>R6</v>
          </cell>
        </row>
        <row r="47">
          <cell r="A47" t="str">
            <v>R6</v>
          </cell>
        </row>
        <row r="48">
          <cell r="A48" t="str">
            <v>R6</v>
          </cell>
        </row>
        <row r="49">
          <cell r="A49" t="str">
            <v>R6</v>
          </cell>
        </row>
        <row r="50">
          <cell r="A50" t="str">
            <v>R10 (mod)</v>
          </cell>
        </row>
        <row r="51">
          <cell r="A51" t="str">
            <v>R10 (mod)</v>
          </cell>
        </row>
        <row r="52">
          <cell r="A52" t="str">
            <v>R10 (mod)</v>
          </cell>
        </row>
        <row r="53">
          <cell r="A53" t="str">
            <v>LPD</v>
          </cell>
        </row>
        <row r="54">
          <cell r="A54" t="str">
            <v>LPD</v>
          </cell>
        </row>
        <row r="55">
          <cell r="A55" t="str">
            <v>T2</v>
          </cell>
        </row>
        <row r="56">
          <cell r="A56" t="str">
            <v>T2</v>
          </cell>
        </row>
        <row r="57">
          <cell r="A57" t="str">
            <v>T2</v>
          </cell>
        </row>
        <row r="58">
          <cell r="A58" t="str">
            <v>R11</v>
          </cell>
        </row>
        <row r="59">
          <cell r="A59" t="str">
            <v>R11</v>
          </cell>
        </row>
        <row r="60">
          <cell r="A60" t="str">
            <v>R11</v>
          </cell>
        </row>
        <row r="61">
          <cell r="A61" t="str">
            <v>SVC_ANZ</v>
          </cell>
        </row>
        <row r="62">
          <cell r="A62" t="str">
            <v>SVC_ANZ</v>
          </cell>
        </row>
        <row r="63">
          <cell r="A63" t="str">
            <v>SVC_ANZ</v>
          </cell>
        </row>
        <row r="64">
          <cell r="A64" t="str">
            <v>SVC_ANZ</v>
          </cell>
        </row>
        <row r="65">
          <cell r="A65" t="str">
            <v>SVC_ANZ_CAS</v>
          </cell>
        </row>
        <row r="66">
          <cell r="A66" t="str">
            <v>SVC_ANZ_CAS</v>
          </cell>
        </row>
        <row r="67">
          <cell r="A67" t="str">
            <v>SVC_FAS_EM</v>
          </cell>
        </row>
        <row r="68">
          <cell r="A68" t="str">
            <v>SVC_FAS_EM</v>
          </cell>
        </row>
        <row r="69">
          <cell r="A69" t="str">
            <v>SVC_FAS_EM</v>
          </cell>
        </row>
        <row r="70">
          <cell r="A70" t="str">
            <v>SVC_EM_CAS</v>
          </cell>
        </row>
        <row r="71">
          <cell r="A71" t="str">
            <v>SVC_EM_CAS</v>
          </cell>
        </row>
        <row r="72">
          <cell r="A72" t="str">
            <v>SVC_FAS_HID</v>
          </cell>
        </row>
        <row r="73">
          <cell r="A73" t="str">
            <v>SVC_FAS_HID</v>
          </cell>
        </row>
        <row r="74">
          <cell r="A74" t="str">
            <v>SVC_FAS_HID</v>
          </cell>
        </row>
        <row r="75">
          <cell r="A75" t="str">
            <v>SVC_FSE_KR</v>
          </cell>
        </row>
        <row r="76">
          <cell r="A76" t="str">
            <v>SVC_FSE_KR</v>
          </cell>
        </row>
        <row r="77">
          <cell r="A77" t="str">
            <v>SVC_SALES_EM</v>
          </cell>
        </row>
        <row r="78">
          <cell r="A78" t="str">
            <v>SVC_SALES_EM</v>
          </cell>
        </row>
        <row r="79">
          <cell r="A79" t="str">
            <v>SVC_FSE_SA</v>
          </cell>
        </row>
        <row r="80">
          <cell r="A80" t="str">
            <v>SVC_FSE_SA</v>
          </cell>
        </row>
        <row r="81">
          <cell r="A81" t="str">
            <v>SVC_FAS_SEATW</v>
          </cell>
        </row>
        <row r="82">
          <cell r="A82" t="str">
            <v>SVC_FAS_SEATW</v>
          </cell>
        </row>
        <row r="83">
          <cell r="A83" t="str">
            <v>SVC_FAS_SEATW</v>
          </cell>
        </row>
        <row r="84">
          <cell r="A84" t="str">
            <v>SVC_FSE_SEATW</v>
          </cell>
        </row>
        <row r="85">
          <cell r="A85" t="str">
            <v>SVC_FSE_SEATW</v>
          </cell>
        </row>
        <row r="86">
          <cell r="A86" t="str">
            <v>SVC_FSE_SEATW</v>
          </cell>
        </row>
        <row r="87">
          <cell r="A87" t="str">
            <v>SVC_FSE_SEATW_T</v>
          </cell>
        </row>
        <row r="88">
          <cell r="A88" t="str">
            <v>SVC_FSE_SEATW_T</v>
          </cell>
        </row>
        <row r="89">
          <cell r="A89" t="str">
            <v>SVC_SALES_M</v>
          </cell>
        </row>
        <row r="90">
          <cell r="A90" t="str">
            <v>SVC_SALES_M</v>
          </cell>
        </row>
        <row r="91">
          <cell r="A91" t="str">
            <v>SVC_SALES_M</v>
          </cell>
        </row>
        <row r="92">
          <cell r="A92" t="str">
            <v>SVC_SALES_M_PS</v>
          </cell>
        </row>
        <row r="93">
          <cell r="A93" t="str">
            <v>SVC_SALES_M_PS</v>
          </cell>
        </row>
        <row r="94">
          <cell r="A94" t="str">
            <v>SVC_ADV</v>
          </cell>
        </row>
        <row r="95">
          <cell r="A95" t="str">
            <v>SVC_ADV</v>
          </cell>
        </row>
        <row r="96">
          <cell r="A96" t="str">
            <v>SVC_ADV_2</v>
          </cell>
        </row>
        <row r="97">
          <cell r="A97" t="str">
            <v>SVC_ADV_2</v>
          </cell>
        </row>
        <row r="98">
          <cell r="A98" t="str">
            <v>SVC_ADV_2</v>
          </cell>
        </row>
        <row r="99">
          <cell r="A99" t="str">
            <v>SVC_LEAD</v>
          </cell>
        </row>
        <row r="100">
          <cell r="A100" t="str">
            <v>SVC_LEAD</v>
          </cell>
        </row>
        <row r="101">
          <cell r="A101" t="str">
            <v>SVC_LEAD</v>
          </cell>
        </row>
        <row r="102">
          <cell r="A102" t="str">
            <v>SVC_LEAD_2</v>
          </cell>
        </row>
        <row r="103">
          <cell r="A103" t="str">
            <v>SVC_LEAD_2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sejong.kim@bria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soonsin.lee@brian.com" TargetMode="External"/><Relationship Id="rId1" Type="http://schemas.openxmlformats.org/officeDocument/2006/relationships/hyperlink" Target="mailto:gildong.hong@brian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gildong.hong@brian.com" TargetMode="External"/><Relationship Id="rId4" Type="http://schemas.openxmlformats.org/officeDocument/2006/relationships/hyperlink" Target="mailto:brian@bria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2"/>
  <sheetViews>
    <sheetView tabSelected="1" zoomScale="90" zoomScaleNormal="90" workbookViewId="0">
      <selection activeCell="I29" sqref="I29"/>
    </sheetView>
  </sheetViews>
  <sheetFormatPr defaultColWidth="9.109375" defaultRowHeight="14.4"/>
  <cols>
    <col min="1" max="1" width="4.109375" customWidth="1"/>
    <col min="2" max="2" width="30.77734375" customWidth="1"/>
    <col min="3" max="3" width="12.77734375" customWidth="1"/>
    <col min="4" max="4" width="13.5546875" customWidth="1"/>
    <col min="5" max="8" width="14.33203125" customWidth="1"/>
    <col min="9" max="9" width="13.109375" style="3" customWidth="1"/>
    <col min="10" max="10" width="2.88671875" style="14" customWidth="1"/>
    <col min="11" max="11" width="2.88671875" customWidth="1"/>
    <col min="22" max="22" width="4.6640625" style="14" customWidth="1"/>
    <col min="23" max="23" width="3" customWidth="1"/>
  </cols>
  <sheetData>
    <row r="1" spans="1:22" s="17" customFormat="1" ht="7.05" customHeight="1">
      <c r="A1" s="78"/>
      <c r="B1" s="78"/>
      <c r="C1" s="78"/>
      <c r="D1" s="78"/>
      <c r="E1" s="78"/>
      <c r="F1" s="78"/>
      <c r="G1" s="78"/>
      <c r="H1" s="78"/>
      <c r="I1" s="15"/>
      <c r="J1" s="16"/>
      <c r="V1" s="16"/>
    </row>
    <row r="2" spans="1:22" s="17" customFormat="1">
      <c r="B2" s="18" t="s">
        <v>20</v>
      </c>
      <c r="I2" s="15"/>
      <c r="J2" s="16"/>
      <c r="L2" s="18"/>
      <c r="V2" s="16"/>
    </row>
    <row r="3" spans="1:22" s="17" customFormat="1" ht="6.45" customHeight="1">
      <c r="I3" s="15"/>
      <c r="J3" s="16"/>
      <c r="V3" s="16"/>
    </row>
    <row r="4" spans="1:22" s="17" customFormat="1">
      <c r="B4" s="57" t="s">
        <v>17</v>
      </c>
      <c r="D4" s="54" t="s">
        <v>40</v>
      </c>
      <c r="I4" s="15"/>
      <c r="J4" s="16"/>
      <c r="V4" s="16"/>
    </row>
    <row r="5" spans="1:22" s="17" customFormat="1">
      <c r="B5" s="57" t="s">
        <v>18</v>
      </c>
      <c r="D5" s="54" t="s">
        <v>43</v>
      </c>
      <c r="I5" s="15"/>
      <c r="J5" s="16"/>
      <c r="V5" s="16"/>
    </row>
    <row r="6" spans="1:22" s="17" customFormat="1">
      <c r="B6" s="57" t="s">
        <v>13</v>
      </c>
      <c r="D6" s="25" t="str">
        <f>D4&amp;D5</f>
        <v>001111gd111</v>
      </c>
      <c r="I6" s="15"/>
      <c r="J6" s="16"/>
      <c r="V6" s="16"/>
    </row>
    <row r="7" spans="1:22" s="17" customFormat="1">
      <c r="B7" s="57" t="s">
        <v>19</v>
      </c>
      <c r="D7" s="76" t="str">
        <f>VLOOKUP($D$6,사원정보!$A$15:$U$215,4,0)</f>
        <v>홍길동</v>
      </c>
      <c r="I7" s="15"/>
      <c r="J7" s="16"/>
      <c r="V7" s="16"/>
    </row>
    <row r="8" spans="1:22" s="17" customFormat="1">
      <c r="B8" s="57" t="s">
        <v>21</v>
      </c>
      <c r="D8" s="77" t="s">
        <v>63</v>
      </c>
      <c r="I8" s="15"/>
      <c r="J8" s="16"/>
      <c r="V8" s="16"/>
    </row>
    <row r="9" spans="1:22" s="17" customFormat="1">
      <c r="B9" s="57" t="s">
        <v>22</v>
      </c>
      <c r="D9" s="77"/>
      <c r="I9" s="15"/>
      <c r="J9" s="16"/>
      <c r="V9" s="16"/>
    </row>
    <row r="10" spans="1:22" s="17" customFormat="1">
      <c r="B10" s="57" t="s">
        <v>23</v>
      </c>
      <c r="D10" s="50">
        <f>VLOOKUP($D$6,사원정보!$A$15:$U$215,8,0)</f>
        <v>43105</v>
      </c>
      <c r="I10" s="15"/>
      <c r="J10" s="16"/>
      <c r="V10" s="16"/>
    </row>
    <row r="11" spans="1:22" s="26" customFormat="1">
      <c r="B11" s="58" t="s">
        <v>24</v>
      </c>
      <c r="D11" s="49">
        <f>VLOOKUP($D$6,사원정보!$A$15:$U$215,9,0)</f>
        <v>0.3</v>
      </c>
      <c r="I11" s="27"/>
      <c r="J11" s="28"/>
      <c r="V11" s="28"/>
    </row>
    <row r="12" spans="1:22" s="26" customFormat="1">
      <c r="I12" s="27"/>
      <c r="J12" s="28"/>
      <c r="V12" s="28"/>
    </row>
    <row r="13" spans="1:22" s="17" customFormat="1">
      <c r="B13" s="79" t="s">
        <v>25</v>
      </c>
      <c r="C13" s="84" t="s">
        <v>26</v>
      </c>
      <c r="D13" s="81" t="s">
        <v>27</v>
      </c>
      <c r="E13" s="82"/>
      <c r="F13" s="82"/>
      <c r="G13" s="82"/>
      <c r="H13" s="83"/>
      <c r="I13" s="27"/>
      <c r="J13" s="16"/>
      <c r="V13" s="16"/>
    </row>
    <row r="14" spans="1:22" s="17" customFormat="1">
      <c r="B14" s="80"/>
      <c r="C14" s="85"/>
      <c r="D14" s="64" t="s">
        <v>28</v>
      </c>
      <c r="E14" s="65" t="s">
        <v>29</v>
      </c>
      <c r="F14" s="65" t="s">
        <v>30</v>
      </c>
      <c r="G14" s="65" t="s">
        <v>31</v>
      </c>
      <c r="H14" s="66" t="s">
        <v>32</v>
      </c>
      <c r="I14" s="27"/>
      <c r="J14" s="16"/>
      <c r="V14" s="16"/>
    </row>
    <row r="15" spans="1:22" s="17" customFormat="1" ht="16.5" customHeight="1">
      <c r="B15" s="73" t="str">
        <f>사원정보!A7</f>
        <v>영업1부매출</v>
      </c>
      <c r="C15" s="59">
        <f>사원정보!B7</f>
        <v>0.4</v>
      </c>
      <c r="D15" s="4">
        <f>사원정보!C7</f>
        <v>10000000</v>
      </c>
      <c r="E15" s="4">
        <f>사원정보!D7</f>
        <v>13000000</v>
      </c>
      <c r="F15" s="4">
        <f>사원정보!E7</f>
        <v>12000000</v>
      </c>
      <c r="G15" s="4">
        <f>사원정보!F7</f>
        <v>15000000</v>
      </c>
      <c r="H15" s="5">
        <f>SUM(D15:G15)</f>
        <v>50000000</v>
      </c>
      <c r="I15" s="27"/>
      <c r="J15" s="16"/>
      <c r="V15" s="16"/>
    </row>
    <row r="16" spans="1:22" s="17" customFormat="1" ht="16.5" customHeight="1">
      <c r="B16" s="74" t="str">
        <f>사원정보!A8</f>
        <v>영업부마진</v>
      </c>
      <c r="C16" s="60">
        <f>사원정보!B8</f>
        <v>0.3</v>
      </c>
      <c r="D16" s="6">
        <f>사원정보!C8</f>
        <v>1000000</v>
      </c>
      <c r="E16" s="6">
        <f>사원정보!D8</f>
        <v>1300000</v>
      </c>
      <c r="F16" s="6">
        <f>사원정보!E8</f>
        <v>1200000</v>
      </c>
      <c r="G16" s="7">
        <f>사원정보!F8</f>
        <v>1500000</v>
      </c>
      <c r="H16" s="8">
        <f t="shared" ref="H16:H18" si="0">SUM(D16:G16)</f>
        <v>5000000</v>
      </c>
      <c r="I16" s="27"/>
      <c r="J16" s="16"/>
      <c r="V16" s="16"/>
    </row>
    <row r="17" spans="2:22" s="17" customFormat="1" ht="16.5" customHeight="1">
      <c r="B17" s="74" t="str">
        <f>사원정보!A9</f>
        <v>영업부매출</v>
      </c>
      <c r="C17" s="60">
        <f>사원정보!B9</f>
        <v>0.2</v>
      </c>
      <c r="D17" s="6">
        <f>사원정보!C9</f>
        <v>50000000</v>
      </c>
      <c r="E17" s="6">
        <f>사원정보!D9</f>
        <v>65000000</v>
      </c>
      <c r="F17" s="6">
        <f>사원정보!E9</f>
        <v>60000000</v>
      </c>
      <c r="G17" s="7">
        <f>사원정보!F9</f>
        <v>75000000</v>
      </c>
      <c r="H17" s="8">
        <f t="shared" si="0"/>
        <v>250000000</v>
      </c>
      <c r="I17" s="27"/>
      <c r="J17" s="16"/>
      <c r="V17" s="16"/>
    </row>
    <row r="18" spans="2:22" s="17" customFormat="1" ht="16.5" customHeight="1">
      <c r="B18" s="75" t="str">
        <f>사원정보!A10</f>
        <v>영업부마진</v>
      </c>
      <c r="C18" s="61">
        <f>사원정보!B10</f>
        <v>0.1</v>
      </c>
      <c r="D18" s="9">
        <f>사원정보!C10</f>
        <v>5000000</v>
      </c>
      <c r="E18" s="9">
        <f>사원정보!D10</f>
        <v>6500000</v>
      </c>
      <c r="F18" s="9">
        <f>사원정보!E10</f>
        <v>6000000</v>
      </c>
      <c r="G18" s="10">
        <f>사원정보!F10</f>
        <v>7500000</v>
      </c>
      <c r="H18" s="11">
        <f t="shared" si="0"/>
        <v>25000000</v>
      </c>
      <c r="I18" s="27"/>
      <c r="J18" s="16"/>
      <c r="V18" s="16"/>
    </row>
    <row r="19" spans="2:22" s="17" customFormat="1" ht="16.5" customHeight="1">
      <c r="B19" s="62"/>
      <c r="C19" s="63">
        <f>SUM(C15:C18)</f>
        <v>0.99999999999999989</v>
      </c>
      <c r="D19" s="12"/>
      <c r="E19" s="12"/>
      <c r="F19" s="12"/>
      <c r="G19" s="12"/>
      <c r="H19" s="13"/>
      <c r="I19" s="27"/>
      <c r="J19" s="16"/>
      <c r="V19" s="16"/>
    </row>
    <row r="20" spans="2:22" s="17" customFormat="1">
      <c r="H20" s="53"/>
      <c r="I20" s="15"/>
      <c r="J20" s="16"/>
      <c r="V20" s="16"/>
    </row>
    <row r="21" spans="2:22" s="17" customFormat="1">
      <c r="B21" s="18" t="s">
        <v>2</v>
      </c>
      <c r="I21" s="15"/>
      <c r="J21" s="16"/>
      <c r="V21" s="16"/>
    </row>
    <row r="22" spans="2:22" s="17" customFormat="1" ht="7.5" customHeight="1">
      <c r="I22" s="15"/>
      <c r="J22" s="16"/>
      <c r="V22" s="16"/>
    </row>
    <row r="23" spans="2:22" s="17" customFormat="1">
      <c r="B23" s="17" t="s">
        <v>14</v>
      </c>
      <c r="I23" s="15"/>
      <c r="J23" s="16"/>
      <c r="V23" s="16"/>
    </row>
    <row r="24" spans="2:22" s="17" customFormat="1">
      <c r="B24" s="19" t="s">
        <v>3</v>
      </c>
      <c r="I24" s="15"/>
      <c r="J24" s="16"/>
      <c r="V24" s="16"/>
    </row>
    <row r="25" spans="2:22" s="17" customFormat="1">
      <c r="B25" s="19" t="s">
        <v>4</v>
      </c>
      <c r="I25" s="15"/>
      <c r="J25" s="16"/>
      <c r="V25" s="16"/>
    </row>
    <row r="26" spans="2:22" s="17" customFormat="1">
      <c r="B26" s="19" t="s">
        <v>5</v>
      </c>
      <c r="I26" s="15"/>
      <c r="J26" s="16"/>
      <c r="V26" s="16"/>
    </row>
    <row r="27" spans="2:22" s="17" customFormat="1">
      <c r="B27" s="19" t="s">
        <v>6</v>
      </c>
      <c r="I27" s="15"/>
      <c r="J27" s="16"/>
      <c r="V27" s="16"/>
    </row>
    <row r="28" spans="2:22" s="17" customFormat="1">
      <c r="B28" s="19" t="s">
        <v>7</v>
      </c>
      <c r="I28" s="15"/>
      <c r="J28" s="16"/>
      <c r="V28" s="16"/>
    </row>
    <row r="29" spans="2:22" s="17" customFormat="1">
      <c r="B29" s="19" t="s">
        <v>8</v>
      </c>
      <c r="I29" s="15"/>
      <c r="J29" s="16"/>
      <c r="V29" s="16"/>
    </row>
    <row r="30" spans="2:22" s="17" customFormat="1">
      <c r="B30" s="19" t="s">
        <v>9</v>
      </c>
      <c r="I30" s="15"/>
      <c r="J30" s="16"/>
      <c r="V30" s="16"/>
    </row>
    <row r="31" spans="2:22" s="17" customFormat="1" ht="7.95" customHeight="1">
      <c r="I31" s="15"/>
      <c r="J31" s="16"/>
      <c r="V31" s="16"/>
    </row>
    <row r="32" spans="2:22" s="17" customFormat="1">
      <c r="B32" s="17" t="s">
        <v>10</v>
      </c>
      <c r="C32" s="20" t="str">
        <f>D7</f>
        <v>홍길동</v>
      </c>
      <c r="I32" s="15"/>
      <c r="J32" s="16"/>
      <c r="V32" s="16"/>
    </row>
    <row r="33" spans="2:22" s="17" customFormat="1">
      <c r="B33" s="17" t="s">
        <v>11</v>
      </c>
      <c r="C33" s="21" t="s">
        <v>15</v>
      </c>
      <c r="D33" s="21"/>
      <c r="E33" s="21"/>
      <c r="I33" s="15"/>
      <c r="J33" s="16"/>
      <c r="V33" s="16"/>
    </row>
    <row r="34" spans="2:22" s="17" customFormat="1">
      <c r="B34" s="17" t="s">
        <v>12</v>
      </c>
      <c r="C34" s="47">
        <f ca="1">TODAY()</f>
        <v>44186</v>
      </c>
      <c r="D34" s="21"/>
      <c r="E34" s="21"/>
      <c r="I34" s="15"/>
      <c r="J34" s="16"/>
      <c r="V34" s="16"/>
    </row>
    <row r="35" spans="2:22" s="17" customFormat="1">
      <c r="I35" s="15"/>
      <c r="J35" s="16"/>
      <c r="V35" s="16"/>
    </row>
    <row r="36" spans="2:22" s="17" customFormat="1">
      <c r="D36" s="15"/>
      <c r="E36" s="15"/>
      <c r="I36" s="15"/>
      <c r="J36" s="16"/>
      <c r="V36" s="16"/>
    </row>
    <row r="37" spans="2:22" s="17" customFormat="1">
      <c r="I37" s="15"/>
      <c r="J37" s="16"/>
      <c r="V37" s="16"/>
    </row>
    <row r="38" spans="2:22" s="17" customFormat="1">
      <c r="I38" s="15"/>
      <c r="J38" s="16"/>
      <c r="V38" s="16"/>
    </row>
    <row r="39" spans="2:22" s="17" customFormat="1">
      <c r="I39" s="15"/>
      <c r="J39" s="16"/>
      <c r="V39" s="16"/>
    </row>
    <row r="40" spans="2:22" s="17" customFormat="1">
      <c r="I40" s="15"/>
      <c r="J40" s="16"/>
      <c r="V40" s="16"/>
    </row>
    <row r="41" spans="2:22" s="17" customFormat="1">
      <c r="I41" s="15"/>
      <c r="J41" s="16"/>
      <c r="V41" s="16"/>
    </row>
    <row r="42" spans="2:22" s="17" customFormat="1">
      <c r="I42" s="15"/>
      <c r="J42" s="16"/>
      <c r="V42" s="16"/>
    </row>
    <row r="43" spans="2:22" s="17" customFormat="1">
      <c r="I43" s="15"/>
      <c r="J43" s="16"/>
      <c r="V43" s="16"/>
    </row>
    <row r="44" spans="2:22" s="17" customFormat="1">
      <c r="I44" s="15"/>
      <c r="J44" s="16"/>
      <c r="V44" s="16"/>
    </row>
    <row r="45" spans="2:22" s="17" customFormat="1">
      <c r="I45" s="15"/>
      <c r="J45" s="16"/>
      <c r="V45" s="16"/>
    </row>
    <row r="46" spans="2:22" s="17" customFormat="1">
      <c r="I46" s="15"/>
      <c r="J46" s="16"/>
      <c r="V46" s="16"/>
    </row>
    <row r="47" spans="2:22" s="17" customFormat="1">
      <c r="I47" s="15"/>
      <c r="J47" s="16"/>
      <c r="V47" s="16"/>
    </row>
    <row r="48" spans="2:22" s="17" customFormat="1">
      <c r="I48" s="15"/>
      <c r="J48" s="16"/>
      <c r="V48" s="16"/>
    </row>
    <row r="49" spans="9:22" s="17" customFormat="1">
      <c r="I49" s="15"/>
      <c r="J49" s="16"/>
      <c r="V49" s="16"/>
    </row>
    <row r="50" spans="9:22" s="17" customFormat="1">
      <c r="I50" s="15"/>
      <c r="J50" s="16"/>
      <c r="V50" s="16"/>
    </row>
    <row r="51" spans="9:22" s="17" customFormat="1">
      <c r="I51" s="15"/>
      <c r="J51" s="16"/>
      <c r="V51" s="16"/>
    </row>
    <row r="52" spans="9:22" s="17" customFormat="1">
      <c r="I52" s="15"/>
      <c r="J52" s="16"/>
      <c r="V52" s="16"/>
    </row>
    <row r="53" spans="9:22" s="17" customFormat="1">
      <c r="I53" s="15"/>
      <c r="J53" s="16"/>
      <c r="V53" s="16"/>
    </row>
    <row r="54" spans="9:22" s="17" customFormat="1">
      <c r="I54" s="15"/>
      <c r="J54" s="16"/>
      <c r="V54" s="16"/>
    </row>
    <row r="55" spans="9:22" s="17" customFormat="1">
      <c r="I55" s="15"/>
      <c r="J55" s="16"/>
      <c r="V55" s="16"/>
    </row>
    <row r="56" spans="9:22" s="17" customFormat="1">
      <c r="I56" s="15"/>
      <c r="J56" s="16"/>
      <c r="V56" s="16"/>
    </row>
    <row r="57" spans="9:22" s="17" customFormat="1">
      <c r="I57" s="15"/>
      <c r="J57" s="16"/>
      <c r="V57" s="16"/>
    </row>
    <row r="58" spans="9:22" s="17" customFormat="1">
      <c r="I58" s="15"/>
      <c r="J58" s="16"/>
      <c r="V58" s="16"/>
    </row>
    <row r="59" spans="9:22" s="17" customFormat="1">
      <c r="I59" s="15"/>
      <c r="J59" s="16"/>
      <c r="V59" s="16"/>
    </row>
    <row r="60" spans="9:22" s="17" customFormat="1">
      <c r="I60" s="15"/>
      <c r="J60" s="16"/>
      <c r="V60" s="16"/>
    </row>
    <row r="61" spans="9:22" s="17" customFormat="1">
      <c r="I61" s="15"/>
      <c r="J61" s="16"/>
      <c r="V61" s="16"/>
    </row>
    <row r="62" spans="9:22" s="17" customFormat="1">
      <c r="I62" s="15"/>
      <c r="J62" s="16"/>
      <c r="V62" s="16"/>
    </row>
    <row r="63" spans="9:22" s="17" customFormat="1">
      <c r="I63" s="15"/>
      <c r="J63" s="16"/>
      <c r="V63" s="16"/>
    </row>
    <row r="64" spans="9:22" s="17" customFormat="1">
      <c r="I64" s="15"/>
      <c r="J64" s="16"/>
      <c r="V64" s="16"/>
    </row>
    <row r="65" spans="9:22" s="17" customFormat="1">
      <c r="I65" s="15"/>
      <c r="J65" s="16"/>
      <c r="V65" s="16"/>
    </row>
    <row r="66" spans="9:22" s="17" customFormat="1">
      <c r="I66" s="15"/>
      <c r="J66" s="16"/>
      <c r="V66" s="16"/>
    </row>
    <row r="67" spans="9:22" s="17" customFormat="1">
      <c r="I67" s="15"/>
      <c r="J67" s="16"/>
      <c r="V67" s="16"/>
    </row>
    <row r="68" spans="9:22" s="17" customFormat="1">
      <c r="I68" s="15"/>
      <c r="J68" s="16"/>
      <c r="V68" s="16"/>
    </row>
    <row r="69" spans="9:22" s="17" customFormat="1">
      <c r="I69" s="15"/>
      <c r="J69" s="16"/>
      <c r="V69" s="16"/>
    </row>
    <row r="70" spans="9:22" s="17" customFormat="1">
      <c r="I70" s="15"/>
      <c r="J70" s="16"/>
      <c r="V70" s="16"/>
    </row>
    <row r="71" spans="9:22" s="17" customFormat="1">
      <c r="I71" s="15"/>
      <c r="J71" s="16"/>
      <c r="V71" s="16"/>
    </row>
    <row r="72" spans="9:22" s="17" customFormat="1">
      <c r="I72" s="15"/>
      <c r="J72" s="16"/>
      <c r="V72" s="16"/>
    </row>
  </sheetData>
  <sheetProtection formatCells="0" formatColumns="0" formatRows="0" insertColumns="0" insertRows="0" insertHyperlinks="0" deleteColumns="0" deleteRows="0" sort="0" autoFilter="0" pivotTables="0"/>
  <mergeCells count="4">
    <mergeCell ref="A1:H1"/>
    <mergeCell ref="B13:B14"/>
    <mergeCell ref="D13:H13"/>
    <mergeCell ref="C13:C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96"/>
  <sheetViews>
    <sheetView zoomScale="85" zoomScaleNormal="85" workbookViewId="0">
      <pane xSplit="4" ySplit="14" topLeftCell="S15" activePane="bottomRight" state="frozen"/>
      <selection activeCell="G76" sqref="G76"/>
      <selection pane="topRight" activeCell="G76" sqref="G76"/>
      <selection pane="bottomLeft" activeCell="G76" sqref="G76"/>
      <selection pane="bottomRight" activeCell="A7" sqref="A7"/>
    </sheetView>
  </sheetViews>
  <sheetFormatPr defaultRowHeight="14.4"/>
  <cols>
    <col min="1" max="1" width="24.109375" bestFit="1" customWidth="1"/>
    <col min="2" max="2" width="8.5546875" customWidth="1"/>
    <col min="3" max="3" width="14.6640625" bestFit="1" customWidth="1"/>
    <col min="4" max="4" width="10.33203125" bestFit="1" customWidth="1"/>
    <col min="5" max="6" width="35.109375" bestFit="1" customWidth="1"/>
    <col min="7" max="7" width="15.44140625" bestFit="1" customWidth="1"/>
    <col min="8" max="8" width="11.109375" customWidth="1"/>
    <col min="9" max="9" width="7.5546875" customWidth="1"/>
    <col min="10" max="10" width="15.109375" bestFit="1" customWidth="1"/>
    <col min="11" max="11" width="4.88671875" bestFit="1" customWidth="1"/>
    <col min="12" max="15" width="13.88671875" style="55" bestFit="1" customWidth="1"/>
    <col min="16" max="16" width="15.109375" bestFit="1" customWidth="1"/>
    <col min="17" max="17" width="4.88671875" bestFit="1" customWidth="1"/>
    <col min="18" max="21" width="13.88671875" style="55" bestFit="1" customWidth="1"/>
    <col min="22" max="22" width="15.109375" bestFit="1" customWidth="1"/>
    <col min="23" max="23" width="8.5546875" bestFit="1" customWidth="1"/>
    <col min="24" max="27" width="13.88671875" style="55" bestFit="1" customWidth="1"/>
    <col min="28" max="28" width="11" bestFit="1" customWidth="1"/>
    <col min="29" max="29" width="5.21875" bestFit="1" customWidth="1"/>
    <col min="30" max="33" width="11.77734375" bestFit="1" customWidth="1"/>
  </cols>
  <sheetData>
    <row r="1" spans="1:33">
      <c r="A1" s="26">
        <v>10</v>
      </c>
      <c r="B1" s="26">
        <f>A1+1</f>
        <v>11</v>
      </c>
      <c r="C1" s="26">
        <f t="shared" ref="C1:F4" si="0">B1+1</f>
        <v>12</v>
      </c>
      <c r="D1" s="26">
        <f>C1+1</f>
        <v>13</v>
      </c>
      <c r="E1" s="26">
        <f t="shared" si="0"/>
        <v>14</v>
      </c>
      <c r="F1" s="26">
        <f t="shared" si="0"/>
        <v>15</v>
      </c>
      <c r="G1" s="26"/>
    </row>
    <row r="2" spans="1:33">
      <c r="A2" s="26">
        <f>F1+1</f>
        <v>16</v>
      </c>
      <c r="B2" s="26">
        <f>A2+1</f>
        <v>17</v>
      </c>
      <c r="C2" s="26">
        <f t="shared" si="0"/>
        <v>18</v>
      </c>
      <c r="D2" s="26">
        <f>C2+1</f>
        <v>19</v>
      </c>
      <c r="E2" s="26">
        <f t="shared" si="0"/>
        <v>20</v>
      </c>
      <c r="F2" s="26">
        <f t="shared" si="0"/>
        <v>21</v>
      </c>
      <c r="G2" s="26"/>
    </row>
    <row r="3" spans="1:33">
      <c r="A3" s="26">
        <f t="shared" ref="A3:A4" si="1">F2+1</f>
        <v>22</v>
      </c>
      <c r="B3" s="26">
        <f>A3+1</f>
        <v>23</v>
      </c>
      <c r="C3" s="26">
        <f t="shared" si="0"/>
        <v>24</v>
      </c>
      <c r="D3" s="26">
        <f>C3+1</f>
        <v>25</v>
      </c>
      <c r="E3" s="26">
        <f t="shared" si="0"/>
        <v>26</v>
      </c>
      <c r="F3" s="26">
        <f t="shared" si="0"/>
        <v>27</v>
      </c>
      <c r="G3" s="26"/>
    </row>
    <row r="4" spans="1:33">
      <c r="A4" s="26">
        <f t="shared" si="1"/>
        <v>28</v>
      </c>
      <c r="B4" s="26">
        <f>A4+1</f>
        <v>29</v>
      </c>
      <c r="C4" s="26">
        <f t="shared" si="0"/>
        <v>30</v>
      </c>
      <c r="D4" s="26">
        <f>C4+1</f>
        <v>31</v>
      </c>
      <c r="E4" s="26">
        <f t="shared" si="0"/>
        <v>32</v>
      </c>
      <c r="F4" s="26">
        <f t="shared" si="0"/>
        <v>33</v>
      </c>
      <c r="G4" s="26"/>
    </row>
    <row r="5" spans="1:33" ht="14.4" customHeight="1">
      <c r="A5" s="79" t="s">
        <v>25</v>
      </c>
      <c r="B5" s="84" t="s">
        <v>26</v>
      </c>
      <c r="C5" s="81" t="s">
        <v>27</v>
      </c>
      <c r="D5" s="82"/>
      <c r="E5" s="82"/>
      <c r="F5" s="82"/>
      <c r="G5" s="83"/>
    </row>
    <row r="6" spans="1:33">
      <c r="A6" s="80"/>
      <c r="B6" s="85"/>
      <c r="C6" s="64" t="s">
        <v>28</v>
      </c>
      <c r="D6" s="65" t="s">
        <v>29</v>
      </c>
      <c r="E6" s="65" t="s">
        <v>30</v>
      </c>
      <c r="F6" s="65" t="s">
        <v>31</v>
      </c>
      <c r="G6" s="66" t="s">
        <v>32</v>
      </c>
    </row>
    <row r="7" spans="1:33">
      <c r="A7" s="29" t="str">
        <f>VLOOKUP(타겟시트!$D$6,$A$15:$AG$205,A1,0)</f>
        <v>영업1부매출</v>
      </c>
      <c r="B7" s="30">
        <f>VLOOKUP(타겟시트!$D$6,$A$15:$AG$205,B1,0)</f>
        <v>0.4</v>
      </c>
      <c r="C7" s="31">
        <f>VLOOKUP(타겟시트!$D$6,$A$15:$AG$205,C1,0)</f>
        <v>10000000</v>
      </c>
      <c r="D7" s="31">
        <f>VLOOKUP(타겟시트!$D$6,$A$15:$AG$205,D1,0)</f>
        <v>13000000</v>
      </c>
      <c r="E7" s="31">
        <f>VLOOKUP(타겟시트!$D$6,$A$15:$AG$205,E1,0)</f>
        <v>12000000</v>
      </c>
      <c r="F7" s="31">
        <f>VLOOKUP(타겟시트!$D$6,$A$15:$AG$205,F1,0)</f>
        <v>15000000</v>
      </c>
      <c r="G7" s="32">
        <f>SUM(C7:F7)</f>
        <v>50000000</v>
      </c>
    </row>
    <row r="8" spans="1:33">
      <c r="A8" s="33" t="str">
        <f>VLOOKUP(타겟시트!$D$6,$A$15:$AG$205,A2,0)</f>
        <v>영업부마진</v>
      </c>
      <c r="B8" s="34">
        <f>VLOOKUP(타겟시트!$D$6,$A$15:$AG$205,B2,0)</f>
        <v>0.3</v>
      </c>
      <c r="C8" s="35">
        <f>VLOOKUP(타겟시트!$D$6,$A$15:$AG$205,C2,0)</f>
        <v>1000000</v>
      </c>
      <c r="D8" s="35">
        <f>VLOOKUP(타겟시트!$D$6,$A$15:$AG$205,D2,0)</f>
        <v>1300000</v>
      </c>
      <c r="E8" s="35">
        <f>VLOOKUP(타겟시트!$D$6,$A$15:$AG$205,E2,0)</f>
        <v>1200000</v>
      </c>
      <c r="F8" s="36">
        <f>VLOOKUP(타겟시트!$D$6,$A$15:$AG$205,F2,0)</f>
        <v>1500000</v>
      </c>
      <c r="G8" s="37">
        <f>SUM(C8:F8)</f>
        <v>5000000</v>
      </c>
    </row>
    <row r="9" spans="1:33">
      <c r="A9" s="33" t="str">
        <f>VLOOKUP(타겟시트!$D$6,$A$15:$AG$205,A3,0)</f>
        <v>영업부매출</v>
      </c>
      <c r="B9" s="34">
        <f>VLOOKUP(타겟시트!$D$6,$A$15:$AG$205,B3,0)</f>
        <v>0.2</v>
      </c>
      <c r="C9" s="35">
        <f>VLOOKUP(타겟시트!$D$6,$A$15:$AG$205,C3,0)</f>
        <v>50000000</v>
      </c>
      <c r="D9" s="35">
        <f>VLOOKUP(타겟시트!$D$6,$A$15:$AG$205,D3,0)</f>
        <v>65000000</v>
      </c>
      <c r="E9" s="35">
        <f>VLOOKUP(타겟시트!$D$6,$A$15:$AG$205,E3,0)</f>
        <v>60000000</v>
      </c>
      <c r="F9" s="36">
        <f>VLOOKUP(타겟시트!$D$6,$A$15:$AG$205,F3,0)</f>
        <v>75000000</v>
      </c>
      <c r="G9" s="37">
        <f>SUM(C9:F9)</f>
        <v>250000000</v>
      </c>
    </row>
    <row r="10" spans="1:33">
      <c r="A10" s="38" t="str">
        <f>VLOOKUP(타겟시트!$D$6,$A$15:$AG$205,A4,0)</f>
        <v>영업부마진</v>
      </c>
      <c r="B10" s="39">
        <f>VLOOKUP(타겟시트!$D$6,$A$15:$AG$205,B4,0)</f>
        <v>0.1</v>
      </c>
      <c r="C10" s="40">
        <f>VLOOKUP(타겟시트!$D$6,$A$15:$AG$205,C4,0)</f>
        <v>5000000</v>
      </c>
      <c r="D10" s="40">
        <f>VLOOKUP(타겟시트!$D$6,$A$15:$AG$205,D4,0)</f>
        <v>6500000</v>
      </c>
      <c r="E10" s="40">
        <f>VLOOKUP(타겟시트!$D$6,$A$15:$AG$205,E4,0)</f>
        <v>6000000</v>
      </c>
      <c r="F10" s="41">
        <f>VLOOKUP(타겟시트!$D$6,$A$15:$AG$205,F4,0)</f>
        <v>7500000</v>
      </c>
      <c r="G10" s="42">
        <f>SUM(C10:F10)</f>
        <v>25000000</v>
      </c>
    </row>
    <row r="11" spans="1:33">
      <c r="A11" s="43"/>
      <c r="B11" s="44"/>
      <c r="C11" s="45"/>
      <c r="D11" s="45"/>
      <c r="E11" s="45"/>
      <c r="F11" s="45"/>
      <c r="G11" s="46"/>
    </row>
    <row r="13" spans="1:33">
      <c r="J13" s="86" t="s">
        <v>46</v>
      </c>
      <c r="K13" s="86"/>
      <c r="L13" s="86"/>
      <c r="M13" s="86"/>
      <c r="N13" s="86"/>
      <c r="O13" s="86"/>
      <c r="P13" s="86" t="s">
        <v>48</v>
      </c>
      <c r="Q13" s="86"/>
      <c r="R13" s="86"/>
      <c r="S13" s="86"/>
      <c r="T13" s="86"/>
      <c r="U13" s="86"/>
      <c r="V13" s="86" t="s">
        <v>50</v>
      </c>
      <c r="W13" s="86"/>
      <c r="X13" s="86"/>
      <c r="Y13" s="86"/>
      <c r="Z13" s="86"/>
      <c r="AA13" s="86"/>
      <c r="AB13" s="86" t="s">
        <v>52</v>
      </c>
      <c r="AC13" s="86"/>
      <c r="AD13" s="86"/>
      <c r="AE13" s="86"/>
      <c r="AF13" s="86"/>
      <c r="AG13" s="86"/>
    </row>
    <row r="14" spans="1:33">
      <c r="A14" t="s">
        <v>16</v>
      </c>
      <c r="B14" s="1" t="s">
        <v>54</v>
      </c>
      <c r="C14" s="1" t="s">
        <v>17</v>
      </c>
      <c r="D14" s="1" t="s">
        <v>19</v>
      </c>
      <c r="E14" s="1" t="s">
        <v>1</v>
      </c>
      <c r="F14" s="1" t="s">
        <v>0</v>
      </c>
      <c r="G14" t="s">
        <v>18</v>
      </c>
      <c r="H14" t="s">
        <v>23</v>
      </c>
      <c r="I14" t="s">
        <v>26</v>
      </c>
      <c r="J14" t="s">
        <v>46</v>
      </c>
      <c r="K14" t="s">
        <v>47</v>
      </c>
      <c r="L14" s="55" t="s">
        <v>28</v>
      </c>
      <c r="M14" s="55" t="s">
        <v>29</v>
      </c>
      <c r="N14" s="55" t="s">
        <v>30</v>
      </c>
      <c r="O14" s="55" t="s">
        <v>31</v>
      </c>
      <c r="P14" t="s">
        <v>48</v>
      </c>
      <c r="Q14" t="s">
        <v>49</v>
      </c>
      <c r="R14" s="55" t="s">
        <v>28</v>
      </c>
      <c r="S14" s="55" t="s">
        <v>29</v>
      </c>
      <c r="T14" s="55" t="s">
        <v>30</v>
      </c>
      <c r="U14" s="55" t="s">
        <v>31</v>
      </c>
      <c r="V14" t="s">
        <v>50</v>
      </c>
      <c r="W14" t="s">
        <v>51</v>
      </c>
      <c r="X14" s="55" t="s">
        <v>28</v>
      </c>
      <c r="Y14" s="55" t="s">
        <v>29</v>
      </c>
      <c r="Z14" s="55" t="s">
        <v>30</v>
      </c>
      <c r="AA14" s="55" t="s">
        <v>31</v>
      </c>
      <c r="AB14" t="s">
        <v>52</v>
      </c>
      <c r="AC14" t="s">
        <v>53</v>
      </c>
      <c r="AD14" t="s">
        <v>28</v>
      </c>
      <c r="AE14" t="s">
        <v>29</v>
      </c>
      <c r="AF14" t="s">
        <v>30</v>
      </c>
      <c r="AG14" t="s">
        <v>31</v>
      </c>
    </row>
    <row r="15" spans="1:33">
      <c r="A15" s="2" t="str">
        <f t="shared" ref="A15:A17" si="2">C15&amp;G15</f>
        <v>001111gd111</v>
      </c>
      <c r="B15" s="2" t="s">
        <v>56</v>
      </c>
      <c r="C15" s="51" t="s">
        <v>40</v>
      </c>
      <c r="D15" s="2" t="s">
        <v>33</v>
      </c>
      <c r="E15" s="67" t="s">
        <v>36</v>
      </c>
      <c r="F15" s="72" t="s">
        <v>39</v>
      </c>
      <c r="G15" s="2" t="s">
        <v>43</v>
      </c>
      <c r="H15" s="23">
        <v>43105</v>
      </c>
      <c r="I15" s="68">
        <v>0.3</v>
      </c>
      <c r="J15" s="2" t="s">
        <v>57</v>
      </c>
      <c r="K15" s="69">
        <v>0.4</v>
      </c>
      <c r="L15" s="70">
        <v>10000000</v>
      </c>
      <c r="M15" s="70">
        <v>13000000</v>
      </c>
      <c r="N15" s="70">
        <v>12000000</v>
      </c>
      <c r="O15" s="70">
        <v>15000000</v>
      </c>
      <c r="P15" s="2" t="s">
        <v>60</v>
      </c>
      <c r="Q15" s="69">
        <v>0.3</v>
      </c>
      <c r="R15" s="70">
        <f>L15*10%</f>
        <v>1000000</v>
      </c>
      <c r="S15" s="70">
        <f t="shared" ref="S15:U17" si="3">M15*10%</f>
        <v>1300000</v>
      </c>
      <c r="T15" s="70">
        <f t="shared" si="3"/>
        <v>1200000</v>
      </c>
      <c r="U15" s="70">
        <f t="shared" si="3"/>
        <v>1500000</v>
      </c>
      <c r="V15" s="2" t="s">
        <v>55</v>
      </c>
      <c r="W15" s="69">
        <v>0.2</v>
      </c>
      <c r="X15" s="70">
        <f>L15*5</f>
        <v>50000000</v>
      </c>
      <c r="Y15" s="70">
        <f t="shared" ref="Y15:AA15" si="4">M15*5</f>
        <v>65000000</v>
      </c>
      <c r="Z15" s="70">
        <f t="shared" si="4"/>
        <v>60000000</v>
      </c>
      <c r="AA15" s="70">
        <f t="shared" si="4"/>
        <v>75000000</v>
      </c>
      <c r="AB15" s="2" t="s">
        <v>60</v>
      </c>
      <c r="AC15" s="69">
        <v>0.1</v>
      </c>
      <c r="AD15" s="71">
        <f>X15*10%</f>
        <v>5000000</v>
      </c>
      <c r="AE15" s="71">
        <f t="shared" ref="AE15:AG15" si="5">Y15*10%</f>
        <v>6500000</v>
      </c>
      <c r="AF15" s="71">
        <f t="shared" si="5"/>
        <v>6000000</v>
      </c>
      <c r="AG15" s="71">
        <f t="shared" si="5"/>
        <v>7500000</v>
      </c>
    </row>
    <row r="16" spans="1:33">
      <c r="A16" t="str">
        <f t="shared" si="2"/>
        <v>001453iu53</v>
      </c>
      <c r="B16" t="s">
        <v>56</v>
      </c>
      <c r="C16" s="51" t="s">
        <v>41</v>
      </c>
      <c r="D16" t="s">
        <v>34</v>
      </c>
      <c r="E16" s="72" t="s">
        <v>37</v>
      </c>
      <c r="F16" s="72" t="s">
        <v>36</v>
      </c>
      <c r="G16" t="s">
        <v>44</v>
      </c>
      <c r="H16" s="23">
        <v>41376</v>
      </c>
      <c r="I16" s="22">
        <v>0.3</v>
      </c>
      <c r="J16" t="s">
        <v>58</v>
      </c>
      <c r="K16" s="24">
        <v>0.4</v>
      </c>
      <c r="L16" s="55">
        <f>L15/5</f>
        <v>2000000</v>
      </c>
      <c r="M16" s="55">
        <f t="shared" ref="M16:O17" si="6">M15/5</f>
        <v>2600000</v>
      </c>
      <c r="N16" s="55">
        <f t="shared" si="6"/>
        <v>2400000</v>
      </c>
      <c r="O16" s="55">
        <f t="shared" si="6"/>
        <v>3000000</v>
      </c>
      <c r="P16" t="s">
        <v>62</v>
      </c>
      <c r="Q16" s="24">
        <v>0.3</v>
      </c>
      <c r="R16" s="70">
        <f t="shared" ref="R16" si="7">L16*10%</f>
        <v>200000</v>
      </c>
      <c r="S16" s="70">
        <f t="shared" si="3"/>
        <v>260000</v>
      </c>
      <c r="T16" s="70">
        <f t="shared" si="3"/>
        <v>240000</v>
      </c>
      <c r="U16" s="70">
        <f t="shared" si="3"/>
        <v>300000</v>
      </c>
      <c r="V16" t="s">
        <v>57</v>
      </c>
      <c r="W16" s="24">
        <v>0.3</v>
      </c>
      <c r="X16" s="55">
        <f>L15</f>
        <v>10000000</v>
      </c>
      <c r="Y16" s="55">
        <f t="shared" ref="Y16:AA17" si="8">M15</f>
        <v>13000000</v>
      </c>
      <c r="Z16" s="55">
        <f t="shared" si="8"/>
        <v>12000000</v>
      </c>
      <c r="AA16" s="55">
        <f t="shared" si="8"/>
        <v>15000000</v>
      </c>
      <c r="AD16" s="52"/>
      <c r="AE16" s="52"/>
      <c r="AF16" s="52"/>
      <c r="AG16" s="52"/>
    </row>
    <row r="17" spans="1:33">
      <c r="A17" t="str">
        <f t="shared" si="2"/>
        <v>001532daewang32</v>
      </c>
      <c r="B17" t="s">
        <v>56</v>
      </c>
      <c r="C17" s="51" t="s">
        <v>42</v>
      </c>
      <c r="D17" t="s">
        <v>35</v>
      </c>
      <c r="E17" s="72" t="s">
        <v>38</v>
      </c>
      <c r="F17" s="72" t="s">
        <v>37</v>
      </c>
      <c r="G17" t="s">
        <v>45</v>
      </c>
      <c r="H17" s="23">
        <v>41376</v>
      </c>
      <c r="I17" s="22">
        <v>0.3</v>
      </c>
      <c r="J17" t="s">
        <v>59</v>
      </c>
      <c r="K17" s="24">
        <v>0.5</v>
      </c>
      <c r="L17" s="55">
        <f>L16/5</f>
        <v>400000</v>
      </c>
      <c r="M17" s="55">
        <f t="shared" si="6"/>
        <v>520000</v>
      </c>
      <c r="N17" s="55">
        <f t="shared" si="6"/>
        <v>480000</v>
      </c>
      <c r="O17" s="55">
        <f t="shared" si="6"/>
        <v>600000</v>
      </c>
      <c r="P17" t="s">
        <v>61</v>
      </c>
      <c r="Q17" s="24">
        <v>0.3</v>
      </c>
      <c r="R17" s="55">
        <f>L17*10%</f>
        <v>40000</v>
      </c>
      <c r="S17" s="55">
        <f t="shared" si="3"/>
        <v>52000</v>
      </c>
      <c r="T17" s="55">
        <f t="shared" si="3"/>
        <v>48000</v>
      </c>
      <c r="U17" s="55">
        <f t="shared" si="3"/>
        <v>60000</v>
      </c>
      <c r="V17" t="s">
        <v>58</v>
      </c>
      <c r="W17" s="24">
        <v>0.2</v>
      </c>
      <c r="X17" s="55">
        <f>L16</f>
        <v>2000000</v>
      </c>
      <c r="Y17" s="55">
        <f t="shared" si="8"/>
        <v>2600000</v>
      </c>
      <c r="Z17" s="55">
        <f t="shared" si="8"/>
        <v>2400000</v>
      </c>
      <c r="AA17" s="55">
        <f t="shared" si="8"/>
        <v>3000000</v>
      </c>
      <c r="AD17" s="52"/>
      <c r="AE17" s="52"/>
      <c r="AF17" s="52"/>
      <c r="AG17" s="52"/>
    </row>
    <row r="18" spans="1:33">
      <c r="H18" s="23"/>
      <c r="I18" s="22"/>
      <c r="AD18" s="52"/>
      <c r="AE18" s="52"/>
      <c r="AF18" s="52"/>
      <c r="AG18" s="52"/>
    </row>
    <row r="19" spans="1:33">
      <c r="H19" s="23"/>
      <c r="I19" s="22"/>
      <c r="AD19" s="52"/>
      <c r="AE19" s="52"/>
      <c r="AF19" s="52"/>
      <c r="AG19" s="52"/>
    </row>
    <row r="20" spans="1:33">
      <c r="H20" s="23"/>
      <c r="I20" s="22"/>
      <c r="AD20" s="52"/>
      <c r="AE20" s="52"/>
      <c r="AF20" s="52"/>
      <c r="AG20" s="52"/>
    </row>
    <row r="21" spans="1:33">
      <c r="H21" s="23"/>
      <c r="I21" s="22"/>
      <c r="AD21" s="52"/>
      <c r="AE21" s="52"/>
      <c r="AF21" s="52"/>
      <c r="AG21" s="52"/>
    </row>
    <row r="22" spans="1:33">
      <c r="F22" s="2"/>
      <c r="H22" s="23"/>
      <c r="I22" s="22"/>
      <c r="AD22" s="52"/>
      <c r="AE22" s="52"/>
      <c r="AF22" s="52"/>
      <c r="AG22" s="52"/>
    </row>
    <row r="23" spans="1:33">
      <c r="H23" s="23"/>
      <c r="I23" s="22"/>
      <c r="AD23" s="52"/>
      <c r="AE23" s="52"/>
      <c r="AF23" s="52"/>
      <c r="AG23" s="52"/>
    </row>
    <row r="24" spans="1:33">
      <c r="H24" s="23"/>
      <c r="I24" s="22"/>
      <c r="AD24" s="52"/>
      <c r="AE24" s="52"/>
      <c r="AF24" s="52"/>
      <c r="AG24" s="52"/>
    </row>
    <row r="25" spans="1:33">
      <c r="H25" s="23"/>
      <c r="I25" s="22"/>
      <c r="AD25" s="52"/>
      <c r="AE25" s="52"/>
      <c r="AF25" s="52"/>
      <c r="AG25" s="52"/>
    </row>
    <row r="26" spans="1:33">
      <c r="H26" s="23"/>
      <c r="I26" s="22"/>
      <c r="AD26" s="52"/>
      <c r="AE26" s="52"/>
      <c r="AF26" s="52"/>
      <c r="AG26" s="52"/>
    </row>
    <row r="27" spans="1:33">
      <c r="H27" s="23"/>
      <c r="I27" s="22"/>
      <c r="AD27" s="52"/>
      <c r="AE27" s="52"/>
      <c r="AF27" s="52"/>
      <c r="AG27" s="52"/>
    </row>
    <row r="28" spans="1:33">
      <c r="H28" s="23"/>
      <c r="I28" s="22"/>
      <c r="AD28" s="52"/>
      <c r="AE28" s="52"/>
      <c r="AF28" s="52"/>
      <c r="AG28" s="52"/>
    </row>
    <row r="29" spans="1:33">
      <c r="H29" s="23"/>
      <c r="I29" s="22"/>
      <c r="AD29" s="52"/>
      <c r="AE29" s="52"/>
      <c r="AF29" s="52"/>
      <c r="AG29" s="52"/>
    </row>
    <row r="30" spans="1:33">
      <c r="F30" s="2"/>
      <c r="H30" s="23"/>
      <c r="I30" s="22"/>
      <c r="AD30" s="52"/>
      <c r="AE30" s="52"/>
      <c r="AF30" s="52"/>
      <c r="AG30" s="52"/>
    </row>
    <row r="31" spans="1:33">
      <c r="H31" s="23"/>
      <c r="I31" s="22"/>
      <c r="AD31" s="52"/>
      <c r="AE31" s="52"/>
      <c r="AF31" s="52"/>
      <c r="AG31" s="52"/>
    </row>
    <row r="32" spans="1:33">
      <c r="H32" s="23"/>
      <c r="I32" s="22"/>
      <c r="AD32" s="52"/>
      <c r="AE32" s="52"/>
      <c r="AF32" s="52"/>
      <c r="AG32" s="52"/>
    </row>
    <row r="33" spans="7:33">
      <c r="H33" s="23"/>
      <c r="I33" s="22"/>
      <c r="AD33" s="52"/>
      <c r="AE33" s="52"/>
      <c r="AF33" s="52"/>
      <c r="AG33" s="52"/>
    </row>
    <row r="34" spans="7:33">
      <c r="H34" s="23"/>
      <c r="I34" s="22"/>
      <c r="AD34" s="52"/>
      <c r="AE34" s="52"/>
      <c r="AF34" s="52"/>
      <c r="AG34" s="52"/>
    </row>
    <row r="35" spans="7:33">
      <c r="H35" s="23"/>
      <c r="I35" s="22"/>
      <c r="AD35" s="52"/>
      <c r="AE35" s="52"/>
      <c r="AF35" s="52"/>
      <c r="AG35" s="52"/>
    </row>
    <row r="36" spans="7:33">
      <c r="H36" s="23"/>
      <c r="I36" s="22"/>
      <c r="AD36" s="52"/>
      <c r="AE36" s="52"/>
      <c r="AF36" s="52"/>
      <c r="AG36" s="52"/>
    </row>
    <row r="37" spans="7:33">
      <c r="H37" s="23"/>
      <c r="I37" s="22"/>
      <c r="AD37" s="52"/>
      <c r="AE37" s="52"/>
      <c r="AF37" s="52"/>
      <c r="AG37" s="52"/>
    </row>
    <row r="38" spans="7:33">
      <c r="H38" s="23"/>
      <c r="I38" s="22"/>
      <c r="AD38" s="52"/>
      <c r="AE38" s="52"/>
      <c r="AF38" s="52"/>
      <c r="AG38" s="52"/>
    </row>
    <row r="39" spans="7:33">
      <c r="H39" s="23"/>
      <c r="I39" s="22"/>
      <c r="AD39" s="52"/>
      <c r="AE39" s="52"/>
      <c r="AF39" s="52"/>
      <c r="AG39" s="52"/>
    </row>
    <row r="40" spans="7:33">
      <c r="H40" s="23"/>
      <c r="I40" s="22"/>
      <c r="AD40" s="52"/>
      <c r="AE40" s="52"/>
      <c r="AF40" s="52"/>
      <c r="AG40" s="52"/>
    </row>
    <row r="41" spans="7:33">
      <c r="H41" s="23"/>
      <c r="I41" s="22"/>
      <c r="AD41" s="52"/>
      <c r="AE41" s="52"/>
      <c r="AF41" s="52"/>
      <c r="AG41" s="52"/>
    </row>
    <row r="42" spans="7:33">
      <c r="H42" s="23"/>
      <c r="I42" s="22"/>
      <c r="AD42" s="52"/>
      <c r="AE42" s="52"/>
      <c r="AF42" s="52"/>
      <c r="AG42" s="52"/>
    </row>
    <row r="43" spans="7:33">
      <c r="H43" s="23"/>
      <c r="I43" s="22"/>
      <c r="AD43" s="52"/>
      <c r="AE43" s="52"/>
      <c r="AF43" s="52"/>
      <c r="AG43" s="52"/>
    </row>
    <row r="44" spans="7:33">
      <c r="H44" s="23"/>
      <c r="I44" s="22"/>
      <c r="AD44" s="52"/>
      <c r="AE44" s="52"/>
      <c r="AF44" s="52"/>
      <c r="AG44" s="52"/>
    </row>
    <row r="45" spans="7:33">
      <c r="H45" s="23"/>
      <c r="I45" s="22"/>
      <c r="AD45" s="52"/>
      <c r="AE45" s="52"/>
      <c r="AF45" s="52"/>
      <c r="AG45" s="52"/>
    </row>
    <row r="46" spans="7:33">
      <c r="H46" s="23"/>
      <c r="I46" s="22"/>
      <c r="AD46" s="52"/>
      <c r="AE46" s="52"/>
      <c r="AF46" s="52"/>
      <c r="AG46" s="52"/>
    </row>
    <row r="47" spans="7:33">
      <c r="G47" s="48"/>
      <c r="H47" s="23"/>
      <c r="I47" s="22"/>
      <c r="AD47" s="52"/>
      <c r="AE47" s="52"/>
      <c r="AF47" s="52"/>
      <c r="AG47" s="52"/>
    </row>
    <row r="48" spans="7:33">
      <c r="H48" s="23"/>
      <c r="I48" s="22"/>
      <c r="AD48" s="52"/>
      <c r="AE48" s="52"/>
      <c r="AF48" s="52"/>
      <c r="AG48" s="52"/>
    </row>
    <row r="49" spans="7:33">
      <c r="H49" s="23"/>
      <c r="I49" s="22"/>
      <c r="AD49" s="52"/>
      <c r="AE49" s="52"/>
      <c r="AF49" s="52"/>
      <c r="AG49" s="52"/>
    </row>
    <row r="50" spans="7:33">
      <c r="H50" s="23"/>
      <c r="I50" s="22"/>
      <c r="AD50" s="52"/>
      <c r="AE50" s="52"/>
      <c r="AF50" s="52"/>
      <c r="AG50" s="52"/>
    </row>
    <row r="51" spans="7:33">
      <c r="H51" s="23"/>
      <c r="I51" s="22"/>
      <c r="AD51" s="52"/>
      <c r="AE51" s="52"/>
      <c r="AF51" s="52"/>
      <c r="AG51" s="52"/>
    </row>
    <row r="52" spans="7:33">
      <c r="H52" s="23"/>
      <c r="I52" s="22"/>
      <c r="AD52" s="52"/>
      <c r="AE52" s="52"/>
      <c r="AF52" s="52"/>
      <c r="AG52" s="52"/>
    </row>
    <row r="53" spans="7:33">
      <c r="H53" s="23"/>
      <c r="I53" s="22"/>
      <c r="AD53" s="52"/>
      <c r="AE53" s="52"/>
      <c r="AF53" s="52"/>
      <c r="AG53" s="52"/>
    </row>
    <row r="54" spans="7:33">
      <c r="H54" s="23"/>
      <c r="I54" s="22"/>
      <c r="AD54" s="52"/>
      <c r="AE54" s="52"/>
      <c r="AF54" s="52"/>
      <c r="AG54" s="52"/>
    </row>
    <row r="55" spans="7:33">
      <c r="H55" s="23"/>
      <c r="I55" s="22"/>
      <c r="AD55" s="52"/>
      <c r="AE55" s="52"/>
      <c r="AF55" s="52"/>
      <c r="AG55" s="52"/>
    </row>
    <row r="56" spans="7:33">
      <c r="H56" s="23"/>
      <c r="I56" s="22"/>
      <c r="AD56" s="52"/>
      <c r="AE56" s="52"/>
      <c r="AF56" s="52"/>
      <c r="AG56" s="52"/>
    </row>
    <row r="57" spans="7:33">
      <c r="H57" s="23"/>
      <c r="I57" s="22"/>
      <c r="AD57" s="52"/>
      <c r="AE57" s="52"/>
      <c r="AF57" s="52"/>
      <c r="AG57" s="52"/>
    </row>
    <row r="58" spans="7:33">
      <c r="H58" s="23"/>
      <c r="I58" s="22"/>
      <c r="AD58" s="52"/>
      <c r="AE58" s="52"/>
      <c r="AF58" s="52"/>
      <c r="AG58" s="52"/>
    </row>
    <row r="59" spans="7:33">
      <c r="H59" s="23"/>
      <c r="I59" s="22"/>
      <c r="AD59" s="52"/>
      <c r="AE59" s="52"/>
      <c r="AF59" s="52"/>
      <c r="AG59" s="52"/>
    </row>
    <row r="60" spans="7:33">
      <c r="H60" s="23"/>
      <c r="I60" s="22"/>
      <c r="AD60" s="52"/>
      <c r="AE60" s="52"/>
      <c r="AF60" s="52"/>
      <c r="AG60" s="52"/>
    </row>
    <row r="61" spans="7:33">
      <c r="H61" s="23"/>
      <c r="I61" s="22"/>
      <c r="AD61" s="52"/>
      <c r="AE61" s="52"/>
      <c r="AF61" s="52"/>
      <c r="AG61" s="52"/>
    </row>
    <row r="62" spans="7:33">
      <c r="H62" s="23"/>
      <c r="I62" s="22"/>
      <c r="AD62" s="52"/>
      <c r="AE62" s="52"/>
      <c r="AF62" s="52"/>
      <c r="AG62" s="52"/>
    </row>
    <row r="63" spans="7:33">
      <c r="H63" s="23"/>
      <c r="I63" s="22"/>
      <c r="AD63" s="52"/>
      <c r="AE63" s="52"/>
      <c r="AF63" s="52"/>
      <c r="AG63" s="52"/>
    </row>
    <row r="64" spans="7:33">
      <c r="G64" s="2"/>
      <c r="H64" s="23"/>
      <c r="I64" s="22"/>
      <c r="AD64" s="52"/>
      <c r="AE64" s="52"/>
      <c r="AF64" s="52"/>
      <c r="AG64" s="52"/>
    </row>
    <row r="65" spans="7:33">
      <c r="H65" s="23"/>
      <c r="I65" s="22"/>
      <c r="AD65" s="52"/>
      <c r="AE65" s="52"/>
      <c r="AF65" s="52"/>
      <c r="AG65" s="52"/>
    </row>
    <row r="66" spans="7:33">
      <c r="H66" s="23"/>
      <c r="I66" s="22"/>
      <c r="AD66" s="52"/>
      <c r="AE66" s="52"/>
      <c r="AF66" s="52"/>
      <c r="AG66" s="52"/>
    </row>
    <row r="67" spans="7:33">
      <c r="H67" s="23"/>
      <c r="I67" s="22"/>
      <c r="AD67" s="52"/>
      <c r="AE67" s="52"/>
      <c r="AF67" s="52"/>
      <c r="AG67" s="52"/>
    </row>
    <row r="68" spans="7:33">
      <c r="H68" s="23"/>
      <c r="I68" s="22"/>
      <c r="AD68" s="52"/>
      <c r="AE68" s="52"/>
      <c r="AF68" s="52"/>
      <c r="AG68" s="52"/>
    </row>
    <row r="69" spans="7:33">
      <c r="H69" s="23"/>
      <c r="I69" s="22"/>
      <c r="AD69" s="52"/>
      <c r="AE69" s="52"/>
      <c r="AF69" s="52"/>
      <c r="AG69" s="52"/>
    </row>
    <row r="70" spans="7:33">
      <c r="H70" s="23"/>
      <c r="I70" s="22"/>
      <c r="AD70" s="52"/>
      <c r="AE70" s="52"/>
      <c r="AF70" s="52"/>
      <c r="AG70" s="52"/>
    </row>
    <row r="71" spans="7:33">
      <c r="H71" s="23"/>
      <c r="I71" s="22"/>
      <c r="AD71" s="52"/>
      <c r="AE71" s="52"/>
      <c r="AF71" s="52"/>
      <c r="AG71" s="52"/>
    </row>
    <row r="72" spans="7:33">
      <c r="H72" s="23"/>
      <c r="I72" s="22"/>
      <c r="AD72" s="52"/>
      <c r="AE72" s="52"/>
      <c r="AF72" s="52"/>
      <c r="AG72" s="52"/>
    </row>
    <row r="73" spans="7:33">
      <c r="H73" s="23"/>
      <c r="I73" s="22"/>
      <c r="AD73" s="52"/>
      <c r="AE73" s="52"/>
      <c r="AF73" s="52"/>
      <c r="AG73" s="52"/>
    </row>
    <row r="74" spans="7:33">
      <c r="H74" s="23"/>
      <c r="I74" s="22"/>
      <c r="AD74" s="52"/>
      <c r="AE74" s="52"/>
      <c r="AF74" s="52"/>
      <c r="AG74" s="52"/>
    </row>
    <row r="75" spans="7:33">
      <c r="H75" s="23"/>
      <c r="I75" s="22"/>
      <c r="AD75" s="52"/>
      <c r="AE75" s="52"/>
      <c r="AF75" s="52"/>
      <c r="AG75" s="52"/>
    </row>
    <row r="76" spans="7:33">
      <c r="H76" s="23"/>
      <c r="I76" s="22"/>
      <c r="AD76" s="52"/>
      <c r="AE76" s="52"/>
      <c r="AF76" s="52"/>
      <c r="AG76" s="52"/>
    </row>
    <row r="77" spans="7:33">
      <c r="H77" s="23"/>
      <c r="I77" s="22"/>
      <c r="AD77" s="52"/>
      <c r="AE77" s="52"/>
      <c r="AF77" s="52"/>
      <c r="AG77" s="52"/>
    </row>
    <row r="78" spans="7:33">
      <c r="H78" s="23"/>
      <c r="I78" s="22"/>
      <c r="AD78" s="52"/>
      <c r="AE78" s="52"/>
      <c r="AF78" s="52"/>
      <c r="AG78" s="52"/>
    </row>
    <row r="79" spans="7:33">
      <c r="G79" s="2"/>
      <c r="H79" s="23"/>
      <c r="I79" s="22"/>
      <c r="AD79" s="52"/>
      <c r="AE79" s="52"/>
      <c r="AF79" s="52"/>
      <c r="AG79" s="52"/>
    </row>
    <row r="80" spans="7:33">
      <c r="H80" s="23"/>
      <c r="I80" s="22"/>
      <c r="K80" s="24"/>
      <c r="AD80" s="52"/>
      <c r="AE80" s="52"/>
      <c r="AF80" s="52"/>
      <c r="AG80" s="52"/>
    </row>
    <row r="81" spans="5:33">
      <c r="H81" s="23"/>
      <c r="I81" s="22"/>
      <c r="AD81" s="52"/>
      <c r="AE81" s="52"/>
      <c r="AF81" s="52"/>
      <c r="AG81" s="52"/>
    </row>
    <row r="82" spans="5:33">
      <c r="H82" s="23"/>
      <c r="I82" s="22"/>
      <c r="AD82" s="52"/>
      <c r="AE82" s="52"/>
      <c r="AF82" s="52"/>
      <c r="AG82" s="52"/>
    </row>
    <row r="83" spans="5:33">
      <c r="H83" s="23"/>
      <c r="I83" s="22"/>
      <c r="AD83" s="52"/>
      <c r="AE83" s="52"/>
      <c r="AF83" s="52"/>
      <c r="AG83" s="52"/>
    </row>
    <row r="84" spans="5:33">
      <c r="H84" s="23"/>
      <c r="I84" s="22"/>
      <c r="AD84" s="52"/>
      <c r="AE84" s="52"/>
      <c r="AF84" s="52"/>
      <c r="AG84" s="52"/>
    </row>
    <row r="85" spans="5:33">
      <c r="E85" s="2"/>
      <c r="H85" s="23"/>
      <c r="I85" s="22"/>
      <c r="AD85" s="52"/>
      <c r="AE85" s="52"/>
      <c r="AF85" s="52"/>
      <c r="AG85" s="52"/>
    </row>
    <row r="86" spans="5:33">
      <c r="H86" s="23"/>
      <c r="I86" s="22"/>
      <c r="AD86" s="52"/>
      <c r="AE86" s="52"/>
      <c r="AF86" s="52"/>
      <c r="AG86" s="52"/>
    </row>
    <row r="87" spans="5:33">
      <c r="H87" s="23"/>
      <c r="I87" s="22"/>
      <c r="AD87" s="52"/>
      <c r="AE87" s="52"/>
      <c r="AF87" s="52"/>
      <c r="AG87" s="52"/>
    </row>
    <row r="88" spans="5:33">
      <c r="H88" s="23"/>
      <c r="I88" s="22"/>
      <c r="AD88" s="52"/>
      <c r="AE88" s="52"/>
      <c r="AF88" s="52"/>
      <c r="AG88" s="52"/>
    </row>
    <row r="89" spans="5:33">
      <c r="H89" s="23"/>
      <c r="I89" s="22"/>
      <c r="AD89" s="52"/>
      <c r="AE89" s="52"/>
      <c r="AF89" s="52"/>
      <c r="AG89" s="52"/>
    </row>
    <row r="90" spans="5:33">
      <c r="H90" s="23"/>
      <c r="I90" s="22"/>
      <c r="AD90" s="52"/>
      <c r="AE90" s="52"/>
      <c r="AF90" s="52"/>
      <c r="AG90" s="52"/>
    </row>
    <row r="91" spans="5:33">
      <c r="H91" s="23"/>
      <c r="I91" s="22"/>
      <c r="AD91" s="52"/>
      <c r="AE91" s="52"/>
      <c r="AF91" s="52"/>
      <c r="AG91" s="52"/>
    </row>
    <row r="92" spans="5:33">
      <c r="H92" s="23"/>
      <c r="I92" s="22"/>
      <c r="AD92" s="52"/>
      <c r="AE92" s="52"/>
      <c r="AF92" s="52"/>
      <c r="AG92" s="52"/>
    </row>
    <row r="93" spans="5:33">
      <c r="H93" s="23"/>
      <c r="I93" s="22"/>
      <c r="AD93" s="52"/>
      <c r="AE93" s="52"/>
      <c r="AF93" s="52"/>
      <c r="AG93" s="52"/>
    </row>
    <row r="94" spans="5:33">
      <c r="H94" s="23"/>
      <c r="I94" s="22"/>
      <c r="AD94" s="52"/>
      <c r="AE94" s="52"/>
      <c r="AF94" s="52"/>
      <c r="AG94" s="52"/>
    </row>
    <row r="95" spans="5:33">
      <c r="H95" s="23"/>
      <c r="I95" s="22"/>
      <c r="AD95" s="52"/>
      <c r="AE95" s="52"/>
      <c r="AF95" s="52"/>
      <c r="AG95" s="52"/>
    </row>
    <row r="96" spans="5:33">
      <c r="H96" s="23"/>
      <c r="I96" s="22"/>
      <c r="AD96" s="52"/>
      <c r="AE96" s="52"/>
      <c r="AF96" s="52"/>
      <c r="AG96" s="52"/>
    </row>
    <row r="97" spans="7:33">
      <c r="H97" s="23"/>
      <c r="I97" s="22"/>
      <c r="AD97" s="52"/>
      <c r="AE97" s="52"/>
      <c r="AF97" s="52"/>
      <c r="AG97" s="52"/>
    </row>
    <row r="98" spans="7:33">
      <c r="H98" s="23"/>
      <c r="I98" s="22"/>
      <c r="AD98" s="52"/>
      <c r="AE98" s="52"/>
      <c r="AF98" s="52"/>
      <c r="AG98" s="52"/>
    </row>
    <row r="99" spans="7:33">
      <c r="H99" s="23"/>
      <c r="I99" s="22"/>
      <c r="AD99" s="52"/>
      <c r="AE99" s="52"/>
      <c r="AF99" s="52"/>
      <c r="AG99" s="52"/>
    </row>
    <row r="100" spans="7:33">
      <c r="H100" s="23"/>
      <c r="I100" s="22"/>
      <c r="AD100" s="52"/>
      <c r="AE100" s="52"/>
      <c r="AF100" s="52"/>
      <c r="AG100" s="52"/>
    </row>
    <row r="101" spans="7:33">
      <c r="H101" s="23"/>
      <c r="I101" s="22"/>
      <c r="AD101" s="52"/>
      <c r="AE101" s="52"/>
      <c r="AF101" s="52"/>
      <c r="AG101" s="52"/>
    </row>
    <row r="102" spans="7:33">
      <c r="H102" s="23"/>
      <c r="I102" s="22"/>
      <c r="AD102" s="52"/>
      <c r="AE102" s="52"/>
      <c r="AF102" s="52"/>
      <c r="AG102" s="52"/>
    </row>
    <row r="103" spans="7:33">
      <c r="H103" s="23"/>
      <c r="I103" s="22"/>
      <c r="AD103" s="52"/>
      <c r="AE103" s="52"/>
      <c r="AF103" s="52"/>
      <c r="AG103" s="52"/>
    </row>
    <row r="104" spans="7:33">
      <c r="H104" s="23"/>
      <c r="I104" s="22"/>
      <c r="AD104" s="52"/>
      <c r="AE104" s="52"/>
      <c r="AF104" s="52"/>
      <c r="AG104" s="52"/>
    </row>
    <row r="105" spans="7:33">
      <c r="H105" s="23"/>
      <c r="I105" s="22"/>
      <c r="AD105" s="52"/>
      <c r="AE105" s="52"/>
      <c r="AF105" s="52"/>
      <c r="AG105" s="52"/>
    </row>
    <row r="106" spans="7:33">
      <c r="H106" s="23"/>
      <c r="I106" s="22"/>
      <c r="AD106" s="52"/>
      <c r="AE106" s="52"/>
      <c r="AF106" s="52"/>
      <c r="AG106" s="52"/>
    </row>
    <row r="107" spans="7:33">
      <c r="H107" s="23"/>
      <c r="I107" s="22"/>
      <c r="AD107" s="52"/>
      <c r="AE107" s="52"/>
      <c r="AF107" s="52"/>
      <c r="AG107" s="52"/>
    </row>
    <row r="108" spans="7:33">
      <c r="H108" s="23"/>
      <c r="I108" s="22"/>
      <c r="AD108" s="52"/>
      <c r="AE108" s="52"/>
      <c r="AF108" s="52"/>
      <c r="AG108" s="52"/>
    </row>
    <row r="109" spans="7:33">
      <c r="H109" s="23"/>
      <c r="I109" s="22"/>
      <c r="AD109" s="52"/>
      <c r="AE109" s="52"/>
      <c r="AF109" s="52"/>
      <c r="AG109" s="52"/>
    </row>
    <row r="110" spans="7:33">
      <c r="G110" s="48"/>
      <c r="H110" s="23"/>
      <c r="I110" s="22"/>
      <c r="AD110" s="52"/>
      <c r="AE110" s="52"/>
      <c r="AF110" s="52"/>
      <c r="AG110" s="52"/>
    </row>
    <row r="111" spans="7:33">
      <c r="H111" s="23"/>
      <c r="I111" s="22"/>
      <c r="AD111" s="52"/>
      <c r="AE111" s="52"/>
      <c r="AF111" s="52"/>
      <c r="AG111" s="52"/>
    </row>
    <row r="112" spans="7:33">
      <c r="H112" s="23"/>
      <c r="I112" s="22"/>
      <c r="AD112" s="52"/>
      <c r="AE112" s="52"/>
      <c r="AF112" s="52"/>
      <c r="AG112" s="52"/>
    </row>
    <row r="113" spans="7:33">
      <c r="H113" s="23"/>
      <c r="I113" s="22"/>
      <c r="AD113" s="52"/>
      <c r="AE113" s="52"/>
      <c r="AF113" s="52"/>
      <c r="AG113" s="52"/>
    </row>
    <row r="114" spans="7:33">
      <c r="H114" s="23"/>
      <c r="I114" s="22"/>
      <c r="AD114" s="52"/>
      <c r="AE114" s="52"/>
      <c r="AF114" s="52"/>
      <c r="AG114" s="52"/>
    </row>
    <row r="115" spans="7:33">
      <c r="H115" s="23"/>
      <c r="I115" s="22"/>
      <c r="AD115" s="52"/>
      <c r="AE115" s="52"/>
      <c r="AF115" s="52"/>
      <c r="AG115" s="52"/>
    </row>
    <row r="116" spans="7:33">
      <c r="H116" s="23"/>
      <c r="I116" s="22"/>
      <c r="AD116" s="52"/>
      <c r="AE116" s="52"/>
      <c r="AF116" s="52"/>
      <c r="AG116" s="52"/>
    </row>
    <row r="117" spans="7:33">
      <c r="H117" s="23"/>
      <c r="I117" s="22"/>
      <c r="AD117" s="52"/>
      <c r="AE117" s="52"/>
      <c r="AF117" s="52"/>
      <c r="AG117" s="52"/>
    </row>
    <row r="118" spans="7:33">
      <c r="H118" s="23"/>
      <c r="I118" s="22"/>
      <c r="AD118" s="52"/>
      <c r="AE118" s="52"/>
      <c r="AF118" s="52"/>
      <c r="AG118" s="52"/>
    </row>
    <row r="119" spans="7:33">
      <c r="H119" s="23"/>
      <c r="I119" s="22"/>
      <c r="AD119" s="52"/>
      <c r="AE119" s="52"/>
      <c r="AF119" s="52"/>
      <c r="AG119" s="52"/>
    </row>
    <row r="120" spans="7:33">
      <c r="H120" s="23"/>
      <c r="I120" s="22"/>
      <c r="AD120" s="52"/>
      <c r="AE120" s="52"/>
      <c r="AF120" s="52"/>
      <c r="AG120" s="52"/>
    </row>
    <row r="121" spans="7:33">
      <c r="H121" s="23"/>
      <c r="I121" s="22"/>
      <c r="AD121" s="52"/>
      <c r="AE121" s="52"/>
      <c r="AF121" s="52"/>
      <c r="AG121" s="52"/>
    </row>
    <row r="122" spans="7:33">
      <c r="H122" s="23"/>
      <c r="I122" s="22"/>
      <c r="AD122" s="52"/>
      <c r="AE122" s="52"/>
      <c r="AF122" s="52"/>
      <c r="AG122" s="52"/>
    </row>
    <row r="123" spans="7:33">
      <c r="H123" s="23"/>
      <c r="I123" s="22"/>
      <c r="AD123" s="52"/>
      <c r="AE123" s="52"/>
      <c r="AF123" s="52"/>
      <c r="AG123" s="52"/>
    </row>
    <row r="124" spans="7:33">
      <c r="H124" s="23"/>
      <c r="I124" s="22"/>
      <c r="AD124" s="52"/>
      <c r="AE124" s="52"/>
      <c r="AF124" s="52"/>
      <c r="AG124" s="52"/>
    </row>
    <row r="125" spans="7:33">
      <c r="G125" s="48"/>
      <c r="H125" s="23"/>
      <c r="I125" s="22"/>
      <c r="AD125" s="52"/>
      <c r="AE125" s="52"/>
      <c r="AF125" s="52"/>
      <c r="AG125" s="52"/>
    </row>
    <row r="126" spans="7:33">
      <c r="H126" s="23"/>
      <c r="I126" s="22"/>
      <c r="AD126" s="52"/>
      <c r="AE126" s="52"/>
      <c r="AF126" s="52"/>
      <c r="AG126" s="52"/>
    </row>
    <row r="127" spans="7:33">
      <c r="H127" s="23"/>
      <c r="I127" s="22"/>
      <c r="AD127" s="52"/>
      <c r="AE127" s="52"/>
      <c r="AF127" s="52"/>
      <c r="AG127" s="52"/>
    </row>
    <row r="128" spans="7:33">
      <c r="H128" s="23"/>
      <c r="I128" s="22"/>
      <c r="AD128" s="52"/>
      <c r="AE128" s="52"/>
      <c r="AF128" s="52"/>
      <c r="AG128" s="52"/>
    </row>
    <row r="129" spans="6:33">
      <c r="H129" s="23"/>
      <c r="I129" s="22"/>
      <c r="AD129" s="52"/>
      <c r="AE129" s="52"/>
      <c r="AF129" s="52"/>
      <c r="AG129" s="52"/>
    </row>
    <row r="130" spans="6:33">
      <c r="H130" s="23"/>
      <c r="I130" s="22"/>
      <c r="AD130" s="52"/>
      <c r="AE130" s="52"/>
      <c r="AF130" s="52"/>
      <c r="AG130" s="52"/>
    </row>
    <row r="131" spans="6:33">
      <c r="H131" s="23"/>
      <c r="I131" s="22"/>
      <c r="AD131" s="52"/>
      <c r="AE131" s="52"/>
      <c r="AF131" s="52"/>
      <c r="AG131" s="52"/>
    </row>
    <row r="132" spans="6:33">
      <c r="H132" s="23"/>
      <c r="I132" s="22"/>
      <c r="AD132" s="52"/>
      <c r="AE132" s="52"/>
      <c r="AF132" s="52"/>
      <c r="AG132" s="52"/>
    </row>
    <row r="133" spans="6:33">
      <c r="H133" s="23"/>
      <c r="I133" s="22"/>
      <c r="AD133" s="52"/>
      <c r="AE133" s="52"/>
      <c r="AF133" s="52"/>
      <c r="AG133" s="52"/>
    </row>
    <row r="134" spans="6:33">
      <c r="H134" s="23"/>
      <c r="I134" s="22"/>
      <c r="AD134" s="52"/>
      <c r="AE134" s="52"/>
      <c r="AF134" s="52"/>
      <c r="AG134" s="52"/>
    </row>
    <row r="135" spans="6:33">
      <c r="H135" s="23"/>
      <c r="I135" s="22"/>
      <c r="AD135" s="52"/>
      <c r="AE135" s="52"/>
      <c r="AF135" s="52"/>
      <c r="AG135" s="52"/>
    </row>
    <row r="136" spans="6:33">
      <c r="F136" s="2"/>
      <c r="G136" s="2"/>
      <c r="H136" s="23"/>
      <c r="I136" s="22"/>
      <c r="AD136" s="52"/>
      <c r="AE136" s="52"/>
      <c r="AF136" s="52"/>
      <c r="AG136" s="52"/>
    </row>
    <row r="137" spans="6:33">
      <c r="H137" s="23"/>
      <c r="I137" s="22"/>
      <c r="AD137" s="52"/>
      <c r="AE137" s="52"/>
      <c r="AF137" s="52"/>
      <c r="AG137" s="52"/>
    </row>
    <row r="138" spans="6:33">
      <c r="H138" s="23"/>
      <c r="I138" s="22"/>
      <c r="AD138" s="52"/>
      <c r="AE138" s="52"/>
      <c r="AF138" s="52"/>
      <c r="AG138" s="52"/>
    </row>
    <row r="139" spans="6:33">
      <c r="F139" s="2"/>
      <c r="H139" s="23"/>
      <c r="I139" s="22"/>
      <c r="AD139" s="52"/>
      <c r="AE139" s="52"/>
      <c r="AF139" s="52"/>
      <c r="AG139" s="52"/>
    </row>
    <row r="140" spans="6:33">
      <c r="F140" s="2"/>
      <c r="G140" s="2"/>
      <c r="H140" s="23"/>
      <c r="I140" s="22"/>
      <c r="AD140" s="52"/>
      <c r="AE140" s="52"/>
      <c r="AF140" s="52"/>
      <c r="AG140" s="52"/>
    </row>
    <row r="141" spans="6:33">
      <c r="H141" s="23"/>
      <c r="I141" s="22"/>
      <c r="AD141" s="52"/>
      <c r="AE141" s="52"/>
      <c r="AF141" s="52"/>
      <c r="AG141" s="52"/>
    </row>
    <row r="142" spans="6:33">
      <c r="H142" s="23"/>
      <c r="I142" s="22"/>
      <c r="AD142" s="52"/>
      <c r="AE142" s="52"/>
      <c r="AF142" s="52"/>
      <c r="AG142" s="52"/>
    </row>
    <row r="143" spans="6:33">
      <c r="H143" s="23"/>
      <c r="I143" s="22"/>
      <c r="AD143" s="52"/>
      <c r="AE143" s="52"/>
      <c r="AF143" s="52"/>
      <c r="AG143" s="52"/>
    </row>
    <row r="144" spans="6:33">
      <c r="H144" s="23"/>
      <c r="I144" s="22"/>
      <c r="AD144" s="52"/>
      <c r="AE144" s="52"/>
      <c r="AF144" s="52"/>
      <c r="AG144" s="52"/>
    </row>
    <row r="145" spans="6:33">
      <c r="H145" s="23"/>
      <c r="I145" s="22"/>
      <c r="AD145" s="52"/>
      <c r="AE145" s="52"/>
      <c r="AF145" s="52"/>
      <c r="AG145" s="52"/>
    </row>
    <row r="146" spans="6:33">
      <c r="H146" s="23"/>
      <c r="I146" s="22"/>
      <c r="AD146" s="52"/>
      <c r="AE146" s="52"/>
      <c r="AF146" s="52"/>
      <c r="AG146" s="52"/>
    </row>
    <row r="147" spans="6:33">
      <c r="H147" s="23"/>
      <c r="I147" s="22"/>
      <c r="AD147" s="52"/>
      <c r="AE147" s="52"/>
      <c r="AF147" s="52"/>
      <c r="AG147" s="52"/>
    </row>
    <row r="148" spans="6:33">
      <c r="H148" s="23"/>
      <c r="I148" s="22"/>
      <c r="AD148" s="52"/>
      <c r="AE148" s="52"/>
      <c r="AF148" s="52"/>
      <c r="AG148" s="52"/>
    </row>
    <row r="149" spans="6:33">
      <c r="H149" s="23"/>
      <c r="I149" s="22"/>
      <c r="AD149" s="52"/>
      <c r="AE149" s="52"/>
      <c r="AF149" s="52"/>
      <c r="AG149" s="52"/>
    </row>
    <row r="150" spans="6:33">
      <c r="F150" s="2"/>
      <c r="H150" s="23"/>
      <c r="I150" s="22"/>
      <c r="AD150" s="52"/>
      <c r="AE150" s="52"/>
      <c r="AF150" s="52"/>
      <c r="AG150" s="52"/>
    </row>
    <row r="151" spans="6:33">
      <c r="H151" s="23"/>
      <c r="I151" s="22"/>
      <c r="AD151" s="52"/>
      <c r="AE151" s="52"/>
      <c r="AF151" s="52"/>
      <c r="AG151" s="52"/>
    </row>
    <row r="152" spans="6:33">
      <c r="H152" s="23"/>
      <c r="I152" s="22"/>
      <c r="AD152" s="52"/>
      <c r="AE152" s="52"/>
      <c r="AF152" s="52"/>
      <c r="AG152" s="52"/>
    </row>
    <row r="153" spans="6:33">
      <c r="H153" s="23"/>
      <c r="I153" s="22"/>
      <c r="AD153" s="52"/>
      <c r="AE153" s="52"/>
      <c r="AF153" s="52"/>
      <c r="AG153" s="52"/>
    </row>
    <row r="154" spans="6:33">
      <c r="H154" s="23"/>
      <c r="I154" s="22"/>
      <c r="AD154" s="52"/>
      <c r="AE154" s="52"/>
      <c r="AF154" s="52"/>
      <c r="AG154" s="52"/>
    </row>
    <row r="155" spans="6:33">
      <c r="H155" s="23"/>
      <c r="I155" s="22"/>
      <c r="AD155" s="52"/>
      <c r="AE155" s="52"/>
      <c r="AF155" s="52"/>
      <c r="AG155" s="52"/>
    </row>
    <row r="156" spans="6:33">
      <c r="H156" s="23"/>
      <c r="I156" s="22"/>
      <c r="AD156" s="52"/>
      <c r="AE156" s="52"/>
      <c r="AF156" s="52"/>
      <c r="AG156" s="52"/>
    </row>
    <row r="157" spans="6:33">
      <c r="H157" s="23"/>
      <c r="I157" s="22"/>
      <c r="AD157" s="52"/>
      <c r="AE157" s="52"/>
      <c r="AF157" s="52"/>
      <c r="AG157" s="52"/>
    </row>
    <row r="158" spans="6:33">
      <c r="H158" s="23"/>
      <c r="I158" s="22"/>
      <c r="AD158" s="52"/>
      <c r="AE158" s="52"/>
      <c r="AF158" s="52"/>
      <c r="AG158" s="52"/>
    </row>
    <row r="159" spans="6:33">
      <c r="F159" s="2"/>
      <c r="G159" s="48"/>
      <c r="H159" s="23"/>
      <c r="I159" s="22"/>
      <c r="AD159" s="52"/>
      <c r="AE159" s="52"/>
      <c r="AF159" s="52"/>
      <c r="AG159" s="52"/>
    </row>
    <row r="160" spans="6:33">
      <c r="H160" s="23"/>
      <c r="I160" s="22"/>
      <c r="AD160" s="52"/>
      <c r="AE160" s="52"/>
      <c r="AF160" s="52"/>
      <c r="AG160" s="52"/>
    </row>
    <row r="161" spans="6:33">
      <c r="F161" s="2"/>
      <c r="G161" s="2"/>
      <c r="H161" s="23"/>
      <c r="I161" s="22"/>
      <c r="AD161" s="52"/>
      <c r="AE161" s="52"/>
      <c r="AF161" s="52"/>
      <c r="AG161" s="52"/>
    </row>
    <row r="162" spans="6:33">
      <c r="H162" s="23"/>
      <c r="I162" s="22"/>
      <c r="AD162" s="52"/>
      <c r="AE162" s="52"/>
      <c r="AF162" s="52"/>
      <c r="AG162" s="52"/>
    </row>
    <row r="163" spans="6:33">
      <c r="H163" s="23"/>
      <c r="I163" s="22"/>
      <c r="AD163" s="52"/>
      <c r="AE163" s="52"/>
      <c r="AF163" s="52"/>
      <c r="AG163" s="52"/>
    </row>
    <row r="164" spans="6:33">
      <c r="H164" s="23"/>
      <c r="I164" s="22"/>
      <c r="AD164" s="52"/>
      <c r="AE164" s="52"/>
      <c r="AF164" s="52"/>
      <c r="AG164" s="52"/>
    </row>
    <row r="165" spans="6:33">
      <c r="H165" s="23"/>
      <c r="I165" s="22"/>
      <c r="AD165" s="52"/>
      <c r="AE165" s="52"/>
      <c r="AF165" s="52"/>
      <c r="AG165" s="52"/>
    </row>
    <row r="166" spans="6:33">
      <c r="H166" s="23"/>
      <c r="I166" s="22"/>
      <c r="AD166" s="52"/>
      <c r="AE166" s="52"/>
      <c r="AF166" s="52"/>
      <c r="AG166" s="52"/>
    </row>
    <row r="167" spans="6:33">
      <c r="F167" s="2"/>
      <c r="G167" s="2"/>
      <c r="H167" s="23"/>
      <c r="I167" s="22"/>
      <c r="AD167" s="52"/>
      <c r="AE167" s="52"/>
      <c r="AF167" s="52"/>
      <c r="AG167" s="52"/>
    </row>
    <row r="168" spans="6:33">
      <c r="H168" s="23"/>
      <c r="I168" s="22"/>
      <c r="AD168" s="52"/>
      <c r="AE168" s="52"/>
      <c r="AF168" s="52"/>
      <c r="AG168" s="52"/>
    </row>
    <row r="169" spans="6:33">
      <c r="F169" s="2"/>
      <c r="H169" s="23"/>
      <c r="I169" s="22"/>
      <c r="AD169" s="52"/>
      <c r="AE169" s="52"/>
      <c r="AF169" s="52"/>
      <c r="AG169" s="52"/>
    </row>
    <row r="170" spans="6:33">
      <c r="H170" s="23"/>
      <c r="I170" s="22"/>
      <c r="AD170" s="52"/>
      <c r="AE170" s="52"/>
      <c r="AF170" s="52"/>
      <c r="AG170" s="52"/>
    </row>
    <row r="171" spans="6:33">
      <c r="H171" s="23"/>
      <c r="I171" s="22"/>
      <c r="AD171" s="52"/>
      <c r="AE171" s="52"/>
      <c r="AF171" s="52"/>
      <c r="AG171" s="52"/>
    </row>
    <row r="172" spans="6:33">
      <c r="H172" s="23"/>
      <c r="I172" s="22"/>
      <c r="AD172" s="52"/>
      <c r="AE172" s="52"/>
      <c r="AF172" s="52"/>
      <c r="AG172" s="52"/>
    </row>
    <row r="173" spans="6:33">
      <c r="F173" s="2"/>
      <c r="H173" s="23"/>
      <c r="I173" s="22"/>
      <c r="AD173" s="52"/>
      <c r="AE173" s="52"/>
      <c r="AF173" s="52"/>
      <c r="AG173" s="52"/>
    </row>
    <row r="174" spans="6:33">
      <c r="H174" s="23"/>
      <c r="I174" s="22"/>
      <c r="AD174" s="52"/>
      <c r="AE174" s="52"/>
      <c r="AF174" s="52"/>
      <c r="AG174" s="52"/>
    </row>
    <row r="175" spans="6:33">
      <c r="H175" s="23"/>
      <c r="I175" s="22"/>
      <c r="AD175" s="52"/>
      <c r="AE175" s="52"/>
      <c r="AF175" s="52"/>
      <c r="AG175" s="52"/>
    </row>
    <row r="176" spans="6:33">
      <c r="H176" s="23"/>
      <c r="I176" s="22"/>
      <c r="AD176" s="52"/>
      <c r="AE176" s="52"/>
      <c r="AF176" s="52"/>
      <c r="AG176" s="52"/>
    </row>
    <row r="177" spans="6:33">
      <c r="H177" s="23"/>
      <c r="I177" s="22"/>
      <c r="AD177" s="52"/>
      <c r="AE177" s="52"/>
      <c r="AF177" s="52"/>
      <c r="AG177" s="52"/>
    </row>
    <row r="178" spans="6:33">
      <c r="G178" s="2"/>
      <c r="H178" s="23"/>
      <c r="I178" s="22"/>
      <c r="AD178" s="52"/>
      <c r="AE178" s="52"/>
      <c r="AF178" s="52"/>
      <c r="AG178" s="52"/>
    </row>
    <row r="179" spans="6:33">
      <c r="H179" s="23"/>
      <c r="I179" s="22"/>
      <c r="AD179" s="52"/>
      <c r="AE179" s="52"/>
      <c r="AF179" s="52"/>
      <c r="AG179" s="52"/>
    </row>
    <row r="180" spans="6:33">
      <c r="F180" s="2"/>
      <c r="G180" s="2"/>
      <c r="H180" s="23"/>
      <c r="I180" s="22"/>
      <c r="AD180" s="52"/>
      <c r="AE180" s="52"/>
      <c r="AF180" s="52"/>
      <c r="AG180" s="52"/>
    </row>
    <row r="181" spans="6:33">
      <c r="H181" s="23"/>
      <c r="I181" s="22"/>
      <c r="AD181" s="52"/>
      <c r="AE181" s="52"/>
      <c r="AF181" s="52"/>
      <c r="AG181" s="52"/>
    </row>
    <row r="182" spans="6:33">
      <c r="H182" s="23"/>
      <c r="I182" s="22"/>
      <c r="AD182" s="52"/>
      <c r="AE182" s="52"/>
      <c r="AF182" s="52"/>
      <c r="AG182" s="52"/>
    </row>
    <row r="183" spans="6:33">
      <c r="H183" s="23"/>
      <c r="I183" s="22"/>
    </row>
    <row r="184" spans="6:33">
      <c r="H184" s="23"/>
      <c r="I184" s="22"/>
    </row>
    <row r="185" spans="6:33">
      <c r="G185" s="56"/>
      <c r="H185" s="23"/>
      <c r="I185" s="22"/>
    </row>
    <row r="186" spans="6:33">
      <c r="H186" s="23"/>
      <c r="I186" s="22"/>
    </row>
    <row r="187" spans="6:33">
      <c r="H187" s="23"/>
      <c r="I187" s="22"/>
    </row>
    <row r="188" spans="6:33">
      <c r="H188" s="23"/>
      <c r="I188" s="22"/>
    </row>
    <row r="189" spans="6:33">
      <c r="H189" s="23"/>
      <c r="I189" s="22"/>
    </row>
    <row r="190" spans="6:33">
      <c r="H190" s="23"/>
      <c r="I190" s="22"/>
    </row>
    <row r="191" spans="6:33">
      <c r="H191" s="23"/>
      <c r="I191" s="22"/>
    </row>
    <row r="192" spans="6:33">
      <c r="H192" s="23"/>
      <c r="I192" s="22"/>
    </row>
    <row r="193" spans="5:9">
      <c r="E193" s="2"/>
      <c r="H193" s="23"/>
      <c r="I193" s="22"/>
    </row>
    <row r="194" spans="5:9">
      <c r="E194" s="2"/>
      <c r="H194" s="23"/>
      <c r="I194" s="22"/>
    </row>
    <row r="195" spans="5:9">
      <c r="E195" s="2"/>
      <c r="H195" s="23"/>
      <c r="I195" s="22"/>
    </row>
    <row r="196" spans="5:9">
      <c r="E196" s="2"/>
      <c r="H196" s="23"/>
      <c r="I196" s="22"/>
    </row>
  </sheetData>
  <autoFilter ref="A14:AG196" xr:uid="{363D2280-1AC2-4602-AF9B-E54B33740362}"/>
  <mergeCells count="7">
    <mergeCell ref="J13:O13"/>
    <mergeCell ref="P13:U13"/>
    <mergeCell ref="V13:AA13"/>
    <mergeCell ref="AB13:AG13"/>
    <mergeCell ref="A5:A6"/>
    <mergeCell ref="B5:B6"/>
    <mergeCell ref="C5:G5"/>
  </mergeCells>
  <phoneticPr fontId="1" type="noConversion"/>
  <hyperlinks>
    <hyperlink ref="E15" r:id="rId1" xr:uid="{43E25319-3863-4856-AE57-85C875258E3C}"/>
    <hyperlink ref="E16" r:id="rId2" xr:uid="{AECECD75-81AB-4245-8286-0DA12F22F2E6}"/>
    <hyperlink ref="E17" r:id="rId3" xr:uid="{2E6C78CA-4516-49FC-AAA6-1F94C0B21A01}"/>
    <hyperlink ref="F15" r:id="rId4" xr:uid="{55CBEC54-3FC6-4306-931B-4C4140652FAD}"/>
    <hyperlink ref="F16" r:id="rId5" xr:uid="{1FBA1AA8-E1C9-4E44-9472-27AA1498B94F}"/>
  </hyperlinks>
  <pageMargins left="0.7" right="0.7" top="0.75" bottom="0.75" header="0.3" footer="0.3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타겟시트</vt:lpstr>
      <vt:lpstr>사원정보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Kwon, Brian</dc:creator>
  <cp:lastModifiedBy>Kwon, Brian</cp:lastModifiedBy>
  <dcterms:created xsi:type="dcterms:W3CDTF">2019-05-08T12:57:54Z</dcterms:created>
  <dcterms:modified xsi:type="dcterms:W3CDTF">2020-12-21T08:14:16Z</dcterms:modified>
</cp:coreProperties>
</file>