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.kwon\Downloads\"/>
    </mc:Choice>
  </mc:AlternateContent>
  <xr:revisionPtr revIDLastSave="0" documentId="13_ncr:1_{6D665218-EC09-4B46-9821-027140E23DFE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E24" i="1"/>
  <c r="E25" i="1"/>
  <c r="E26" i="1"/>
  <c r="E27" i="1"/>
  <c r="E29" i="1"/>
  <c r="E30" i="1"/>
  <c r="E13" i="1"/>
  <c r="G13" i="1" s="1"/>
  <c r="E4" i="1"/>
  <c r="E5" i="1"/>
  <c r="E6" i="1"/>
  <c r="E7" i="1"/>
  <c r="E8" i="1"/>
  <c r="E9" i="1"/>
  <c r="E3" i="1"/>
  <c r="E10" i="1" l="1"/>
  <c r="C35" i="1" s="1"/>
  <c r="E32" i="1"/>
  <c r="G14" i="1"/>
  <c r="G32" i="1" s="1"/>
  <c r="E33" i="1" l="1"/>
  <c r="C36" i="1" s="1"/>
</calcChain>
</file>

<file path=xl/sharedStrings.xml><?xml version="1.0" encoding="utf-8"?>
<sst xmlns="http://schemas.openxmlformats.org/spreadsheetml/2006/main" count="96" uniqueCount="83">
  <si>
    <t>준비 품목</t>
  </si>
  <si>
    <t>단가</t>
  </si>
  <si>
    <t>Qty</t>
  </si>
  <si>
    <t>비용</t>
  </si>
  <si>
    <t xml:space="preserve">비고 </t>
  </si>
  <si>
    <t>아침 (샌드위치 류)</t>
  </si>
  <si>
    <t>점심</t>
  </si>
  <si>
    <t>오전커피</t>
  </si>
  <si>
    <t>오후커피</t>
  </si>
  <si>
    <t>물</t>
  </si>
  <si>
    <t>다과</t>
  </si>
  <si>
    <t xml:space="preserve">과일(컴과일) </t>
  </si>
  <si>
    <t xml:space="preserve">총 금액 </t>
  </si>
  <si>
    <t>VAT 비용</t>
  </si>
  <si>
    <t>VAT %</t>
  </si>
  <si>
    <t>Note</t>
  </si>
  <si>
    <t>Contact</t>
  </si>
  <si>
    <t>저녁회식</t>
  </si>
  <si>
    <t>방송장비</t>
  </si>
  <si>
    <t>브로셔</t>
  </si>
  <si>
    <t>배너</t>
  </si>
  <si>
    <t>Name Tag</t>
  </si>
  <si>
    <t>현수막</t>
  </si>
  <si>
    <t>Hotel</t>
  </si>
  <si>
    <t>해외연자 강연료</t>
  </si>
  <si>
    <t>국내 연자 강연료</t>
  </si>
  <si>
    <t>교통비</t>
  </si>
  <si>
    <t>연구회사무국 인건비</t>
  </si>
  <si>
    <t xml:space="preserve">회의장 사용료 </t>
  </si>
  <si>
    <t>샌드위치 ( 업체선정)</t>
  </si>
  <si>
    <t>첫 세선 전 미리 준비</t>
  </si>
  <si>
    <t>점심에 맞춰서 셋팅</t>
  </si>
  <si>
    <t>직접 구매 가능 ( 저렴한 곳 )</t>
  </si>
  <si>
    <t xml:space="preserve">직접구매 가능 ( 저렴한 곳 ) </t>
  </si>
  <si>
    <t xml:space="preserve">점심 디저트 </t>
  </si>
  <si>
    <t>도시락 업체에서 샌드위치와 커피 모두 계약할 경우 Discount 가능</t>
  </si>
  <si>
    <t xml:space="preserve">&gt; 도시락 업체는 시식 꼭 해보고 선정하라고 당부 함. </t>
  </si>
  <si>
    <t>10%</t>
  </si>
  <si>
    <t>4.4%</t>
  </si>
  <si>
    <t>방송 스케줄 및 비용</t>
  </si>
  <si>
    <t>8명</t>
  </si>
  <si>
    <t>회장님 교통비 (지방경우)</t>
  </si>
  <si>
    <t>과장님</t>
  </si>
  <si>
    <t>Nurse 1</t>
  </si>
  <si>
    <t>Nurse 2</t>
  </si>
  <si>
    <t>RT 1</t>
  </si>
  <si>
    <t xml:space="preserve">RT 2 </t>
  </si>
  <si>
    <t>Staff</t>
  </si>
  <si>
    <t>사무직원</t>
  </si>
  <si>
    <t xml:space="preserve">강당 사용료 </t>
  </si>
  <si>
    <t>주차권</t>
  </si>
  <si>
    <t>무료</t>
  </si>
  <si>
    <t xml:space="preserve">Total </t>
  </si>
  <si>
    <t xml:space="preserve">예산 (1) </t>
  </si>
  <si>
    <t xml:space="preserve">예산 (1) +(2) Incl. VAT </t>
  </si>
  <si>
    <t xml:space="preserve">Total (incl. VAT) </t>
  </si>
  <si>
    <t xml:space="preserve">병원 지원팀 협조 요청 (학교관련 비용은 VAT 없음) </t>
  </si>
  <si>
    <t>Payment 는 학회 통하여 결제 (2 booth로 신청 )</t>
  </si>
  <si>
    <t xml:space="preserve">식사
 &amp;
 다과 </t>
  </si>
  <si>
    <t xml:space="preserve">행
사
진
행 </t>
  </si>
  <si>
    <t xml:space="preserve"> additional expenses (1) </t>
  </si>
  <si>
    <t xml:space="preserve"> additional expenses (2) </t>
  </si>
  <si>
    <r>
      <t>예산 (1) +(2) Incl. VAT 
+</t>
    </r>
    <r>
      <rPr>
        <b/>
        <sz val="10"/>
        <color theme="1"/>
        <rFont val="Calibri"/>
        <family val="2"/>
        <scheme val="minor"/>
      </rPr>
      <t xml:space="preserve"> add expenses (1+2) </t>
    </r>
  </si>
  <si>
    <r>
      <t xml:space="preserve">예산 (1) +(2) Incl. VAT 
+ </t>
    </r>
    <r>
      <rPr>
        <b/>
        <sz val="10"/>
        <color theme="1"/>
        <rFont val="Calibri"/>
        <family val="2"/>
        <scheme val="minor"/>
      </rPr>
      <t xml:space="preserve">add expenses (1) </t>
    </r>
  </si>
  <si>
    <t xml:space="preserve"># 1 예산 </t>
  </si>
  <si>
    <t xml:space="preserve"># 2 예산 </t>
  </si>
  <si>
    <t xml:space="preserve">각 강연자들 픽업 차량 필요 </t>
  </si>
  <si>
    <t>지난번 실제 
비용 160만원, 
수정사항 생기지 
않는다면 save가능</t>
  </si>
  <si>
    <t xml:space="preserve">Payment 는 회사에서 직접 결제 or 학회 통하여 결제 가능 </t>
  </si>
  <si>
    <t xml:space="preserve">OOO 팀장 (dissection session 안 할 경우 - 1,000,000 ) </t>
  </si>
  <si>
    <t>OOO박사님 숙박 JW Marriott</t>
  </si>
  <si>
    <t xml:space="preserve">OOO 박사님 강의(1000$ or 2000$) </t>
  </si>
  <si>
    <t>(+ 1,000$ 가능성 있음) (OOO박사님 공항 픽업, 호텔 픽업 필요)</t>
  </si>
  <si>
    <t xml:space="preserve">Event 준비 인건비 </t>
  </si>
  <si>
    <t xml:space="preserve">OOO 연구회 인건비는 20만원 이하 VAT 없음 </t>
  </si>
  <si>
    <t xml:space="preserve">: OOO 박사님 강의료, 식사비용, 판촉물 제작에서 +1,800,000정도 추가 가능성 있음. </t>
  </si>
  <si>
    <r>
      <t>: OOO 박사님 Flight ( business seat) , 한달전 예약 가격 8,000,000 (</t>
    </r>
    <r>
      <rPr>
        <b/>
        <u val="double"/>
        <sz val="9"/>
        <color theme="1"/>
        <rFont val="Calibri"/>
        <family val="2"/>
        <scheme val="minor"/>
      </rPr>
      <t>OOO 와 연계하여 방문하시면 Save 가능,  OOO 교수님과 사전 조율 필요</t>
    </r>
    <r>
      <rPr>
        <b/>
        <sz val="9"/>
        <color theme="1"/>
        <rFont val="Calibri"/>
        <family val="2"/>
        <scheme val="minor"/>
      </rPr>
      <t xml:space="preserve"> ) </t>
    </r>
  </si>
  <si>
    <t>이 부분에서 줄일 수 있도록 (지난번 OO에서 25,000 했으나 반응 별로)</t>
  </si>
  <si>
    <t>특선 도시락 (OOO, OO 등)</t>
  </si>
  <si>
    <t>OOO 예약</t>
  </si>
  <si>
    <t>OOO (OOO에서 계산)</t>
  </si>
  <si>
    <t xml:space="preserve">영문 직함과 성함 등 final 나오기 전 확인 철저하게 해야함 </t>
  </si>
  <si>
    <t xml:space="preserve">OOO님 일정 잡아주시면 회사에서 main contact person 지정하여 scheduling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</si>
</sst>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 val="double"/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NumberFormat="1" applyFont="1"/>
    <xf numFmtId="0" fontId="4" fillId="0" borderId="0" xfId="0" applyFont="1"/>
    <xf numFmtId="164" fontId="4" fillId="0" borderId="0" xfId="1" applyNumberFormat="1" applyFont="1"/>
    <xf numFmtId="0" fontId="3" fillId="3" borderId="1" xfId="0" applyFont="1" applyFill="1" applyBorder="1"/>
    <xf numFmtId="0" fontId="4" fillId="0" borderId="1" xfId="0" applyFont="1" applyBorder="1"/>
    <xf numFmtId="164" fontId="4" fillId="0" borderId="1" xfId="1" applyNumberFormat="1" applyFont="1" applyBorder="1"/>
    <xf numFmtId="0" fontId="5" fillId="0" borderId="1" xfId="0" applyFont="1" applyBorder="1"/>
    <xf numFmtId="0" fontId="3" fillId="4" borderId="1" xfId="0" applyFont="1" applyFill="1" applyBorder="1"/>
    <xf numFmtId="164" fontId="3" fillId="4" borderId="1" xfId="1" applyNumberFormat="1" applyFont="1" applyFill="1" applyBorder="1"/>
    <xf numFmtId="0" fontId="3" fillId="3" borderId="1" xfId="0" applyFont="1" applyFill="1" applyBorder="1" applyAlignment="1">
      <alignment horizontal="center"/>
    </xf>
    <xf numFmtId="49" fontId="4" fillId="0" borderId="1" xfId="1" applyNumberFormat="1" applyFont="1" applyBorder="1"/>
    <xf numFmtId="49" fontId="4" fillId="0" borderId="1" xfId="0" applyNumberFormat="1" applyFont="1" applyBorder="1"/>
    <xf numFmtId="0" fontId="4" fillId="0" borderId="3" xfId="0" applyFont="1" applyBorder="1"/>
    <xf numFmtId="164" fontId="4" fillId="0" borderId="3" xfId="1" applyNumberFormat="1" applyFont="1" applyBorder="1"/>
    <xf numFmtId="0" fontId="3" fillId="0" borderId="4" xfId="0" applyFont="1" applyBorder="1"/>
    <xf numFmtId="164" fontId="3" fillId="0" borderId="5" xfId="1" applyNumberFormat="1" applyFont="1" applyBorder="1"/>
    <xf numFmtId="164" fontId="4" fillId="0" borderId="5" xfId="1" applyNumberFormat="1" applyFont="1" applyBorder="1"/>
    <xf numFmtId="0" fontId="4" fillId="0" borderId="6" xfId="0" applyFont="1" applyBorder="1"/>
    <xf numFmtId="0" fontId="6" fillId="4" borderId="4" xfId="0" applyFont="1" applyFill="1" applyBorder="1"/>
    <xf numFmtId="164" fontId="6" fillId="4" borderId="5" xfId="1" applyNumberFormat="1" applyFont="1" applyFill="1" applyBorder="1"/>
    <xf numFmtId="0" fontId="7" fillId="0" borderId="0" xfId="0" applyFont="1"/>
    <xf numFmtId="0" fontId="4" fillId="0" borderId="7" xfId="0" applyFont="1" applyBorder="1"/>
    <xf numFmtId="164" fontId="4" fillId="0" borderId="8" xfId="1" applyNumberFormat="1" applyFont="1" applyBorder="1"/>
    <xf numFmtId="0" fontId="3" fillId="0" borderId="9" xfId="0" applyFont="1" applyBorder="1"/>
    <xf numFmtId="164" fontId="3" fillId="0" borderId="10" xfId="1" applyNumberFormat="1" applyFont="1" applyBorder="1"/>
    <xf numFmtId="0" fontId="7" fillId="0" borderId="1" xfId="0" applyFont="1" applyBorder="1"/>
    <xf numFmtId="0" fontId="7" fillId="0" borderId="3" xfId="0" applyFont="1" applyBorder="1"/>
    <xf numFmtId="164" fontId="9" fillId="0" borderId="1" xfId="1" applyNumberFormat="1" applyFont="1" applyBorder="1"/>
    <xf numFmtId="0" fontId="4" fillId="3" borderId="9" xfId="0" applyFont="1" applyFill="1" applyBorder="1" applyAlignment="1">
      <alignment horizontal="left" wrapText="1"/>
    </xf>
    <xf numFmtId="0" fontId="4" fillId="3" borderId="13" xfId="0" applyFont="1" applyFill="1" applyBorder="1" applyAlignment="1">
      <alignment horizontal="left"/>
    </xf>
    <xf numFmtId="164" fontId="4" fillId="0" borderId="0" xfId="1" applyNumberFormat="1" applyFont="1" applyAlignment="1">
      <alignment horizontal="center"/>
    </xf>
    <xf numFmtId="164" fontId="0" fillId="3" borderId="11" xfId="1" applyNumberFormat="1" applyFont="1" applyFill="1" applyBorder="1" applyAlignment="1">
      <alignment horizontal="center" vertical="center"/>
    </xf>
    <xf numFmtId="164" fontId="0" fillId="3" borderId="12" xfId="1" applyNumberFormat="1" applyFont="1" applyFill="1" applyBorder="1" applyAlignment="1">
      <alignment horizontal="center" vertical="center"/>
    </xf>
    <xf numFmtId="164" fontId="0" fillId="3" borderId="14" xfId="1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4" fillId="0" borderId="1" xfId="0" applyFont="1" applyBorder="1"/>
    <xf numFmtId="0" fontId="4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I34" sqref="I34"/>
    </sheetView>
  </sheetViews>
  <sheetFormatPr defaultRowHeight="14.4" x14ac:dyDescent="0.3"/>
  <cols>
    <col min="1" max="1" width="6.33203125" customWidth="1"/>
    <col min="2" max="2" width="21" bestFit="1" customWidth="1"/>
    <col min="3" max="3" width="13.44140625" customWidth="1"/>
    <col min="4" max="4" width="13.5546875" customWidth="1"/>
    <col min="5" max="5" width="14.6640625" customWidth="1"/>
    <col min="6" max="6" width="8" customWidth="1"/>
    <col min="7" max="7" width="11.5546875" customWidth="1"/>
    <col min="8" max="8" width="32.88671875" customWidth="1"/>
    <col min="9" max="9" width="67.88671875" bestFit="1" customWidth="1"/>
  </cols>
  <sheetData>
    <row r="1" spans="1:9" x14ac:dyDescent="0.3">
      <c r="A1" s="35" t="s">
        <v>64</v>
      </c>
      <c r="B1" s="35"/>
    </row>
    <row r="2" spans="1:9" x14ac:dyDescent="0.3">
      <c r="A2" s="40" t="s">
        <v>58</v>
      </c>
      <c r="B2" s="4" t="s">
        <v>0</v>
      </c>
      <c r="C2" s="4" t="s">
        <v>1</v>
      </c>
      <c r="D2" s="4" t="s">
        <v>2</v>
      </c>
      <c r="E2" s="4" t="s">
        <v>3</v>
      </c>
      <c r="F2" s="42" t="s">
        <v>4</v>
      </c>
      <c r="G2" s="42"/>
      <c r="H2" s="42"/>
      <c r="I2" s="4" t="s">
        <v>16</v>
      </c>
    </row>
    <row r="3" spans="1:9" ht="15" customHeight="1" x14ac:dyDescent="0.3">
      <c r="A3" s="40"/>
      <c r="B3" s="26" t="s">
        <v>5</v>
      </c>
      <c r="C3" s="6">
        <v>3500</v>
      </c>
      <c r="D3" s="6">
        <v>60</v>
      </c>
      <c r="E3" s="6">
        <f>C3*D3</f>
        <v>210000</v>
      </c>
      <c r="F3" s="43" t="s">
        <v>29</v>
      </c>
      <c r="G3" s="43"/>
      <c r="H3" s="43"/>
      <c r="I3" s="5" t="s">
        <v>35</v>
      </c>
    </row>
    <row r="4" spans="1:9" x14ac:dyDescent="0.3">
      <c r="A4" s="40"/>
      <c r="B4" s="26" t="s">
        <v>6</v>
      </c>
      <c r="C4" s="6">
        <v>17000</v>
      </c>
      <c r="D4" s="6">
        <v>110</v>
      </c>
      <c r="E4" s="6">
        <f t="shared" ref="E4:E9" si="0">C4*D4</f>
        <v>1870000</v>
      </c>
      <c r="F4" s="43" t="s">
        <v>78</v>
      </c>
      <c r="G4" s="43"/>
      <c r="H4" s="43"/>
      <c r="I4" s="5" t="s">
        <v>77</v>
      </c>
    </row>
    <row r="5" spans="1:9" x14ac:dyDescent="0.3">
      <c r="A5" s="40"/>
      <c r="B5" s="26" t="s">
        <v>7</v>
      </c>
      <c r="C5" s="6">
        <v>2000</v>
      </c>
      <c r="D5" s="6">
        <v>100</v>
      </c>
      <c r="E5" s="6">
        <f t="shared" si="0"/>
        <v>200000</v>
      </c>
      <c r="F5" s="43" t="s">
        <v>30</v>
      </c>
      <c r="G5" s="43"/>
      <c r="H5" s="43"/>
      <c r="I5" s="7" t="s">
        <v>36</v>
      </c>
    </row>
    <row r="6" spans="1:9" x14ac:dyDescent="0.3">
      <c r="A6" s="40"/>
      <c r="B6" s="26" t="s">
        <v>8</v>
      </c>
      <c r="C6" s="6">
        <v>2000</v>
      </c>
      <c r="D6" s="6">
        <v>100</v>
      </c>
      <c r="E6" s="6">
        <f t="shared" si="0"/>
        <v>200000</v>
      </c>
      <c r="F6" s="44" t="s">
        <v>31</v>
      </c>
      <c r="G6" s="44"/>
      <c r="H6" s="44"/>
      <c r="I6" s="5"/>
    </row>
    <row r="7" spans="1:9" x14ac:dyDescent="0.3">
      <c r="A7" s="40"/>
      <c r="B7" s="26" t="s">
        <v>9</v>
      </c>
      <c r="C7" s="6">
        <v>500</v>
      </c>
      <c r="D7" s="6">
        <v>100</v>
      </c>
      <c r="E7" s="6">
        <f t="shared" si="0"/>
        <v>50000</v>
      </c>
      <c r="F7" s="44" t="s">
        <v>32</v>
      </c>
      <c r="G7" s="44"/>
      <c r="H7" s="44"/>
      <c r="I7" s="5"/>
    </row>
    <row r="8" spans="1:9" x14ac:dyDescent="0.3">
      <c r="A8" s="40"/>
      <c r="B8" s="26" t="s">
        <v>10</v>
      </c>
      <c r="C8" s="6">
        <v>25000</v>
      </c>
      <c r="D8" s="6">
        <v>4</v>
      </c>
      <c r="E8" s="6">
        <f t="shared" si="0"/>
        <v>100000</v>
      </c>
      <c r="F8" s="44" t="s">
        <v>33</v>
      </c>
      <c r="G8" s="44"/>
      <c r="H8" s="44"/>
      <c r="I8" s="5"/>
    </row>
    <row r="9" spans="1:9" x14ac:dyDescent="0.3">
      <c r="A9" s="40"/>
      <c r="B9" s="26" t="s">
        <v>11</v>
      </c>
      <c r="C9" s="6">
        <v>3000</v>
      </c>
      <c r="D9" s="6">
        <v>100</v>
      </c>
      <c r="E9" s="6">
        <f t="shared" si="0"/>
        <v>300000</v>
      </c>
      <c r="F9" s="44" t="s">
        <v>34</v>
      </c>
      <c r="G9" s="44"/>
      <c r="H9" s="44"/>
      <c r="I9" s="5"/>
    </row>
    <row r="10" spans="1:9" x14ac:dyDescent="0.3">
      <c r="A10" s="40"/>
      <c r="B10" s="8" t="s">
        <v>12</v>
      </c>
      <c r="C10" s="9"/>
      <c r="D10" s="9"/>
      <c r="E10" s="9">
        <f>SUM(E3:E9)</f>
        <v>2930000</v>
      </c>
      <c r="F10" s="43"/>
      <c r="G10" s="43"/>
      <c r="H10" s="43"/>
      <c r="I10" s="5" t="s">
        <v>68</v>
      </c>
    </row>
    <row r="11" spans="1:9" x14ac:dyDescent="0.3">
      <c r="A11" s="35" t="s">
        <v>65</v>
      </c>
      <c r="B11" s="35"/>
      <c r="C11" s="2"/>
      <c r="D11" s="2"/>
      <c r="E11" s="2"/>
      <c r="F11" s="2"/>
      <c r="G11" s="2"/>
      <c r="H11" s="2"/>
      <c r="I11" s="2"/>
    </row>
    <row r="12" spans="1:9" ht="15" customHeight="1" x14ac:dyDescent="0.3">
      <c r="A12" s="40" t="s">
        <v>59</v>
      </c>
      <c r="B12" s="10" t="s">
        <v>0</v>
      </c>
      <c r="C12" s="10" t="s">
        <v>1</v>
      </c>
      <c r="D12" s="10" t="s">
        <v>2</v>
      </c>
      <c r="E12" s="10" t="s">
        <v>3</v>
      </c>
      <c r="F12" s="10" t="s">
        <v>14</v>
      </c>
      <c r="G12" s="10" t="s">
        <v>13</v>
      </c>
      <c r="H12" s="10" t="s">
        <v>15</v>
      </c>
      <c r="I12" s="10" t="s">
        <v>16</v>
      </c>
    </row>
    <row r="13" spans="1:9" x14ac:dyDescent="0.3">
      <c r="A13" s="40"/>
      <c r="B13" s="26" t="s">
        <v>17</v>
      </c>
      <c r="C13" s="6">
        <v>50000</v>
      </c>
      <c r="D13" s="6">
        <v>40</v>
      </c>
      <c r="E13" s="6">
        <f>C13*D13</f>
        <v>2000000</v>
      </c>
      <c r="F13" s="11" t="s">
        <v>37</v>
      </c>
      <c r="G13" s="6">
        <f>E13*10%</f>
        <v>200000</v>
      </c>
      <c r="H13" s="6" t="s">
        <v>79</v>
      </c>
      <c r="I13" s="5" t="s">
        <v>80</v>
      </c>
    </row>
    <row r="14" spans="1:9" x14ac:dyDescent="0.3">
      <c r="A14" s="40"/>
      <c r="B14" s="26" t="s">
        <v>18</v>
      </c>
      <c r="C14" s="6">
        <v>4500000</v>
      </c>
      <c r="D14" s="6">
        <v>1</v>
      </c>
      <c r="E14" s="6">
        <f t="shared" ref="E14:E30" si="1">C14*D14</f>
        <v>4500000</v>
      </c>
      <c r="F14" s="11" t="s">
        <v>37</v>
      </c>
      <c r="G14" s="6">
        <f t="shared" ref="G14:G22" si="2">E14*10%</f>
        <v>450000</v>
      </c>
      <c r="H14" s="6" t="s">
        <v>39</v>
      </c>
      <c r="I14" s="5" t="s">
        <v>69</v>
      </c>
    </row>
    <row r="15" spans="1:9" x14ac:dyDescent="0.3">
      <c r="A15" s="40"/>
      <c r="B15" s="26" t="s">
        <v>19</v>
      </c>
      <c r="C15" s="6">
        <v>400000</v>
      </c>
      <c r="D15" s="6">
        <v>1</v>
      </c>
      <c r="E15" s="6">
        <f t="shared" si="1"/>
        <v>400000</v>
      </c>
      <c r="F15" s="11" t="s">
        <v>37</v>
      </c>
      <c r="G15" s="6">
        <f t="shared" si="2"/>
        <v>40000</v>
      </c>
      <c r="H15" s="36" t="s">
        <v>67</v>
      </c>
      <c r="I15" s="5" t="s">
        <v>81</v>
      </c>
    </row>
    <row r="16" spans="1:9" x14ac:dyDescent="0.3">
      <c r="A16" s="40"/>
      <c r="B16" s="26" t="s">
        <v>20</v>
      </c>
      <c r="C16" s="6">
        <v>50000</v>
      </c>
      <c r="D16" s="6">
        <v>1</v>
      </c>
      <c r="E16" s="6">
        <f t="shared" si="1"/>
        <v>50000</v>
      </c>
      <c r="F16" s="11" t="s">
        <v>37</v>
      </c>
      <c r="G16" s="6">
        <f t="shared" si="2"/>
        <v>5000</v>
      </c>
      <c r="H16" s="37"/>
      <c r="I16" s="5"/>
    </row>
    <row r="17" spans="1:9" x14ac:dyDescent="0.3">
      <c r="A17" s="40"/>
      <c r="B17" s="26" t="s">
        <v>21</v>
      </c>
      <c r="C17" s="6">
        <v>50000</v>
      </c>
      <c r="D17" s="6">
        <v>1</v>
      </c>
      <c r="E17" s="6">
        <f t="shared" si="1"/>
        <v>50000</v>
      </c>
      <c r="F17" s="11" t="s">
        <v>37</v>
      </c>
      <c r="G17" s="6">
        <f t="shared" si="2"/>
        <v>5000</v>
      </c>
      <c r="H17" s="37"/>
      <c r="I17" s="5"/>
    </row>
    <row r="18" spans="1:9" x14ac:dyDescent="0.3">
      <c r="A18" s="40"/>
      <c r="B18" s="26" t="s">
        <v>22</v>
      </c>
      <c r="C18" s="6">
        <v>50000</v>
      </c>
      <c r="D18" s="6">
        <v>1</v>
      </c>
      <c r="E18" s="6">
        <f t="shared" si="1"/>
        <v>50000</v>
      </c>
      <c r="F18" s="11" t="s">
        <v>37</v>
      </c>
      <c r="G18" s="6">
        <f t="shared" si="2"/>
        <v>5000</v>
      </c>
      <c r="H18" s="37"/>
      <c r="I18" s="5"/>
    </row>
    <row r="19" spans="1:9" x14ac:dyDescent="0.3">
      <c r="A19" s="40"/>
      <c r="B19" s="26" t="s">
        <v>23</v>
      </c>
      <c r="C19" s="6">
        <v>350000</v>
      </c>
      <c r="D19" s="28">
        <v>3</v>
      </c>
      <c r="E19" s="6">
        <f t="shared" si="1"/>
        <v>1050000</v>
      </c>
      <c r="F19" s="11" t="s">
        <v>37</v>
      </c>
      <c r="G19" s="6">
        <f t="shared" si="2"/>
        <v>105000</v>
      </c>
      <c r="H19" s="6" t="s">
        <v>70</v>
      </c>
      <c r="I19" s="5" t="s">
        <v>82</v>
      </c>
    </row>
    <row r="20" spans="1:9" x14ac:dyDescent="0.3">
      <c r="A20" s="40"/>
      <c r="B20" s="26" t="s">
        <v>24</v>
      </c>
      <c r="C20" s="6">
        <v>1200000</v>
      </c>
      <c r="D20" s="6">
        <v>1</v>
      </c>
      <c r="E20" s="6">
        <f t="shared" si="1"/>
        <v>1200000</v>
      </c>
      <c r="F20" s="11" t="s">
        <v>38</v>
      </c>
      <c r="G20" s="6">
        <f>E20*4.4%</f>
        <v>52800.000000000007</v>
      </c>
      <c r="H20" s="6" t="s">
        <v>71</v>
      </c>
      <c r="I20" s="12" t="s">
        <v>72</v>
      </c>
    </row>
    <row r="21" spans="1:9" x14ac:dyDescent="0.3">
      <c r="A21" s="40"/>
      <c r="B21" s="26" t="s">
        <v>25</v>
      </c>
      <c r="C21" s="6">
        <v>500000</v>
      </c>
      <c r="D21" s="6">
        <v>8</v>
      </c>
      <c r="E21" s="6">
        <f t="shared" si="1"/>
        <v>4000000</v>
      </c>
      <c r="F21" s="11" t="s">
        <v>38</v>
      </c>
      <c r="G21" s="6">
        <f>E21*4.4%</f>
        <v>176000.00000000003</v>
      </c>
      <c r="H21" s="6" t="s">
        <v>40</v>
      </c>
      <c r="I21" s="5" t="s">
        <v>66</v>
      </c>
    </row>
    <row r="22" spans="1:9" x14ac:dyDescent="0.3">
      <c r="A22" s="40"/>
      <c r="B22" s="26" t="s">
        <v>26</v>
      </c>
      <c r="C22" s="6">
        <v>400000</v>
      </c>
      <c r="D22" s="6">
        <v>1</v>
      </c>
      <c r="E22" s="6">
        <f t="shared" si="1"/>
        <v>400000</v>
      </c>
      <c r="F22" s="11" t="s">
        <v>37</v>
      </c>
      <c r="G22" s="6">
        <f t="shared" si="2"/>
        <v>40000</v>
      </c>
      <c r="H22" s="6" t="s">
        <v>41</v>
      </c>
      <c r="I22" s="5"/>
    </row>
    <row r="23" spans="1:9" x14ac:dyDescent="0.3">
      <c r="A23" s="40"/>
      <c r="B23" s="26" t="s">
        <v>73</v>
      </c>
      <c r="C23" s="6">
        <v>200000</v>
      </c>
      <c r="D23" s="6">
        <v>1</v>
      </c>
      <c r="E23" s="6">
        <f t="shared" si="1"/>
        <v>200000</v>
      </c>
      <c r="F23" s="11"/>
      <c r="G23" s="6"/>
      <c r="H23" s="6" t="s">
        <v>42</v>
      </c>
      <c r="I23" s="38" t="s">
        <v>74</v>
      </c>
    </row>
    <row r="24" spans="1:9" x14ac:dyDescent="0.3">
      <c r="A24" s="40"/>
      <c r="B24" s="26"/>
      <c r="C24" s="6">
        <v>150000</v>
      </c>
      <c r="D24" s="6">
        <v>1</v>
      </c>
      <c r="E24" s="6">
        <f t="shared" si="1"/>
        <v>150000</v>
      </c>
      <c r="F24" s="11"/>
      <c r="G24" s="6"/>
      <c r="H24" s="6" t="s">
        <v>43</v>
      </c>
      <c r="I24" s="38"/>
    </row>
    <row r="25" spans="1:9" x14ac:dyDescent="0.3">
      <c r="A25" s="40"/>
      <c r="B25" s="26"/>
      <c r="C25" s="6">
        <v>150000</v>
      </c>
      <c r="D25" s="6">
        <v>1</v>
      </c>
      <c r="E25" s="6">
        <f t="shared" si="1"/>
        <v>150000</v>
      </c>
      <c r="F25" s="11"/>
      <c r="G25" s="6"/>
      <c r="H25" s="6" t="s">
        <v>44</v>
      </c>
      <c r="I25" s="38"/>
    </row>
    <row r="26" spans="1:9" x14ac:dyDescent="0.3">
      <c r="A26" s="40"/>
      <c r="B26" s="26"/>
      <c r="C26" s="6">
        <v>150000</v>
      </c>
      <c r="D26" s="6">
        <v>1</v>
      </c>
      <c r="E26" s="6">
        <f t="shared" si="1"/>
        <v>150000</v>
      </c>
      <c r="F26" s="11"/>
      <c r="G26" s="6"/>
      <c r="H26" s="6" t="s">
        <v>45</v>
      </c>
      <c r="I26" s="38"/>
    </row>
    <row r="27" spans="1:9" x14ac:dyDescent="0.3">
      <c r="A27" s="40"/>
      <c r="B27" s="26"/>
      <c r="C27" s="6">
        <v>150000</v>
      </c>
      <c r="D27" s="6">
        <v>1</v>
      </c>
      <c r="E27" s="6">
        <f t="shared" si="1"/>
        <v>150000</v>
      </c>
      <c r="F27" s="11"/>
      <c r="G27" s="6"/>
      <c r="H27" s="6" t="s">
        <v>46</v>
      </c>
      <c r="I27" s="38"/>
    </row>
    <row r="28" spans="1:9" x14ac:dyDescent="0.3">
      <c r="A28" s="40"/>
      <c r="B28" s="26"/>
      <c r="C28" s="6">
        <v>150000</v>
      </c>
      <c r="D28" s="6">
        <v>1</v>
      </c>
      <c r="E28" s="6">
        <f t="shared" si="1"/>
        <v>150000</v>
      </c>
      <c r="F28" s="11"/>
      <c r="G28" s="6"/>
      <c r="H28" s="6" t="s">
        <v>47</v>
      </c>
      <c r="I28" s="38"/>
    </row>
    <row r="29" spans="1:9" x14ac:dyDescent="0.3">
      <c r="A29" s="40"/>
      <c r="B29" s="26" t="s">
        <v>27</v>
      </c>
      <c r="C29" s="6">
        <v>200000</v>
      </c>
      <c r="D29" s="6">
        <v>2</v>
      </c>
      <c r="E29" s="6">
        <f t="shared" si="1"/>
        <v>400000</v>
      </c>
      <c r="F29" s="11"/>
      <c r="G29" s="6"/>
      <c r="H29" s="6" t="s">
        <v>48</v>
      </c>
      <c r="I29" s="38"/>
    </row>
    <row r="30" spans="1:9" x14ac:dyDescent="0.3">
      <c r="A30" s="40"/>
      <c r="B30" s="26" t="s">
        <v>28</v>
      </c>
      <c r="C30" s="6">
        <v>1000000</v>
      </c>
      <c r="D30" s="6">
        <v>1</v>
      </c>
      <c r="E30" s="6">
        <f t="shared" si="1"/>
        <v>1000000</v>
      </c>
      <c r="F30" s="11"/>
      <c r="G30" s="6"/>
      <c r="H30" s="6" t="s">
        <v>49</v>
      </c>
      <c r="I30" s="5" t="s">
        <v>56</v>
      </c>
    </row>
    <row r="31" spans="1:9" ht="15" thickBot="1" x14ac:dyDescent="0.35">
      <c r="A31" s="40"/>
      <c r="B31" s="27" t="s">
        <v>50</v>
      </c>
      <c r="C31" s="14"/>
      <c r="D31" s="14"/>
      <c r="E31" s="14">
        <v>0</v>
      </c>
      <c r="F31" s="14"/>
      <c r="G31" s="14"/>
      <c r="H31" s="14" t="s">
        <v>51</v>
      </c>
      <c r="I31" s="13"/>
    </row>
    <row r="32" spans="1:9" ht="15" thickBot="1" x14ac:dyDescent="0.35">
      <c r="A32" s="41"/>
      <c r="B32" s="15" t="s">
        <v>52</v>
      </c>
      <c r="C32" s="16"/>
      <c r="D32" s="16"/>
      <c r="E32" s="16">
        <f>SUM(E13:E31)</f>
        <v>16050000</v>
      </c>
      <c r="F32" s="16"/>
      <c r="G32" s="16">
        <f>SUM(G13:G31)</f>
        <v>1078800</v>
      </c>
      <c r="H32" s="17"/>
      <c r="I32" s="18"/>
    </row>
    <row r="33" spans="1:12" ht="15" thickBot="1" x14ac:dyDescent="0.35">
      <c r="A33" s="41"/>
      <c r="B33" s="19" t="s">
        <v>55</v>
      </c>
      <c r="C33" s="20"/>
      <c r="D33" s="20"/>
      <c r="E33" s="20">
        <f>E32+G32</f>
        <v>17128800</v>
      </c>
      <c r="F33" s="17"/>
      <c r="G33" s="17"/>
      <c r="H33" s="17"/>
      <c r="I33" s="18" t="s">
        <v>57</v>
      </c>
    </row>
    <row r="34" spans="1:12" ht="15" thickBot="1" x14ac:dyDescent="0.35">
      <c r="B34" s="2"/>
      <c r="C34" s="3"/>
      <c r="D34" s="3"/>
      <c r="E34" s="3"/>
      <c r="F34" s="3"/>
      <c r="G34" s="3"/>
      <c r="H34" s="3"/>
      <c r="I34" s="2"/>
    </row>
    <row r="35" spans="1:12" x14ac:dyDescent="0.3">
      <c r="B35" s="22" t="s">
        <v>53</v>
      </c>
      <c r="C35" s="23">
        <f>E10</f>
        <v>2930000</v>
      </c>
      <c r="E35" s="31" t="s">
        <v>60</v>
      </c>
      <c r="F35" s="31"/>
      <c r="G35" s="21" t="s">
        <v>75</v>
      </c>
      <c r="H35" s="3"/>
      <c r="I35" s="2"/>
    </row>
    <row r="36" spans="1:12" x14ac:dyDescent="0.3">
      <c r="B36" s="24" t="s">
        <v>54</v>
      </c>
      <c r="C36" s="25">
        <f>C35+E33</f>
        <v>20058800</v>
      </c>
      <c r="E36" s="31" t="s">
        <v>61</v>
      </c>
      <c r="F36" s="31"/>
      <c r="G36" s="21" t="s">
        <v>76</v>
      </c>
      <c r="I36" s="3"/>
      <c r="J36" s="3"/>
      <c r="K36" s="3"/>
      <c r="L36" s="3"/>
    </row>
    <row r="37" spans="1:12" x14ac:dyDescent="0.3">
      <c r="B37" s="29" t="s">
        <v>63</v>
      </c>
      <c r="C37" s="32">
        <v>22000000</v>
      </c>
      <c r="D37" s="1"/>
      <c r="E37" s="1"/>
      <c r="F37" s="1"/>
      <c r="G37" s="1"/>
      <c r="H37" s="1"/>
    </row>
    <row r="38" spans="1:12" x14ac:dyDescent="0.3">
      <c r="B38" s="39"/>
      <c r="C38" s="33"/>
      <c r="D38" s="1"/>
      <c r="E38" s="1"/>
      <c r="F38" s="1"/>
      <c r="G38" s="1"/>
      <c r="H38" s="1"/>
    </row>
    <row r="39" spans="1:12" x14ac:dyDescent="0.3">
      <c r="B39" s="29" t="s">
        <v>62</v>
      </c>
      <c r="C39" s="32">
        <v>30000000</v>
      </c>
    </row>
    <row r="40" spans="1:12" ht="15" thickBot="1" x14ac:dyDescent="0.35">
      <c r="B40" s="30"/>
      <c r="C40" s="34"/>
    </row>
  </sheetData>
  <mergeCells count="21">
    <mergeCell ref="A1:B1"/>
    <mergeCell ref="A11:B11"/>
    <mergeCell ref="H15:H18"/>
    <mergeCell ref="I23:I29"/>
    <mergeCell ref="B37:B38"/>
    <mergeCell ref="A2:A10"/>
    <mergeCell ref="A12:A33"/>
    <mergeCell ref="F2:H2"/>
    <mergeCell ref="F3:H3"/>
    <mergeCell ref="F4:H4"/>
    <mergeCell ref="F5:H5"/>
    <mergeCell ref="F6:H6"/>
    <mergeCell ref="F7:H7"/>
    <mergeCell ref="F8:H8"/>
    <mergeCell ref="F9:H9"/>
    <mergeCell ref="F10:H10"/>
    <mergeCell ref="B39:B40"/>
    <mergeCell ref="E35:F35"/>
    <mergeCell ref="E36:F36"/>
    <mergeCell ref="C37:C38"/>
    <mergeCell ref="C39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Kwon, Brian</cp:lastModifiedBy>
  <dcterms:created xsi:type="dcterms:W3CDTF">2015-10-15T00:15:23Z</dcterms:created>
  <dcterms:modified xsi:type="dcterms:W3CDTF">2021-01-23T15:09:52Z</dcterms:modified>
</cp:coreProperties>
</file>