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4\Section09\"/>
    </mc:Choice>
  </mc:AlternateContent>
  <xr:revisionPtr revIDLastSave="0" documentId="8_{A9532E17-A187-4367-8529-677C8A2F726B}" xr6:coauthVersionLast="40" xr6:coauthVersionMax="40" xr10:uidLastSave="{00000000-0000-0000-0000-000000000000}"/>
  <bookViews>
    <workbookView xWindow="0" yWindow="0" windowWidth="15360" windowHeight="8160" activeTab="1" xr2:uid="{DF1E8FC2-741A-45EA-83E0-D32B1DD378CB}"/>
  </bookViews>
  <sheets>
    <sheet name="사원정보" sheetId="1" r:id="rId1"/>
    <sheet name="조회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E4" i="2" l="1"/>
  <c r="C5" i="2"/>
  <c r="E5" i="2"/>
  <c r="C7" i="2"/>
  <c r="C6" i="2"/>
  <c r="E6" i="2"/>
  <c r="H3" i="1"/>
  <c r="H4" i="1"/>
  <c r="H5" i="1"/>
  <c r="H6" i="1"/>
  <c r="H7" i="1"/>
  <c r="H8" i="1"/>
  <c r="H9" i="1"/>
  <c r="H10" i="1"/>
  <c r="H11" i="1"/>
  <c r="G11" i="1"/>
  <c r="G10" i="1"/>
  <c r="G9" i="1"/>
  <c r="G8" i="1"/>
  <c r="G7" i="1"/>
  <c r="G6" i="1"/>
  <c r="G5" i="1"/>
  <c r="G4" i="1"/>
  <c r="G3" i="1"/>
  <c r="E7" i="2" l="1"/>
</calcChain>
</file>

<file path=xl/sharedStrings.xml><?xml version="1.0" encoding="utf-8"?>
<sst xmlns="http://schemas.openxmlformats.org/spreadsheetml/2006/main" count="71" uniqueCount="61">
  <si>
    <t>사원번호</t>
    <phoneticPr fontId="4" type="noConversion"/>
  </si>
  <si>
    <t>이름</t>
    <phoneticPr fontId="3" type="noConversion"/>
  </si>
  <si>
    <t>주민번호</t>
    <phoneticPr fontId="3" type="noConversion"/>
  </si>
  <si>
    <t>직위</t>
  </si>
  <si>
    <t>자택 전화</t>
    <phoneticPr fontId="3" type="noConversion"/>
  </si>
  <si>
    <t>내선 번호</t>
  </si>
  <si>
    <t>성별</t>
    <phoneticPr fontId="3" type="noConversion"/>
  </si>
  <si>
    <t>나이</t>
    <phoneticPr fontId="3" type="noConversion"/>
  </si>
  <si>
    <t>CG92111</t>
    <phoneticPr fontId="4" type="noConversion"/>
  </si>
  <si>
    <t>박병철</t>
  </si>
  <si>
    <t>801010-1******</t>
  </si>
  <si>
    <t>사원</t>
    <phoneticPr fontId="4" type="noConversion"/>
  </si>
  <si>
    <t>(02)578-8988</t>
  </si>
  <si>
    <t>5467</t>
  </si>
  <si>
    <t>CG90112</t>
    <phoneticPr fontId="4" type="noConversion"/>
  </si>
  <si>
    <t>조예준</t>
    <phoneticPr fontId="3" type="noConversion"/>
  </si>
  <si>
    <t>781201-1******</t>
  </si>
  <si>
    <t>과장</t>
    <phoneticPr fontId="4" type="noConversion"/>
  </si>
  <si>
    <t>(031)69-0136</t>
  </si>
  <si>
    <t>3457</t>
  </si>
  <si>
    <t>CG91113</t>
    <phoneticPr fontId="4" type="noConversion"/>
  </si>
  <si>
    <t>한재호</t>
  </si>
  <si>
    <t>750302-2******</t>
  </si>
  <si>
    <t>(061)73-0256</t>
  </si>
  <si>
    <t>3355</t>
  </si>
  <si>
    <t>CG92134</t>
    <phoneticPr fontId="4" type="noConversion"/>
  </si>
  <si>
    <t>정수란</t>
  </si>
  <si>
    <t>680410-2******</t>
  </si>
  <si>
    <t>대리</t>
    <phoneticPr fontId="4" type="noConversion"/>
  </si>
  <si>
    <t>(051)587-4783</t>
  </si>
  <si>
    <t>5176</t>
  </si>
  <si>
    <t>CG91115</t>
    <phoneticPr fontId="4" type="noConversion"/>
  </si>
  <si>
    <t>이도현</t>
  </si>
  <si>
    <t>760506-2******</t>
  </si>
  <si>
    <t>부장</t>
    <phoneticPr fontId="4" type="noConversion"/>
  </si>
  <si>
    <t>(031)515-0278</t>
  </si>
  <si>
    <t>3453</t>
  </si>
  <si>
    <t>CG90116</t>
    <phoneticPr fontId="4" type="noConversion"/>
  </si>
  <si>
    <t>김동호</t>
  </si>
  <si>
    <t>760809-1******</t>
  </si>
  <si>
    <t>(02)518-3876</t>
    <phoneticPr fontId="3" type="noConversion"/>
  </si>
  <si>
    <t>0428</t>
    <phoneticPr fontId="3" type="noConversion"/>
  </si>
  <si>
    <t>CG92117</t>
    <phoneticPr fontId="4" type="noConversion"/>
  </si>
  <si>
    <t>고원지</t>
  </si>
  <si>
    <t>770906-1******</t>
  </si>
  <si>
    <t>(041)19-1784</t>
  </si>
  <si>
    <t>0465</t>
    <phoneticPr fontId="3" type="noConversion"/>
  </si>
  <si>
    <t>CG90118</t>
    <phoneticPr fontId="4" type="noConversion"/>
  </si>
  <si>
    <t>김기연</t>
  </si>
  <si>
    <t>790403-2******</t>
  </si>
  <si>
    <t>(061)983-1985</t>
  </si>
  <si>
    <t>2344</t>
  </si>
  <si>
    <t>CG91119</t>
    <phoneticPr fontId="4" type="noConversion"/>
  </si>
  <si>
    <t>조홍제</t>
    <phoneticPr fontId="3" type="noConversion"/>
  </si>
  <si>
    <t>790109-1******</t>
  </si>
  <si>
    <t>(051)465-1248</t>
  </si>
  <si>
    <t>0452</t>
    <phoneticPr fontId="3" type="noConversion"/>
  </si>
  <si>
    <t>사원 이름 선택</t>
    <phoneticPr fontId="3" type="noConversion"/>
  </si>
  <si>
    <t>사원번호</t>
    <phoneticPr fontId="3" type="noConversion"/>
  </si>
  <si>
    <t>자택 전화</t>
  </si>
  <si>
    <t>사원이름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</si>
</sst>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\-0,,&quot;******&quot;"/>
    <numFmt numFmtId="177" formatCode=";;;"/>
  </numFmts>
  <fonts count="7" x14ac:knownFonts="1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23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/>
    </xf>
    <xf numFmtId="0" fontId="5" fillId="0" borderId="0" xfId="1" applyFont="1"/>
    <xf numFmtId="0" fontId="5" fillId="0" borderId="1" xfId="1" applyFont="1" applyFill="1" applyBorder="1" applyAlignment="1">
      <alignment horizontal="center" wrapText="1"/>
    </xf>
    <xf numFmtId="176" fontId="5" fillId="0" borderId="1" xfId="2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wrapText="1"/>
    </xf>
    <xf numFmtId="0" fontId="5" fillId="0" borderId="1" xfId="1" applyFont="1" applyBorder="1" applyAlignment="1">
      <alignment horizontal="center"/>
    </xf>
    <xf numFmtId="0" fontId="5" fillId="0" borderId="1" xfId="1" applyNumberFormat="1" applyFont="1" applyBorder="1" applyAlignment="1">
      <alignment horizontal="center"/>
    </xf>
    <xf numFmtId="0" fontId="5" fillId="0" borderId="1" xfId="1" quotePrefix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 wrapText="1"/>
    </xf>
    <xf numFmtId="0" fontId="6" fillId="0" borderId="0" xfId="0" applyFont="1">
      <alignment vertical="center"/>
    </xf>
    <xf numFmtId="0" fontId="5" fillId="0" borderId="2" xfId="1" applyFont="1" applyFill="1" applyBorder="1" applyAlignment="1">
      <alignment wrapText="1"/>
    </xf>
    <xf numFmtId="0" fontId="5" fillId="0" borderId="3" xfId="1" applyFont="1" applyFill="1" applyBorder="1" applyAlignment="1">
      <alignment horizontal="center" wrapText="1"/>
    </xf>
    <xf numFmtId="0" fontId="5" fillId="0" borderId="3" xfId="1" applyFont="1" applyFill="1" applyBorder="1" applyAlignment="1">
      <alignment wrapText="1"/>
    </xf>
    <xf numFmtId="0" fontId="5" fillId="0" borderId="0" xfId="1" applyFont="1" applyAlignment="1">
      <alignment horizont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5" fillId="0" borderId="1" xfId="1" applyFont="1" applyFill="1" applyBorder="1" applyAlignment="1">
      <alignment horizontal="center"/>
    </xf>
    <xf numFmtId="176" fontId="5" fillId="0" borderId="1" xfId="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3">
    <cellStyle name="표준" xfId="0" builtinId="0"/>
    <cellStyle name="표준 10" xfId="1" xr:uid="{61701F0E-B26B-44C9-AD9C-C31599EE70B2}"/>
    <cellStyle name="표준_Sheet3" xfId="2" xr:uid="{12866344-E6D2-4F87-BF42-EF0310FB2B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6" fmlaLink="$A$1" fmlaRange="사원정보!$B$3:$B$11" noThreeD="1" se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7620</xdr:rowOff>
        </xdr:from>
        <xdr:to>
          <xdr:col>4</xdr:col>
          <xdr:colOff>15240</xdr:colOff>
          <xdr:row>2</xdr:row>
          <xdr:rowOff>15240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A9DC73C-32B0-4023-8C5B-285C4CA5D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ED53-88BA-4024-BDA8-D0C0B06260F5}">
  <dimension ref="A2:H14"/>
  <sheetViews>
    <sheetView workbookViewId="0">
      <selection activeCell="H3" sqref="H3"/>
    </sheetView>
  </sheetViews>
  <sheetFormatPr defaultColWidth="9" defaultRowHeight="17.25" customHeight="1" x14ac:dyDescent="0.4"/>
  <cols>
    <col min="1" max="1" width="9.19921875" style="4" bestFit="1" customWidth="1"/>
    <col min="2" max="2" width="7.796875" style="16" customWidth="1"/>
    <col min="3" max="3" width="17.19921875" style="12" customWidth="1"/>
    <col min="4" max="4" width="6.296875" style="16" customWidth="1"/>
    <col min="5" max="5" width="13.59765625" style="4" customWidth="1"/>
    <col min="6" max="6" width="9.796875" style="16" customWidth="1"/>
    <col min="7" max="7" width="9" style="4"/>
    <col min="8" max="8" width="11.09765625" style="4" bestFit="1" customWidth="1"/>
    <col min="9" max="16384" width="9" style="4"/>
  </cols>
  <sheetData>
    <row r="2" spans="1:8" ht="17.25" customHeight="1" x14ac:dyDescent="0.4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3" t="s">
        <v>7</v>
      </c>
    </row>
    <row r="3" spans="1:8" ht="17.25" customHeight="1" x14ac:dyDescent="0.4">
      <c r="A3" s="5" t="s">
        <v>8</v>
      </c>
      <c r="B3" s="5" t="s">
        <v>9</v>
      </c>
      <c r="C3" s="6" t="s">
        <v>10</v>
      </c>
      <c r="D3" s="5" t="s">
        <v>11</v>
      </c>
      <c r="E3" s="7" t="s">
        <v>12</v>
      </c>
      <c r="F3" s="5" t="s">
        <v>13</v>
      </c>
      <c r="G3" s="8" t="str">
        <f>IF(MID(C3,8,1)="1","남자","여자")</f>
        <v>남자</v>
      </c>
      <c r="H3" s="9">
        <f ca="1">DATEDIF(DATE(LEFT(C3,2),MID(C3,3,2),MID(C3,5,2)),TODAY(),"Y")</f>
        <v>38</v>
      </c>
    </row>
    <row r="4" spans="1:8" ht="17.25" customHeight="1" x14ac:dyDescent="0.4">
      <c r="A4" s="5" t="s">
        <v>14</v>
      </c>
      <c r="B4" s="5" t="s">
        <v>15</v>
      </c>
      <c r="C4" s="6" t="s">
        <v>16</v>
      </c>
      <c r="D4" s="5" t="s">
        <v>17</v>
      </c>
      <c r="E4" s="7" t="s">
        <v>18</v>
      </c>
      <c r="F4" s="5" t="s">
        <v>19</v>
      </c>
      <c r="G4" s="8" t="str">
        <f t="shared" ref="G4:G11" si="0">IF(MID(C4,8,1)="1","남자","여자")</f>
        <v>남자</v>
      </c>
      <c r="H4" s="9">
        <f t="shared" ref="H4:H11" ca="1" si="1">DATEDIF(DATE(LEFT(C4,2),MID(C4,3,2),MID(C4,5,2)),TODAY(),"Y")</f>
        <v>40</v>
      </c>
    </row>
    <row r="5" spans="1:8" ht="17.25" customHeight="1" x14ac:dyDescent="0.4">
      <c r="A5" s="5" t="s">
        <v>20</v>
      </c>
      <c r="B5" s="5" t="s">
        <v>21</v>
      </c>
      <c r="C5" s="6" t="s">
        <v>22</v>
      </c>
      <c r="D5" s="5" t="s">
        <v>11</v>
      </c>
      <c r="E5" s="7" t="s">
        <v>23</v>
      </c>
      <c r="F5" s="5" t="s">
        <v>24</v>
      </c>
      <c r="G5" s="8" t="str">
        <f t="shared" si="0"/>
        <v>여자</v>
      </c>
      <c r="H5" s="9">
        <f t="shared" ca="1" si="1"/>
        <v>43</v>
      </c>
    </row>
    <row r="6" spans="1:8" ht="17.25" customHeight="1" x14ac:dyDescent="0.4">
      <c r="A6" s="5" t="s">
        <v>25</v>
      </c>
      <c r="B6" s="5" t="s">
        <v>26</v>
      </c>
      <c r="C6" s="6" t="s">
        <v>27</v>
      </c>
      <c r="D6" s="5" t="s">
        <v>28</v>
      </c>
      <c r="E6" s="7" t="s">
        <v>29</v>
      </c>
      <c r="F6" s="5" t="s">
        <v>30</v>
      </c>
      <c r="G6" s="8" t="str">
        <f t="shared" si="0"/>
        <v>여자</v>
      </c>
      <c r="H6" s="9">
        <f t="shared" ca="1" si="1"/>
        <v>50</v>
      </c>
    </row>
    <row r="7" spans="1:8" ht="17.25" customHeight="1" x14ac:dyDescent="0.4">
      <c r="A7" s="5" t="s">
        <v>31</v>
      </c>
      <c r="B7" s="5" t="s">
        <v>32</v>
      </c>
      <c r="C7" s="6" t="s">
        <v>33</v>
      </c>
      <c r="D7" s="5" t="s">
        <v>34</v>
      </c>
      <c r="E7" s="7" t="s">
        <v>35</v>
      </c>
      <c r="F7" s="5" t="s">
        <v>36</v>
      </c>
      <c r="G7" s="8" t="str">
        <f t="shared" si="0"/>
        <v>여자</v>
      </c>
      <c r="H7" s="9">
        <f t="shared" ca="1" si="1"/>
        <v>42</v>
      </c>
    </row>
    <row r="8" spans="1:8" ht="17.25" customHeight="1" x14ac:dyDescent="0.4">
      <c r="A8" s="5" t="s">
        <v>37</v>
      </c>
      <c r="B8" s="5" t="s">
        <v>38</v>
      </c>
      <c r="C8" s="6" t="s">
        <v>39</v>
      </c>
      <c r="D8" s="5" t="s">
        <v>17</v>
      </c>
      <c r="E8" s="7" t="s">
        <v>40</v>
      </c>
      <c r="F8" s="10" t="s">
        <v>41</v>
      </c>
      <c r="G8" s="8" t="str">
        <f t="shared" si="0"/>
        <v>남자</v>
      </c>
      <c r="H8" s="9">
        <f t="shared" ca="1" si="1"/>
        <v>42</v>
      </c>
    </row>
    <row r="9" spans="1:8" ht="17.25" customHeight="1" x14ac:dyDescent="0.4">
      <c r="A9" s="5" t="s">
        <v>42</v>
      </c>
      <c r="B9" s="5" t="s">
        <v>43</v>
      </c>
      <c r="C9" s="6" t="s">
        <v>44</v>
      </c>
      <c r="D9" s="5" t="s">
        <v>28</v>
      </c>
      <c r="E9" s="7" t="s">
        <v>45</v>
      </c>
      <c r="F9" s="10" t="s">
        <v>46</v>
      </c>
      <c r="G9" s="8" t="str">
        <f t="shared" si="0"/>
        <v>남자</v>
      </c>
      <c r="H9" s="9">
        <f t="shared" ca="1" si="1"/>
        <v>41</v>
      </c>
    </row>
    <row r="10" spans="1:8" ht="17.25" customHeight="1" x14ac:dyDescent="0.4">
      <c r="A10" s="5" t="s">
        <v>47</v>
      </c>
      <c r="B10" s="5" t="s">
        <v>48</v>
      </c>
      <c r="C10" s="6" t="s">
        <v>49</v>
      </c>
      <c r="D10" s="5" t="s">
        <v>28</v>
      </c>
      <c r="E10" s="7" t="s">
        <v>50</v>
      </c>
      <c r="F10" s="5" t="s">
        <v>51</v>
      </c>
      <c r="G10" s="8" t="str">
        <f t="shared" si="0"/>
        <v>여자</v>
      </c>
      <c r="H10" s="9">
        <f t="shared" ca="1" si="1"/>
        <v>39</v>
      </c>
    </row>
    <row r="11" spans="1:8" ht="17.25" customHeight="1" x14ac:dyDescent="0.4">
      <c r="A11" s="5" t="s">
        <v>52</v>
      </c>
      <c r="B11" s="5" t="s">
        <v>53</v>
      </c>
      <c r="C11" s="6" t="s">
        <v>54</v>
      </c>
      <c r="D11" s="5" t="s">
        <v>11</v>
      </c>
      <c r="E11" s="7" t="s">
        <v>55</v>
      </c>
      <c r="F11" s="10" t="s">
        <v>56</v>
      </c>
      <c r="G11" s="8" t="str">
        <f t="shared" si="0"/>
        <v>남자</v>
      </c>
      <c r="H11" s="9">
        <f t="shared" ca="1" si="1"/>
        <v>40</v>
      </c>
    </row>
    <row r="12" spans="1:8" ht="17.25" customHeight="1" x14ac:dyDescent="0.4">
      <c r="A12" s="11"/>
      <c r="B12" s="11"/>
      <c r="D12" s="11"/>
      <c r="E12" s="13"/>
      <c r="F12" s="11"/>
    </row>
    <row r="13" spans="1:8" ht="17.25" customHeight="1" x14ac:dyDescent="0.4">
      <c r="A13" s="14"/>
      <c r="B13" s="14"/>
      <c r="D13" s="14"/>
      <c r="E13" s="15"/>
      <c r="F13" s="14"/>
    </row>
    <row r="14" spans="1:8" ht="17.25" customHeight="1" x14ac:dyDescent="0.4">
      <c r="A14" s="14"/>
      <c r="B14" s="14"/>
      <c r="D14" s="14"/>
      <c r="E14" s="15"/>
      <c r="F14" s="14"/>
    </row>
  </sheetData>
  <phoneticPr fontId="3" type="noConversion"/>
  <dataValidations count="1">
    <dataValidation type="custom" allowBlank="1" showInputMessage="1" showErrorMessage="1" sqref="A3:A14" xr:uid="{02869702-E9C4-4664-8DED-B113BE1C76BB}">
      <formula1>"countif($A$3:A4,A4)&lt;1"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3:F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2EC8-C2C3-4F6A-9CEA-2ED68B276AC9}">
  <dimension ref="A1:E7"/>
  <sheetViews>
    <sheetView tabSelected="1" workbookViewId="0"/>
  </sheetViews>
  <sheetFormatPr defaultRowHeight="24" customHeight="1" x14ac:dyDescent="0.4"/>
  <cols>
    <col min="2" max="2" width="14.09765625" customWidth="1"/>
    <col min="3" max="3" width="16" customWidth="1"/>
    <col min="4" max="4" width="15" style="19" customWidth="1"/>
    <col min="5" max="5" width="19" style="19" customWidth="1"/>
    <col min="6" max="6" width="12.69921875" customWidth="1"/>
    <col min="7" max="7" width="18.09765625" customWidth="1"/>
  </cols>
  <sheetData>
    <row r="1" spans="1:5" ht="24" customHeight="1" x14ac:dyDescent="0.4">
      <c r="A1" s="22">
        <v>3</v>
      </c>
    </row>
    <row r="2" spans="1:5" ht="24" customHeight="1" x14ac:dyDescent="0.4">
      <c r="C2" s="17" t="s">
        <v>57</v>
      </c>
      <c r="D2" s="18"/>
    </row>
    <row r="4" spans="1:5" ht="24" customHeight="1" x14ac:dyDescent="0.4">
      <c r="B4" s="1" t="s">
        <v>58</v>
      </c>
      <c r="C4" s="20" t="str">
        <f>INDEX(사원정보!A3:A11,조회!A1,1)</f>
        <v>CG91113</v>
      </c>
      <c r="D4" s="1" t="s">
        <v>59</v>
      </c>
      <c r="E4" s="18" t="str">
        <f>VLOOKUP(C4,사원정보!A3:H11,5,FALSE)</f>
        <v>(061)73-0256</v>
      </c>
    </row>
    <row r="5" spans="1:5" ht="24" customHeight="1" x14ac:dyDescent="0.4">
      <c r="B5" s="1" t="s">
        <v>60</v>
      </c>
      <c r="C5" s="20" t="str">
        <f>VLOOKUP(C4,사원정보!A3:H11,2,FALSE)</f>
        <v>한재호</v>
      </c>
      <c r="D5" s="1" t="s">
        <v>5</v>
      </c>
      <c r="E5" s="18" t="str">
        <f>VLOOKUP(C4,사원정보!A3:H11,6,FALSE)</f>
        <v>3355</v>
      </c>
    </row>
    <row r="6" spans="1:5" ht="24" customHeight="1" x14ac:dyDescent="0.4">
      <c r="B6" s="2" t="s">
        <v>2</v>
      </c>
      <c r="C6" s="21" t="str">
        <f>VLOOKUP(C4,사원정보!A3:H11,3,FALSE)</f>
        <v>750302-2******</v>
      </c>
      <c r="D6" s="3" t="s">
        <v>6</v>
      </c>
      <c r="E6" s="18" t="str">
        <f>VLOOKUP(C4,사원정보!A3:H11,7,FALSE)</f>
        <v>여자</v>
      </c>
    </row>
    <row r="7" spans="1:5" ht="24" customHeight="1" x14ac:dyDescent="0.4">
      <c r="B7" s="1" t="s">
        <v>3</v>
      </c>
      <c r="C7" s="18" t="str">
        <f>VLOOKUP(C4,사원정보!A3:H11,4,FALSE)</f>
        <v>사원</v>
      </c>
      <c r="D7" s="3" t="s">
        <v>7</v>
      </c>
      <c r="E7" s="18">
        <f ca="1">VLOOKUP(C4,사원정보!A3:H11,8,FALSE)</f>
        <v>43</v>
      </c>
    </row>
  </sheetData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7620</xdr:rowOff>
                  </from>
                  <to>
                    <xdr:col>4</xdr:col>
                    <xdr:colOff>15240</xdr:colOff>
                    <xdr:row>2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사원정보</vt:lpstr>
      <vt:lpstr>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2018-12-17T14:24:32Z</dcterms:created>
  <dcterms:modified xsi:type="dcterms:W3CDTF">2019-01-17T13:49:52Z</dcterms:modified>
</cp:coreProperties>
</file>