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.kwon\OneDrive - Thermo Fisher Scientific\Private\Excel training\"/>
    </mc:Choice>
  </mc:AlternateContent>
  <xr:revisionPtr revIDLastSave="0" documentId="13_ncr:1_{E49F3798-C13B-43ED-8F75-6141F91FB1A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장비타겟" sheetId="11" r:id="rId1"/>
    <sheet name="Table1" sheetId="6" r:id="rId2"/>
    <sheet name="Table2" sheetId="8" r:id="rId3"/>
    <sheet name="Raw data Summary " sheetId="2" r:id="rId4"/>
  </sheets>
  <definedNames>
    <definedName name="_xlnm._FilterDatabase" localSheetId="0" hidden="1">장비타겟!$B$2:$L$2</definedName>
    <definedName name="table">장비타겟!$L$4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" i="11" l="1"/>
  <c r="G6" i="11" l="1"/>
  <c r="G5" i="11"/>
  <c r="E6" i="11"/>
  <c r="E5" i="11"/>
  <c r="E4" i="11"/>
  <c r="I6" i="11" l="1"/>
  <c r="H5" i="11"/>
  <c r="J5" i="11" s="1"/>
  <c r="H4" i="11" l="1"/>
  <c r="J4" i="11" s="1"/>
  <c r="H6" i="11"/>
  <c r="J6" i="11" s="1"/>
  <c r="K6" i="11" s="1"/>
  <c r="L6" i="11" s="1"/>
  <c r="I4" i="11"/>
  <c r="I5" i="11"/>
  <c r="K5" i="11" s="1"/>
  <c r="L5" i="11" s="1"/>
  <c r="K4" i="11" l="1"/>
  <c r="L4" i="11" l="1"/>
  <c r="B2" i="8"/>
  <c r="B3" i="8" s="1"/>
  <c r="B4" i="8" s="1"/>
  <c r="B5" i="8" s="1"/>
  <c r="B6" i="8" s="1"/>
  <c r="B7" i="8" s="1"/>
  <c r="B8" i="8" s="1"/>
  <c r="L3" i="11" l="1"/>
</calcChain>
</file>

<file path=xl/sharedStrings.xml><?xml version="1.0" encoding="utf-8"?>
<sst xmlns="http://schemas.openxmlformats.org/spreadsheetml/2006/main" count="175" uniqueCount="34">
  <si>
    <t>담당자</t>
    <phoneticPr fontId="3" type="noConversion"/>
  </si>
  <si>
    <t>장비타겟</t>
    <phoneticPr fontId="3" type="noConversion"/>
  </si>
  <si>
    <t>종류 개수</t>
    <phoneticPr fontId="3" type="noConversion"/>
  </si>
  <si>
    <t>매출액</t>
    <phoneticPr fontId="3" type="noConversion"/>
  </si>
  <si>
    <t>S+</t>
    <phoneticPr fontId="3" type="noConversion"/>
  </si>
  <si>
    <t>S</t>
    <phoneticPr fontId="3" type="noConversion"/>
  </si>
  <si>
    <t>S+</t>
    <phoneticPr fontId="3" type="noConversion"/>
  </si>
  <si>
    <t>A</t>
    <phoneticPr fontId="3" type="noConversion"/>
  </si>
  <si>
    <t>B</t>
    <phoneticPr fontId="3" type="noConversion"/>
  </si>
  <si>
    <t>F</t>
    <phoneticPr fontId="3" type="noConversion"/>
  </si>
  <si>
    <t>A</t>
    <phoneticPr fontId="3" type="noConversion"/>
  </si>
  <si>
    <t>C</t>
    <phoneticPr fontId="3" type="noConversion"/>
  </si>
  <si>
    <t>B</t>
    <phoneticPr fontId="3" type="noConversion"/>
  </si>
  <si>
    <t>D</t>
    <phoneticPr fontId="3" type="noConversion"/>
  </si>
  <si>
    <t>E</t>
    <phoneticPr fontId="3" type="noConversion"/>
  </si>
  <si>
    <t>E</t>
    <phoneticPr fontId="3" type="noConversion"/>
  </si>
  <si>
    <t>C</t>
    <phoneticPr fontId="3" type="noConversion"/>
  </si>
  <si>
    <t>E</t>
    <phoneticPr fontId="3" type="noConversion"/>
  </si>
  <si>
    <t>종류개수</t>
    <phoneticPr fontId="3" type="noConversion"/>
  </si>
  <si>
    <t>A</t>
    <phoneticPr fontId="3" type="noConversion"/>
  </si>
  <si>
    <t>D</t>
    <phoneticPr fontId="3" type="noConversion"/>
  </si>
  <si>
    <t>F</t>
    <phoneticPr fontId="3" type="noConversion"/>
  </si>
  <si>
    <t>등급</t>
    <phoneticPr fontId="3" type="noConversion"/>
  </si>
  <si>
    <t>Percentage</t>
    <phoneticPr fontId="3" type="noConversion"/>
  </si>
  <si>
    <t>Attainment</t>
  </si>
  <si>
    <t>종류</t>
    <phoneticPr fontId="3" type="noConversion"/>
  </si>
  <si>
    <t>매출</t>
    <phoneticPr fontId="3" type="noConversion"/>
  </si>
  <si>
    <t>Division Leader</t>
  </si>
  <si>
    <t>Team Leader</t>
  </si>
  <si>
    <t>Salesrep</t>
  </si>
  <si>
    <t>홍길동</t>
  </si>
  <si>
    <t>이순신</t>
  </si>
  <si>
    <t>김세종</t>
  </si>
  <si>
    <t>달성율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</si>
</sst>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0.0%"/>
    <numFmt numFmtId="166" formatCode="_-* #,##0.0000_-;\-* #,##0.0000_-;_-* &quot;-&quot;_-;_-@_-"/>
    <numFmt numFmtId="167" formatCode="0_);[Red]\(0\)"/>
  </numFmts>
  <fonts count="6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16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/>
  </cellStyleXfs>
  <cellXfs count="38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0" applyNumberFormat="1">
      <alignment vertical="center"/>
    </xf>
    <xf numFmtId="165" fontId="0" fillId="0" borderId="0" xfId="0" applyNumberForma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 indent="2"/>
    </xf>
    <xf numFmtId="164" fontId="0" fillId="0" borderId="0" xfId="1" applyFont="1" applyBorder="1" applyAlignment="1">
      <alignment horizontal="center"/>
    </xf>
    <xf numFmtId="164" fontId="0" fillId="0" borderId="0" xfId="1" applyFont="1" applyBorder="1" applyAlignment="1">
      <alignment horizontal="left"/>
    </xf>
    <xf numFmtId="0" fontId="0" fillId="0" borderId="0" xfId="0" applyBorder="1">
      <alignment vertical="center"/>
    </xf>
    <xf numFmtId="164" fontId="0" fillId="0" borderId="0" xfId="1" applyFont="1" applyBorder="1">
      <alignment vertical="center"/>
    </xf>
    <xf numFmtId="9" fontId="0" fillId="0" borderId="0" xfId="2" applyFont="1" applyBorder="1">
      <alignment vertical="center"/>
    </xf>
    <xf numFmtId="164" fontId="0" fillId="0" borderId="0" xfId="1" applyFont="1">
      <alignment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>
      <alignment vertical="center"/>
    </xf>
    <xf numFmtId="164" fontId="5" fillId="0" borderId="0" xfId="1" applyFont="1">
      <alignment vertical="center"/>
    </xf>
    <xf numFmtId="167" fontId="5" fillId="2" borderId="0" xfId="1" applyNumberFormat="1" applyFont="1" applyFill="1">
      <alignment vertical="center"/>
    </xf>
    <xf numFmtId="9" fontId="0" fillId="2" borderId="0" xfId="0" applyNumberFormat="1" applyFill="1">
      <alignment vertical="center"/>
    </xf>
    <xf numFmtId="166" fontId="0" fillId="2" borderId="0" xfId="1" applyNumberFormat="1" applyFont="1" applyFill="1">
      <alignment vertical="center"/>
    </xf>
    <xf numFmtId="0" fontId="5" fillId="2" borderId="0" xfId="0" applyFont="1" applyFill="1">
      <alignment vertic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 vertical="center"/>
    </xf>
    <xf numFmtId="164" fontId="4" fillId="3" borderId="0" xfId="1" applyFont="1" applyFill="1" applyBorder="1" applyAlignment="1">
      <alignment horizontal="center" vertical="center"/>
    </xf>
    <xf numFmtId="9" fontId="4" fillId="3" borderId="0" xfId="0" applyNumberFormat="1" applyFont="1" applyFill="1" applyBorder="1" applyAlignment="1">
      <alignment horizontal="center" vertical="center"/>
    </xf>
    <xf numFmtId="0" fontId="0" fillId="4" borderId="0" xfId="0" applyFont="1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1" fontId="0" fillId="0" borderId="0" xfId="0" applyNumberFormat="1">
      <alignment vertical="center"/>
    </xf>
    <xf numFmtId="164" fontId="5" fillId="5" borderId="0" xfId="1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</cellXfs>
  <cellStyles count="4">
    <cellStyle name="Comma [0]" xfId="1" builtinId="6"/>
    <cellStyle name="Normal" xfId="0" builtinId="0"/>
    <cellStyle name="Normal 2" xfId="3" xr:uid="{00000000-0005-0000-0000-000002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280E0-A737-4E17-B64F-BA38FD91F7C1}">
  <dimension ref="B1:L6"/>
  <sheetViews>
    <sheetView showGridLines="0" tabSelected="1" zoomScaleNormal="100" workbookViewId="0">
      <selection activeCell="E15" sqref="E15"/>
    </sheetView>
  </sheetViews>
  <sheetFormatPr defaultRowHeight="14.4"/>
  <cols>
    <col min="1" max="1" width="4.88671875" customWidth="1"/>
    <col min="2" max="2" width="24" customWidth="1"/>
    <col min="3" max="3" width="19.6640625" style="2" customWidth="1"/>
    <col min="4" max="4" width="17.6640625" style="1" customWidth="1"/>
    <col min="5" max="5" width="17.109375" customWidth="1"/>
    <col min="6" max="6" width="14.6640625" bestFit="1" customWidth="1"/>
    <col min="7" max="7" width="20" bestFit="1" customWidth="1"/>
    <col min="8" max="8" width="5.44140625" style="13" bestFit="1" customWidth="1"/>
    <col min="9" max="9" width="15.21875" bestFit="1" customWidth="1"/>
    <col min="10" max="10" width="15.77734375" bestFit="1" customWidth="1"/>
    <col min="11" max="11" width="10.6640625" bestFit="1" customWidth="1"/>
    <col min="12" max="12" width="21" customWidth="1"/>
  </cols>
  <sheetData>
    <row r="1" spans="2:12" ht="9.6" customHeight="1"/>
    <row r="2" spans="2:12" s="3" customFormat="1" ht="22.2" customHeight="1">
      <c r="B2" s="6"/>
      <c r="C2" s="14" t="s">
        <v>0</v>
      </c>
      <c r="D2" s="14" t="s">
        <v>1</v>
      </c>
      <c r="E2" s="15" t="s">
        <v>2</v>
      </c>
      <c r="F2" s="15" t="s">
        <v>3</v>
      </c>
      <c r="G2" s="15" t="s">
        <v>33</v>
      </c>
      <c r="H2" s="36"/>
      <c r="I2" s="37" t="s">
        <v>18</v>
      </c>
      <c r="J2" s="37" t="s">
        <v>24</v>
      </c>
      <c r="K2" s="15" t="s">
        <v>22</v>
      </c>
      <c r="L2" s="15" t="s">
        <v>23</v>
      </c>
    </row>
    <row r="3" spans="2:12" s="3" customFormat="1">
      <c r="B3" s="22"/>
      <c r="C3" s="23"/>
      <c r="D3" s="23"/>
      <c r="E3" s="24"/>
      <c r="F3" s="24"/>
      <c r="G3" s="24"/>
      <c r="H3" s="25"/>
      <c r="I3" s="24"/>
      <c r="J3" s="24"/>
      <c r="K3" s="24"/>
      <c r="L3" s="26">
        <f ca="1">AVERAGE(L4:L6)</f>
        <v>0.89999999999999991</v>
      </c>
    </row>
    <row r="4" spans="2:12">
      <c r="B4" s="7" t="s">
        <v>27</v>
      </c>
      <c r="C4" s="8" t="s">
        <v>30</v>
      </c>
      <c r="D4" s="9">
        <v>344820</v>
      </c>
      <c r="E4" s="10">
        <f>INDEX('Raw data Summary '!B:B,MATCH(장비타겟!B4,'Raw data Summary '!A:A,0))</f>
        <v>6</v>
      </c>
      <c r="F4" s="11">
        <v>190737.75588000001</v>
      </c>
      <c r="G4" s="12">
        <f>F4/D4</f>
        <v>0.55315166138855054</v>
      </c>
      <c r="H4" s="11">
        <f>ROUNDDOWN(G4,1)*100</f>
        <v>50</v>
      </c>
      <c r="I4" s="10">
        <f>MATCH(E4,Table1!$A$1:$A$8,0)</f>
        <v>2</v>
      </c>
      <c r="J4" s="10">
        <f>MATCH(H4,Table1!$1:$1,0)</f>
        <v>17</v>
      </c>
      <c r="K4" s="6" t="str">
        <f ca="1">OFFSET(Table1!$A$1,장비타겟!I4-1,장비타겟!J4-1)</f>
        <v>A</v>
      </c>
      <c r="L4" s="12">
        <f ca="1">VLOOKUP(K4,Table2!A:B,2,0)</f>
        <v>0.99999999999999989</v>
      </c>
    </row>
    <row r="5" spans="2:12">
      <c r="B5" s="7" t="s">
        <v>28</v>
      </c>
      <c r="C5" s="8" t="s">
        <v>31</v>
      </c>
      <c r="D5" s="9">
        <v>310660.00000000006</v>
      </c>
      <c r="E5" s="10">
        <f>INDEX('Raw data Summary '!B:B,MATCH(장비타겟!B5,'Raw data Summary '!A:A,0))</f>
        <v>5</v>
      </c>
      <c r="F5" s="11">
        <v>71630.955480000004</v>
      </c>
      <c r="G5" s="12">
        <f>F5/D5</f>
        <v>0.23057669310500223</v>
      </c>
      <c r="H5" s="11">
        <f>ROUNDDOWN(G5,1)*100</f>
        <v>20</v>
      </c>
      <c r="I5" s="10">
        <f>MATCH(E5,Table1!$A$1:$A$8,0)</f>
        <v>3</v>
      </c>
      <c r="J5" s="10">
        <f>MATCH(H5,Table1!$1:$1,0)</f>
        <v>20</v>
      </c>
      <c r="K5" s="6" t="str">
        <f ca="1">OFFSET(Table1!$A$1,장비타겟!I5-1,장비타겟!J5-1)</f>
        <v>B</v>
      </c>
      <c r="L5" s="12">
        <f ca="1">VLOOKUP(K5,Table2!A:B,2,0)</f>
        <v>0.89999999999999991</v>
      </c>
    </row>
    <row r="6" spans="2:12">
      <c r="B6" s="7" t="s">
        <v>29</v>
      </c>
      <c r="C6" s="8" t="s">
        <v>32</v>
      </c>
      <c r="D6" s="9">
        <v>371000.00000000006</v>
      </c>
      <c r="E6" s="10">
        <f>INDEX('Raw data Summary '!B:B,MATCH(장비타겟!B6,'Raw data Summary '!A:A,0))</f>
        <v>4</v>
      </c>
      <c r="F6" s="11">
        <v>203935.25711999999</v>
      </c>
      <c r="G6" s="12">
        <f>F6/D6</f>
        <v>0.54969071999999986</v>
      </c>
      <c r="H6" s="11">
        <f t="shared" ref="H6" si="0">ROUNDDOWN(G6,1)*100</f>
        <v>50</v>
      </c>
      <c r="I6" s="10">
        <f>MATCH(E6,Table1!$A$1:$A$8,0)</f>
        <v>4</v>
      </c>
      <c r="J6" s="10">
        <f>MATCH(H6,Table1!$1:$1,0)</f>
        <v>17</v>
      </c>
      <c r="K6" s="6" t="str">
        <f ca="1">OFFSET(Table1!$A$1,장비타겟!I6-1,장비타겟!J6-1)</f>
        <v>C</v>
      </c>
      <c r="L6" s="12">
        <f ca="1">VLOOKUP(K6,Table2!A:B,2,0)</f>
        <v>0.79999999999999993</v>
      </c>
    </row>
  </sheetData>
  <autoFilter ref="B2:L2" xr:uid="{0441C910-5B12-4CD8-A7B5-3C3F323FBC37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8"/>
  <sheetViews>
    <sheetView workbookViewId="0">
      <selection activeCell="E15" sqref="E15"/>
    </sheetView>
  </sheetViews>
  <sheetFormatPr defaultRowHeight="14.4"/>
  <cols>
    <col min="1" max="1" width="3.77734375" customWidth="1"/>
    <col min="21" max="21" width="8.88671875" customWidth="1"/>
  </cols>
  <sheetData>
    <row r="1" spans="1:24">
      <c r="A1" s="20"/>
      <c r="B1" s="18">
        <v>200</v>
      </c>
      <c r="C1" s="18">
        <v>190</v>
      </c>
      <c r="D1" s="18">
        <v>180</v>
      </c>
      <c r="E1" s="18">
        <v>170</v>
      </c>
      <c r="F1" s="18">
        <v>160</v>
      </c>
      <c r="G1" s="18">
        <v>150</v>
      </c>
      <c r="H1" s="18">
        <v>140</v>
      </c>
      <c r="I1" s="18">
        <v>130</v>
      </c>
      <c r="J1" s="18">
        <v>120</v>
      </c>
      <c r="K1" s="18">
        <v>110</v>
      </c>
      <c r="L1" s="18">
        <v>100</v>
      </c>
      <c r="M1" s="18">
        <v>90</v>
      </c>
      <c r="N1" s="18">
        <v>80</v>
      </c>
      <c r="O1" s="18">
        <v>70</v>
      </c>
      <c r="P1" s="18">
        <v>60</v>
      </c>
      <c r="Q1" s="18">
        <v>50</v>
      </c>
      <c r="R1" s="18">
        <v>40</v>
      </c>
      <c r="S1" s="18">
        <v>30</v>
      </c>
      <c r="T1" s="18">
        <v>20</v>
      </c>
      <c r="U1" s="18">
        <v>10</v>
      </c>
      <c r="V1" s="19">
        <v>0</v>
      </c>
      <c r="W1" s="4"/>
      <c r="X1" s="4"/>
    </row>
    <row r="2" spans="1:24">
      <c r="A2" s="21">
        <v>6</v>
      </c>
      <c r="B2" s="34" t="s">
        <v>4</v>
      </c>
      <c r="C2" s="34" t="s">
        <v>4</v>
      </c>
      <c r="D2" s="34" t="s">
        <v>4</v>
      </c>
      <c r="E2" s="34" t="s">
        <v>4</v>
      </c>
      <c r="F2" s="34" t="s">
        <v>4</v>
      </c>
      <c r="G2" s="34" t="s">
        <v>4</v>
      </c>
      <c r="H2" s="34" t="s">
        <v>4</v>
      </c>
      <c r="I2" s="34" t="s">
        <v>4</v>
      </c>
      <c r="J2" s="34" t="s">
        <v>4</v>
      </c>
      <c r="K2" s="34" t="s">
        <v>4</v>
      </c>
      <c r="L2" s="34" t="s">
        <v>4</v>
      </c>
      <c r="M2" s="33" t="s">
        <v>5</v>
      </c>
      <c r="N2" s="32" t="s">
        <v>10</v>
      </c>
      <c r="O2" s="32" t="s">
        <v>10</v>
      </c>
      <c r="P2" s="32" t="s">
        <v>10</v>
      </c>
      <c r="Q2" s="32" t="s">
        <v>10</v>
      </c>
      <c r="R2" s="32" t="s">
        <v>10</v>
      </c>
      <c r="S2" s="32" t="s">
        <v>10</v>
      </c>
      <c r="T2" s="32" t="s">
        <v>10</v>
      </c>
      <c r="U2" s="32" t="s">
        <v>10</v>
      </c>
      <c r="V2" s="32" t="s">
        <v>10</v>
      </c>
    </row>
    <row r="3" spans="1:24">
      <c r="A3" s="21">
        <v>5</v>
      </c>
      <c r="B3" s="34" t="s">
        <v>4</v>
      </c>
      <c r="C3" s="34" t="s">
        <v>4</v>
      </c>
      <c r="D3" s="34" t="s">
        <v>4</v>
      </c>
      <c r="E3" s="34" t="s">
        <v>4</v>
      </c>
      <c r="F3" s="34" t="s">
        <v>4</v>
      </c>
      <c r="G3" s="34" t="s">
        <v>4</v>
      </c>
      <c r="H3" s="34" t="s">
        <v>4</v>
      </c>
      <c r="I3" s="34" t="s">
        <v>4</v>
      </c>
      <c r="J3" s="34" t="s">
        <v>4</v>
      </c>
      <c r="K3" s="34" t="s">
        <v>6</v>
      </c>
      <c r="L3" s="33" t="s">
        <v>5</v>
      </c>
      <c r="M3" s="32" t="s">
        <v>10</v>
      </c>
      <c r="N3" s="28" t="s">
        <v>12</v>
      </c>
      <c r="O3" s="28" t="s">
        <v>12</v>
      </c>
      <c r="P3" s="28" t="s">
        <v>12</v>
      </c>
      <c r="Q3" s="28" t="s">
        <v>12</v>
      </c>
      <c r="R3" s="28" t="s">
        <v>12</v>
      </c>
      <c r="S3" s="28" t="s">
        <v>12</v>
      </c>
      <c r="T3" s="28" t="s">
        <v>12</v>
      </c>
      <c r="U3" s="28" t="s">
        <v>12</v>
      </c>
      <c r="V3" s="28" t="s">
        <v>12</v>
      </c>
    </row>
    <row r="4" spans="1:24">
      <c r="A4" s="21">
        <v>4</v>
      </c>
      <c r="B4" s="34" t="s">
        <v>4</v>
      </c>
      <c r="C4" s="34" t="s">
        <v>4</v>
      </c>
      <c r="D4" s="34" t="s">
        <v>4</v>
      </c>
      <c r="E4" s="34" t="s">
        <v>4</v>
      </c>
      <c r="F4" s="34" t="s">
        <v>4</v>
      </c>
      <c r="G4" s="34" t="s">
        <v>4</v>
      </c>
      <c r="H4" s="34" t="s">
        <v>4</v>
      </c>
      <c r="I4" s="34" t="s">
        <v>4</v>
      </c>
      <c r="J4" s="34" t="s">
        <v>4</v>
      </c>
      <c r="K4" s="33" t="s">
        <v>5</v>
      </c>
      <c r="L4" s="32" t="s">
        <v>10</v>
      </c>
      <c r="M4" s="28" t="s">
        <v>12</v>
      </c>
      <c r="N4" s="29" t="s">
        <v>11</v>
      </c>
      <c r="O4" s="29" t="s">
        <v>11</v>
      </c>
      <c r="P4" s="29" t="s">
        <v>11</v>
      </c>
      <c r="Q4" s="29" t="s">
        <v>11</v>
      </c>
      <c r="R4" s="29" t="s">
        <v>11</v>
      </c>
      <c r="S4" s="29" t="s">
        <v>11</v>
      </c>
      <c r="T4" s="29" t="s">
        <v>11</v>
      </c>
      <c r="U4" s="29" t="s">
        <v>11</v>
      </c>
      <c r="V4" s="29" t="s">
        <v>11</v>
      </c>
    </row>
    <row r="5" spans="1:24">
      <c r="A5" s="21">
        <v>3</v>
      </c>
      <c r="B5" s="33" t="s">
        <v>5</v>
      </c>
      <c r="C5" s="33" t="s">
        <v>5</v>
      </c>
      <c r="D5" s="33" t="s">
        <v>5</v>
      </c>
      <c r="E5" s="33" t="s">
        <v>5</v>
      </c>
      <c r="F5" s="33" t="s">
        <v>5</v>
      </c>
      <c r="G5" s="33" t="s">
        <v>5</v>
      </c>
      <c r="H5" s="33" t="s">
        <v>5</v>
      </c>
      <c r="I5" s="33" t="s">
        <v>5</v>
      </c>
      <c r="J5" s="33" t="s">
        <v>5</v>
      </c>
      <c r="K5" s="32" t="s">
        <v>10</v>
      </c>
      <c r="L5" s="28" t="s">
        <v>12</v>
      </c>
      <c r="M5" s="29" t="s">
        <v>16</v>
      </c>
      <c r="N5" s="30" t="s">
        <v>13</v>
      </c>
      <c r="O5" s="30" t="s">
        <v>13</v>
      </c>
      <c r="P5" s="30" t="s">
        <v>13</v>
      </c>
      <c r="Q5" s="30" t="s">
        <v>13</v>
      </c>
      <c r="R5" s="30" t="s">
        <v>13</v>
      </c>
      <c r="S5" s="30" t="s">
        <v>13</v>
      </c>
      <c r="T5" s="30" t="s">
        <v>13</v>
      </c>
      <c r="U5" s="30" t="s">
        <v>13</v>
      </c>
      <c r="V5" s="30" t="s">
        <v>13</v>
      </c>
    </row>
    <row r="6" spans="1:24">
      <c r="A6" s="21">
        <v>2</v>
      </c>
      <c r="B6" s="32" t="s">
        <v>7</v>
      </c>
      <c r="C6" s="32" t="s">
        <v>7</v>
      </c>
      <c r="D6" s="32" t="s">
        <v>7</v>
      </c>
      <c r="E6" s="32" t="s">
        <v>7</v>
      </c>
      <c r="F6" s="32" t="s">
        <v>7</v>
      </c>
      <c r="G6" s="32" t="s">
        <v>7</v>
      </c>
      <c r="H6" s="32" t="s">
        <v>7</v>
      </c>
      <c r="I6" s="32" t="s">
        <v>7</v>
      </c>
      <c r="J6" s="32" t="s">
        <v>7</v>
      </c>
      <c r="K6" s="28" t="s">
        <v>8</v>
      </c>
      <c r="L6" s="29" t="s">
        <v>16</v>
      </c>
      <c r="M6" s="30" t="s">
        <v>13</v>
      </c>
      <c r="N6" s="31" t="s">
        <v>14</v>
      </c>
      <c r="O6" s="31" t="s">
        <v>14</v>
      </c>
      <c r="P6" s="31" t="s">
        <v>14</v>
      </c>
      <c r="Q6" s="31" t="s">
        <v>14</v>
      </c>
      <c r="R6" s="31" t="s">
        <v>14</v>
      </c>
      <c r="S6" s="31" t="s">
        <v>14</v>
      </c>
      <c r="T6" s="31" t="s">
        <v>14</v>
      </c>
      <c r="U6" s="31" t="s">
        <v>14</v>
      </c>
      <c r="V6" s="31" t="s">
        <v>14</v>
      </c>
    </row>
    <row r="7" spans="1:24">
      <c r="A7" s="21">
        <v>1</v>
      </c>
      <c r="B7" s="28" t="s">
        <v>8</v>
      </c>
      <c r="C7" s="28" t="s">
        <v>8</v>
      </c>
      <c r="D7" s="28" t="s">
        <v>8</v>
      </c>
      <c r="E7" s="28" t="s">
        <v>8</v>
      </c>
      <c r="F7" s="28" t="s">
        <v>8</v>
      </c>
      <c r="G7" s="28" t="s">
        <v>8</v>
      </c>
      <c r="H7" s="28" t="s">
        <v>8</v>
      </c>
      <c r="I7" s="28" t="s">
        <v>8</v>
      </c>
      <c r="J7" s="28" t="s">
        <v>8</v>
      </c>
      <c r="K7" s="29" t="s">
        <v>11</v>
      </c>
      <c r="L7" s="30" t="s">
        <v>13</v>
      </c>
      <c r="M7" s="31" t="s">
        <v>17</v>
      </c>
      <c r="N7" s="31" t="s">
        <v>15</v>
      </c>
      <c r="O7" s="31" t="s">
        <v>15</v>
      </c>
      <c r="P7" s="31" t="s">
        <v>15</v>
      </c>
      <c r="Q7" s="31" t="s">
        <v>15</v>
      </c>
      <c r="R7" s="31" t="s">
        <v>15</v>
      </c>
      <c r="S7" s="31" t="s">
        <v>15</v>
      </c>
      <c r="T7" s="31" t="s">
        <v>15</v>
      </c>
      <c r="U7" s="31" t="s">
        <v>15</v>
      </c>
      <c r="V7" s="31" t="s">
        <v>15</v>
      </c>
    </row>
    <row r="8" spans="1:24">
      <c r="A8" s="21">
        <v>0</v>
      </c>
      <c r="B8" s="27" t="s">
        <v>9</v>
      </c>
      <c r="C8" s="27" t="s">
        <v>9</v>
      </c>
      <c r="D8" s="27" t="s">
        <v>9</v>
      </c>
      <c r="E8" s="27" t="s">
        <v>9</v>
      </c>
      <c r="F8" s="27" t="s">
        <v>9</v>
      </c>
      <c r="G8" s="27" t="s">
        <v>9</v>
      </c>
      <c r="H8" s="27" t="s">
        <v>9</v>
      </c>
      <c r="I8" s="27" t="s">
        <v>9</v>
      </c>
      <c r="J8" s="27" t="s">
        <v>9</v>
      </c>
      <c r="K8" s="27" t="s">
        <v>9</v>
      </c>
      <c r="L8" s="27" t="s">
        <v>9</v>
      </c>
      <c r="M8" s="27" t="s">
        <v>9</v>
      </c>
      <c r="N8" s="27" t="s">
        <v>9</v>
      </c>
      <c r="O8" s="27" t="s">
        <v>9</v>
      </c>
      <c r="P8" s="27" t="s">
        <v>9</v>
      </c>
      <c r="Q8" s="27" t="s">
        <v>9</v>
      </c>
      <c r="R8" s="27" t="s">
        <v>9</v>
      </c>
      <c r="S8" s="27" t="s">
        <v>9</v>
      </c>
      <c r="T8" s="27" t="s">
        <v>9</v>
      </c>
      <c r="U8" s="27" t="s">
        <v>9</v>
      </c>
      <c r="V8" s="27" t="s">
        <v>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>
      <selection activeCell="E15" sqref="E15"/>
    </sheetView>
  </sheetViews>
  <sheetFormatPr defaultRowHeight="14.4"/>
  <sheetData>
    <row r="1" spans="1:2">
      <c r="A1" t="s">
        <v>4</v>
      </c>
      <c r="B1" s="4">
        <v>1.2</v>
      </c>
    </row>
    <row r="2" spans="1:2">
      <c r="A2" t="s">
        <v>5</v>
      </c>
      <c r="B2" s="5">
        <f>B1-0.1</f>
        <v>1.0999999999999999</v>
      </c>
    </row>
    <row r="3" spans="1:2">
      <c r="A3" t="s">
        <v>19</v>
      </c>
      <c r="B3" s="5">
        <f t="shared" ref="B3:B8" si="0">B2-0.1</f>
        <v>0.99999999999999989</v>
      </c>
    </row>
    <row r="4" spans="1:2">
      <c r="A4" t="s">
        <v>8</v>
      </c>
      <c r="B4" s="5">
        <f t="shared" si="0"/>
        <v>0.89999999999999991</v>
      </c>
    </row>
    <row r="5" spans="1:2">
      <c r="A5" t="s">
        <v>11</v>
      </c>
      <c r="B5" s="5">
        <f t="shared" si="0"/>
        <v>0.79999999999999993</v>
      </c>
    </row>
    <row r="6" spans="1:2">
      <c r="A6" t="s">
        <v>20</v>
      </c>
      <c r="B6" s="5">
        <f t="shared" si="0"/>
        <v>0.7</v>
      </c>
    </row>
    <row r="7" spans="1:2">
      <c r="A7" t="s">
        <v>17</v>
      </c>
      <c r="B7" s="5">
        <f t="shared" si="0"/>
        <v>0.6</v>
      </c>
    </row>
    <row r="8" spans="1:2">
      <c r="A8" t="s">
        <v>21</v>
      </c>
      <c r="B8" s="5">
        <f t="shared" si="0"/>
        <v>0.5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E15" sqref="E15"/>
    </sheetView>
  </sheetViews>
  <sheetFormatPr defaultRowHeight="14.4"/>
  <cols>
    <col min="1" max="1" width="25.77734375" customWidth="1"/>
    <col min="2" max="2" width="14.33203125" customWidth="1"/>
    <col min="3" max="3" width="22.33203125" style="13" customWidth="1"/>
    <col min="5" max="5" width="8.33203125" customWidth="1"/>
    <col min="6" max="6" width="15.109375" bestFit="1" customWidth="1"/>
  </cols>
  <sheetData>
    <row r="1" spans="1:3">
      <c r="A1" s="16"/>
      <c r="B1" s="16" t="s">
        <v>25</v>
      </c>
      <c r="C1" s="17" t="s">
        <v>26</v>
      </c>
    </row>
    <row r="2" spans="1:3">
      <c r="A2" t="s">
        <v>27</v>
      </c>
      <c r="B2" s="35">
        <v>6</v>
      </c>
      <c r="C2" s="13">
        <v>2425923.1416000002</v>
      </c>
    </row>
    <row r="3" spans="1:3">
      <c r="A3" t="s">
        <v>28</v>
      </c>
      <c r="B3" s="35">
        <v>5</v>
      </c>
      <c r="C3" s="13">
        <v>341358.71279999998</v>
      </c>
    </row>
    <row r="4" spans="1:3">
      <c r="A4" t="s">
        <v>29</v>
      </c>
      <c r="B4" s="35">
        <v>4</v>
      </c>
      <c r="C4" s="13">
        <v>190737.75588000001</v>
      </c>
    </row>
    <row r="6" spans="1:3" ht="26.4" customHeight="1"/>
    <row r="7" spans="1:3" ht="26.4" customHeight="1"/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5940DDCA9C014EB309CF5A1270C484" ma:contentTypeVersion="13" ma:contentTypeDescription="Create a new document." ma:contentTypeScope="" ma:versionID="2d723beb87e98c7d31753912ceb16cb5">
  <xsd:schema xmlns:xsd="http://www.w3.org/2001/XMLSchema" xmlns:xs="http://www.w3.org/2001/XMLSchema" xmlns:p="http://schemas.microsoft.com/office/2006/metadata/properties" xmlns:ns3="97214e85-d9ba-4fc1-b4a5-4ce029a1b062" xmlns:ns4="8d295b2b-38e0-4232-af0b-f949a4fde787" targetNamespace="http://schemas.microsoft.com/office/2006/metadata/properties" ma:root="true" ma:fieldsID="e8c5fd3e0035411eb4a238cbd99e223c" ns3:_="" ns4:_="">
    <xsd:import namespace="97214e85-d9ba-4fc1-b4a5-4ce029a1b062"/>
    <xsd:import namespace="8d295b2b-38e0-4232-af0b-f949a4fde7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214e85-d9ba-4fc1-b4a5-4ce029a1b0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295b2b-38e0-4232-af0b-f949a4fde78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D11A5AB-8B87-47FC-B8F6-ABCDC2C1E0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3A8AE6A-5DBC-4515-B795-A3BF8D79C8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214e85-d9ba-4fc1-b4a5-4ce029a1b062"/>
    <ds:schemaRef ds:uri="8d295b2b-38e0-4232-af0b-f949a4fde7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9B8662B-07EE-431C-93ED-B8F3AA149D4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장비타겟</vt:lpstr>
      <vt:lpstr>Table1</vt:lpstr>
      <vt:lpstr>Table2</vt:lpstr>
      <vt:lpstr>Raw data Summary 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Kwon, Brian</dc:creator>
  <cp:lastModifiedBy>Kwon, Brian</cp:lastModifiedBy>
  <dcterms:created xsi:type="dcterms:W3CDTF">2020-04-20T07:43:30Z</dcterms:created>
  <dcterms:modified xsi:type="dcterms:W3CDTF">2020-12-21T16:36:49Z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0x010100775940DDCA9C014EB309CF5A1270C484</vt:lpwstr>
  </property>
</Properties>
</file>