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st\Desktop\2021년\1월\20210110_\"/>
    </mc:Choice>
  </mc:AlternateContent>
  <xr:revisionPtr revIDLastSave="0" documentId="13_ncr:1_{A6B16DAB-4C64-4430-9F2E-7C80791FD507}" xr6:coauthVersionLast="45" xr6:coauthVersionMax="45" xr10:uidLastSave="{00000000-0000-0000-0000-000000000000}"/>
  <bookViews>
    <workbookView xWindow="-108" yWindow="-108" windowWidth="23256" windowHeight="12576" tabRatio="892" xr2:uid="{00000000-000D-0000-FFFF-FFFF00000000}"/>
  </bookViews>
  <sheets>
    <sheet name="Exec" sheetId="2" r:id="rId1"/>
    <sheet name="Rev" sheetId="11" r:id="rId2"/>
    <sheet name="Initiatives" sheetId="8" r:id="rId3"/>
    <sheet name="Market" sheetId="5" r:id="rId4"/>
    <sheet name="BPD_Exec" sheetId="12" state="hidden" r:id="rId5"/>
    <sheet name="BPD_Initiatives" sheetId="15" state="hidden" r:id="rId6"/>
    <sheet name="BPD_Rev" sheetId="16" state="hidden" r:id="rId7"/>
    <sheet name="BPD_Market" sheetId="13" state="hidden" r:id="rId8"/>
    <sheet name="GSD_Exec" sheetId="18" state="hidden" r:id="rId9"/>
    <sheet name="GSD_Initiatives" sheetId="20" state="hidden" r:id="rId10"/>
    <sheet name="GSD_Rev" sheetId="17" state="hidden" r:id="rId11"/>
    <sheet name="GSD_Market" sheetId="19" state="hidden" r:id="rId12"/>
    <sheet name="CSD_Exec" sheetId="21" state="hidden" r:id="rId13"/>
    <sheet name="CSD_Initiatives" sheetId="24" state="hidden" r:id="rId14"/>
    <sheet name="CSD_Rev" sheetId="25" state="hidden" r:id="rId15"/>
    <sheet name="CSD_Market" sheetId="22" state="hidden" r:id="rId16"/>
    <sheet name="LPD_Exec" sheetId="28" state="hidden" r:id="rId17"/>
    <sheet name="LPD_Initiatives" sheetId="29" state="hidden" r:id="rId18"/>
    <sheet name="LPD Rev" sheetId="30" state="hidden" r:id="rId19"/>
    <sheet name="LPD_Market " sheetId="31" state="hidden" r:id="rId20"/>
    <sheet name="Input &gt;" sheetId="9" state="hidden" r:id="rId21"/>
    <sheet name="TAM" sheetId="33" state="hidden" r:id="rId22"/>
    <sheet name="LPD_Market" sheetId="32" state="hidden" r:id="rId23"/>
    <sheet name="LPD_Rev" sheetId="27" state="hidden" r:id="rId24"/>
  </sheets>
  <definedNames>
    <definedName name="__FDS_HYPERLINK_TOGGLE_STATE__">"ON"</definedName>
    <definedName name="__FDS_UNIQUE_RANGE_ID_GENERATOR_COUNTER">1329</definedName>
    <definedName name="_Order1">255</definedName>
    <definedName name="_Order2">255</definedName>
    <definedName name="ääää">{"'Sample Status'!$A$1:$J$21"}</definedName>
    <definedName name="ääää_1">{"'Sample Status'!$A$1:$J$21"}</definedName>
    <definedName name="ääää_2">{"'Sample Status'!$A$1:$J$21"}</definedName>
    <definedName name="ääää_3">{"'Sample Status'!$A$1:$J$21"}</definedName>
    <definedName name="aaaaa">{"'Sample Status'!$A$1:$J$21"}</definedName>
    <definedName name="aaaaa_1">{"'Sample Status'!$A$1:$J$21"}</definedName>
    <definedName name="aaaaa_2">{"'Sample Status'!$A$1:$J$21"}</definedName>
    <definedName name="aaaaa_3">{"'Sample Status'!$A$1:$J$21"}</definedName>
    <definedName name="Access_Button">"Grants_Summary_by_Employee_List"</definedName>
    <definedName name="AccessDatabase">"I:\hr\options\Grants.mdb"</definedName>
    <definedName name="Apr">(31+29+31+30)/366</definedName>
    <definedName name="AS2DocOpenMode">"AS2DocumentEdit"</definedName>
    <definedName name="AS2NamedRange">10</definedName>
    <definedName name="Aug">(31+29+31+30+31+30+31+31)/366</definedName>
    <definedName name="bbbb">{"'Sample Status'!$A$1:$J$21"}</definedName>
    <definedName name="bbbb_1">{"'Sample Status'!$A$1:$J$21"}</definedName>
    <definedName name="bbbb_2">{"'Sample Status'!$A$1:$J$21"}</definedName>
    <definedName name="bbbb_3">{"'Sample Status'!$A$1:$J$21"}</definedName>
    <definedName name="Dates">"!$G$9:$H$21"</definedName>
    <definedName name="Dec">(31+29+31+30+31+30+31+31+30+31+30+31)/366</definedName>
    <definedName name="Directs">2</definedName>
    <definedName name="Feb">(31+29)/366</definedName>
    <definedName name="fff">{"'Sample Status'!$A$1:$J$21"}</definedName>
    <definedName name="GA">"3VFC2QGG4R07B41NOG4X98NRU"</definedName>
    <definedName name="gchr">{"'Sample Status'!$A$1:$J$21"}</definedName>
    <definedName name="GRAPH">"Chart 2"</definedName>
    <definedName name="Height">7</definedName>
    <definedName name="HTM">{"'Sample Status'!$A$1:$J$21"}</definedName>
    <definedName name="HTM_1">{"'Sample Status'!$A$1:$J$21"}</definedName>
    <definedName name="HTM_2">{"'Sample Status'!$A$1:$J$21"}</definedName>
    <definedName name="HTM_3">{"'Sample Status'!$A$1:$J$21"}</definedName>
    <definedName name="HTML">{"'Sample Status'!$A$1:$J$21"}</definedName>
    <definedName name="HTML_1">{"'Sample Status'!$A$1:$J$21"}</definedName>
    <definedName name="HTML_2">{"'Sample Status'!$A$1:$J$21"}</definedName>
    <definedName name="HTML_3">{"'Sample Status'!$A$1:$J$21"}</definedName>
    <definedName name="HTML_CodePage">1252</definedName>
    <definedName name="HTML_Control">{"'Sample Status'!$A$1:$J$21"}</definedName>
    <definedName name="HTML_Control_1">{"'Sample Status'!$A$1:$J$21"}</definedName>
    <definedName name="HTML_Control_2">{"'Sample Status'!$A$1:$J$21"}</definedName>
    <definedName name="HTML_Control_3">{"'Sample Status'!$A$1:$J$21"}</definedName>
    <definedName name="HTML_Description">""</definedName>
    <definedName name="HTML_Email">""</definedName>
    <definedName name="HTML_Header">"Outsource Sample Status 5/25/99"</definedName>
    <definedName name="HTML_LastUpdate">"5/25/99"</definedName>
    <definedName name="HTML_LineAfter">FALSE</definedName>
    <definedName name="HTML_LineBefore">FALSE</definedName>
    <definedName name="HTML_Name">"Gene"</definedName>
    <definedName name="HTML_OBDlg2">TRUE</definedName>
    <definedName name="HTML_OBDlg4">TRUE</definedName>
    <definedName name="HTML_OS">0</definedName>
    <definedName name="HTML_PathFile">"C:\EXCEL\Outsource\sampstat525.htm"</definedName>
    <definedName name="HTML_Title">"sampstat525"</definedName>
    <definedName name="html2">{"'Sample Status'!$A$1:$J$21"}</definedName>
    <definedName name="html2_1">{"'Sample Status'!$A$1:$J$21"}</definedName>
    <definedName name="html2_2">{"'Sample Status'!$A$1:$J$21"}</definedName>
    <definedName name="html2_3">{"'Sample Status'!$A$1:$J$21"}</definedName>
    <definedName name="htmll2">{"'Sample Status'!$A$1:$J$21"}</definedName>
    <definedName name="htmll2_1">{"'Sample Status'!$A$1:$J$21"}</definedName>
    <definedName name="htmll2_2">{"'Sample Status'!$A$1:$J$21"}</definedName>
    <definedName name="htmll2_3">{"'Sample Status'!$A$1:$J$21"}</definedName>
    <definedName name="IQ_ACCOUNT_CHANGE">"c1449"</definedName>
    <definedName name="IQ_ACCOUNTS_PAY">"c1343"</definedName>
    <definedName name="IQ_ACCR_INT_PAY">"c1"</definedName>
    <definedName name="IQ_ACCR_INT_PAY_CF">"c2"</definedName>
    <definedName name="IQ_ACCR_INT_RECEIV">"c3"</definedName>
    <definedName name="IQ_ACCR_INT_RECEIV_CF">"c4"</definedName>
    <definedName name="IQ_ACCRUED_EXP">"c1341"</definedName>
    <definedName name="IQ_ACCT_RECV_10YR_ANN_GROWTH">"c1924"</definedName>
    <definedName name="IQ_ACCT_RECV_1YR_ANN_GROWTH">"c1919"</definedName>
    <definedName name="IQ_ACCT_RECV_2YR_ANN_GROWTH">"c1920"</definedName>
    <definedName name="IQ_ACCT_RECV_3YR_ANN_GROWTH">"c1921"</definedName>
    <definedName name="IQ_ACCT_RECV_5YR_ANN_GROWTH">"c1922"</definedName>
    <definedName name="IQ_ACCT_RECV_7YR_ANN_GROWTH">"c1923"</definedName>
    <definedName name="IQ_ACCUM_DEP">"c1340"</definedName>
    <definedName name="IQ_ACCUMULATED_PENSION_OBLIGATION">"c2244"</definedName>
    <definedName name="IQ_ACCUMULATED_PENSION_OBLIGATION_DOMESTIC">"c2657"</definedName>
    <definedName name="IQ_ACCUMULATED_PENSION_OBLIGATION_FOREIGN">"c2665"</definedName>
    <definedName name="IQ_ACQ_COST_SUB">"c2125"</definedName>
    <definedName name="IQ_ACQ_COSTS_CAPITALIZED">"c5"</definedName>
    <definedName name="IQ_ACQUIRE_REAL_ESTATE_CF">"c6"</definedName>
    <definedName name="IQ_ACQUISITION_RE_ASSETS">"c1628"</definedName>
    <definedName name="IQ_AD">"c7"</definedName>
    <definedName name="IQ_ADD_PAID_IN">"c1344"</definedName>
    <definedName name="IQ_ADDIN">"AUTO"</definedName>
    <definedName name="IQ_ADJ_AVG_BANK_ASSETS">"c2671"</definedName>
    <definedName name="IQ_ADMIN_RATIO">"c2784"</definedName>
    <definedName name="IQ_ADVERTISING">"c2246"</definedName>
    <definedName name="IQ_ADVERTISING_MARKETING">"c1566"</definedName>
    <definedName name="IQ_AE">"c8"</definedName>
    <definedName name="IQ_AE_BNK">"c9"</definedName>
    <definedName name="IQ_AE_BR">"c10"</definedName>
    <definedName name="IQ_AE_FIN">"c11"</definedName>
    <definedName name="IQ_AE_INS">"c12"</definedName>
    <definedName name="IQ_AE_REIT">"c13"</definedName>
    <definedName name="IQ_AE_UTI">"c14"</definedName>
    <definedName name="IQ_AH_EARNED">"c2744"</definedName>
    <definedName name="IQ_AH_POLICY_BENEFITS_EXP">"c2789"</definedName>
    <definedName name="IQ_AIR_AIRPLANES_NOT_IN_SERVICE">"c2842"</definedName>
    <definedName name="IQ_AIR_AIRPLANES_SUBLEASED">"c2841"</definedName>
    <definedName name="IQ_AIR_ASK">"c2813"</definedName>
    <definedName name="IQ_AIR_ASK_INCREASE">"c2826"</definedName>
    <definedName name="IQ_AIR_ASM">"c2812"</definedName>
    <definedName name="IQ_AIR_ASM_INCREASE">"c2825"</definedName>
    <definedName name="IQ_AIR_AVG_AGE">"c2843"</definedName>
    <definedName name="IQ_AIR_BREAK_EVEN_FACTOR">"c2822"</definedName>
    <definedName name="IQ_AIR_CAPITAL_LEASE">"c2833"</definedName>
    <definedName name="IQ_AIR_COMPLETION_FACTOR">"c2824"</definedName>
    <definedName name="IQ_AIR_ENPLANED_PSGRS">"c2809"</definedName>
    <definedName name="IQ_AIR_FUEL_CONSUMED">"c2806"</definedName>
    <definedName name="IQ_AIR_FUEL_CONSUMED_L">"c2807"</definedName>
    <definedName name="IQ_AIR_FUEL_COST">"c2803"</definedName>
    <definedName name="IQ_AIR_FUEL_COST_L">"c2804"</definedName>
    <definedName name="IQ_AIR_FUEL_EXP">"c2802"</definedName>
    <definedName name="IQ_AIR_FUEL_EXP_PERCENT">"c2805"</definedName>
    <definedName name="IQ_AIR_LEASED">"c2835"</definedName>
    <definedName name="IQ_AIR_LOAD_FACTOR">"c2823"</definedName>
    <definedName name="IQ_AIR_NEW_AIRPLANES">"c2839"</definedName>
    <definedName name="IQ_AIR_OPER_EXP_ASK">"c2821"</definedName>
    <definedName name="IQ_AIR_OPER_EXP_ASM">"c2820"</definedName>
    <definedName name="IQ_AIR_OPER_LEASE">"c2834"</definedName>
    <definedName name="IQ_AIR_OPER_REV_YIELD_ASK">"c2819"</definedName>
    <definedName name="IQ_AIR_OPER_REV_YIELD_ASM">"c2818"</definedName>
    <definedName name="IQ_AIR_OPTIONS">"c2837"</definedName>
    <definedName name="IQ_AIR_ORDERS">"c2836"</definedName>
    <definedName name="IQ_AIR_OWNED">"c2832"</definedName>
    <definedName name="IQ_AIR_PSGR_REV_YIELD_ASK">"c2817"</definedName>
    <definedName name="IQ_AIR_PSGR_REV_YIELD_ASM">"c2816"</definedName>
    <definedName name="IQ_AIR_PSGR_REV_YIELD_RPK">"c2815"</definedName>
    <definedName name="IQ_AIR_PSGR_REV_YIELD_RPM">"c2814"</definedName>
    <definedName name="IQ_AIR_PURCHASE_RIGHTS">"c2838"</definedName>
    <definedName name="IQ_AIR_RETIRED_AIRPLANES">"c2840"</definedName>
    <definedName name="IQ_AIR_REV_PSGRS_CARRIED">"c2808"</definedName>
    <definedName name="IQ_AIR_REV_SCHEDULED_SERVICE">"c2830"</definedName>
    <definedName name="IQ_AIR_RPK">"c2811"</definedName>
    <definedName name="IQ_AIR_RPM">"c2810"</definedName>
    <definedName name="IQ_AIR_STAGE_LENGTH">"c2828"</definedName>
    <definedName name="IQ_AIR_STAGE_LENGTH_KM">"c2829"</definedName>
    <definedName name="IQ_AIR_TOTAL">"c2831"</definedName>
    <definedName name="IQ_AIR_UTILIZATION">"c2827"</definedName>
    <definedName name="IQ_ALLOW_BORROW_CONST">"c15"</definedName>
    <definedName name="IQ_ALLOW_CONST">"c1342"</definedName>
    <definedName name="IQ_ALLOW_DOUBT_ACCT">"c2092"</definedName>
    <definedName name="IQ_ALLOW_EQUITY_CONST">"c16"</definedName>
    <definedName name="IQ_ALLOW_LL">"c17"</definedName>
    <definedName name="IQ_ALLOWANCE_10YR_ANN_GROWTH">"c18"</definedName>
    <definedName name="IQ_ALLOWANCE_1YR_ANN_GROWTH">"c19"</definedName>
    <definedName name="IQ_ALLOWANCE_2YR_ANN_GROWTH">"c20"</definedName>
    <definedName name="IQ_ALLOWANCE_3YR_ANN_GROWTH">"c21"</definedName>
    <definedName name="IQ_ALLOWANCE_5YR_ANN_GROWTH">"c22"</definedName>
    <definedName name="IQ_ALLOWANCE_7YR_ANN_GROWTH">"c23"</definedName>
    <definedName name="IQ_ALLOWANCE_CHARGE_OFFS">"c24"</definedName>
    <definedName name="IQ_ALLOWANCE_NON_PERF_LOANS">"c25"</definedName>
    <definedName name="IQ_ALLOWANCE_TOTAL_LOANS">"c26"</definedName>
    <definedName name="IQ_AMORTIZATION">"c1591"</definedName>
    <definedName name="IQ_AMT_OUT">"c2145"</definedName>
    <definedName name="IQ_ANNU_DISTRIBUTION_UNIT">"c3004"</definedName>
    <definedName name="IQ_ANNUALIZED_DIVIDEND">"c1579"</definedName>
    <definedName name="IQ_ANNUITY_LIAB">"c27"</definedName>
    <definedName name="IQ_ANNUITY_PAY">"c28"</definedName>
    <definedName name="IQ_ANNUITY_POLICY_EXP">"c29"</definedName>
    <definedName name="IQ_ANNUITY_REC">"c30"</definedName>
    <definedName name="IQ_ANNUITY_REV">"c31"</definedName>
    <definedName name="IQ_AP">"c32"</definedName>
    <definedName name="IQ_AP_BNK">"c33"</definedName>
    <definedName name="IQ_AP_BR">"c34"</definedName>
    <definedName name="IQ_AP_FIN">"c35"</definedName>
    <definedName name="IQ_AP_INS">"c36"</definedName>
    <definedName name="IQ_AP_REIT">"c37"</definedName>
    <definedName name="IQ_AP_UTI">"c38"</definedName>
    <definedName name="IQ_APIC">"c39"</definedName>
    <definedName name="IQ_AR">"c40"</definedName>
    <definedName name="IQ_AR_BR">"c41"</definedName>
    <definedName name="IQ_AR_LT">"c42"</definedName>
    <definedName name="IQ_AR_REIT">"c43"</definedName>
    <definedName name="IQ_AR_TURNS">"c44"</definedName>
    <definedName name="IQ_AR_UTI">"c45"</definedName>
    <definedName name="IQ_ARPU">"c2126"</definedName>
    <definedName name="IQ_ASSET_MGMT_FEE">"c46"</definedName>
    <definedName name="IQ_ASSET_TURNS">"c47"</definedName>
    <definedName name="IQ_ASSET_WRITEDOWN">"c48"</definedName>
    <definedName name="IQ_ASSET_WRITEDOWN_BNK">"c49"</definedName>
    <definedName name="IQ_ASSET_WRITEDOWN_BR">"c50"</definedName>
    <definedName name="IQ_ASSET_WRITEDOWN_CF">"c51"</definedName>
    <definedName name="IQ_ASSET_WRITEDOWN_CF_BNK">"c52"</definedName>
    <definedName name="IQ_ASSET_WRITEDOWN_CF_BR">"c53"</definedName>
    <definedName name="IQ_ASSET_WRITEDOWN_CF_FIN">"c54"</definedName>
    <definedName name="IQ_ASSET_WRITEDOWN_CF_INS">"c55"</definedName>
    <definedName name="IQ_ASSET_WRITEDOWN_CF_REIT">"c56"</definedName>
    <definedName name="IQ_ASSET_WRITEDOWN_CF_UTI">"c57"</definedName>
    <definedName name="IQ_ASSET_WRITEDOWN_FIN">"c58"</definedName>
    <definedName name="IQ_ASSET_WRITEDOWN_INS">"c59"</definedName>
    <definedName name="IQ_ASSET_WRITEDOWN_REIT">"c60"</definedName>
    <definedName name="IQ_ASSET_WRITEDOWN_UTI">"c61"</definedName>
    <definedName name="IQ_ASSETS_CAP_LEASE_DEPR">"c2068"</definedName>
    <definedName name="IQ_ASSETS_CAP_LEASE_GROSS">"c2069"</definedName>
    <definedName name="IQ_ASSETS_OPER_LEASE_DEPR">"c2070"</definedName>
    <definedName name="IQ_ASSETS_OPER_LEASE_GROSS">"c2071"</definedName>
    <definedName name="IQ_ASSUMED_AH_EARNED">"c2741"</definedName>
    <definedName name="IQ_ASSUMED_EARNED">"c2731"</definedName>
    <definedName name="IQ_ASSUMED_LIFE_EARNED">"c2736"</definedName>
    <definedName name="IQ_ASSUMED_LIFE_IN_FORCE">"c2766"</definedName>
    <definedName name="IQ_ASSUMED_PC_EARNED">"c2746"</definedName>
    <definedName name="IQ_ASSUMED_WRITTEN">"c2725"</definedName>
    <definedName name="IQ_AUDITOR_NAME">"c1539"</definedName>
    <definedName name="IQ_AUDITOR_OPINION">"c1540"</definedName>
    <definedName name="IQ_AUTO_WRITTEN">"c62"</definedName>
    <definedName name="IQ_AVG_BANK_ASSETS">"c2072"</definedName>
    <definedName name="IQ_AVG_BANK_LOANS">"c2073"</definedName>
    <definedName name="IQ_AVG_DAILY_VOL">"c65"</definedName>
    <definedName name="IQ_AVG_INT_BEAR_LIAB">"c66"</definedName>
    <definedName name="IQ_AVG_INT_BEAR_LIAB_10YR_ANN_GROWTH">"c67"</definedName>
    <definedName name="IQ_AVG_INT_BEAR_LIAB_1YR_ANN_GROWTH">"c68"</definedName>
    <definedName name="IQ_AVG_INT_BEAR_LIAB_2YR_ANN_GROWTH">"c69"</definedName>
    <definedName name="IQ_AVG_INT_BEAR_LIAB_3YR_ANN_GROWTH">"c70"</definedName>
    <definedName name="IQ_AVG_INT_BEAR_LIAB_5YR_ANN_GROWTH">"c71"</definedName>
    <definedName name="IQ_AVG_INT_BEAR_LIAB_7YR_ANN_GROWTH">"c72"</definedName>
    <definedName name="IQ_AVG_INT_EARN_ASSETS">"c73"</definedName>
    <definedName name="IQ_AVG_INT_EARN_ASSETS_10YR_ANN_GROWTH">"c74"</definedName>
    <definedName name="IQ_AVG_INT_EARN_ASSETS_1YR_ANN_GROWTH">"c75"</definedName>
    <definedName name="IQ_AVG_INT_EARN_ASSETS_2YR_ANN_GROWTH">"c76"</definedName>
    <definedName name="IQ_AVG_INT_EARN_ASSETS_3YR_ANN_GROWTH">"c77"</definedName>
    <definedName name="IQ_AVG_INT_EARN_ASSETS_5YR_ANN_GROWTH">"c78"</definedName>
    <definedName name="IQ_AVG_INT_EARN_ASSETS_7YR_ANN_GROWTH">"c79"</definedName>
    <definedName name="IQ_AVG_MKTCAP">"c80"</definedName>
    <definedName name="IQ_AVG_PRICE">"c81"</definedName>
    <definedName name="IQ_AVG_SHAREOUTSTANDING">"c83"</definedName>
    <definedName name="IQ_AVG_TEV">"c84"</definedName>
    <definedName name="IQ_AVG_VOLUME">"c1346"</definedName>
    <definedName name="IQ_BANK_DEBT">"c2544"</definedName>
    <definedName name="IQ_BANK_DEBT_PCT">"c2545"</definedName>
    <definedName name="IQ_BASIC_EPS_EXCL">"c85"</definedName>
    <definedName name="IQ_BASIC_EPS_INCL">"c86"</definedName>
    <definedName name="IQ_BASIC_NORMAL_EPS">"c1592"</definedName>
    <definedName name="IQ_BASIC_WEIGHT">"c87"</definedName>
    <definedName name="IQ_BENCHMARK_SECURITY">"c2154"</definedName>
    <definedName name="IQ_BENCHMARK_SPRD">"c2153"</definedName>
    <definedName name="IQ_BETA">"c2133"</definedName>
    <definedName name="IQ_BETA_1YR">"c1966"</definedName>
    <definedName name="IQ_BETA_1YR_RSQ">"c2132"</definedName>
    <definedName name="IQ_BETA_2YR">"c1965"</definedName>
    <definedName name="IQ_BETA_2YR_RSQ">"c2131"</definedName>
    <definedName name="IQ_BETA_5YR">"c88"</definedName>
    <definedName name="IQ_BETA_5YR_RSQ">"c2130"</definedName>
    <definedName name="IQ_BIG_INT_BEAR_CD">"c89"</definedName>
    <definedName name="IQ_BOARD_MEMBER">"c96"</definedName>
    <definedName name="IQ_BOARD_MEMBER_BACKGROUND">"c2101"</definedName>
    <definedName name="IQ_BOARD_MEMBER_TITLE">"c97"</definedName>
    <definedName name="IQ_BOND_COUPON">"c2183"</definedName>
    <definedName name="IQ_BOND_COUPON_TYPE">"c2184"</definedName>
    <definedName name="IQ_BOND_PRICE">"c2162"</definedName>
    <definedName name="IQ_BROK_COMISSION">"c98"</definedName>
    <definedName name="IQ_BROK_COMMISSION">"c3514"</definedName>
    <definedName name="IQ_BUILDINGS">"c99"</definedName>
    <definedName name="IQ_BUSINESS_DESCRIPTION">"c322"</definedName>
    <definedName name="IQ_BV_OVER_SHARES">"c1349"</definedName>
    <definedName name="IQ_BV_SHARE">"c100"</definedName>
    <definedName name="IQ_CABLE_ARPU">"c2869"</definedName>
    <definedName name="IQ_CABLE_ARPU_ANALOG">"c2864"</definedName>
    <definedName name="IQ_CABLE_ARPU_BASIC">"c2866"</definedName>
    <definedName name="IQ_CABLE_ARPU_BBAND">"c2867"</definedName>
    <definedName name="IQ_CABLE_ARPU_DIG">"c2865"</definedName>
    <definedName name="IQ_CABLE_ARPU_PHONE">"c2868"</definedName>
    <definedName name="IQ_CABLE_BASIC_PENETRATION">"c2850"</definedName>
    <definedName name="IQ_CABLE_BBAND_PENETRATION">"c2852"</definedName>
    <definedName name="IQ_CABLE_BBAND_PENETRATION_THP">"c2851"</definedName>
    <definedName name="IQ_CABLE_CHURN">"c2874"</definedName>
    <definedName name="IQ_CABLE_CHURN_BASIC">"c2871"</definedName>
    <definedName name="IQ_CABLE_CHURN_BBAND">"c2872"</definedName>
    <definedName name="IQ_CABLE_CHURN_DIG">"c2870"</definedName>
    <definedName name="IQ_CABLE_CHURN_PHONE">"c2873"</definedName>
    <definedName name="IQ_CABLE_HOMES_PER_MILE">"c2849"</definedName>
    <definedName name="IQ_CABLE_HP_BBAND">"c2845"</definedName>
    <definedName name="IQ_CABLE_HP_DIG">"c2844"</definedName>
    <definedName name="IQ_CABLE_HP_PHONE">"c2846"</definedName>
    <definedName name="IQ_CABLE_MILES_PASSED">"c2848"</definedName>
    <definedName name="IQ_CABLE_OTHER_REV">"c2882"</definedName>
    <definedName name="IQ_CABLE_PHONE_PENETRATION">"c2853"</definedName>
    <definedName name="IQ_CABLE_PROGRAMMING_COSTS">"c2884"</definedName>
    <definedName name="IQ_CABLE_REV_ADVERT">"c2880"</definedName>
    <definedName name="IQ_CABLE_REV_ANALOG">"c2875"</definedName>
    <definedName name="IQ_CABLE_REV_BASIC">"c2877"</definedName>
    <definedName name="IQ_CABLE_REV_BBAND">"c2878"</definedName>
    <definedName name="IQ_CABLE_REV_COMMERCIAL">"c2881"</definedName>
    <definedName name="IQ_CABLE_REV_DIG">"c2876"</definedName>
    <definedName name="IQ_CABLE_REV_PHONE">"c2879"</definedName>
    <definedName name="IQ_CABLE_RGU">"c2863"</definedName>
    <definedName name="IQ_CABLE_SUBS_ANALOG">"c2855"</definedName>
    <definedName name="IQ_CABLE_SUBS_BASIC">"c2857"</definedName>
    <definedName name="IQ_CABLE_SUBS_BBAND">"c2858"</definedName>
    <definedName name="IQ_CABLE_SUBS_BUNDLED">"c2861"</definedName>
    <definedName name="IQ_CABLE_SUBS_DIG">"c2856"</definedName>
    <definedName name="IQ_CABLE_SUBS_NON_VIDEO">"c2860"</definedName>
    <definedName name="IQ_CABLE_SUBS_PHONE">"c2859"</definedName>
    <definedName name="IQ_CABLE_SUBS_TOTAL">"c2862"</definedName>
    <definedName name="IQ_CABLE_THP">"c2847"</definedName>
    <definedName name="IQ_CABLE_TOTAL_PENETRATION">"c2854"</definedName>
    <definedName name="IQ_CABLE_TOTAL_REV">"c2883"</definedName>
    <definedName name="IQ_CAL_Q">"c101"</definedName>
    <definedName name="IQ_CAL_Y">"c102"</definedName>
    <definedName name="IQ_CALC_TYPE_BS">"c3086"</definedName>
    <definedName name="IQ_CALC_TYPE_CF">"c3085"</definedName>
    <definedName name="IQ_CALC_TYPE_IS">"c3084"</definedName>
    <definedName name="IQ_CALL_DATE_SCHEDULE">"c2481"</definedName>
    <definedName name="IQ_CALL_FEATURE">"c2197"</definedName>
    <definedName name="IQ_CALL_PRICE_SCHEDULE">"c2482"</definedName>
    <definedName name="IQ_CALLABLE">"c2196"</definedName>
    <definedName name="IQ_CAP_LOSS_CF_1YR">"c3474"</definedName>
    <definedName name="IQ_CAP_LOSS_CF_2YR">"c3475"</definedName>
    <definedName name="IQ_CAP_LOSS_CF_3YR">"c3476"</definedName>
    <definedName name="IQ_CAP_LOSS_CF_4YR">"c3477"</definedName>
    <definedName name="IQ_CAP_LOSS_CF_5YR">"c3478"</definedName>
    <definedName name="IQ_CAP_LOSS_CF_AFTER_FIVE">"c3479"</definedName>
    <definedName name="IQ_CAP_LOSS_CF_MAX_YEAR">"c3482"</definedName>
    <definedName name="IQ_CAP_LOSS_CF_NO_EXP">"c3480"</definedName>
    <definedName name="IQ_CAP_LOSS_CF_TOTAL">"c3481"</definedName>
    <definedName name="IQ_CAPEX">"c103"</definedName>
    <definedName name="IQ_CAPEX_10YR_ANN_GROWTH">"c104"</definedName>
    <definedName name="IQ_CAPEX_1YR_ANN_GROWTH">"c105"</definedName>
    <definedName name="IQ_CAPEX_2YR_ANN_GROWTH">"c106"</definedName>
    <definedName name="IQ_CAPEX_3YR_ANN_GROWTH">"c107"</definedName>
    <definedName name="IQ_CAPEX_5YR_ANN_GROWTH">"c108"</definedName>
    <definedName name="IQ_CAPEX_7YR_ANN_GROWTH">"c109"</definedName>
    <definedName name="IQ_CAPEX_BNK">"c110"</definedName>
    <definedName name="IQ_CAPEX_BR">"c111"</definedName>
    <definedName name="IQ_CAPEX_FIN">"c112"</definedName>
    <definedName name="IQ_CAPEX_INS">"c113"</definedName>
    <definedName name="IQ_CAPEX_UTI">"c114"</definedName>
    <definedName name="IQ_CAPITAL_LEASE">"c1350"</definedName>
    <definedName name="IQ_CAPITAL_LEASES">"c115"</definedName>
    <definedName name="IQ_CAPITAL_LEASES_TOTAL">"c3031"</definedName>
    <definedName name="IQ_CAPITAL_LEASES_TOTAL_PCT">"c2506"</definedName>
    <definedName name="IQ_CAPITALIZED_INTEREST">"c3460"</definedName>
    <definedName name="IQ_CAPITALIZED_INTEREST_BOP">"c3459"</definedName>
    <definedName name="IQ_CAPITALIZED_INTEREST_EOP">"c3464"</definedName>
    <definedName name="IQ_CAPITALIZED_INTEREST_EXP">"c3461"</definedName>
    <definedName name="IQ_CAPITALIZED_INTEREST_OTHER_ADJ">"c3463"</definedName>
    <definedName name="IQ_CAPITALIZED_INTEREST_WRITE_OFF">"c3462"</definedName>
    <definedName name="IQ_CASH">"c1458"</definedName>
    <definedName name="IQ_CASH_ACQUIRE_CF">"c116"</definedName>
    <definedName name="IQ_CASH_CONVERSION">"c117"</definedName>
    <definedName name="IQ_CASH_DUE_BANKS">"c1351"</definedName>
    <definedName name="IQ_CASH_EQUIV">"c118"</definedName>
    <definedName name="IQ_CASH_FINAN">"c119"</definedName>
    <definedName name="IQ_CASH_INTEREST">"c120"</definedName>
    <definedName name="IQ_CASH_INVEST">"c121"</definedName>
    <definedName name="IQ_CASH_OPER">"c122"</definedName>
    <definedName name="IQ_CASH_SEGREG">"c123"</definedName>
    <definedName name="IQ_CASH_SHARE">"c1911"</definedName>
    <definedName name="IQ_CASH_ST">"c1355"</definedName>
    <definedName name="IQ_CASH_ST_INVEST">"c124"</definedName>
    <definedName name="IQ_CASH_TAXES">"c125"</definedName>
    <definedName name="IQ_CEDED_AH_EARNED">"c2743"</definedName>
    <definedName name="IQ_CEDED_CLAIM_EXP_INCUR">"c2756"</definedName>
    <definedName name="IQ_CEDED_CLAIM_EXP_PAID">"c2759"</definedName>
    <definedName name="IQ_CEDED_CLAIM_EXP_RES">"c2753"</definedName>
    <definedName name="IQ_CEDED_EARNED">"c2733"</definedName>
    <definedName name="IQ_CEDED_LIFE_EARNED">"c2738"</definedName>
    <definedName name="IQ_CEDED_LIFE_IN_FORCE">"c2768"</definedName>
    <definedName name="IQ_CEDED_PC_EARNED">"c2748"</definedName>
    <definedName name="IQ_CEDED_WRITTEN">"c2727"</definedName>
    <definedName name="IQ_CFO_10YR_ANN_GROWTH">"c126"</definedName>
    <definedName name="IQ_CFO_1YR_ANN_GROWTH">"c127"</definedName>
    <definedName name="IQ_CFO_2YR_ANN_GROWTH">"c128"</definedName>
    <definedName name="IQ_CFO_3YR_ANN_GROWTH">"c129"</definedName>
    <definedName name="IQ_CFO_5YR_ANN_GROWTH">"c130"</definedName>
    <definedName name="IQ_CFO_7YR_ANN_GROWTH">"c131"</definedName>
    <definedName name="IQ_CFO_CURRENT_LIAB">"c132"</definedName>
    <definedName name="IQ_CH">110000</definedName>
    <definedName name="IQ_CHANGE_AP">"c133"</definedName>
    <definedName name="IQ_CHANGE_AP_BNK">"c134"</definedName>
    <definedName name="IQ_CHANGE_AP_BR">"c135"</definedName>
    <definedName name="IQ_CHANGE_AP_FIN">"c136"</definedName>
    <definedName name="IQ_CHANGE_AP_INS">"c137"</definedName>
    <definedName name="IQ_CHANGE_AP_REIT">"c138"</definedName>
    <definedName name="IQ_CHANGE_AP_UTI">"c139"</definedName>
    <definedName name="IQ_CHANGE_AR">"c140"</definedName>
    <definedName name="IQ_CHANGE_AR_BNK">"c141"</definedName>
    <definedName name="IQ_CHANGE_AR_BR">"c142"</definedName>
    <definedName name="IQ_CHANGE_AR_FIN">"c143"</definedName>
    <definedName name="IQ_CHANGE_AR_INS">"c144"</definedName>
    <definedName name="IQ_CHANGE_AR_REIT">"c145"</definedName>
    <definedName name="IQ_CHANGE_AR_UTI">"c146"</definedName>
    <definedName name="IQ_CHANGE_DEF_TAX">"c147"</definedName>
    <definedName name="IQ_CHANGE_DEPOSIT_ACCT">"c148"</definedName>
    <definedName name="IQ_CHANGE_INC_TAX">"c149"</definedName>
    <definedName name="IQ_CHANGE_INS_RES_LIAB">"c150"</definedName>
    <definedName name="IQ_CHANGE_INVENTORY">"c151"</definedName>
    <definedName name="IQ_CHANGE_NET_OPER_ASSETS">"c3592"</definedName>
    <definedName name="IQ_CHANGE_NET_WORKING_CAPITAL">"c1909"</definedName>
    <definedName name="IQ_CHANGE_OTHER_NET_OPER_ASSETS">"c3593"</definedName>
    <definedName name="IQ_CHANGE_OTHER_NET_OPER_ASSETS_BNK">"c3594"</definedName>
    <definedName name="IQ_CHANGE_OTHER_NET_OPER_ASSETS_BR">"c3595"</definedName>
    <definedName name="IQ_CHANGE_OTHER_NET_OPER_ASSETS_FIN">"c3596"</definedName>
    <definedName name="IQ_CHANGE_OTHER_NET_OPER_ASSETS_INS">"c3597"</definedName>
    <definedName name="IQ_CHANGE_OTHER_NET_OPER_ASSETS_REIT">"c3598"</definedName>
    <definedName name="IQ_CHANGE_OTHER_NET_OPER_ASSETS_UTI">"c3599"</definedName>
    <definedName name="IQ_CHANGE_OTHER_WORK_CAP">"c152"</definedName>
    <definedName name="IQ_CHANGE_OTHER_WORK_CAP_BNK">"c153"</definedName>
    <definedName name="IQ_CHANGE_OTHER_WORK_CAP_BR">"c154"</definedName>
    <definedName name="IQ_CHANGE_OTHER_WORK_CAP_FIN">"c155"</definedName>
    <definedName name="IQ_CHANGE_OTHER_WORK_CAP_INS">"c156"</definedName>
    <definedName name="IQ_CHANGE_OTHER_WORK_CAP_REIT">"c157"</definedName>
    <definedName name="IQ_CHANGE_OTHER_WORK_CAP_UTI">"c158"</definedName>
    <definedName name="IQ_CHANGE_TRADING_ASSETS">"c159"</definedName>
    <definedName name="IQ_CHANGE_UNEARN_REV">"c160"</definedName>
    <definedName name="IQ_CHANGE_WORK_CAP">"c161"</definedName>
    <definedName name="IQ_CHANGES_WORK_CAP">"c1357"</definedName>
    <definedName name="IQ_CHARGE_OFFS_GROSS">"c162"</definedName>
    <definedName name="IQ_CHARGE_OFFS_NET">"c163"</definedName>
    <definedName name="IQ_CHARGE_OFFS_RECOVERED">"c164"</definedName>
    <definedName name="IQ_CHARGE_OFFS_TOTAL_AVG_LOANS">"c165"</definedName>
    <definedName name="IQ_CITY">"c166"</definedName>
    <definedName name="IQ_CL_DUE_AFTER_FIVE">"c167"</definedName>
    <definedName name="IQ_CL_DUE_CY">"c168"</definedName>
    <definedName name="IQ_CL_DUE_CY1">"c169"</definedName>
    <definedName name="IQ_CL_DUE_CY2">"c170"</definedName>
    <definedName name="IQ_CL_DUE_CY3">"c171"</definedName>
    <definedName name="IQ_CL_DUE_CY4">"c172"</definedName>
    <definedName name="IQ_CL_DUE_NEXT_FIVE">"c173"</definedName>
    <definedName name="IQ_CL_OBLIGATION_IMMEDIATE">"c2253"</definedName>
    <definedName name="IQ_CLASSA_OPTIONS_BEG_OS">"c2679"</definedName>
    <definedName name="IQ_CLASSA_OPTIONS_CANCELLED">"c2682"</definedName>
    <definedName name="IQ_CLASSA_OPTIONS_END_OS">"c2683"</definedName>
    <definedName name="IQ_CLASSA_OPTIONS_EXERCISED">"c2681"</definedName>
    <definedName name="IQ_CLASSA_OPTIONS_GRANTED">"c2680"</definedName>
    <definedName name="IQ_CLASSA_OPTIONS_STRIKE_PRICE_OS">"c2684"</definedName>
    <definedName name="IQ_CLASSA_OUTSTANDING_BS_DATE">"c1971"</definedName>
    <definedName name="IQ_CLASSA_OUTSTANDING_FILING_DATE">"c1973"</definedName>
    <definedName name="IQ_CLASSA_STRIKE_PRICE_GRANTED">"c2685"</definedName>
    <definedName name="IQ_CLASSA_WARRANTS_BEG_OS">"c2705"</definedName>
    <definedName name="IQ_CLASSA_WARRANTS_CANCELLED">"c2708"</definedName>
    <definedName name="IQ_CLASSA_WARRANTS_END_OS">"c2709"</definedName>
    <definedName name="IQ_CLASSA_WARRANTS_EXERCISED">"c2707"</definedName>
    <definedName name="IQ_CLASSA_WARRANTS_ISSUED">"c2706"</definedName>
    <definedName name="IQ_CLASSA_WARRANTS_STRIKE_PRICE_ISSUED">"c2711"</definedName>
    <definedName name="IQ_CLASSA_WARRANTS_STRIKE_PRICE_OS">"c2710"</definedName>
    <definedName name="IQ_CLOSEPRICE">"c174"</definedName>
    <definedName name="IQ_CLOSEPRICE_ADJ">"c2115"</definedName>
    <definedName name="IQ_COGS">"c175"</definedName>
    <definedName name="IQ_COMBINED_RATIO">"c176"</definedName>
    <definedName name="IQ_COMMERCIAL_DOM">"c177"</definedName>
    <definedName name="IQ_COMMERCIAL_FIRE_WRITTEN">"c178"</definedName>
    <definedName name="IQ_COMMERCIAL_MORT">"c179"</definedName>
    <definedName name="IQ_COMMISS_FEES">"c180"</definedName>
    <definedName name="IQ_COMMISSION_DEF">"c181"</definedName>
    <definedName name="IQ_COMMON">"c182"</definedName>
    <definedName name="IQ_COMMON_APIC">"c183"</definedName>
    <definedName name="IQ_COMMON_APIC_BNK">"c184"</definedName>
    <definedName name="IQ_COMMON_APIC_BR">"c185"</definedName>
    <definedName name="IQ_COMMON_APIC_FIN">"c186"</definedName>
    <definedName name="IQ_COMMON_APIC_INS">"c187"</definedName>
    <definedName name="IQ_COMMON_APIC_REIT">"c188"</definedName>
    <definedName name="IQ_COMMON_APIC_UTI">"c189"</definedName>
    <definedName name="IQ_COMMON_DIV">"c3006"</definedName>
    <definedName name="IQ_COMMON_DIV_CF">"c190"</definedName>
    <definedName name="IQ_COMMON_EQUITY_10YR_ANN_GROWTH">"c191"</definedName>
    <definedName name="IQ_COMMON_EQUITY_1YR_ANN_GROWTH">"c192"</definedName>
    <definedName name="IQ_COMMON_EQUITY_2YR_ANN_GROWTH">"c193"</definedName>
    <definedName name="IQ_COMMON_EQUITY_3YR_ANN_GROWTH">"c194"</definedName>
    <definedName name="IQ_COMMON_EQUITY_5YR_ANN_GROWTH">"c195"</definedName>
    <definedName name="IQ_COMMON_EQUITY_7YR_ANN_GROWTH">"c196"</definedName>
    <definedName name="IQ_COMMON_ISSUED">"c197"</definedName>
    <definedName name="IQ_COMMON_ISSUED_BNK">"c198"</definedName>
    <definedName name="IQ_COMMON_ISSUED_BR">"c199"</definedName>
    <definedName name="IQ_COMMON_ISSUED_FIN">"c200"</definedName>
    <definedName name="IQ_COMMON_ISSUED_INS">"c201"</definedName>
    <definedName name="IQ_COMMON_ISSUED_REIT">"c202"</definedName>
    <definedName name="IQ_COMMON_ISSUED_UTI">"c203"</definedName>
    <definedName name="IQ_COMMON_PER_ADR">"c204"</definedName>
    <definedName name="IQ_COMMON_PREF_DIV_CF">"c205"</definedName>
    <definedName name="IQ_COMMON_REP">"c206"</definedName>
    <definedName name="IQ_COMMON_REP_BNK">"c207"</definedName>
    <definedName name="IQ_COMMON_REP_BR">"c208"</definedName>
    <definedName name="IQ_COMMON_REP_FIN">"c209"</definedName>
    <definedName name="IQ_COMMON_REP_INS">"c210"</definedName>
    <definedName name="IQ_COMMON_REP_REIT">"c211"</definedName>
    <definedName name="IQ_COMMON_REP_UTI">"c212"</definedName>
    <definedName name="IQ_COMMON_STOCK">"c1358"</definedName>
    <definedName name="IQ_COMP_BENEFITS">"c213"</definedName>
    <definedName name="IQ_COMPANY_ADDRESS">"c214"</definedName>
    <definedName name="IQ_COMPANY_ID">"c3513"</definedName>
    <definedName name="IQ_COMPANY_NAME">"c215"</definedName>
    <definedName name="IQ_COMPANY_NAME_LONG">"c1585"</definedName>
    <definedName name="IQ_COMPANY_PHONE">"c216"</definedName>
    <definedName name="IQ_COMPANY_STATUS">"c2097"</definedName>
    <definedName name="IQ_COMPANY_STREET1">"c217"</definedName>
    <definedName name="IQ_COMPANY_STREET2">"c218"</definedName>
    <definedName name="IQ_COMPANY_TICKER">"c219"</definedName>
    <definedName name="IQ_COMPANY_TYPE">"c2096"</definedName>
    <definedName name="IQ_COMPANY_WEBSITE">"c220"</definedName>
    <definedName name="IQ_COMPANY_ZIP">"c221"</definedName>
    <definedName name="IQ_CONSTRUCTION_LOANS">"c222"</definedName>
    <definedName name="IQ_CONSUMER_LOANS">"c223"</definedName>
    <definedName name="IQ_CONV_DATE">"c2191"</definedName>
    <definedName name="IQ_CONV_EXP_DATE">"c3043"</definedName>
    <definedName name="IQ_CONV_PREMIUM">"c2195"</definedName>
    <definedName name="IQ_CONV_PRICE">"c2193"</definedName>
    <definedName name="IQ_CONV_RATE">"c2192"</definedName>
    <definedName name="IQ_CONV_RATIO">"c2192"</definedName>
    <definedName name="IQ_CONV_SECURITY">"c2189"</definedName>
    <definedName name="IQ_CONV_SECURITY_ISSUER">"c2190"</definedName>
    <definedName name="IQ_CONV_SECURITY_PRICE">"c2194"</definedName>
    <definedName name="IQ_CONVERT">"c2536"</definedName>
    <definedName name="IQ_CONVERT_PCT">"c2537"</definedName>
    <definedName name="IQ_CONVEXITY">"c2182"</definedName>
    <definedName name="IQ_COST_BORROWING">"c2936"</definedName>
    <definedName name="IQ_COST_BORROWINGS">"c225"</definedName>
    <definedName name="IQ_COST_REV">"c226"</definedName>
    <definedName name="IQ_COST_REVENUE">"c1359"</definedName>
    <definedName name="IQ_COST_SAVINGS">"c227"</definedName>
    <definedName name="IQ_COST_SERVICE">"c228"</definedName>
    <definedName name="IQ_COST_TOTAL_BORROWINGS">"c229"</definedName>
    <definedName name="IQ_COUNTRY_NAME">"c230"</definedName>
    <definedName name="IQ_COVERED_POPS">"c2124"</definedName>
    <definedName name="IQ_CP">"c2495"</definedName>
    <definedName name="IQ_CP_PCT">"c2496"</definedName>
    <definedName name="IQ_CQ">5000</definedName>
    <definedName name="IQ_CREDIT_CARD_FEE_BNK">"c231"</definedName>
    <definedName name="IQ_CREDIT_CARD_FEE_FIN">"c1583"</definedName>
    <definedName name="IQ_CREDIT_LOSS_CF">"c232"</definedName>
    <definedName name="IQ_CUMULATIVE_SPLIT_FACTOR">"c2094"</definedName>
    <definedName name="IQ_CURR_DOMESTIC_TAXES">"c2074"</definedName>
    <definedName name="IQ_CURR_FOREIGN_TAXES">"c2075"</definedName>
    <definedName name="IQ_CURRENCY_FACTOR_BS">"c233"</definedName>
    <definedName name="IQ_CURRENCY_FACTOR_IS">"c234"</definedName>
    <definedName name="IQ_CURRENCY_GAIN">"c235"</definedName>
    <definedName name="IQ_CURRENCY_GAIN_BR">"c236"</definedName>
    <definedName name="IQ_CURRENCY_GAIN_FIN">"c237"</definedName>
    <definedName name="IQ_CURRENCY_GAIN_INS">"c238"</definedName>
    <definedName name="IQ_CURRENCY_GAIN_REIT">"c239"</definedName>
    <definedName name="IQ_CURRENCY_GAIN_UTI">"c240"</definedName>
    <definedName name="IQ_CURRENT_PORT">"c241"</definedName>
    <definedName name="IQ_CURRENT_PORT_BNK">"c242"</definedName>
    <definedName name="IQ_CURRENT_PORT_DEBT">"c243"</definedName>
    <definedName name="IQ_CURRENT_PORT_DEBT_BNK">"c244"</definedName>
    <definedName name="IQ_CURRENT_PORT_DEBT_BR">"c1567"</definedName>
    <definedName name="IQ_CURRENT_PORT_DEBT_FIN">"c1568"</definedName>
    <definedName name="IQ_CURRENT_PORT_DEBT_INS">"c1569"</definedName>
    <definedName name="IQ_CURRENT_PORT_DEBT_REIT">"c1570"</definedName>
    <definedName name="IQ_CURRENT_PORT_DEBT_UTI">"c1571"</definedName>
    <definedName name="IQ_CURRENT_PORT_LEASES">"c245"</definedName>
    <definedName name="IQ_CURRENT_PORT_PCT">"c2541"</definedName>
    <definedName name="IQ_CURRENT_RATIO">"c246"</definedName>
    <definedName name="IQ_CY">10000</definedName>
    <definedName name="IQ_DA">"c247"</definedName>
    <definedName name="IQ_DA_BR">"c248"</definedName>
    <definedName name="IQ_DA_CF">"c249"</definedName>
    <definedName name="IQ_DA_CF_BNK">"c250"</definedName>
    <definedName name="IQ_DA_CF_BR">"c251"</definedName>
    <definedName name="IQ_DA_CF_FIN">"c252"</definedName>
    <definedName name="IQ_DA_CF_INS">"c253"</definedName>
    <definedName name="IQ_DA_CF_REIT">"c254"</definedName>
    <definedName name="IQ_DA_CF_UTI">"c255"</definedName>
    <definedName name="IQ_DA_FIN">"c256"</definedName>
    <definedName name="IQ_DA_INS">"c257"</definedName>
    <definedName name="IQ_DA_REIT">"c258"</definedName>
    <definedName name="IQ_DA_SUPPL">"c259"</definedName>
    <definedName name="IQ_DA_SUPPL_BR">"c260"</definedName>
    <definedName name="IQ_DA_SUPPL_CF">"c261"</definedName>
    <definedName name="IQ_DA_SUPPL_CF_BNK">"c262"</definedName>
    <definedName name="IQ_DA_SUPPL_CF_BR">"c263"</definedName>
    <definedName name="IQ_DA_SUPPL_CF_FIN">"c264"</definedName>
    <definedName name="IQ_DA_SUPPL_CF_INS">"c265"</definedName>
    <definedName name="IQ_DA_SUPPL_CF_REIT">"c266"</definedName>
    <definedName name="IQ_DA_SUPPL_CF_UTI">"c267"</definedName>
    <definedName name="IQ_DA_SUPPL_FIN">"c268"</definedName>
    <definedName name="IQ_DA_SUPPL_INS">"c269"</definedName>
    <definedName name="IQ_DA_SUPPL_REIT">"c270"</definedName>
    <definedName name="IQ_DA_SUPPL_UTI">"c271"</definedName>
    <definedName name="IQ_DA_UTI">"c272"</definedName>
    <definedName name="IQ_DAILY">500000</definedName>
    <definedName name="IQ_DATED_DATE">"c2185"</definedName>
    <definedName name="IQ_DAY_COUNT">"c2161"</definedName>
    <definedName name="IQ_DAYS_COVER_SHORT">"c1578"</definedName>
    <definedName name="IQ_DAYS_INVENTORY_OUT">"c273"</definedName>
    <definedName name="IQ_DAYS_PAY_OUTST">"c1362"</definedName>
    <definedName name="IQ_DAYS_PAYABLE_OUT">"c274"</definedName>
    <definedName name="IQ_DAYS_SALES_OUT">"c275"</definedName>
    <definedName name="IQ_DAYS_SALES_OUTST">"c1363"</definedName>
    <definedName name="IQ_DEBT_ADJ">"c2515"</definedName>
    <definedName name="IQ_DEBT_ADJ_PCT">"c2516"</definedName>
    <definedName name="IQ_DEBT_EQUIV_NET_PBO">"c2938"</definedName>
    <definedName name="IQ_DEBT_EQUIV_OPER_LEASE">"c2935"</definedName>
    <definedName name="IQ_DEF_ACQ_CST">"c1364"</definedName>
    <definedName name="IQ_DEF_AMORT">"c276"</definedName>
    <definedName name="IQ_DEF_AMORT_BNK">"c277"</definedName>
    <definedName name="IQ_DEF_AMORT_BR">"c278"</definedName>
    <definedName name="IQ_DEF_AMORT_FIN">"c279"</definedName>
    <definedName name="IQ_DEF_AMORT_INS">"c280"</definedName>
    <definedName name="IQ_DEF_AMORT_REIT">"c281"</definedName>
    <definedName name="IQ_DEF_AMORT_UTI">"c282"</definedName>
    <definedName name="IQ_DEF_BENEFIT_INTEREST_COST">"c283"</definedName>
    <definedName name="IQ_DEF_BENEFIT_INTEREST_COST_DOMESTIC">"c2652"</definedName>
    <definedName name="IQ_DEF_BENEFIT_INTEREST_COST_FOREIGN">"c2660"</definedName>
    <definedName name="IQ_DEF_BENEFIT_OTHER_COST">"c284"</definedName>
    <definedName name="IQ_DEF_BENEFIT_OTHER_COST_DOMESTIC">"c2654"</definedName>
    <definedName name="IQ_DEF_BENEFIT_OTHER_COST_FOREIGN">"c2662"</definedName>
    <definedName name="IQ_DEF_BENEFIT_ROA">"c285"</definedName>
    <definedName name="IQ_DEF_BENEFIT_ROA_DOMESTIC">"c2653"</definedName>
    <definedName name="IQ_DEF_BENEFIT_ROA_FOREIGN">"c2661"</definedName>
    <definedName name="IQ_DEF_BENEFIT_SERVICE_COST">"c286"</definedName>
    <definedName name="IQ_DEF_BENEFIT_SERVICE_COST_DOMESTIC">"c2651"</definedName>
    <definedName name="IQ_DEF_BENEFIT_SERVICE_COST_FOREIGN">"c2659"</definedName>
    <definedName name="IQ_DEF_BENEFIT_TOTAL_COST">"c287"</definedName>
    <definedName name="IQ_DEF_BENEFIT_TOTAL_COST_DOMESTIC">"c2655"</definedName>
    <definedName name="IQ_DEF_BENEFIT_TOTAL_COST_FOREIGN">"c2663"</definedName>
    <definedName name="IQ_DEF_CHARGES_BR">"c288"</definedName>
    <definedName name="IQ_DEF_CHARGES_CF">"c289"</definedName>
    <definedName name="IQ_DEF_CHARGES_FIN">"c290"</definedName>
    <definedName name="IQ_DEF_CHARGES_INS">"c291"</definedName>
    <definedName name="IQ_DEF_CHARGES_LT">"c292"</definedName>
    <definedName name="IQ_DEF_CHARGES_LT_BNK">"c293"</definedName>
    <definedName name="IQ_DEF_CHARGES_LT_BR">"c294"</definedName>
    <definedName name="IQ_DEF_CHARGES_LT_FIN">"c295"</definedName>
    <definedName name="IQ_DEF_CHARGES_LT_INS">"c296"</definedName>
    <definedName name="IQ_DEF_CHARGES_LT_REIT">"c297"</definedName>
    <definedName name="IQ_DEF_CHARGES_LT_UTI">"c298"</definedName>
    <definedName name="IQ_DEF_CHARGES_REIT">"c299"</definedName>
    <definedName name="IQ_DEF_CONTRIBUTION_TOTAL_COST">"c300"</definedName>
    <definedName name="IQ_DEF_INC_TAX">"c1365"</definedName>
    <definedName name="IQ_DEF_POLICY_ACQ_COSTS">"c301"</definedName>
    <definedName name="IQ_DEF_POLICY_ACQ_COSTS_CF">"c302"</definedName>
    <definedName name="IQ_DEF_POLICY_AMORT">"c303"</definedName>
    <definedName name="IQ_DEF_TAX_ASSET_LT_BR">"c304"</definedName>
    <definedName name="IQ_DEF_TAX_ASSET_LT_FIN">"c305"</definedName>
    <definedName name="IQ_DEF_TAX_ASSET_LT_INS">"c306"</definedName>
    <definedName name="IQ_DEF_TAX_ASSET_LT_REIT">"c307"</definedName>
    <definedName name="IQ_DEF_TAX_ASSET_LT_UTI">"c308"</definedName>
    <definedName name="IQ_DEF_TAX_ASSETS_CURRENT">"c309"</definedName>
    <definedName name="IQ_DEF_TAX_ASSETS_LT">"c310"</definedName>
    <definedName name="IQ_DEF_TAX_ASSETS_LT_BNK">"c311"</definedName>
    <definedName name="IQ_DEF_TAX_LIAB_CURRENT">"c312"</definedName>
    <definedName name="IQ_DEF_TAX_LIAB_LT">"c313"</definedName>
    <definedName name="IQ_DEF_TAX_LIAB_LT_BNK">"c314"</definedName>
    <definedName name="IQ_DEF_TAX_LIAB_LT_BR">"c315"</definedName>
    <definedName name="IQ_DEF_TAX_LIAB_LT_FIN">"c316"</definedName>
    <definedName name="IQ_DEF_TAX_LIAB_LT_INS">"c317"</definedName>
    <definedName name="IQ_DEF_TAX_LIAB_LT_REIT">"c318"</definedName>
    <definedName name="IQ_DEF_TAX_LIAB_LT_UTI">"c319"</definedName>
    <definedName name="IQ_DEFERRED_DOMESTIC_TAXES">"c2077"</definedName>
    <definedName name="IQ_DEFERRED_FOREIGN_TAXES">"c2078"</definedName>
    <definedName name="IQ_DEFERRED_INC_TAX">"c1447"</definedName>
    <definedName name="IQ_DEFERRED_TAXES">"c1356"</definedName>
    <definedName name="IQ_DEMAND_DEP">"c320"</definedName>
    <definedName name="IQ_DEPOSITS_FIN">"c321"</definedName>
    <definedName name="IQ_DEPRE_AMORT">"c1360"</definedName>
    <definedName name="IQ_DEPRE_AMORT_SUPPL">"c1593"</definedName>
    <definedName name="IQ_DEPRE_DEPLE">"c1361"</definedName>
    <definedName name="IQ_DEPRE_SUPP">"c1443"</definedName>
    <definedName name="IQ_DESCRIPTION_LONG">"c1520"</definedName>
    <definedName name="IQ_DEVELOP_LAND">"c323"</definedName>
    <definedName name="IQ_DILUT_ADJUST">"c1621"</definedName>
    <definedName name="IQ_DILUT_EPS_EXCL">"c324"</definedName>
    <definedName name="IQ_DILUT_EPS_INCL">"c325"</definedName>
    <definedName name="IQ_DILUT_EPS_NORM">"c1903"</definedName>
    <definedName name="IQ_DILUT_NI">"c2079"</definedName>
    <definedName name="IQ_DILUT_NORMAL_EPS">"c1594"</definedName>
    <definedName name="IQ_DILUT_WEIGHT">"c326"</definedName>
    <definedName name="IQ_DIRECT_AH_EARNED">"c2740"</definedName>
    <definedName name="IQ_DIRECT_EARNED">"c2730"</definedName>
    <definedName name="IQ_DIRECT_LIFE_EARNED">"c2735"</definedName>
    <definedName name="IQ_DIRECT_LIFE_IN_FORCE">"c2765"</definedName>
    <definedName name="IQ_DIRECT_PC_EARNED">"c2745"</definedName>
    <definedName name="IQ_DIRECT_WRITTEN">"c2724"</definedName>
    <definedName name="IQ_DISCONT_OPER">"c1367"</definedName>
    <definedName name="IQ_DISCOUNT_RATE_PENSION_DOMESTIC">"c327"</definedName>
    <definedName name="IQ_DISCOUNT_RATE_PENSION_FOREIGN">"c328"</definedName>
    <definedName name="IQ_DISTR_EXCESS_EARN">"c329"</definedName>
    <definedName name="IQ_DISTRIBUTABLE_CASH">"c3002"</definedName>
    <definedName name="IQ_DISTRIBUTABLE_CASH_PAYOUT">"c3005"</definedName>
    <definedName name="IQ_DISTRIBUTABLE_CASH_SHARE">"c3003"</definedName>
    <definedName name="IQ_DIV_AMOUNT">"c3041"</definedName>
    <definedName name="IQ_DIV_PAYMENT_DATE">"c2205"</definedName>
    <definedName name="IQ_DIV_RECORD_DATE">"c2204"</definedName>
    <definedName name="IQ_DIV_SHARE">"c330"</definedName>
    <definedName name="IQ_DIVEST_CF">"c331"</definedName>
    <definedName name="IQ_DIVID_SHARE">"c1366"</definedName>
    <definedName name="IQ_DIVIDEND_YIELD">"c332"</definedName>
    <definedName name="IQ_DO">"c333"</definedName>
    <definedName name="IQ_DO_ASSETS_CURRENT">"c334"</definedName>
    <definedName name="IQ_DO_ASSETS_LT">"c335"</definedName>
    <definedName name="IQ_DO_CF">"c336"</definedName>
    <definedName name="IQ_DPAC_ACC">"c2799"</definedName>
    <definedName name="IQ_DPAC_AMORT">"c2795"</definedName>
    <definedName name="IQ_DPAC_BEG">"c2791"</definedName>
    <definedName name="IQ_DPAC_COMMISSIONS">"c2792"</definedName>
    <definedName name="IQ_DPAC_END">"c2801"</definedName>
    <definedName name="IQ_DPAC_FX">"c2798"</definedName>
    <definedName name="IQ_DPAC_OTHER_ADJ">"c2800"</definedName>
    <definedName name="IQ_DPAC_OTHERS">"c2793"</definedName>
    <definedName name="IQ_DPAC_PERIOD">"c2794"</definedName>
    <definedName name="IQ_DPAC_REAL_GAIN">"c2797"</definedName>
    <definedName name="IQ_DPAC_UNREAL_GAIN">"c2796"</definedName>
    <definedName name="IQ_DPS_10YR_ANN_GROWTH">"c337"</definedName>
    <definedName name="IQ_DPS_1YR_ANN_GROWTH">"c338"</definedName>
    <definedName name="IQ_DPS_2YR_ANN_GROWTH">"c339"</definedName>
    <definedName name="IQ_DPS_3YR_ANN_GROWTH">"c340"</definedName>
    <definedName name="IQ_DPS_5YR_ANN_GROWTH">"c341"</definedName>
    <definedName name="IQ_DPS_7YR_ANN_GROWTH">"c342"</definedName>
    <definedName name="IQ_DURATION">"c2181"</definedName>
    <definedName name="IQ_EARNING_ASSET_YIELD">"c343"</definedName>
    <definedName name="IQ_EARNING_CO">"c344"</definedName>
    <definedName name="IQ_EARNING_CO_10YR_ANN_GROWTH">"c345"</definedName>
    <definedName name="IQ_EARNING_CO_1YR_ANN_GROWTH">"c346"</definedName>
    <definedName name="IQ_EARNING_CO_2YR_ANN_GROWTH">"c347"</definedName>
    <definedName name="IQ_EARNING_CO_3YR_ANN_GROWTH">"c348"</definedName>
    <definedName name="IQ_EARNING_CO_5YR_ANN_GROWTH">"c349"</definedName>
    <definedName name="IQ_EARNING_CO_7YR_ANN_GROWTH">"c350"</definedName>
    <definedName name="IQ_EARNING_CO_MARGIN">"c351"</definedName>
    <definedName name="IQ_EBIT">"c352"</definedName>
    <definedName name="IQ_EBIT_10YR_ANN_GROWTH">"c353"</definedName>
    <definedName name="IQ_EBIT_1YR_ANN_GROWTH">"c354"</definedName>
    <definedName name="IQ_EBIT_2YR_ANN_GROWTH">"c355"</definedName>
    <definedName name="IQ_EBIT_3YR_ANN_GROWTH">"c356"</definedName>
    <definedName name="IQ_EBIT_5YR_ANN_GROWTH">"c357"</definedName>
    <definedName name="IQ_EBIT_7YR_ANN_GROWTH">"c358"</definedName>
    <definedName name="IQ_EBIT_EQ_INC">"c3498"</definedName>
    <definedName name="IQ_EBIT_EQ_INC_EXCL_SBC">"c3502"</definedName>
    <definedName name="IQ_EBIT_EXCL_SBC">"c3082"</definedName>
    <definedName name="IQ_EBIT_INT">"c360"</definedName>
    <definedName name="IQ_EBIT_MARGIN">"c359"</definedName>
    <definedName name="IQ_EBIT_OVER_IE">"c1369"</definedName>
    <definedName name="IQ_EBITA">"c1910"</definedName>
    <definedName name="IQ_EBITA_10YR_ANN_GROWTH">"c1954"</definedName>
    <definedName name="IQ_EBITA_1YR_ANN_GROWTH">"c1949"</definedName>
    <definedName name="IQ_EBITA_2YR_ANN_GROWTH">"c1950"</definedName>
    <definedName name="IQ_EBITA_3YR_ANN_GROWTH">"c1951"</definedName>
    <definedName name="IQ_EBITA_5YR_ANN_GROWTH">"c1952"</definedName>
    <definedName name="IQ_EBITA_7YR_ANN_GROWTH">"c1953"</definedName>
    <definedName name="IQ_EBITA_EQ_INC">"c3497"</definedName>
    <definedName name="IQ_EBITA_EQ_INC_EXCL_SBC">"c3501"</definedName>
    <definedName name="IQ_EBITA_EXCL_SBC">"c3080"</definedName>
    <definedName name="IQ_EBITA_MARGIN">"c1963"</definedName>
    <definedName name="IQ_EBITDA">"c361"</definedName>
    <definedName name="IQ_EBITDA_10YR_ANN_GROWTH">"c362"</definedName>
    <definedName name="IQ_EBITDA_1YR_ANN_GROWTH">"c363"</definedName>
    <definedName name="IQ_EBITDA_2YR_ANN_GROWTH">"c364"</definedName>
    <definedName name="IQ_EBITDA_3YR_ANN_GROWTH">"c365"</definedName>
    <definedName name="IQ_EBITDA_5YR_ANN_GROWTH">"c366"</definedName>
    <definedName name="IQ_EBITDA_7YR_ANN_GROWTH">"c367"</definedName>
    <definedName name="IQ_EBITDA_CAPEX_INT">"c368"</definedName>
    <definedName name="IQ_EBITDA_CAPEX_OVER_TOTAL_IE">"c1370"</definedName>
    <definedName name="IQ_EBITDA_EQ_INC">"c3496"</definedName>
    <definedName name="IQ_EBITDA_EQ_INC_EXCL_SBC">"c3500"</definedName>
    <definedName name="IQ_EBITDA_EXCL_SBC">"c3081"</definedName>
    <definedName name="IQ_EBITDA_INT">"c373"</definedName>
    <definedName name="IQ_EBITDA_MARGIN">"c372"</definedName>
    <definedName name="IQ_EBITDA_OVER_TOTAL_IE">"c1371"</definedName>
    <definedName name="IQ_EBITDAR">"c2989"</definedName>
    <definedName name="IQ_EBITDAR_EQ_INC">"c3499"</definedName>
    <definedName name="IQ_EBITDAR_EQ_INC_EXCL_SBC">"c3503"</definedName>
    <definedName name="IQ_EBITDAR_EXCL_SBC">"c3083"</definedName>
    <definedName name="IQ_EBT">"c376"</definedName>
    <definedName name="IQ_EBT_BNK">"c377"</definedName>
    <definedName name="IQ_EBT_BR">"c378"</definedName>
    <definedName name="IQ_EBT_EXCL">"c379"</definedName>
    <definedName name="IQ_EBT_EXCL_BNK">"c380"</definedName>
    <definedName name="IQ_EBT_EXCL_BR">"c381"</definedName>
    <definedName name="IQ_EBT_EXCL_FIN">"c382"</definedName>
    <definedName name="IQ_EBT_EXCL_INS">"c383"</definedName>
    <definedName name="IQ_EBT_EXCL_MARGIN">"c1462"</definedName>
    <definedName name="IQ_EBT_EXCL_REIT">"c384"</definedName>
    <definedName name="IQ_EBT_EXCL_UTI">"c385"</definedName>
    <definedName name="IQ_EBT_FIN">"c386"</definedName>
    <definedName name="IQ_EBT_INCL_MARGIN">"c387"</definedName>
    <definedName name="IQ_EBT_INS">"c388"</definedName>
    <definedName name="IQ_EBT_REIT">"c389"</definedName>
    <definedName name="IQ_EBT_UTI">"c390"</definedName>
    <definedName name="IQ_EFFECT_SPECIAL_CHARGE">"c1595"</definedName>
    <definedName name="IQ_EFFECT_TAX_RATE">"c1899"</definedName>
    <definedName name="IQ_EFFICIENCY_RATIO">"c391"</definedName>
    <definedName name="IQ_EMPLOYEES">"c392"</definedName>
    <definedName name="IQ_ENTERPRISE_VALUE">"c1348"</definedName>
    <definedName name="IQ_EPS_10YR_ANN_GROWTH">"c393"</definedName>
    <definedName name="IQ_EPS_1YR_ANN_GROWTH">"c394"</definedName>
    <definedName name="IQ_EPS_2YR_ANN_GROWTH">"c395"</definedName>
    <definedName name="IQ_EPS_3YR_ANN_GROWTH">"c396"</definedName>
    <definedName name="IQ_EPS_5YR_ANN_GROWTH">"c397"</definedName>
    <definedName name="IQ_EPS_7YR_ANN_GROWTH">"c398"</definedName>
    <definedName name="IQ_EPS_NORM">"c1902"</definedName>
    <definedName name="IQ_EQUITY_AFFIL">"c1451"</definedName>
    <definedName name="IQ_EQUITY_METHOD">"c404"</definedName>
    <definedName name="IQ_EQV_OVER_BV">"c1596"</definedName>
    <definedName name="IQ_EQV_OVER_LTM_PRETAX_INC">"c1390"</definedName>
    <definedName name="IQ_ESOP_DEBT">"c1597"</definedName>
    <definedName name="IQ_EV_OVER_EMPLOYEE">"c1428"</definedName>
    <definedName name="IQ_EV_OVER_LTM_EBIT">"c1426"</definedName>
    <definedName name="IQ_EV_OVER_LTM_EBITDA">"c1427"</definedName>
    <definedName name="IQ_EV_OVER_LTM_REVENUE">"c1429"</definedName>
    <definedName name="IQ_EVAL_DATE">"c2180"</definedName>
    <definedName name="IQ_EXCHANGE">"c405"</definedName>
    <definedName name="IQ_EXERCISE_PRICE">"c1897"</definedName>
    <definedName name="IQ_EXERCISED">"c406"</definedName>
    <definedName name="IQ_EXP_RETURN_PENSION_DOMESTIC">"c407"</definedName>
    <definedName name="IQ_EXP_RETURN_PENSION_FOREIGN">"c408"</definedName>
    <definedName name="IQ_EXPLORE_DRILL">"c409"</definedName>
    <definedName name="IQ_EXTRA_ACC_ITEMS">"c410"</definedName>
    <definedName name="IQ_EXTRA_ACC_ITEMS_BNK">"c411"</definedName>
    <definedName name="IQ_EXTRA_ACC_ITEMS_BR">"c412"</definedName>
    <definedName name="IQ_EXTRA_ACC_ITEMS_FIN">"c413"</definedName>
    <definedName name="IQ_EXTRA_ACC_ITEMS_INS">"c414"</definedName>
    <definedName name="IQ_EXTRA_ACC_ITEMS_REIT">"c415"</definedName>
    <definedName name="IQ_EXTRA_ACC_ITEMS_UTI">"c416"</definedName>
    <definedName name="IQ_EXTRA_ITEMS">"c1459"</definedName>
    <definedName name="IQ_FDIC">"c417"</definedName>
    <definedName name="IQ_FEDFUNDS_SOLD">"c2256"</definedName>
    <definedName name="IQ_FFO">"c1574"</definedName>
    <definedName name="IQ_FFO_PAYOUT_RATIO">"c3492"</definedName>
    <definedName name="IQ_FH">100000</definedName>
    <definedName name="IQ_FHLB_DEBT">"c423"</definedName>
    <definedName name="IQ_FHLB_DUE_CY">"c2080"</definedName>
    <definedName name="IQ_FHLB_DUE_CY1">"c2081"</definedName>
    <definedName name="IQ_FHLB_DUE_CY2">"c2082"</definedName>
    <definedName name="IQ_FHLB_DUE_CY3">"c2083"</definedName>
    <definedName name="IQ_FHLB_DUE_CY4">"c2084"</definedName>
    <definedName name="IQ_FHLB_DUE_NEXT_FIVE">"c2085"</definedName>
    <definedName name="IQ_FILING_CURRENCY">"c2129"</definedName>
    <definedName name="IQ_FILINGDATE_BS">"c424"</definedName>
    <definedName name="IQ_FILINGDATE_CF">"c425"</definedName>
    <definedName name="IQ_FILINGDATE_IS">"c426"</definedName>
    <definedName name="IQ_FILM_RIGHTS">"c2254"</definedName>
    <definedName name="IQ_FIN_DIV_ASSETS_CURRENT">"c427"</definedName>
    <definedName name="IQ_FIN_DIV_ASSETS_LT">"c428"</definedName>
    <definedName name="IQ_FIN_DIV_DEBT_CURRENT">"c429"</definedName>
    <definedName name="IQ_FIN_DIV_DEBT_LT">"c430"</definedName>
    <definedName name="IQ_FIN_DIV_EXP">"c431"</definedName>
    <definedName name="IQ_FIN_DIV_INT_EXP">"c432"</definedName>
    <definedName name="IQ_FIN_DIV_LIAB_CURRENT">"c433"</definedName>
    <definedName name="IQ_FIN_DIV_LIAB_LT">"c434"</definedName>
    <definedName name="IQ_FIN_DIV_LOANS_CURRENT">"c435"</definedName>
    <definedName name="IQ_FIN_DIV_LOANS_LT">"c436"</definedName>
    <definedName name="IQ_FIN_DIV_REV">"c437"</definedName>
    <definedName name="IQ_FINANCING_CASH">"c1405"</definedName>
    <definedName name="IQ_FINANCING_CASH_SUPPL">"c1406"</definedName>
    <definedName name="IQ_FINISHED_INV">"c438"</definedName>
    <definedName name="IQ_FIRST_INT_DATE">"c2186"</definedName>
    <definedName name="IQ_FIRST_YEAR_LIFE">"c439"</definedName>
    <definedName name="IQ_FIRST_YEAR_LIFE_PREM">"c2787"</definedName>
    <definedName name="IQ_FIRST_YEAR_PREM">"c2786"</definedName>
    <definedName name="IQ_FIRSTPRICINGDATE">"c3050"</definedName>
    <definedName name="IQ_FISCAL_Q">"c440"</definedName>
    <definedName name="IQ_FISCAL_Y">"c441"</definedName>
    <definedName name="IQ_FIVE_PERCENT_OWNER">"c442"</definedName>
    <definedName name="IQ_FIVEPERCENT_PERCENT">"c443"</definedName>
    <definedName name="IQ_FIVEPERCENT_SHARES">"c444"</definedName>
    <definedName name="IQ_FIXED_ASSET_TURNS">"c445"</definedName>
    <definedName name="IQ_FLOAT_PERCENT">"c1575"</definedName>
    <definedName name="IQ_FOREIGN_DEP_IB">"c446"</definedName>
    <definedName name="IQ_FOREIGN_DEP_NON_IB">"c447"</definedName>
    <definedName name="IQ_FOREIGN_EXCHANGE">"c1376"</definedName>
    <definedName name="IQ_FOREIGN_LOANS">"c448"</definedName>
    <definedName name="IQ_FQ">500</definedName>
    <definedName name="IQ_FUEL">"c449"</definedName>
    <definedName name="IQ_FULL_TIME">"c450"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X">"c451"</definedName>
    <definedName name="IQ_FY">1000</definedName>
    <definedName name="IQ_GA_EXP">"c2241"</definedName>
    <definedName name="IQ_GAIN_ASSETS">"c452"</definedName>
    <definedName name="IQ_GAIN_ASSETS_BNK">"c453"</definedName>
    <definedName name="IQ_GAIN_ASSETS_BR">"c454"</definedName>
    <definedName name="IQ_GAIN_ASSETS_CF">"c455"</definedName>
    <definedName name="IQ_GAIN_ASSETS_CF_BNK">"c456"</definedName>
    <definedName name="IQ_GAIN_ASSETS_CF_BR">"c457"</definedName>
    <definedName name="IQ_GAIN_ASSETS_CF_FIN">"c458"</definedName>
    <definedName name="IQ_GAIN_ASSETS_CF_INS">"c459"</definedName>
    <definedName name="IQ_GAIN_ASSETS_CF_REIT">"c460"</definedName>
    <definedName name="IQ_GAIN_ASSETS_CF_UTI">"c461"</definedName>
    <definedName name="IQ_GAIN_ASSETS_FIN">"c462"</definedName>
    <definedName name="IQ_GAIN_ASSETS_INS">"c463"</definedName>
    <definedName name="IQ_GAIN_ASSETS_REIT">"c471"</definedName>
    <definedName name="IQ_GAIN_ASSETS_REV">"c472"</definedName>
    <definedName name="IQ_GAIN_ASSETS_REV_BNK">"c473"</definedName>
    <definedName name="IQ_GAIN_ASSETS_REV_BR">"c474"</definedName>
    <definedName name="IQ_GAIN_ASSETS_REV_FIN">"c475"</definedName>
    <definedName name="IQ_GAIN_ASSETS_REV_INS">"c476"</definedName>
    <definedName name="IQ_GAIN_ASSETS_REV_REIT">"c477"</definedName>
    <definedName name="IQ_GAIN_ASSETS_REV_UTI">"c478"</definedName>
    <definedName name="IQ_GAIN_ASSETS_UTI">"c479"</definedName>
    <definedName name="IQ_GAIN_INVEST">"c1463"</definedName>
    <definedName name="IQ_GAIN_INVEST_BNK">"c1582"</definedName>
    <definedName name="IQ_GAIN_INVEST_BR">"c1464"</definedName>
    <definedName name="IQ_GAIN_INVEST_CF">"c480"</definedName>
    <definedName name="IQ_GAIN_INVEST_CF_BNK">"c481"</definedName>
    <definedName name="IQ_GAIN_INVEST_CF_BR">"c482"</definedName>
    <definedName name="IQ_GAIN_INVEST_CF_FIN">"c483"</definedName>
    <definedName name="IQ_GAIN_INVEST_CF_INS">"c484"</definedName>
    <definedName name="IQ_GAIN_INVEST_CF_REIT">"c485"</definedName>
    <definedName name="IQ_GAIN_INVEST_CF_UTI">"c486"</definedName>
    <definedName name="IQ_GAIN_INVEST_FIN">"c1465"</definedName>
    <definedName name="IQ_GAIN_INVEST_INS">"c1466"</definedName>
    <definedName name="IQ_GAIN_INVEST_REIT">"c1467"</definedName>
    <definedName name="IQ_GAIN_INVEST_REV">"c494"</definedName>
    <definedName name="IQ_GAIN_INVEST_REV_BNK">"c495"</definedName>
    <definedName name="IQ_GAIN_INVEST_REV_BR">"c496"</definedName>
    <definedName name="IQ_GAIN_INVEST_REV_FIN">"c497"</definedName>
    <definedName name="IQ_GAIN_INVEST_REV_INS">"c498"</definedName>
    <definedName name="IQ_GAIN_INVEST_REV_REIT">"c499"</definedName>
    <definedName name="IQ_GAIN_INVEST_REV_UTI">"c500"</definedName>
    <definedName name="IQ_GAIN_INVEST_UTI">"c1468"</definedName>
    <definedName name="IQ_GAIN_LOANS_REC">"c501"</definedName>
    <definedName name="IQ_GAIN_LOANS_RECEIV">"c502"</definedName>
    <definedName name="IQ_GAIN_LOANS_RECEIV_REV_FIN">"c503"</definedName>
    <definedName name="IQ_GAIN_LOANS_REV">"c504"</definedName>
    <definedName name="IQ_GAIN_SALE_ASSETS">"c1377"</definedName>
    <definedName name="IQ_GOODWILL_NET">"c1380"</definedName>
    <definedName name="IQ_GP">"c511"</definedName>
    <definedName name="IQ_GP_10YR_ANN_GROWTH">"c512"</definedName>
    <definedName name="IQ_GP_1YR_ANN_GROWTH">"c513"</definedName>
    <definedName name="IQ_GP_2YR_ANN_GROWTH">"c514"</definedName>
    <definedName name="IQ_GP_3YR_ANN_GROWTH">"c515"</definedName>
    <definedName name="IQ_GP_5YR_ANN_GROWTH">"c516"</definedName>
    <definedName name="IQ_GP_7YR_ANN_GROWTH">"c517"</definedName>
    <definedName name="IQ_GPPE">"c518"</definedName>
    <definedName name="IQ_GROSS_AH_EARNED">"c2742"</definedName>
    <definedName name="IQ_GROSS_CLAIM_EXP_INCUR">"c2755"</definedName>
    <definedName name="IQ_GROSS_CLAIM_EXP_PAID">"c2758"</definedName>
    <definedName name="IQ_GROSS_CLAIM_EXP_RES">"c2752"</definedName>
    <definedName name="IQ_GROSS_DIVID">"c1446"</definedName>
    <definedName name="IQ_GROSS_EARNED">"c2732"</definedName>
    <definedName name="IQ_GROSS_LIFE_EARNED">"c2737"</definedName>
    <definedName name="IQ_GROSS_LIFE_IN_FORCE">"c2767"</definedName>
    <definedName name="IQ_GROSS_LOANS">"c521"</definedName>
    <definedName name="IQ_GROSS_LOANS_10YR_ANN_GROWTH">"c522"</definedName>
    <definedName name="IQ_GROSS_LOANS_1YR_ANN_GROWTH">"c523"</definedName>
    <definedName name="IQ_GROSS_LOANS_2YR_ANN_GROWTH">"c524"</definedName>
    <definedName name="IQ_GROSS_LOANS_3YR_ANN_GROWTH">"c525"</definedName>
    <definedName name="IQ_GROSS_LOANS_5YR_ANN_GROWTH">"c526"</definedName>
    <definedName name="IQ_GROSS_LOANS_7YR_ANN_GROWTH">"c527"</definedName>
    <definedName name="IQ_GROSS_LOANS_TOTAL_DEPOSITS">"c528"</definedName>
    <definedName name="IQ_GROSS_MARGIN">"c529"</definedName>
    <definedName name="IQ_GROSS_PC_EARNED">"c2747"</definedName>
    <definedName name="IQ_GROSS_PROFIT">"c1378"</definedName>
    <definedName name="IQ_GROSS_SPRD">"c2155"</definedName>
    <definedName name="IQ_GROSS_WRITTEN">"c2726"</definedName>
    <definedName name="IQ_GW">"c530"</definedName>
    <definedName name="IQ_GW_AMORT_BR">"c532"</definedName>
    <definedName name="IQ_GW_AMORT_FIN">"c540"</definedName>
    <definedName name="IQ_GW_AMORT_INS">"c541"</definedName>
    <definedName name="IQ_GW_AMORT_REIT">"c542"</definedName>
    <definedName name="IQ_GW_AMORT_UTI">"c543"</definedName>
    <definedName name="IQ_GW_INTAN_AMORT">"c1469"</definedName>
    <definedName name="IQ_GW_INTAN_AMORT_BNK">"c544"</definedName>
    <definedName name="IQ_GW_INTAN_AMORT_BR">"c1470"</definedName>
    <definedName name="IQ_GW_INTAN_AMORT_CF">"c1471"</definedName>
    <definedName name="IQ_GW_INTAN_AMORT_CF_BNK">"c1472"</definedName>
    <definedName name="IQ_GW_INTAN_AMORT_CF_BR">"c1473"</definedName>
    <definedName name="IQ_GW_INTAN_AMORT_CF_FIN">"c1474"</definedName>
    <definedName name="IQ_GW_INTAN_AMORT_CF_INS">"c1475"</definedName>
    <definedName name="IQ_GW_INTAN_AMORT_CF_REIT">"c1476"</definedName>
    <definedName name="IQ_GW_INTAN_AMORT_CF_UTI">"c1477"</definedName>
    <definedName name="IQ_GW_INTAN_AMORT_FIN">"c1478"</definedName>
    <definedName name="IQ_GW_INTAN_AMORT_INS">"c1479"</definedName>
    <definedName name="IQ_GW_INTAN_AMORT_REIT">"c1480"</definedName>
    <definedName name="IQ_GW_INTAN_AMORT_UTI">"c1481"</definedName>
    <definedName name="IQ_HIGHPRICE">"c545"</definedName>
    <definedName name="IQ_HOMEOWNERS_WRITTEN">"c546"</definedName>
    <definedName name="IQ_IMPAIR_OIL">"c547"</definedName>
    <definedName name="IQ_IMPAIRMENT_GW">"c548"</definedName>
    <definedName name="IQ_IMPUT_OPER_LEASE_DEPR">"c2987"</definedName>
    <definedName name="IQ_IMPUT_OPER_LEASE_INT_EXP">"c2986"</definedName>
    <definedName name="IQ_INC_AFTER_TAX">"c1598"</definedName>
    <definedName name="IQ_INC_AVAIL_EXCL">"c1395"</definedName>
    <definedName name="IQ_INC_AVAIL_INCL">"c1396"</definedName>
    <definedName name="IQ_INC_BEFORE_TAX">"c1375"</definedName>
    <definedName name="IQ_INC_EQUITY">"c549"</definedName>
    <definedName name="IQ_INC_EQUITY_BR">"c550"</definedName>
    <definedName name="IQ_INC_EQUITY_CF">"c551"</definedName>
    <definedName name="IQ_INC_EQUITY_FIN">"c552"</definedName>
    <definedName name="IQ_INC_EQUITY_INS">"c553"</definedName>
    <definedName name="IQ_INC_EQUITY_REC_BNK">"c554"</definedName>
    <definedName name="IQ_INC_EQUITY_REIT">"c555"</definedName>
    <definedName name="IQ_INC_EQUITY_REV_BNK">"c556"</definedName>
    <definedName name="IQ_INC_EQUITY_UTI">"c557"</definedName>
    <definedName name="IQ_INC_REAL_ESTATE_REC">"c558"</definedName>
    <definedName name="IQ_INC_REAL_ESTATE_REV">"c559"</definedName>
    <definedName name="IQ_INC_TAX">"c560"</definedName>
    <definedName name="IQ_INC_TAX_EXCL">"c1599"</definedName>
    <definedName name="IQ_INC_TAX_PAY_CURRENT">"c561"</definedName>
    <definedName name="IQ_INC_TRADE_ACT">"c562"</definedName>
    <definedName name="IQ_INDUSTRY">"c3601"</definedName>
    <definedName name="IQ_INDUSTRY_GROUP">"c3602"</definedName>
    <definedName name="IQ_INDUSTRY_SECTOR">"c3603"</definedName>
    <definedName name="IQ_INS_ANNUITY_LIAB">"c563"</definedName>
    <definedName name="IQ_INS_ANNUITY_REV">"c2788"</definedName>
    <definedName name="IQ_INS_DIV_EXP">"c564"</definedName>
    <definedName name="IQ_INS_DIV_REV">"c565"</definedName>
    <definedName name="IQ_INS_IN_FORCE">"c566"</definedName>
    <definedName name="IQ_INS_LIAB">"c567"</definedName>
    <definedName name="IQ_INS_POLICY_EXP">"c568"</definedName>
    <definedName name="IQ_INS_REV">"c569"</definedName>
    <definedName name="IQ_INS_SETTLE">"c570"</definedName>
    <definedName name="IQ_INS_SETTLE_BNK">"c571"</definedName>
    <definedName name="IQ_INS_SETTLE_BR">"c572"</definedName>
    <definedName name="IQ_INS_SETTLE_FIN">"c573"</definedName>
    <definedName name="IQ_INS_SETTLE_INS">"c574"</definedName>
    <definedName name="IQ_INS_SETTLE_REIT">"c575"</definedName>
    <definedName name="IQ_INS_SETTLE_UTI">"c576"</definedName>
    <definedName name="IQ_INSIDER_3MTH_BOUGHT_PCT">"c1534"</definedName>
    <definedName name="IQ_INSIDER_3MTH_NET_PCT">"c1535"</definedName>
    <definedName name="IQ_INSIDER_3MTH_SOLD_PCT">"c1533"</definedName>
    <definedName name="IQ_INSIDER_6MTH_BOUGHT_PCT">"c1537"</definedName>
    <definedName name="IQ_INSIDER_6MTH_NET_PCT">"c1538"</definedName>
    <definedName name="IQ_INSIDER_6MTH_SOLD_PCT">"c1536"</definedName>
    <definedName name="IQ_INSIDER_OVER_TOTAL">"c1581"</definedName>
    <definedName name="IQ_INSIDER_OWNER">"c577"</definedName>
    <definedName name="IQ_INSIDER_PERCENT">"c578"</definedName>
    <definedName name="IQ_INSIDER_SHARES">"c579"</definedName>
    <definedName name="IQ_INSTITUTIONAL_OVER_TOTAL">"c1580"</definedName>
    <definedName name="IQ_INSTITUTIONAL_OWNER">"c580"</definedName>
    <definedName name="IQ_INSTITUTIONAL_PERCENT">"c581"</definedName>
    <definedName name="IQ_INSTITUTIONAL_SHARES">"c582"</definedName>
    <definedName name="IQ_INSUR_RECEIV">"c1600"</definedName>
    <definedName name="IQ_INT_BORROW">"c583"</definedName>
    <definedName name="IQ_INT_DEPOSITS">"c584"</definedName>
    <definedName name="IQ_INT_DIV_INC">"c585"</definedName>
    <definedName name="IQ_INT_EXP_BR">"c586"</definedName>
    <definedName name="IQ_INT_EXP_COVERAGE">"c587"</definedName>
    <definedName name="IQ_INT_EXP_FIN">"c588"</definedName>
    <definedName name="IQ_INT_EXP_INCL_CAP">"c2988"</definedName>
    <definedName name="IQ_INT_EXP_INS">"c589"</definedName>
    <definedName name="IQ_INT_EXP_LTD">"c2086"</definedName>
    <definedName name="IQ_INT_EXP_REIT">"c590"</definedName>
    <definedName name="IQ_INT_EXP_TOTAL">"c591"</definedName>
    <definedName name="IQ_INT_EXP_UTI">"c592"</definedName>
    <definedName name="IQ_INT_INC_BR">"c593"</definedName>
    <definedName name="IQ_INT_INC_FIN">"c594"</definedName>
    <definedName name="IQ_INT_INC_INVEST">"c595"</definedName>
    <definedName name="IQ_INT_INC_LOANS">"c596"</definedName>
    <definedName name="IQ_INT_INC_REIT">"c597"</definedName>
    <definedName name="IQ_INT_INC_TOTAL">"c598"</definedName>
    <definedName name="IQ_INT_INC_UTI">"c599"</definedName>
    <definedName name="IQ_INT_INV_INC">"c600"</definedName>
    <definedName name="IQ_INT_INV_INC_REIT">"c601"</definedName>
    <definedName name="IQ_INT_INV_INC_UTI">"c602"</definedName>
    <definedName name="IQ_INT_ON_BORROWING_COVERAGE">"c603"</definedName>
    <definedName name="IQ_INT_RATE_SPREAD">"c604"</definedName>
    <definedName name="IQ_INTANGIBLES_NET">"c1407"</definedName>
    <definedName name="IQ_INTEREST_CASH_DEPOSITS">"c2255"</definedName>
    <definedName name="IQ_INTEREST_EXP">"c618"</definedName>
    <definedName name="IQ_INTEREST_EXP_NET">"c1450"</definedName>
    <definedName name="IQ_INTEREST_EXP_NON">"c1383"</definedName>
    <definedName name="IQ_INTEREST_EXP_SUPPL">"c1460"</definedName>
    <definedName name="IQ_INTEREST_INC">"c1393"</definedName>
    <definedName name="IQ_INTEREST_INC_NON">"c1384"</definedName>
    <definedName name="IQ_INTEREST_INVEST_INC">"c619"</definedName>
    <definedName name="IQ_INV_10YR_ANN_GROWTH">"c1930"</definedName>
    <definedName name="IQ_INV_1YR_ANN_GROWTH">"c1925"</definedName>
    <definedName name="IQ_INV_2YR_ANN_GROWTH">"c1926"</definedName>
    <definedName name="IQ_INV_3YR_ANN_GROWTH">"c1927"</definedName>
    <definedName name="IQ_INV_5YR_ANN_GROWTH">"c1928"</definedName>
    <definedName name="IQ_INV_7YR_ANN_GROWTH">"c1929"</definedName>
    <definedName name="IQ_INV_BANKING_FEE">"c620"</definedName>
    <definedName name="IQ_INV_METHOD">"c621"</definedName>
    <definedName name="IQ_INVENTORY">"c622"</definedName>
    <definedName name="IQ_INVENTORY_TURNS">"c623"</definedName>
    <definedName name="IQ_INVENTORY_UTI">"c624"</definedName>
    <definedName name="IQ_INVEST_DEBT">"c625"</definedName>
    <definedName name="IQ_INVEST_EQUITY_PREF">"c626"</definedName>
    <definedName name="IQ_INVEST_FHLB">"c627"</definedName>
    <definedName name="IQ_INVEST_LOANS_CF">"c628"</definedName>
    <definedName name="IQ_INVEST_LOANS_CF_BNK">"c629"</definedName>
    <definedName name="IQ_INVEST_LOANS_CF_BR">"c630"</definedName>
    <definedName name="IQ_INVEST_LOANS_CF_FIN">"c631"</definedName>
    <definedName name="IQ_INVEST_LOANS_CF_INS">"c632"</definedName>
    <definedName name="IQ_INVEST_LOANS_CF_REIT">"c633"</definedName>
    <definedName name="IQ_INVEST_LOANS_CF_UTI">"c634"</definedName>
    <definedName name="IQ_INVEST_REAL_ESTATE">"c635"</definedName>
    <definedName name="IQ_INVEST_SECURITY">"c636"</definedName>
    <definedName name="IQ_INVEST_SECURITY_CF">"c637"</definedName>
    <definedName name="IQ_INVEST_SECURITY_CF_BNK">"c638"</definedName>
    <definedName name="IQ_INVEST_SECURITY_CF_BR">"c639"</definedName>
    <definedName name="IQ_INVEST_SECURITY_CF_FIN">"c640"</definedName>
    <definedName name="IQ_INVEST_SECURITY_CF_INS">"c641"</definedName>
    <definedName name="IQ_INVEST_SECURITY_CF_REIT">"c642"</definedName>
    <definedName name="IQ_INVEST_SECURITY_CF_UTI">"c643"</definedName>
    <definedName name="IQ_IPRD">"c644"</definedName>
    <definedName name="IQ_ISS_DEBT_NET">"c1391"</definedName>
    <definedName name="IQ_ISS_STOCK_NET">"c1601"</definedName>
    <definedName name="IQ_ISSUE_CURRENCY">"c2156"</definedName>
    <definedName name="IQ_ISSUE_NAME">"c2142"</definedName>
    <definedName name="IQ_ISSUER">"c2143"</definedName>
    <definedName name="IQ_ISSUER_CIQID">"c2258"</definedName>
    <definedName name="IQ_ISSUER_PARENT">"c2144"</definedName>
    <definedName name="IQ_ISSUER_PARENT_CIQID">"c2260"</definedName>
    <definedName name="IQ_ISSUER_PARENT_TICKER">"c2259"</definedName>
    <definedName name="IQ_ISSUER_TICKER">"c2252"</definedName>
    <definedName name="IQ_JR_SUB_DEBT">"c2534"</definedName>
    <definedName name="IQ_JR_SUB_DEBT_EBITDA">"c2560"</definedName>
    <definedName name="IQ_JR_SUB_DEBT_EBITDA_CAPEX">"c2561"</definedName>
    <definedName name="IQ_JR_SUB_DEBT_PCT">"c2535"</definedName>
    <definedName name="IQ_LAND">"c645"</definedName>
    <definedName name="IQ_LAST_PMT_DATE">"c2188"</definedName>
    <definedName name="IQ_LAST_SPLIT_DATE">"c2095"</definedName>
    <definedName name="IQ_LAST_SPLIT_FACTOR">"c2093"</definedName>
    <definedName name="IQ_LASTPRICINGDATE">"c3051"</definedName>
    <definedName name="IQ_LASTSALEPRICE">"c646"</definedName>
    <definedName name="IQ_LASTSALEPRICE_DATE">"c2109"</definedName>
    <definedName name="IQ_LATESTK">1000</definedName>
    <definedName name="IQ_LATESTQ">500</definedName>
    <definedName name="IQ_LEGAL_SETTLE">"c647"</definedName>
    <definedName name="IQ_LEGAL_SETTLE_BNK">"c648"</definedName>
    <definedName name="IQ_LEGAL_SETTLE_BR">"c649"</definedName>
    <definedName name="IQ_LEGAL_SETTLE_FIN">"c650"</definedName>
    <definedName name="IQ_LEGAL_SETTLE_INS">"c651"</definedName>
    <definedName name="IQ_LEGAL_SETTLE_REIT">"c652"</definedName>
    <definedName name="IQ_LEGAL_SETTLE_UTI">"c653"</definedName>
    <definedName name="IQ_LEVERAGE_RATIO">"c654"</definedName>
    <definedName name="IQ_LEVERED_FCF">"c1907"</definedName>
    <definedName name="IQ_LFCF_10YR_ANN_GROWTH">"c1942"</definedName>
    <definedName name="IQ_LFCF_1YR_ANN_GROWTH">"c1937"</definedName>
    <definedName name="IQ_LFCF_2YR_ANN_GROWTH">"c1938"</definedName>
    <definedName name="IQ_LFCF_3YR_ANN_GROWTH">"c1939"</definedName>
    <definedName name="IQ_LFCF_5YR_ANN_GROWTH">"c1940"</definedName>
    <definedName name="IQ_LFCF_7YR_ANN_GROWTH">"c1941"</definedName>
    <definedName name="IQ_LFCF_MARGIN">"c1961"</definedName>
    <definedName name="IQ_LH_STATUTORY_SURPLUS">"c2771"</definedName>
    <definedName name="IQ_LICENSED_POPS">"c2123"</definedName>
    <definedName name="IQ_LIFE_EARNED">"c2739"</definedName>
    <definedName name="IQ_LIFOR">"c655"</definedName>
    <definedName name="IQ_LL">"c656"</definedName>
    <definedName name="IQ_LOAN_LEASE_RECEIV">"c657"</definedName>
    <definedName name="IQ_LOAN_LOSS">"c1386"</definedName>
    <definedName name="IQ_LOAN_SERVICE_REV">"c658"</definedName>
    <definedName name="IQ_LOANS_CF">"c659"</definedName>
    <definedName name="IQ_LOANS_CF_BNK">"c660"</definedName>
    <definedName name="IQ_LOANS_CF_BR">"c661"</definedName>
    <definedName name="IQ_LOANS_CF_FIN">"c662"</definedName>
    <definedName name="IQ_LOANS_CF_INS">"c663"</definedName>
    <definedName name="IQ_LOANS_CF_REIT">"c664"</definedName>
    <definedName name="IQ_LOANS_CF_UTI">"c665"</definedName>
    <definedName name="IQ_LOANS_FOR_SALE">"c666"</definedName>
    <definedName name="IQ_LOANS_PAST_DUE">"c667"</definedName>
    <definedName name="IQ_LOANS_RECEIV_CURRENT">"c668"</definedName>
    <definedName name="IQ_LOANS_RECEIV_LT">"c669"</definedName>
    <definedName name="IQ_LOANS_RECEIV_LT_UTI">"c670"</definedName>
    <definedName name="IQ_LONG_TERM_DEBT">"c1387"</definedName>
    <definedName name="IQ_LONG_TERM_DEBT_OVER_TOTAL_CAP">"c1388"</definedName>
    <definedName name="IQ_LONG_TERM_GROWTH">"c671"</definedName>
    <definedName name="IQ_LONG_TERM_INV">"c1389"</definedName>
    <definedName name="IQ_LOSS_LOSS_EXP">"c672"</definedName>
    <definedName name="IQ_LOSS_TO_NET_EARNED">"c2751"</definedName>
    <definedName name="IQ_LOWPRICE">"c673"</definedName>
    <definedName name="IQ_LT_DEBT">"c674"</definedName>
    <definedName name="IQ_LT_DEBT_BNK">"c675"</definedName>
    <definedName name="IQ_LT_DEBT_BR">"c676"</definedName>
    <definedName name="IQ_LT_DEBT_CAPITAL">"c677"</definedName>
    <definedName name="IQ_LT_DEBT_CAPITAL_LEASES">"c2542"</definedName>
    <definedName name="IQ_LT_DEBT_CAPITAL_LEASES_PCT">"c2543"</definedName>
    <definedName name="IQ_LT_DEBT_EQUITY">"c678"</definedName>
    <definedName name="IQ_LT_DEBT_FIN">"c679"</definedName>
    <definedName name="IQ_LT_DEBT_INS">"c680"</definedName>
    <definedName name="IQ_LT_DEBT_ISSUED">"c681"</definedName>
    <definedName name="IQ_LT_DEBT_ISSUED_BNK">"c682"</definedName>
    <definedName name="IQ_LT_DEBT_ISSUED_BR">"c683"</definedName>
    <definedName name="IQ_LT_DEBT_ISSUED_FIN">"c684"</definedName>
    <definedName name="IQ_LT_DEBT_ISSUED_INS">"c685"</definedName>
    <definedName name="IQ_LT_DEBT_ISSUED_REIT">"c686"</definedName>
    <definedName name="IQ_LT_DEBT_ISSUED_UTI">"c687"</definedName>
    <definedName name="IQ_LT_DEBT_REIT">"c688"</definedName>
    <definedName name="IQ_LT_DEBT_REPAID">"c689"</definedName>
    <definedName name="IQ_LT_DEBT_REPAID_BNK">"c690"</definedName>
    <definedName name="IQ_LT_DEBT_REPAID_BR">"c691"</definedName>
    <definedName name="IQ_LT_DEBT_REPAID_FIN">"c692"</definedName>
    <definedName name="IQ_LT_DEBT_REPAID_INS">"c693"</definedName>
    <definedName name="IQ_LT_DEBT_REPAID_REIT">"c694"</definedName>
    <definedName name="IQ_LT_DEBT_REPAID_UTI">"c695"</definedName>
    <definedName name="IQ_LT_DEBT_UTI">"c696"</definedName>
    <definedName name="IQ_LT_INVEST">"c697"</definedName>
    <definedName name="IQ_LT_INVEST_BR">"c698"</definedName>
    <definedName name="IQ_LT_INVEST_FIN">"c699"</definedName>
    <definedName name="IQ_LT_INVEST_REIT">"c700"</definedName>
    <definedName name="IQ_LT_INVEST_UTI">"c701"</definedName>
    <definedName name="IQ_LT_NOTE_RECEIV">"c1602"</definedName>
    <definedName name="IQ_LTD_DUE_AFTER_FIVE">"c704"</definedName>
    <definedName name="IQ_LTD_DUE_CY">"c705"</definedName>
    <definedName name="IQ_LTD_DUE_CY1">"c706"</definedName>
    <definedName name="IQ_LTD_DUE_CY2">"c707"</definedName>
    <definedName name="IQ_LTD_DUE_CY3">"c708"</definedName>
    <definedName name="IQ_LTD_DUE_CY4">"c709"</definedName>
    <definedName name="IQ_LTD_DUE_NEXT_FIVE">"c710"</definedName>
    <definedName name="IQ_LTM">2000</definedName>
    <definedName name="IQ_LTM_REVENUE_OVER_EMPLOYEES">"c1437"</definedName>
    <definedName name="IQ_LTMMONTH">120000</definedName>
    <definedName name="IQ_MACHINERY">"c711"</definedName>
    <definedName name="IQ_MAINT_CAPEX">"c2947"</definedName>
    <definedName name="IQ_MAINT_REPAIR">"c2087"</definedName>
    <definedName name="IQ_MAKE_WHOLE_END_DATE">"c2493"</definedName>
    <definedName name="IQ_MAKE_WHOLE_SPREAD">"c2494"</definedName>
    <definedName name="IQ_MAKE_WHOLE_START_DATE">"c2492"</definedName>
    <definedName name="IQ_MARKET_CAP_LFCF">"c2209"</definedName>
    <definedName name="IQ_MARKETCAP">"c712"</definedName>
    <definedName name="IQ_MARKETING">"c2239"</definedName>
    <definedName name="IQ_MATURITY_DATE">"c2146"</definedName>
    <definedName name="IQ_MC_RATIO">"c2783"</definedName>
    <definedName name="IQ_MC_STATUTORY_SURPLUS">"c2772"</definedName>
    <definedName name="IQ_MERGER">"c713"</definedName>
    <definedName name="IQ_MERGER_BNK">"c714"</definedName>
    <definedName name="IQ_MERGER_BR">"c715"</definedName>
    <definedName name="IQ_MERGER_FIN">"c716"</definedName>
    <definedName name="IQ_MERGER_INS">"c717"</definedName>
    <definedName name="IQ_MERGER_REIT">"c718"</definedName>
    <definedName name="IQ_MERGER_RESTRUCTURE">"c719"</definedName>
    <definedName name="IQ_MERGER_RESTRUCTURE_BNK">"c720"</definedName>
    <definedName name="IQ_MERGER_RESTRUCTURE_BR">"c721"</definedName>
    <definedName name="IQ_MERGER_RESTRUCTURE_FIN">"c722"</definedName>
    <definedName name="IQ_MERGER_RESTRUCTURE_INS">"c723"</definedName>
    <definedName name="IQ_MERGER_RESTRUCTURE_REIT">"c724"</definedName>
    <definedName name="IQ_MERGER_RESTRUCTURE_UTI">"c725"</definedName>
    <definedName name="IQ_MERGER_UTI">"c726"</definedName>
    <definedName name="IQ_MINORITY_INTEREST">"c727"</definedName>
    <definedName name="IQ_MINORITY_INTEREST_BNK">"c728"</definedName>
    <definedName name="IQ_MINORITY_INTEREST_BR">"c729"</definedName>
    <definedName name="IQ_MINORITY_INTEREST_CF">"c730"</definedName>
    <definedName name="IQ_MINORITY_INTEREST_FIN">"c731"</definedName>
    <definedName name="IQ_MINORITY_INTEREST_INS">"c732"</definedName>
    <definedName name="IQ_MINORITY_INTEREST_IS">"c733"</definedName>
    <definedName name="IQ_MINORITY_INTEREST_REIT">"c734"</definedName>
    <definedName name="IQ_MINORITY_INTEREST_TOTAL">"c1905"</definedName>
    <definedName name="IQ_MINORITY_INTEREST_UTI">"c735"</definedName>
    <definedName name="IQ_MISC_ADJUST_CF">"c736"</definedName>
    <definedName name="IQ_MISC_EARN_ADJ">"c1603"</definedName>
    <definedName name="IQ_MKTCAP_EBT_EXCL">"c737"</definedName>
    <definedName name="IQ_MKTCAP_EBT_EXCL_AVG">"c738"</definedName>
    <definedName name="IQ_MKTCAP_EBT_INCL_AVG">"c739"</definedName>
    <definedName name="IQ_MKTCAP_TOTAL_REV">"c740"</definedName>
    <definedName name="IQ_MKTCAP_TOTAL_REV_AVG">"c741"</definedName>
    <definedName name="IQ_MM_ACCOUNT">"c743"</definedName>
    <definedName name="IQ_MONTH">15000</definedName>
    <definedName name="IQ_MORT_BANK_ACT">"c744"</definedName>
    <definedName name="IQ_MORT_BANKING_FEE">"c745"</definedName>
    <definedName name="IQ_MORT_INT_INC">"c746"</definedName>
    <definedName name="IQ_MORT_LOANS">"c747"</definedName>
    <definedName name="IQ_MORT_SECURITY">"c748"</definedName>
    <definedName name="IQ_MORTGAGE_SERV_RIGHTS">"c2242"</definedName>
    <definedName name="IQ_NAMES_REVISION_DATE_">40161.7029166667</definedName>
    <definedName name="IQ_NET_CHANGE">"c749"</definedName>
    <definedName name="IQ_NET_CLAIM_EXP_INCUR">"c2757"</definedName>
    <definedName name="IQ_NET_CLAIM_EXP_INCUR_CY">"c2761"</definedName>
    <definedName name="IQ_NET_CLAIM_EXP_INCUR_PY">"c2762"</definedName>
    <definedName name="IQ_NET_CLAIM_EXP_PAID">"c2760"</definedName>
    <definedName name="IQ_NET_CLAIM_EXP_PAID_CY">"c2763"</definedName>
    <definedName name="IQ_NET_CLAIM_EXP_PAID_PY">"c2764"</definedName>
    <definedName name="IQ_NET_CLAIM_EXP_RES">"c2754"</definedName>
    <definedName name="IQ_NET_DEBT">"c1584"</definedName>
    <definedName name="IQ_NET_DEBT_EBITDA">"c750"</definedName>
    <definedName name="IQ_NET_DEBT_EBITDA_CAPEX">"c2949"</definedName>
    <definedName name="IQ_NET_DEBT_ISSUED">"c751"</definedName>
    <definedName name="IQ_NET_DEBT_ISSUED_BNK">"c752"</definedName>
    <definedName name="IQ_NET_DEBT_ISSUED_BR">"c753"</definedName>
    <definedName name="IQ_NET_DEBT_ISSUED_FIN">"c754"</definedName>
    <definedName name="IQ_NET_DEBT_ISSUED_INS">"c755"</definedName>
    <definedName name="IQ_NET_DEBT_ISSUED_REIT">"c756"</definedName>
    <definedName name="IQ_NET_DEBT_ISSUED_UTI">"c757"</definedName>
    <definedName name="IQ_NET_EARNED">"c2734"</definedName>
    <definedName name="IQ_NET_INC">"c1394"</definedName>
    <definedName name="IQ_NET_INC_BEFORE">"c1368"</definedName>
    <definedName name="IQ_NET_INC_CF">"c1397"</definedName>
    <definedName name="IQ_NET_INC_MARGIN">"c1398"</definedName>
    <definedName name="IQ_NET_INT_INC_10YR_ANN_GROWTH">"c758"</definedName>
    <definedName name="IQ_NET_INT_INC_1YR_ANN_GROWTH">"c759"</definedName>
    <definedName name="IQ_NET_INT_INC_2YR_ANN_GROWTH">"c760"</definedName>
    <definedName name="IQ_NET_INT_INC_3YR_ANN_GROWTH">"c761"</definedName>
    <definedName name="IQ_NET_INT_INC_5YR_ANN_GROWTH">"c762"</definedName>
    <definedName name="IQ_NET_INT_INC_7YR_ANN_GROWTH">"c763"</definedName>
    <definedName name="IQ_NET_INT_INC_BNK">"c764"</definedName>
    <definedName name="IQ_NET_INT_INC_BR">"c765"</definedName>
    <definedName name="IQ_NET_INT_INC_FIN">"c766"</definedName>
    <definedName name="IQ_NET_INT_INC_TOTAL_REV">"c767"</definedName>
    <definedName name="IQ_NET_INT_MARGIN">"c768"</definedName>
    <definedName name="IQ_NET_INTEREST_EXP">"c769"</definedName>
    <definedName name="IQ_NET_INTEREST_EXP_REIT">"c770"</definedName>
    <definedName name="IQ_NET_INTEREST_EXP_UTI">"c771"</definedName>
    <definedName name="IQ_NET_INTEREST_INC">"c1392"</definedName>
    <definedName name="IQ_NET_INTEREST_INC_AFTER_LL">"c1604"</definedName>
    <definedName name="IQ_NET_LIFE_INS_IN_FORCE">"c2769"</definedName>
    <definedName name="IQ_NET_LOANS">"c772"</definedName>
    <definedName name="IQ_NET_LOANS_10YR_ANN_GROWTH">"c773"</definedName>
    <definedName name="IQ_NET_LOANS_1YR_ANN_GROWTH">"c774"</definedName>
    <definedName name="IQ_NET_LOANS_2YR_ANN_GROWTH">"c775"</definedName>
    <definedName name="IQ_NET_LOANS_3YR_ANN_GROWTH">"c776"</definedName>
    <definedName name="IQ_NET_LOANS_5YR_ANN_GROWTH">"c777"</definedName>
    <definedName name="IQ_NET_LOANS_7YR_ANN_GROWTH">"c778"</definedName>
    <definedName name="IQ_NET_LOANS_TOTAL_DEPOSITS">"c779"</definedName>
    <definedName name="IQ_NET_RENTAL_EXP_FN">"c780"</definedName>
    <definedName name="IQ_NET_TO_GROSS_EARNED">"c2750"</definedName>
    <definedName name="IQ_NET_TO_GROSS_WRITTEN">"c2729"</definedName>
    <definedName name="IQ_NET_WORKING_CAP">"c3493"</definedName>
    <definedName name="IQ_NET_WRITTEN">"c2728"</definedName>
    <definedName name="IQ_NEW_PREM">"c2785"</definedName>
    <definedName name="IQ_NEXT_CALL_DATE">"c2198"</definedName>
    <definedName name="IQ_NEXT_CALL_PRICE">"c2199"</definedName>
    <definedName name="IQ_NEXT_INT_DATE">"c2187"</definedName>
    <definedName name="IQ_NEXT_PUT_DATE">"c2200"</definedName>
    <definedName name="IQ_NEXT_PUT_PRICE">"c2201"</definedName>
    <definedName name="IQ_NEXT_SINK_FUND_AMOUNT">"c2490"</definedName>
    <definedName name="IQ_NEXT_SINK_FUND_DATE">"c2489"</definedName>
    <definedName name="IQ_NEXT_SINK_FUND_PRICE">"c2491"</definedName>
    <definedName name="IQ_NI">"c781"</definedName>
    <definedName name="IQ_NI_10YR_ANN_GROWTH">"c782"</definedName>
    <definedName name="IQ_NI_1YR_ANN_GROWTH">"c783"</definedName>
    <definedName name="IQ_NI_2YR_ANN_GROWTH">"c784"</definedName>
    <definedName name="IQ_NI_3YR_ANN_GROWTH">"c785"</definedName>
    <definedName name="IQ_NI_5YR_ANN_GROWTH">"c786"</definedName>
    <definedName name="IQ_NI_7YR_ANN_GROWTH">"c787"</definedName>
    <definedName name="IQ_NI_AFTER_CAPITALIZED">"c788"</definedName>
    <definedName name="IQ_NI_AVAIL_EXCL">"c789"</definedName>
    <definedName name="IQ_NI_AVAIL_EXCL_MARGIN">"c790"</definedName>
    <definedName name="IQ_NI_AVAIL_INCL">"c791"</definedName>
    <definedName name="IQ_NI_BEFORE_CAPITALIZED">"c792"</definedName>
    <definedName name="IQ_NI_CF">"c793"</definedName>
    <definedName name="IQ_NI_MARGIN">"c794"</definedName>
    <definedName name="IQ_NI_NORM">"c1901"</definedName>
    <definedName name="IQ_NI_NORM_10YR_ANN_GROWTH">"c1960"</definedName>
    <definedName name="IQ_NI_NORM_1YR_ANN_GROWTH">"c1955"</definedName>
    <definedName name="IQ_NI_NORM_2YR_ANN_GROWTH">"c1956"</definedName>
    <definedName name="IQ_NI_NORM_3YR_ANN_GROWTH">"c1957"</definedName>
    <definedName name="IQ_NI_NORM_5YR_ANN_GROWTH">"c1958"</definedName>
    <definedName name="IQ_NI_NORM_7YR_ANN_GROWTH">"c1959"</definedName>
    <definedName name="IQ_NI_NORM_MARGIN">"c1964"</definedName>
    <definedName name="IQ_NI_SFAS">"c795"</definedName>
    <definedName name="IQ_NOL_CF_1YR">"c3465"</definedName>
    <definedName name="IQ_NOL_CF_2YR">"c3466"</definedName>
    <definedName name="IQ_NOL_CF_3YR">"c3467"</definedName>
    <definedName name="IQ_NOL_CF_4YR">"c3468"</definedName>
    <definedName name="IQ_NOL_CF_5YR">"c3469"</definedName>
    <definedName name="IQ_NOL_CF_AFTER_FIVE">"c3470"</definedName>
    <definedName name="IQ_NOL_CF_MAX_YEAR">"c3473"</definedName>
    <definedName name="IQ_NOL_CF_NO_EXP">"c3471"</definedName>
    <definedName name="IQ_NOL_CF_TOTAL">"c3472"</definedName>
    <definedName name="IQ_NON_ACCRUAL_LOANS">"c796"</definedName>
    <definedName name="IQ_NON_CASH">"c1399"</definedName>
    <definedName name="IQ_NON_CASH_ITEMS">"c797"</definedName>
    <definedName name="IQ_NON_INS_EXP">"c798"</definedName>
    <definedName name="IQ_NON_INS_REV">"c799"</definedName>
    <definedName name="IQ_NON_INT_BEAR_CD">"c800"</definedName>
    <definedName name="IQ_NON_INT_EXP">"c801"</definedName>
    <definedName name="IQ_NON_INT_INC">"c802"</definedName>
    <definedName name="IQ_NON_INT_INC_10YR_ANN_GROWTH">"c803"</definedName>
    <definedName name="IQ_NON_INT_INC_1YR_ANN_GROWTH">"c804"</definedName>
    <definedName name="IQ_NON_INT_INC_2YR_ANN_GROWTH">"c805"</definedName>
    <definedName name="IQ_NON_INT_INC_3YR_ANN_GROWTH">"c806"</definedName>
    <definedName name="IQ_NON_INT_INC_5YR_ANN_GROWTH">"c807"</definedName>
    <definedName name="IQ_NON_INT_INC_7YR_ANN_GROWTH">"c808"</definedName>
    <definedName name="IQ_NON_INTEREST_EXP">"c1400"</definedName>
    <definedName name="IQ_NON_INTEREST_INC">"c1401"</definedName>
    <definedName name="IQ_NON_OPER_EXP">"c809"</definedName>
    <definedName name="IQ_NON_OPER_INC">"c810"</definedName>
    <definedName name="IQ_NON_PERF_ASSETS_10YR_ANN_GROWTH">"c811"</definedName>
    <definedName name="IQ_NON_PERF_ASSETS_1YR_ANN_GROWTH">"c812"</definedName>
    <definedName name="IQ_NON_PERF_ASSETS_2YR_ANN_GROWTH">"c813"</definedName>
    <definedName name="IQ_NON_PERF_ASSETS_3YR_ANN_GROWTH">"c814"</definedName>
    <definedName name="IQ_NON_PERF_ASSETS_5YR_ANN_GROWTH">"c815"</definedName>
    <definedName name="IQ_NON_PERF_ASSETS_7YR_ANN_GROWTH">"c816"</definedName>
    <definedName name="IQ_NON_PERF_ASSETS_TOTAL_ASSETS">"c817"</definedName>
    <definedName name="IQ_NON_PERF_LOANS_10YR_ANN_GROWTH">"c818"</definedName>
    <definedName name="IQ_NON_PERF_LOANS_1YR_ANN_GROWTH">"c819"</definedName>
    <definedName name="IQ_NON_PERF_LOANS_2YR_ANN_GROWTH">"c820"</definedName>
    <definedName name="IQ_NON_PERF_LOANS_3YR_ANN_GROWTH">"c821"</definedName>
    <definedName name="IQ_NON_PERF_LOANS_5YR_ANN_GROWTH">"c822"</definedName>
    <definedName name="IQ_NON_PERF_LOANS_7YR_ANN_GROWTH">"c823"</definedName>
    <definedName name="IQ_NON_PERF_LOANS_TOTAL_ASSETS">"c824"</definedName>
    <definedName name="IQ_NON_PERF_LOANS_TOTAL_LOANS">"c825"</definedName>
    <definedName name="IQ_NON_PERFORMING_ASSETS">"c826"</definedName>
    <definedName name="IQ_NON_PERFORMING_LOANS">"c827"</definedName>
    <definedName name="IQ_NONCASH_PENSION_EXP">"c3000"</definedName>
    <definedName name="IQ_NONRECOURSE_DEBT">"c2550"</definedName>
    <definedName name="IQ_NONRECOURSE_DEBT_PCT">"c2551"</definedName>
    <definedName name="IQ_NONUTIL_REV">"c2089"</definedName>
    <definedName name="IQ_NORMAL_INC_AFTER">"c1605"</definedName>
    <definedName name="IQ_NORMAL_INC_AVAIL">"c1606"</definedName>
    <definedName name="IQ_NORMAL_INC_BEFORE">"c1607"</definedName>
    <definedName name="IQ_NOTES_PAY">"c1423"</definedName>
    <definedName name="IQ_NOW_ACCOUNT">"c828"</definedName>
    <definedName name="IQ_NPPE">"c829"</definedName>
    <definedName name="IQ_NPPE_10YR_ANN_GROWTH">"c830"</definedName>
    <definedName name="IQ_NPPE_1YR_ANN_GROWTH">"c831"</definedName>
    <definedName name="IQ_NPPE_2YR_ANN_GROWTH">"c832"</definedName>
    <definedName name="IQ_NPPE_3YR_ANN_GROWTH">"c833"</definedName>
    <definedName name="IQ_NPPE_5YR_ANN_GROWTH">"c834"</definedName>
    <definedName name="IQ_NPPE_7YR_ANN_GROWTH">"c835"</definedName>
    <definedName name="IQ_NTM">6000</definedName>
    <definedName name="IQ_NUKE">"c836"</definedName>
    <definedName name="IQ_NUKE_CF">"c837"</definedName>
    <definedName name="IQ_NUKE_CONTR">"c838"</definedName>
    <definedName name="IQ_NUM_BRANCHES">"c2088"</definedName>
    <definedName name="IQ_NUMBER_ADRHOLDERS">"c1970"</definedName>
    <definedName name="IQ_NUMBER_DAYS">"c1904"</definedName>
    <definedName name="IQ_NUMBER_SHAREHOLDERS">"c1967"</definedName>
    <definedName name="IQ_NUMBER_SHAREHOLDERS_CLASSA">"c1968"</definedName>
    <definedName name="IQ_NUMBER_SHAREHOLDERS_OTHER">"c1969"</definedName>
    <definedName name="IQ_OCCUPY_EXP">"c839"</definedName>
    <definedName name="IQ_OFFER_AMOUNT">"c2152"</definedName>
    <definedName name="IQ_OFFER_COUPON">"c2147"</definedName>
    <definedName name="IQ_OFFER_COUPON_TYPE">"c2148"</definedName>
    <definedName name="IQ_OFFER_DATE">"c2149"</definedName>
    <definedName name="IQ_OFFER_PRICE">"c2150"</definedName>
    <definedName name="IQ_OFFER_YIELD">"c2151"</definedName>
    <definedName name="IQ_OG_10DISC">"c1998"</definedName>
    <definedName name="IQ_OG_10DISC_GAS">"c2018"</definedName>
    <definedName name="IQ_OG_10DISC_OIL">"c2008"</definedName>
    <definedName name="IQ_OG_ACQ_COST_PROVED">"c1975"</definedName>
    <definedName name="IQ_OG_ACQ_COST_PROVED_GAS">"c1987"</definedName>
    <definedName name="IQ_OG_ACQ_COST_PROVED_OIL">"c1981"</definedName>
    <definedName name="IQ_OG_ACQ_COST_UNPROVED">"c1976"</definedName>
    <definedName name="IQ_OG_ACQ_COST_UNPROVED_GAS">"c1988"</definedName>
    <definedName name="IQ_OG_ACQ_COST_UNPROVED_OIL">"c1982"</definedName>
    <definedName name="IQ_OG_AVG_DAILY_PROD_GAS">"c2910"</definedName>
    <definedName name="IQ_OG_AVG_DAILY_PROD_NGL">"c2911"</definedName>
    <definedName name="IQ_OG_AVG_DAILY_PROD_OIL">"c2909"</definedName>
    <definedName name="IQ_OG_CLOSE_BALANCE_GAS">"c2049"</definedName>
    <definedName name="IQ_OG_CLOSE_BALANCE_NGL">"c2920"</definedName>
    <definedName name="IQ_OG_CLOSE_BALANCE_OIL">"c2037"</definedName>
    <definedName name="IQ_OG_DCF_BEFORE_TAXES">"c2023"</definedName>
    <definedName name="IQ_OG_DCF_BEFORE_TAXES_GAS">"c2025"</definedName>
    <definedName name="IQ_OG_DCF_BEFORE_TAXES_OIL">"c2024"</definedName>
    <definedName name="IQ_OG_DEVELOPED_RESERVES_GAS">"c2053"</definedName>
    <definedName name="IQ_OG_DEVELOPED_RESERVES_NGL">"c2922"</definedName>
    <definedName name="IQ_OG_DEVELOPED_RESERVES_OIL">"c2054"</definedName>
    <definedName name="IQ_OG_DEVELOPMENT_COSTS">"c1978"</definedName>
    <definedName name="IQ_OG_DEVELOPMENT_COSTS_GAS">"c1990"</definedName>
    <definedName name="IQ_OG_DEVELOPMENT_COSTS_OIL">"c1984"</definedName>
    <definedName name="IQ_OG_EQUITY_DCF">"c2002"</definedName>
    <definedName name="IQ_OG_EQUITY_DCF_GAS">"c2022"</definedName>
    <definedName name="IQ_OG_EQUITY_DCF_OIL">"c2012"</definedName>
    <definedName name="IQ_OG_EQUTY_RESERVES_GAS">"c2050"</definedName>
    <definedName name="IQ_OG_EQUTY_RESERVES_NGL">"c2921"</definedName>
    <definedName name="IQ_OG_EQUTY_RESERVES_OIL">"c2038"</definedName>
    <definedName name="IQ_OG_EXPLORATION_COSTS">"c1977"</definedName>
    <definedName name="IQ_OG_EXPLORATION_COSTS_GAS">"c1989"</definedName>
    <definedName name="IQ_OG_EXPLORATION_COSTS_OIL">"c1983"</definedName>
    <definedName name="IQ_OG_EXT_DISC_GAS">"c2043"</definedName>
    <definedName name="IQ_OG_EXT_DISC_NGL">"c2914"</definedName>
    <definedName name="IQ_OG_EXT_DISC_OIL">"c2031"</definedName>
    <definedName name="IQ_OG_FUTURE_CASH_INFLOWS">"c1993"</definedName>
    <definedName name="IQ_OG_FUTURE_CASH_INFLOWS_GAS">"c2013"</definedName>
    <definedName name="IQ_OG_FUTURE_CASH_INFLOWS_OIL">"c2003"</definedName>
    <definedName name="IQ_OG_FUTURE_DEVELOPMENT_COSTS">"c1995"</definedName>
    <definedName name="IQ_OG_FUTURE_DEVELOPMENT_COSTS_GAS">"c2015"</definedName>
    <definedName name="IQ_OG_FUTURE_DEVELOPMENT_COSTS_OIL">"c2005"</definedName>
    <definedName name="IQ_OG_FUTURE_INC_TAXES">"c1997"</definedName>
    <definedName name="IQ_OG_FUTURE_INC_TAXES_GAS">"c2017"</definedName>
    <definedName name="IQ_OG_FUTURE_INC_TAXES_OIL">"c2007"</definedName>
    <definedName name="IQ_OG_FUTURE_PRODUCTION_COSTS">"c1994"</definedName>
    <definedName name="IQ_OG_FUTURE_PRODUCTION_COSTS_GAS">"c2014"</definedName>
    <definedName name="IQ_OG_FUTURE_PRODUCTION_COSTS_OIL">"c2004"</definedName>
    <definedName name="IQ_OG_GAS_PRICE_HEDGED">"c2056"</definedName>
    <definedName name="IQ_OG_GAS_PRICE_UNHEDGED">"c2058"</definedName>
    <definedName name="IQ_OG_IMPROVED_RECOVERY_GAS">"c2044"</definedName>
    <definedName name="IQ_OG_IMPROVED_RECOVERY_NGL">"c2915"</definedName>
    <definedName name="IQ_OG_IMPROVED_RECOVERY_OIL">"c2032"</definedName>
    <definedName name="IQ_OG_LIQUID_GAS_PRICE_HEDGED">"c2233"</definedName>
    <definedName name="IQ_OG_LIQUID_GAS_PRICE_UNHEDGED">"c2234"</definedName>
    <definedName name="IQ_OG_NET_FUTURE_CASH_FLOWS">"c1996"</definedName>
    <definedName name="IQ_OG_NET_FUTURE_CASH_FLOWS_GAS">"c2016"</definedName>
    <definedName name="IQ_OG_NET_FUTURE_CASH_FLOWS_OIL">"c2006"</definedName>
    <definedName name="IQ_OG_OIL_PRICE_HEDGED">"c2055"</definedName>
    <definedName name="IQ_OG_OIL_PRICE_UNHEDGED">"c2057"</definedName>
    <definedName name="IQ_OG_OPEN_BALANCE_GAS">"c2041"</definedName>
    <definedName name="IQ_OG_OPEN_BALANCE_NGL">"c2912"</definedName>
    <definedName name="IQ_OG_OPEN_BALANCE_OIL">"c2029"</definedName>
    <definedName name="IQ_OG_OTHER_ADJ_FCF">"c1999"</definedName>
    <definedName name="IQ_OG_OTHER_ADJ_FCF_GAS">"c2019"</definedName>
    <definedName name="IQ_OG_OTHER_ADJ_FCF_OIL">"c2009"</definedName>
    <definedName name="IQ_OG_OTHER_ADJ_GAS">"c2048"</definedName>
    <definedName name="IQ_OG_OTHER_ADJ_NGL">"c2919"</definedName>
    <definedName name="IQ_OG_OTHER_ADJ_OIL">"c2036"</definedName>
    <definedName name="IQ_OG_OTHER_COSTS">"c1979"</definedName>
    <definedName name="IQ_OG_OTHER_COSTS_GAS">"c1991"</definedName>
    <definedName name="IQ_OG_OTHER_COSTS_OIL">"c1985"</definedName>
    <definedName name="IQ_OG_PRODUCTION_GAS">"c2047"</definedName>
    <definedName name="IQ_OG_PRODUCTION_NGL">"c2918"</definedName>
    <definedName name="IQ_OG_PRODUCTION_OIL">"c2035"</definedName>
    <definedName name="IQ_OG_PURCHASES_GAS">"c2045"</definedName>
    <definedName name="IQ_OG_PURCHASES_NGL">"c2916"</definedName>
    <definedName name="IQ_OG_PURCHASES_OIL">"c2033"</definedName>
    <definedName name="IQ_OG_REVISIONS_GAS">"c2042"</definedName>
    <definedName name="IQ_OG_REVISIONS_NGL">"c2913"</definedName>
    <definedName name="IQ_OG_REVISIONS_OIL">"c2030"</definedName>
    <definedName name="IQ_OG_SALES_IN_PLACE_GAS">"c2046"</definedName>
    <definedName name="IQ_OG_SALES_IN_PLACE_NGL">"c2917"</definedName>
    <definedName name="IQ_OG_SALES_IN_PLACE_OIL">"c2034"</definedName>
    <definedName name="IQ_OG_STANDARDIZED_DCF">"c2000"</definedName>
    <definedName name="IQ_OG_STANDARDIZED_DCF_GAS">"c2020"</definedName>
    <definedName name="IQ_OG_STANDARDIZED_DCF_HEDGED">"c2001"</definedName>
    <definedName name="IQ_OG_STANDARDIZED_DCF_HEDGED_GAS">"c2021"</definedName>
    <definedName name="IQ_OG_STANDARDIZED_DCF_HEDGED_OIL">"c2011"</definedName>
    <definedName name="IQ_OG_STANDARDIZED_DCF_OIL">"c2010"</definedName>
    <definedName name="IQ_OG_TAXES">"c2026"</definedName>
    <definedName name="IQ_OG_TAXES_GAS">"c2028"</definedName>
    <definedName name="IQ_OG_TAXES_OIL">"c2027"</definedName>
    <definedName name="IQ_OG_TOTAL_COSTS">"c1980"</definedName>
    <definedName name="IQ_OG_TOTAL_COSTS_GAS">"c1992"</definedName>
    <definedName name="IQ_OG_TOTAL_COSTS_OIL">"c1986"</definedName>
    <definedName name="IQ_OG_TOTAL_EST_PROVED_RESERVES_GAS">"c2052"</definedName>
    <definedName name="IQ_OG_TOTAL_GAS_PRODUCTION">"c2060"</definedName>
    <definedName name="IQ_OG_TOTAL_LIQUID_GAS_PRODUCTION">"c2235"</definedName>
    <definedName name="IQ_OG_TOTAL_OIL_PRODUCTION">"c2059"</definedName>
    <definedName name="IQ_OG_UNDEVELOPED_RESERVES_GAS">"c2051"</definedName>
    <definedName name="IQ_OG_UNDEVELOPED_RESERVES_NGL">"c2923"</definedName>
    <definedName name="IQ_OG_UNDEVELOPED_RESERVES_OIL">"c2039"</definedName>
    <definedName name="IQ_OIL_IMPAIR">"c840"</definedName>
    <definedName name="IQ_OL_COMM_AFTER_FIVE">"c841"</definedName>
    <definedName name="IQ_OL_COMM_CY">"c842"</definedName>
    <definedName name="IQ_OL_COMM_CY1">"c843"</definedName>
    <definedName name="IQ_OL_COMM_CY2">"c844"</definedName>
    <definedName name="IQ_OL_COMM_CY3">"c845"</definedName>
    <definedName name="IQ_OL_COMM_CY4">"c846"</definedName>
    <definedName name="IQ_OL_COMM_NEXT_FIVE">"c847"</definedName>
    <definedName name="IQ_OPEB_ACCRUED_LIAB">"c3308"</definedName>
    <definedName name="IQ_OPEB_ACCRUED_LIAB_DOM">"c3306"</definedName>
    <definedName name="IQ_OPEB_ACCRUED_LIAB_FOREIGN">"c3307"</definedName>
    <definedName name="IQ_OPEB_ACCUM_OTHER_CI">"c3314"</definedName>
    <definedName name="IQ_OPEB_ACCUM_OTHER_CI_DOM">"c3312"</definedName>
    <definedName name="IQ_OPEB_ACCUM_OTHER_CI_FOREIGN">"c3313"</definedName>
    <definedName name="IQ_OPEB_ASSETS">"c3356"</definedName>
    <definedName name="IQ_OPEB_ASSETS_ACQ">"c3347"</definedName>
    <definedName name="IQ_OPEB_ASSETS_ACQ_DOM">"c3345"</definedName>
    <definedName name="IQ_OPEB_ASSETS_ACQ_FOREIGN">"c3346"</definedName>
    <definedName name="IQ_OPEB_ASSETS_ACTUAL_RETURN">"c3332"</definedName>
    <definedName name="IQ_OPEB_ASSETS_ACTUAL_RETURN_DOM">"c3330"</definedName>
    <definedName name="IQ_OPEB_ASSETS_ACTUAL_RETURN_FOREIGN">"c3331"</definedName>
    <definedName name="IQ_OPEB_ASSETS_BEG">"c3329"</definedName>
    <definedName name="IQ_OPEB_ASSETS_BEG_DOM">"c3327"</definedName>
    <definedName name="IQ_OPEB_ASSETS_BEG_FOREIGN">"c3328"</definedName>
    <definedName name="IQ_OPEB_ASSETS_BENEFITS_PAID">"c3341"</definedName>
    <definedName name="IQ_OPEB_ASSETS_BENEFITS_PAID_DOM">"c3339"</definedName>
    <definedName name="IQ_OPEB_ASSETS_BENEFITS_PAID_FOREIGN">"c3340"</definedName>
    <definedName name="IQ_OPEB_ASSETS_CURTAIL">"c3350"</definedName>
    <definedName name="IQ_OPEB_ASSETS_CURTAIL_DOM">"c3348"</definedName>
    <definedName name="IQ_OPEB_ASSETS_CURTAIL_FOREIGN">"c3349"</definedName>
    <definedName name="IQ_OPEB_ASSETS_DOM">"c3354"</definedName>
    <definedName name="IQ_OPEB_ASSETS_EMPLOYER_CONTRIBUTIONS">"c3335"</definedName>
    <definedName name="IQ_OPEB_ASSETS_EMPLOYER_CONTRIBUTIONS_DOM">"c3333"</definedName>
    <definedName name="IQ_OPEB_ASSETS_EMPLOYER_CONTRIBUTIONS_FOREIGN">"c3334"</definedName>
    <definedName name="IQ_OPEB_ASSETS_FOREIGN">"c3355"</definedName>
    <definedName name="IQ_OPEB_ASSETS_FX_ADJ">"c3344"</definedName>
    <definedName name="IQ_OPEB_ASSETS_FX_ADJ_DOM">"c3342"</definedName>
    <definedName name="IQ_OPEB_ASSETS_FX_ADJ_FOREIGN">"c3343"</definedName>
    <definedName name="IQ_OPEB_ASSETS_OTHER_PLAN_ADJ">"c3353"</definedName>
    <definedName name="IQ_OPEB_ASSETS_OTHER_PLAN_ADJ_DOM">"c3351"</definedName>
    <definedName name="IQ_OPEB_ASSETS_OTHER_PLAN_ADJ_FOREIGN">"c3352"</definedName>
    <definedName name="IQ_OPEB_ASSETS_PARTICIP_CONTRIBUTIONS">"c3338"</definedName>
    <definedName name="IQ_OPEB_ASSETS_PARTICIP_CONTRIBUTIONS_DOM">"c3336"</definedName>
    <definedName name="IQ_OPEB_ASSETS_PARTICIP_CONTRIBUTIONS_FOREIGN">"c3337"</definedName>
    <definedName name="IQ_OPEB_BENEFIT_INFO_DATE">"c3410"</definedName>
    <definedName name="IQ_OPEB_BENEFIT_INFO_DATE_DOM">"c3408"</definedName>
    <definedName name="IQ_OPEB_BENEFIT_INFO_DATE_FOREIGN">"c3409"</definedName>
    <definedName name="IQ_OPEB_BREAKDOWN_EQ">"c3275"</definedName>
    <definedName name="IQ_OPEB_BREAKDOWN_EQ_DOM">"c3273"</definedName>
    <definedName name="IQ_OPEB_BREAKDOWN_EQ_FOREIGN">"c3274"</definedName>
    <definedName name="IQ_OPEB_BREAKDOWN_FI">"c3278"</definedName>
    <definedName name="IQ_OPEB_BREAKDOWN_FI_DOM">"c3276"</definedName>
    <definedName name="IQ_OPEB_BREAKDOWN_FI_FOREIGN">"c3277"</definedName>
    <definedName name="IQ_OPEB_BREAKDOWN_OTHER">"c3284"</definedName>
    <definedName name="IQ_OPEB_BREAKDOWN_OTHER_DOM">"c3282"</definedName>
    <definedName name="IQ_OPEB_BREAKDOWN_OTHER_FOREIGN">"c3283"</definedName>
    <definedName name="IQ_OPEB_BREAKDOWN_PCT_EQ">"c3263"</definedName>
    <definedName name="IQ_OPEB_BREAKDOWN_PCT_EQ_DOM">"c3261"</definedName>
    <definedName name="IQ_OPEB_BREAKDOWN_PCT_EQ_FOREIGN">"c3262"</definedName>
    <definedName name="IQ_OPEB_BREAKDOWN_PCT_FI">"c3266"</definedName>
    <definedName name="IQ_OPEB_BREAKDOWN_PCT_FI_DOM">"c3264"</definedName>
    <definedName name="IQ_OPEB_BREAKDOWN_PCT_FI_FOREIGN">"c3265"</definedName>
    <definedName name="IQ_OPEB_BREAKDOWN_PCT_OTHER">"c3272"</definedName>
    <definedName name="IQ_OPEB_BREAKDOWN_PCT_OTHER_DOM">"c3270"</definedName>
    <definedName name="IQ_OPEB_BREAKDOWN_PCT_OTHER_FOREIGN">"c3271"</definedName>
    <definedName name="IQ_OPEB_BREAKDOWN_PCT_RE">"c3269"</definedName>
    <definedName name="IQ_OPEB_BREAKDOWN_PCT_RE_DOM">"c3267"</definedName>
    <definedName name="IQ_OPEB_BREAKDOWN_PCT_RE_FOREIGN">"c3268"</definedName>
    <definedName name="IQ_OPEB_BREAKDOWN_RE">"c3281"</definedName>
    <definedName name="IQ_OPEB_BREAKDOWN_RE_DOM">"c3279"</definedName>
    <definedName name="IQ_OPEB_BREAKDOWN_RE_FOREIGN">"c3280"</definedName>
    <definedName name="IQ_OPEB_DECREASE_EFFECT_PBO">"c3458"</definedName>
    <definedName name="IQ_OPEB_DECREASE_EFFECT_PBO_DOM">"c3456"</definedName>
    <definedName name="IQ_OPEB_DECREASE_EFFECT_PBO_FOREIGN">"c3457"</definedName>
    <definedName name="IQ_OPEB_DECREASE_EFFECT_SERVICE_INT_COST">"c3455"</definedName>
    <definedName name="IQ_OPEB_DECREASE_EFFECT_SERVICE_INT_COST_DOM">"c3453"</definedName>
    <definedName name="IQ_OPEB_DECREASE_EFFECT_SERVICE_INT_COST_FOREIGN">"c3454"</definedName>
    <definedName name="IQ_OPEB_DISC_RATE_MAX">"c3422"</definedName>
    <definedName name="IQ_OPEB_DISC_RATE_MAX_DOM">"c3420"</definedName>
    <definedName name="IQ_OPEB_DISC_RATE_MAX_FOREIGN">"c3421"</definedName>
    <definedName name="IQ_OPEB_DISC_RATE_MIN">"c3419"</definedName>
    <definedName name="IQ_OPEB_DISC_RATE_MIN_DOM">"c3417"</definedName>
    <definedName name="IQ_OPEB_DISC_RATE_MIN_FOREIGN">"c3418"</definedName>
    <definedName name="IQ_OPEB_EST_BENEFIT_1YR">"c3287"</definedName>
    <definedName name="IQ_OPEB_EST_BENEFIT_1YR_DOM">"c3285"</definedName>
    <definedName name="IQ_OPEB_EST_BENEFIT_1YR_FOREIGN">"c3286"</definedName>
    <definedName name="IQ_OPEB_EST_BENEFIT_2YR">"c3290"</definedName>
    <definedName name="IQ_OPEB_EST_BENEFIT_2YR_DOM">"c3288"</definedName>
    <definedName name="IQ_OPEB_EST_BENEFIT_2YR_FOREIGN">"c3289"</definedName>
    <definedName name="IQ_OPEB_EST_BENEFIT_3YR">"c3293"</definedName>
    <definedName name="IQ_OPEB_EST_BENEFIT_3YR_DOM">"c3291"</definedName>
    <definedName name="IQ_OPEB_EST_BENEFIT_3YR_FOREIGN">"c3292"</definedName>
    <definedName name="IQ_OPEB_EST_BENEFIT_4YR">"c3296"</definedName>
    <definedName name="IQ_OPEB_EST_BENEFIT_4YR_DOM">"c3294"</definedName>
    <definedName name="IQ_OPEB_EST_BENEFIT_4YR_FOREIGN">"c3295"</definedName>
    <definedName name="IQ_OPEB_EST_BENEFIT_5YR">"c3299"</definedName>
    <definedName name="IQ_OPEB_EST_BENEFIT_5YR_DOM">"c3297"</definedName>
    <definedName name="IQ_OPEB_EST_BENEFIT_5YR_FOREIGN">"c3298"</definedName>
    <definedName name="IQ_OPEB_EST_BENEFIT_AFTER5">"c3302"</definedName>
    <definedName name="IQ_OPEB_EST_BENEFIT_AFTER5_DOM">"c3300"</definedName>
    <definedName name="IQ_OPEB_EST_BENEFIT_AFTER5_FOREIGN">"c3301"</definedName>
    <definedName name="IQ_OPEB_EXP_RATE_RETURN_MAX">"c3434"</definedName>
    <definedName name="IQ_OPEB_EXP_RATE_RETURN_MAX_DOM">"c3432"</definedName>
    <definedName name="IQ_OPEB_EXP_RATE_RETURN_MAX_FOREIGN">"c3433"</definedName>
    <definedName name="IQ_OPEB_EXP_RATE_RETURN_MIN">"c3431"</definedName>
    <definedName name="IQ_OPEB_EXP_RATE_RETURN_MIN_DOM">"c3429"</definedName>
    <definedName name="IQ_OPEB_EXP_RATE_RETURN_MIN_FOREIGN">"c3430"</definedName>
    <definedName name="IQ_OPEB_EXP_RETURN">"c3398"</definedName>
    <definedName name="IQ_OPEB_EXP_RETURN_DOM">"c3396"</definedName>
    <definedName name="IQ_OPEB_EXP_RETURN_FOREIGN">"c3397"</definedName>
    <definedName name="IQ_OPEB_HEALTH_COST_TREND_INITIAL">"c3413"</definedName>
    <definedName name="IQ_OPEB_HEALTH_COST_TREND_INITIAL_DOM">"c3411"</definedName>
    <definedName name="IQ_OPEB_HEALTH_COST_TREND_INITIAL_FOREIGN">"c3412"</definedName>
    <definedName name="IQ_OPEB_HEALTH_COST_TREND_ULTIMATE">"c3416"</definedName>
    <definedName name="IQ_OPEB_HEALTH_COST_TREND_ULTIMATE_DOM">"c3414"</definedName>
    <definedName name="IQ_OPEB_HEALTH_COST_TREND_ULTIMATE_FOREIGN">"c3415"</definedName>
    <definedName name="IQ_OPEB_INCREASE_EFFECT_PBO">"c3452"</definedName>
    <definedName name="IQ_OPEB_INCREASE_EFFECT_PBO_DOM">"c3450"</definedName>
    <definedName name="IQ_OPEB_INCREASE_EFFECT_PBO_FOREIGN">"c3451"</definedName>
    <definedName name="IQ_OPEB_INCREASE_EFFECT_SERVICE_INT_COST">"c3449"</definedName>
    <definedName name="IQ_OPEB_INCREASE_EFFECT_SERVICE_INT_COST_DOM">"c3447"</definedName>
    <definedName name="IQ_OPEB_INCREASE_EFFECT_SERVICE_INT_COST_FOREIGN">"c3448"</definedName>
    <definedName name="IQ_OPEB_INTAN_ASSETS">"c3311"</definedName>
    <definedName name="IQ_OPEB_INTAN_ASSETS_DOM">"c3309"</definedName>
    <definedName name="IQ_OPEB_INTAN_ASSETS_FOREIGN">"c3310"</definedName>
    <definedName name="IQ_OPEB_INTEREST_COST">"c3395"</definedName>
    <definedName name="IQ_OPEB_INTEREST_COST_DOM">"c3393"</definedName>
    <definedName name="IQ_OPEB_INTEREST_COST_FOREIGN">"c3394"</definedName>
    <definedName name="IQ_OPEB_NET_ASSET_RECOG">"c3326"</definedName>
    <definedName name="IQ_OPEB_NET_ASSET_RECOG_DOM">"c3324"</definedName>
    <definedName name="IQ_OPEB_NET_ASSET_RECOG_FOREIGN">"c3325"</definedName>
    <definedName name="IQ_OPEB_OBLIGATION_ACCUMULATED">"c3407"</definedName>
    <definedName name="IQ_OPEB_OBLIGATION_ACCUMULATED_DOM">"c3405"</definedName>
    <definedName name="IQ_OPEB_OBLIGATION_ACCUMULATED_FOREIGN">"c3406"</definedName>
    <definedName name="IQ_OPEB_OBLIGATION_ACQ">"c3380"</definedName>
    <definedName name="IQ_OPEB_OBLIGATION_ACQ_DOM">"c3378"</definedName>
    <definedName name="IQ_OPEB_OBLIGATION_ACQ_FOREIGN">"c3379"</definedName>
    <definedName name="IQ_OPEB_OBLIGATION_ACTUARIAL_GAIN_LOSS">"c3371"</definedName>
    <definedName name="IQ_OPEB_OBLIGATION_ACTUARIAL_GAIN_LOSS_DOM">"c3369"</definedName>
    <definedName name="IQ_OPEB_OBLIGATION_ACTUARIAL_GAIN_LOSS_FOREIGN">"c3370"</definedName>
    <definedName name="IQ_OPEB_OBLIGATION_BEG">"c3359"</definedName>
    <definedName name="IQ_OPEB_OBLIGATION_BEG_DOM">"c3357"</definedName>
    <definedName name="IQ_OPEB_OBLIGATION_BEG_FOREIGN">"c3358"</definedName>
    <definedName name="IQ_OPEB_OBLIGATION_CURTAIL">"c3383"</definedName>
    <definedName name="IQ_OPEB_OBLIGATION_CURTAIL_DOM">"c3381"</definedName>
    <definedName name="IQ_OPEB_OBLIGATION_CURTAIL_FOREIGN">"c3382"</definedName>
    <definedName name="IQ_OPEB_OBLIGATION_EMPLOYEE_CONTRIBUTIONS">"c3368"</definedName>
    <definedName name="IQ_OPEB_OBLIGATION_EMPLOYEE_CONTRIBUTIONS_DOM">"c3366"</definedName>
    <definedName name="IQ_OPEB_OBLIGATION_EMPLOYEE_CONTRIBUTIONS_FOREIGN">"c3367"</definedName>
    <definedName name="IQ_OPEB_OBLIGATION_FX_ADJ">"c3377"</definedName>
    <definedName name="IQ_OPEB_OBLIGATION_FX_ADJ_DOM">"c3375"</definedName>
    <definedName name="IQ_OPEB_OBLIGATION_FX_ADJ_FOREIGN">"c3376"</definedName>
    <definedName name="IQ_OPEB_OBLIGATION_INTEREST_COST">"c3365"</definedName>
    <definedName name="IQ_OPEB_OBLIGATION_INTEREST_COST_DOM">"c3363"</definedName>
    <definedName name="IQ_OPEB_OBLIGATION_INTEREST_COST_FOREIGN">"c3364"</definedName>
    <definedName name="IQ_OPEB_OBLIGATION_OTHER_PLAN_ADJ">"c3386"</definedName>
    <definedName name="IQ_OPEB_OBLIGATION_OTHER_PLAN_ADJ_DOM">"c3384"</definedName>
    <definedName name="IQ_OPEB_OBLIGATION_OTHER_PLAN_ADJ_FOREIGN">"c3385"</definedName>
    <definedName name="IQ_OPEB_OBLIGATION_PAID">"c3374"</definedName>
    <definedName name="IQ_OPEB_OBLIGATION_PAID_DOM">"c3372"</definedName>
    <definedName name="IQ_OPEB_OBLIGATION_PAID_FOREIGN">"c3373"</definedName>
    <definedName name="IQ_OPEB_OBLIGATION_PROJECTED">"c3389"</definedName>
    <definedName name="IQ_OPEB_OBLIGATION_PROJECTED_DOM">"c3387"</definedName>
    <definedName name="IQ_OPEB_OBLIGATION_PROJECTED_FOREIGN">"c3388"</definedName>
    <definedName name="IQ_OPEB_OBLIGATION_SERVICE_COST">"c3362"</definedName>
    <definedName name="IQ_OPEB_OBLIGATION_SERVICE_COST_DOM">"c3360"</definedName>
    <definedName name="IQ_OPEB_OBLIGATION_SERVICE_COST_FOREIGN">"c3361"</definedName>
    <definedName name="IQ_OPEB_OTHER">"c3317"</definedName>
    <definedName name="IQ_OPEB_OTHER_ADJ">"c3323"</definedName>
    <definedName name="IQ_OPEB_OTHER_ADJ_DOM">"c3321"</definedName>
    <definedName name="IQ_OPEB_OTHER_ADJ_FOREIGN">"c3322"</definedName>
    <definedName name="IQ_OPEB_OTHER_COST">"c3401"</definedName>
    <definedName name="IQ_OPEB_OTHER_COST_DOM">"c3399"</definedName>
    <definedName name="IQ_OPEB_OTHER_COST_FOREIGN">"c3400"</definedName>
    <definedName name="IQ_OPEB_OTHER_DOM">"c3315"</definedName>
    <definedName name="IQ_OPEB_OTHER_FOREIGN">"c3316"</definedName>
    <definedName name="IQ_OPEB_PBO_ASSUMED_RATE_RET_MAX">"c3440"</definedName>
    <definedName name="IQ_OPEB_PBO_ASSUMED_RATE_RET_MAX_DOM">"c3438"</definedName>
    <definedName name="IQ_OPEB_PBO_ASSUMED_RATE_RET_MAX_FOREIGN">"c3439"</definedName>
    <definedName name="IQ_OPEB_PBO_ASSUMED_RATE_RET_MIN">"c3437"</definedName>
    <definedName name="IQ_OPEB_PBO_ASSUMED_RATE_RET_MIN_DOM">"c3435"</definedName>
    <definedName name="IQ_OPEB_PBO_ASSUMED_RATE_RET_MIN_FOREIGN">"c3436"</definedName>
    <definedName name="IQ_OPEB_PBO_RATE_COMP_INCREASE_MAX">"c3446"</definedName>
    <definedName name="IQ_OPEB_PBO_RATE_COMP_INCREASE_MAX_DOM">"c3444"</definedName>
    <definedName name="IQ_OPEB_PBO_RATE_COMP_INCREASE_MAX_FOREIGN">"c3445"</definedName>
    <definedName name="IQ_OPEB_PBO_RATE_COMP_INCREASE_MIN">"c3443"</definedName>
    <definedName name="IQ_OPEB_PBO_RATE_COMP_INCREASE_MIN_DOM">"c3441"</definedName>
    <definedName name="IQ_OPEB_PBO_RATE_COMP_INCREASE_MIN_FOREIGN">"c3442"</definedName>
    <definedName name="IQ_OPEB_PREPAID_COST">"c3305"</definedName>
    <definedName name="IQ_OPEB_PREPAID_COST_DOM">"c3303"</definedName>
    <definedName name="IQ_OPEB_PREPAID_COST_FOREIGN">"c3304"</definedName>
    <definedName name="IQ_OPEB_RATE_COMP_INCREASE_MAX">"c3428"</definedName>
    <definedName name="IQ_OPEB_RATE_COMP_INCREASE_MAX_DOM">"c3426"</definedName>
    <definedName name="IQ_OPEB_RATE_COMP_INCREASE_MAX_FOREIGN">"c3427"</definedName>
    <definedName name="IQ_OPEB_RATE_COMP_INCREASE_MIN">"c3425"</definedName>
    <definedName name="IQ_OPEB_RATE_COMP_INCREASE_MIN_DOM">"c3423"</definedName>
    <definedName name="IQ_OPEB_RATE_COMP_INCREASE_MIN_FOREIGN">"c3424"</definedName>
    <definedName name="IQ_OPEB_SERVICE_COST">"c3392"</definedName>
    <definedName name="IQ_OPEB_SERVICE_COST_DOM">"c3390"</definedName>
    <definedName name="IQ_OPEB_SERVICE_COST_FOREIGN">"c3391"</definedName>
    <definedName name="IQ_OPEB_TOTAL_COST">"c3404"</definedName>
    <definedName name="IQ_OPEB_TOTAL_COST_DOM">"c3402"</definedName>
    <definedName name="IQ_OPEB_TOTAL_COST_FOREIGN">"c3403"</definedName>
    <definedName name="IQ_OPEB_UNRECOG_PRIOR">"c3320"</definedName>
    <definedName name="IQ_OPEB_UNRECOG_PRIOR_DOM">"c3318"</definedName>
    <definedName name="IQ_OPEB_UNRECOG_PRIOR_FOREIGN">"c3319"</definedName>
    <definedName name="IQ_OPENPRICE">"c848"</definedName>
    <definedName name="IQ_OPER_INC">"c849"</definedName>
    <definedName name="IQ_OPER_INC_BR">"c850"</definedName>
    <definedName name="IQ_OPER_INC_FIN">"c851"</definedName>
    <definedName name="IQ_OPER_INC_INS">"c852"</definedName>
    <definedName name="IQ_OPER_INC_MARGIN">"c1448"</definedName>
    <definedName name="IQ_OPER_INC_REIT">"c853"</definedName>
    <definedName name="IQ_OPER_INC_UTI">"c854"</definedName>
    <definedName name="IQ_OPERATIONS_EXP">"c855"</definedName>
    <definedName name="IQ_OPTIONS_BEG_OS">"c1572"</definedName>
    <definedName name="IQ_OPTIONS_CANCELLED">"c856"</definedName>
    <definedName name="IQ_OPTIONS_END_OS">"c1573"</definedName>
    <definedName name="IQ_OPTIONS_EXERCISED">"c2116"</definedName>
    <definedName name="IQ_OPTIONS_GRANTED">"c2673"</definedName>
    <definedName name="IQ_OPTIONS_ISSUED">"c857"</definedName>
    <definedName name="IQ_OPTIONS_STRIKE_PRICE_GRANTED">"c2678"</definedName>
    <definedName name="IQ_OPTIONS_STRIKE_PRICE_OS">"c2677"</definedName>
    <definedName name="IQ_ORDER_BACKLOG">"c2090"</definedName>
    <definedName name="IQ_OTHER_ADJUST_GROSS_LOANS">"c859"</definedName>
    <definedName name="IQ_OTHER_ASSETS">"c860"</definedName>
    <definedName name="IQ_OTHER_ASSETS_BNK">"c861"</definedName>
    <definedName name="IQ_OTHER_ASSETS_BR">"c862"</definedName>
    <definedName name="IQ_OTHER_ASSETS_FIN">"c863"</definedName>
    <definedName name="IQ_OTHER_ASSETS_INS">"c864"</definedName>
    <definedName name="IQ_OTHER_ASSETS_REIT">"c865"</definedName>
    <definedName name="IQ_OTHER_ASSETS_SERV_RIGHTS">"c2243"</definedName>
    <definedName name="IQ_OTHER_ASSETS_UTI">"c866"</definedName>
    <definedName name="IQ_OTHER_BEARING_LIAB">"c1608"</definedName>
    <definedName name="IQ_OTHER_BENEFITS_OBLIGATION">"c867"</definedName>
    <definedName name="IQ_OTHER_CA">"c868"</definedName>
    <definedName name="IQ_OTHER_CA_SUPPL">"c869"</definedName>
    <definedName name="IQ_OTHER_CA_SUPPL_BNK">"c870"</definedName>
    <definedName name="IQ_OTHER_CA_SUPPL_BR">"c871"</definedName>
    <definedName name="IQ_OTHER_CA_SUPPL_FIN">"c872"</definedName>
    <definedName name="IQ_OTHER_CA_SUPPL_INS">"c873"</definedName>
    <definedName name="IQ_OTHER_CA_SUPPL_REIT">"c874"</definedName>
    <definedName name="IQ_OTHER_CA_SUPPL_UTI">"c875"</definedName>
    <definedName name="IQ_OTHER_CA_UTI">"c876"</definedName>
    <definedName name="IQ_OTHER_CL">"c877"</definedName>
    <definedName name="IQ_OTHER_CL_SUPPL">"c878"</definedName>
    <definedName name="IQ_OTHER_CL_SUPPL_BNK">"c879"</definedName>
    <definedName name="IQ_OTHER_CL_SUPPL_BR">"c880"</definedName>
    <definedName name="IQ_OTHER_CL_SUPPL_FIN">"c881"</definedName>
    <definedName name="IQ_OTHER_CL_SUPPL_REIT">"c882"</definedName>
    <definedName name="IQ_OTHER_CL_SUPPL_UTI">"c883"</definedName>
    <definedName name="IQ_OTHER_CL_UTI">"c884"</definedName>
    <definedName name="IQ_OTHER_CURRENT_ASSETS">"c1403"</definedName>
    <definedName name="IQ_OTHER_CURRENT_LIAB">"c1404"</definedName>
    <definedName name="IQ_OTHER_DEBT">"c2507"</definedName>
    <definedName name="IQ_OTHER_DEBT_PCT">"c2508"</definedName>
    <definedName name="IQ_OTHER_DEP">"c885"</definedName>
    <definedName name="IQ_OTHER_EARNING">"c1609"</definedName>
    <definedName name="IQ_OTHER_EQUITY">"c886"</definedName>
    <definedName name="IQ_OTHER_EQUITY_BNK">"c887"</definedName>
    <definedName name="IQ_OTHER_EQUITY_BR">"c888"</definedName>
    <definedName name="IQ_OTHER_EQUITY_FIN">"c889"</definedName>
    <definedName name="IQ_OTHER_EQUITY_INS">"c890"</definedName>
    <definedName name="IQ_OTHER_EQUITY_REIT">"c891"</definedName>
    <definedName name="IQ_OTHER_EQUITY_UTI">"c892"</definedName>
    <definedName name="IQ_OTHER_FINANCE_ACT">"c893"</definedName>
    <definedName name="IQ_OTHER_FINANCE_ACT_BNK">"c894"</definedName>
    <definedName name="IQ_OTHER_FINANCE_ACT_BR">"c895"</definedName>
    <definedName name="IQ_OTHER_FINANCE_ACT_FIN">"c896"</definedName>
    <definedName name="IQ_OTHER_FINANCE_ACT_INS">"c897"</definedName>
    <definedName name="IQ_OTHER_FINANCE_ACT_REIT">"c898"</definedName>
    <definedName name="IQ_OTHER_FINANCE_ACT_SUPPL">"c899"</definedName>
    <definedName name="IQ_OTHER_FINANCE_ACT_SUPPL_BNK">"c900"</definedName>
    <definedName name="IQ_OTHER_FINANCE_ACT_SUPPL_BR">"c901"</definedName>
    <definedName name="IQ_OTHER_FINANCE_ACT_SUPPL_FIN">"c902"</definedName>
    <definedName name="IQ_OTHER_FINANCE_ACT_SUPPL_INS">"c903"</definedName>
    <definedName name="IQ_OTHER_FINANCE_ACT_SUPPL_REIT">"c904"</definedName>
    <definedName name="IQ_OTHER_FINANCE_ACT_SUPPL_UTI">"c905"</definedName>
    <definedName name="IQ_OTHER_FINANCE_ACT_UTI">"c906"</definedName>
    <definedName name="IQ_OTHER_INTAN">"c907"</definedName>
    <definedName name="IQ_OTHER_INTAN_BNK">"c908"</definedName>
    <definedName name="IQ_OTHER_INTAN_BR">"c909"</definedName>
    <definedName name="IQ_OTHER_INTAN_FIN">"c910"</definedName>
    <definedName name="IQ_OTHER_INTAN_INS">"c911"</definedName>
    <definedName name="IQ_OTHER_INTAN_REIT">"c912"</definedName>
    <definedName name="IQ_OTHER_INTAN_UTI">"c913"</definedName>
    <definedName name="IQ_OTHER_INV">"c914"</definedName>
    <definedName name="IQ_OTHER_INVEST">"c915"</definedName>
    <definedName name="IQ_OTHER_INVEST_ACT">"c916"</definedName>
    <definedName name="IQ_OTHER_INVEST_ACT_BNK">"c917"</definedName>
    <definedName name="IQ_OTHER_INVEST_ACT_BR">"c918"</definedName>
    <definedName name="IQ_OTHER_INVEST_ACT_FIN">"c919"</definedName>
    <definedName name="IQ_OTHER_INVEST_ACT_INS">"c920"</definedName>
    <definedName name="IQ_OTHER_INVEST_ACT_REIT">"c921"</definedName>
    <definedName name="IQ_OTHER_INVEST_ACT_SUPPL">"c922"</definedName>
    <definedName name="IQ_OTHER_INVEST_ACT_SUPPL_BNK">"c923"</definedName>
    <definedName name="IQ_OTHER_INVEST_ACT_SUPPL_BR">"c924"</definedName>
    <definedName name="IQ_OTHER_INVEST_ACT_SUPPL_FIN">"c925"</definedName>
    <definedName name="IQ_OTHER_INVEST_ACT_SUPPL_INS">"c926"</definedName>
    <definedName name="IQ_OTHER_INVEST_ACT_SUPPL_REIT">"c927"</definedName>
    <definedName name="IQ_OTHER_INVEST_ACT_SUPPL_UTI">"c928"</definedName>
    <definedName name="IQ_OTHER_INVEST_ACT_UTI">"c929"</definedName>
    <definedName name="IQ_OTHER_INVESTING">"c1408"</definedName>
    <definedName name="IQ_OTHER_LIAB">"c930"</definedName>
    <definedName name="IQ_OTHER_LIAB_BNK">"c931"</definedName>
    <definedName name="IQ_OTHER_LIAB_BR">"c932"</definedName>
    <definedName name="IQ_OTHER_LIAB_FIN">"c933"</definedName>
    <definedName name="IQ_OTHER_LIAB_INS">"c934"</definedName>
    <definedName name="IQ_OTHER_LIAB_LT">"c935"</definedName>
    <definedName name="IQ_OTHER_LIAB_LT_BNK">"c936"</definedName>
    <definedName name="IQ_OTHER_LIAB_LT_BR">"c937"</definedName>
    <definedName name="IQ_OTHER_LIAB_LT_FIN">"c938"</definedName>
    <definedName name="IQ_OTHER_LIAB_LT_INS">"c939"</definedName>
    <definedName name="IQ_OTHER_LIAB_LT_REIT">"c940"</definedName>
    <definedName name="IQ_OTHER_LIAB_LT_UTI">"c941"</definedName>
    <definedName name="IQ_OTHER_LIAB_REIT">"c942"</definedName>
    <definedName name="IQ_OTHER_LIAB_UTI">"c943"</definedName>
    <definedName name="IQ_OTHER_LIAB_WRITTEN">"c944"</definedName>
    <definedName name="IQ_OTHER_LOANS">"c945"</definedName>
    <definedName name="IQ_OTHER_LONG_TERM">"c1409"</definedName>
    <definedName name="IQ_OTHER_LT_ASSETS">"c946"</definedName>
    <definedName name="IQ_OTHER_LT_ASSETS_BNK">"c947"</definedName>
    <definedName name="IQ_OTHER_LT_ASSETS_BR">"c948"</definedName>
    <definedName name="IQ_OTHER_LT_ASSETS_FIN">"c949"</definedName>
    <definedName name="IQ_OTHER_LT_ASSETS_INS">"c950"</definedName>
    <definedName name="IQ_OTHER_LT_ASSETS_REIT">"c951"</definedName>
    <definedName name="IQ_OTHER_LT_ASSETS_UTI">"c952"</definedName>
    <definedName name="IQ_OTHER_NET">"c1453"</definedName>
    <definedName name="IQ_OTHER_NON_INT_EXP">"c953"</definedName>
    <definedName name="IQ_OTHER_NON_INT_EXP_TOTAL">"c954"</definedName>
    <definedName name="IQ_OTHER_NON_INT_INC">"c955"</definedName>
    <definedName name="IQ_OTHER_NON_OPER_EXP">"c956"</definedName>
    <definedName name="IQ_OTHER_NON_OPER_EXP_BR">"c957"</definedName>
    <definedName name="IQ_OTHER_NON_OPER_EXP_FIN">"c958"</definedName>
    <definedName name="IQ_OTHER_NON_OPER_EXP_INS">"c959"</definedName>
    <definedName name="IQ_OTHER_NON_OPER_EXP_REIT">"c960"</definedName>
    <definedName name="IQ_OTHER_NON_OPER_EXP_SUPPL">"c961"</definedName>
    <definedName name="IQ_OTHER_NON_OPER_EXP_SUPPL_BR">"c962"</definedName>
    <definedName name="IQ_OTHER_NON_OPER_EXP_SUPPL_FIN">"c963"</definedName>
    <definedName name="IQ_OTHER_NON_OPER_EXP_SUPPL_INS">"c964"</definedName>
    <definedName name="IQ_OTHER_NON_OPER_EXP_SUPPL_REIT">"c965"</definedName>
    <definedName name="IQ_OTHER_NON_OPER_EXP_SUPPL_UTI">"c966"</definedName>
    <definedName name="IQ_OTHER_NON_OPER_EXP_UTI">"c967"</definedName>
    <definedName name="IQ_OTHER_OPER">"c982"</definedName>
    <definedName name="IQ_OTHER_OPER_ACT">"c983"</definedName>
    <definedName name="IQ_OTHER_OPER_ACT_BNK">"c984"</definedName>
    <definedName name="IQ_OTHER_OPER_ACT_BR">"c985"</definedName>
    <definedName name="IQ_OTHER_OPER_ACT_FIN">"c986"</definedName>
    <definedName name="IQ_OTHER_OPER_ACT_INS">"c987"</definedName>
    <definedName name="IQ_OTHER_OPER_ACT_REIT">"c988"</definedName>
    <definedName name="IQ_OTHER_OPER_ACT_UTI">"c989"</definedName>
    <definedName name="IQ_OTHER_OPER_BR">"c990"</definedName>
    <definedName name="IQ_OTHER_OPER_FIN">"c991"</definedName>
    <definedName name="IQ_OTHER_OPER_INS">"c992"</definedName>
    <definedName name="IQ_OTHER_OPER_REIT">"c993"</definedName>
    <definedName name="IQ_OTHER_OPER_SUPPL_BR">"c994"</definedName>
    <definedName name="IQ_OTHER_OPER_SUPPL_FIN">"c995"</definedName>
    <definedName name="IQ_OTHER_OPER_SUPPL_INS">"c996"</definedName>
    <definedName name="IQ_OTHER_OPER_SUPPL_REIT">"c997"</definedName>
    <definedName name="IQ_OTHER_OPER_SUPPL_UTI">"c998"</definedName>
    <definedName name="IQ_OTHER_OPER_TOT_BNK">"c999"</definedName>
    <definedName name="IQ_OTHER_OPER_TOT_BR">"c1000"</definedName>
    <definedName name="IQ_OTHER_OPER_TOT_FIN">"c1001"</definedName>
    <definedName name="IQ_OTHER_OPER_TOT_INS">"c1002"</definedName>
    <definedName name="IQ_OTHER_OPER_TOT_REIT">"c1003"</definedName>
    <definedName name="IQ_OTHER_OPER_TOT_UTI">"c1004"</definedName>
    <definedName name="IQ_OTHER_OPER_UTI">"c1005"</definedName>
    <definedName name="IQ_OTHER_OPTIONS_BEG_OS">"c2686"</definedName>
    <definedName name="IQ_OTHER_OPTIONS_CANCELLED">"c2689"</definedName>
    <definedName name="IQ_OTHER_OPTIONS_END_OS">"c2690"</definedName>
    <definedName name="IQ_OTHER_OPTIONS_EXERCISED">"c2688"</definedName>
    <definedName name="IQ_OTHER_OPTIONS_GRANTED">"c2687"</definedName>
    <definedName name="IQ_OTHER_OPTIONS_STRIKE_PRICE_OS">"c2691"</definedName>
    <definedName name="IQ_OTHER_OUTSTANDING_BS_DATE">"c1972"</definedName>
    <definedName name="IQ_OTHER_OUTSTANDING_FILING_DATE">"c1974"</definedName>
    <definedName name="IQ_OTHER_PC_WRITTEN">"c1006"</definedName>
    <definedName name="IQ_OTHER_REAL_ESTATE">"c1007"</definedName>
    <definedName name="IQ_OTHER_RECEIV">"c1008"</definedName>
    <definedName name="IQ_OTHER_RECEIV_INS">"c1009"</definedName>
    <definedName name="IQ_OTHER_REV">"c1010"</definedName>
    <definedName name="IQ_OTHER_REV_BR">"c1011"</definedName>
    <definedName name="IQ_OTHER_REV_FIN">"c1012"</definedName>
    <definedName name="IQ_OTHER_REV_INS">"c1013"</definedName>
    <definedName name="IQ_OTHER_REV_REIT">"c1014"</definedName>
    <definedName name="IQ_OTHER_REV_SUPPL">"c1015"</definedName>
    <definedName name="IQ_OTHER_REV_SUPPL_BR">"c1016"</definedName>
    <definedName name="IQ_OTHER_REV_SUPPL_FIN">"c1017"</definedName>
    <definedName name="IQ_OTHER_REV_SUPPL_INS">"c1018"</definedName>
    <definedName name="IQ_OTHER_REV_SUPPL_REIT">"c1019"</definedName>
    <definedName name="IQ_OTHER_REV_SUPPL_UTI">"c1020"</definedName>
    <definedName name="IQ_OTHER_REV_UTI">"c1021"</definedName>
    <definedName name="IQ_OTHER_REVENUE">"c1410"</definedName>
    <definedName name="IQ_OTHER_STRIKE_PRICE_GRANTED">"c2692"</definedName>
    <definedName name="IQ_OTHER_UNDRAWN">"c2522"</definedName>
    <definedName name="IQ_OTHER_UNUSUAL">"c1488"</definedName>
    <definedName name="IQ_OTHER_UNUSUAL_BNK">"c1560"</definedName>
    <definedName name="IQ_OTHER_UNUSUAL_BR">"c1561"</definedName>
    <definedName name="IQ_OTHER_UNUSUAL_FIN">"c1562"</definedName>
    <definedName name="IQ_OTHER_UNUSUAL_INS">"c1563"</definedName>
    <definedName name="IQ_OTHER_UNUSUAL_REIT">"c1564"</definedName>
    <definedName name="IQ_OTHER_UNUSUAL_SUPPL">"c1494"</definedName>
    <definedName name="IQ_OTHER_UNUSUAL_SUPPL_BNK">"c1495"</definedName>
    <definedName name="IQ_OTHER_UNUSUAL_SUPPL_BR">"c1496"</definedName>
    <definedName name="IQ_OTHER_UNUSUAL_SUPPL_FIN">"c1497"</definedName>
    <definedName name="IQ_OTHER_UNUSUAL_SUPPL_INS">"c1498"</definedName>
    <definedName name="IQ_OTHER_UNUSUAL_SUPPL_REIT">"c1499"</definedName>
    <definedName name="IQ_OTHER_UNUSUAL_SUPPL_UTI">"c1500"</definedName>
    <definedName name="IQ_OTHER_UNUSUAL_UTI">"c1565"</definedName>
    <definedName name="IQ_OTHER_WARRANTS_BEG_OS">"c2712"</definedName>
    <definedName name="IQ_OTHER_WARRANTS_CANCELLED">"c2715"</definedName>
    <definedName name="IQ_OTHER_WARRANTS_END_OS">"c2716"</definedName>
    <definedName name="IQ_OTHER_WARRANTS_EXERCISED">"c2714"</definedName>
    <definedName name="IQ_OTHER_WARRANTS_ISSUED">"c2713"</definedName>
    <definedName name="IQ_OTHER_WARRANTS_STRIKE_PRICE_ISSUED">"c2718"</definedName>
    <definedName name="IQ_OTHER_WARRANTS_STRIKE_PRICE_OS">"c2717"</definedName>
    <definedName name="IQ_OUTSTANDING_BS_DATE">"c2128"</definedName>
    <definedName name="IQ_OUTSTANDING_FILING_DATE">"c1023"</definedName>
    <definedName name="IQ_OWNERSHIP">"c2160"</definedName>
    <definedName name="IQ_PART_TIME">"c1024"</definedName>
    <definedName name="IQ_PAY_ACCRUED">"c1457"</definedName>
    <definedName name="IQ_PAYOUT_RATIO">"c1900"</definedName>
    <definedName name="IQ_PBV">"c1025"</definedName>
    <definedName name="IQ_PBV_AVG">"c1026"</definedName>
    <definedName name="IQ_PC_EARNED">"c2749"</definedName>
    <definedName name="IQ_PC_GAAP_COMBINED_RATIO">"c2781"</definedName>
    <definedName name="IQ_PC_GAAP_COMBINED_RATIO_EXCL_CL">"c2782"</definedName>
    <definedName name="IQ_PC_GAAP_EXPENSE_RATIO">"c2780"</definedName>
    <definedName name="IQ_PC_GAAP_LOSS">"c2779"</definedName>
    <definedName name="IQ_PC_POLICY_BENEFITS_EXP">"c2790"</definedName>
    <definedName name="IQ_PC_STAT_COMBINED_RATIO">"c2778"</definedName>
    <definedName name="IQ_PC_STAT_COMBINED_RATIO_EXCL_DIV">"c2777"</definedName>
    <definedName name="IQ_PC_STAT_DIVIDEND_RATIO">"c2776"</definedName>
    <definedName name="IQ_PC_STAT_EXPENSE_RATIO">"c2775"</definedName>
    <definedName name="IQ_PC_STAT_LOSS_RATIO">"c2774"</definedName>
    <definedName name="IQ_PC_STATUTORY_SURPLUS">"c2770"</definedName>
    <definedName name="IQ_PC_WRITTEN">"c1027"</definedName>
    <definedName name="IQ_PE_EXCL">"c1028"</definedName>
    <definedName name="IQ_PE_EXCL_AVG">"c1029"</definedName>
    <definedName name="IQ_PE_NORMALIZED">"c2207"</definedName>
    <definedName name="IQ_PE_RATIO">"c1610"</definedName>
    <definedName name="IQ_PENSION">"c1031"</definedName>
    <definedName name="IQ_PENSION_ACCRUED_LIAB">"c3134"</definedName>
    <definedName name="IQ_PENSION_ACCRUED_LIAB_DOM">"c3132"</definedName>
    <definedName name="IQ_PENSION_ACCRUED_LIAB_FOREIGN">"c3133"</definedName>
    <definedName name="IQ_PENSION_ACCUM_OTHER_CI">"c3140"</definedName>
    <definedName name="IQ_PENSION_ACCUM_OTHER_CI_DOM">"c3138"</definedName>
    <definedName name="IQ_PENSION_ACCUM_OTHER_CI_FOREIGN">"c3139"</definedName>
    <definedName name="IQ_PENSION_ACCUMULATED_OBLIGATION">"c3570"</definedName>
    <definedName name="IQ_PENSION_ACCUMULATED_OBLIGATION_DOMESTIC">"c3568"</definedName>
    <definedName name="IQ_PENSION_ACCUMULATED_OBLIGATION_FOREIGN">"c3569"</definedName>
    <definedName name="IQ_PENSION_ASSETS">"c3182"</definedName>
    <definedName name="IQ_PENSION_ASSETS_ACQ">"c3173"</definedName>
    <definedName name="IQ_PENSION_ASSETS_ACQ_DOM">"c3171"</definedName>
    <definedName name="IQ_PENSION_ASSETS_ACQ_FOREIGN">"c3172"</definedName>
    <definedName name="IQ_PENSION_ASSETS_ACTUAL_RETURN">"c3158"</definedName>
    <definedName name="IQ_PENSION_ASSETS_ACTUAL_RETURN_DOM">"c3156"</definedName>
    <definedName name="IQ_PENSION_ASSETS_ACTUAL_RETURN_FOREIGN">"c3157"</definedName>
    <definedName name="IQ_PENSION_ASSETS_BEG">"c3155"</definedName>
    <definedName name="IQ_PENSION_ASSETS_BEG_DOM">"c3153"</definedName>
    <definedName name="IQ_PENSION_ASSETS_BEG_FOREIGN">"c3154"</definedName>
    <definedName name="IQ_PENSION_ASSETS_BENEFITS_PAID">"c3167"</definedName>
    <definedName name="IQ_PENSION_ASSETS_BENEFITS_PAID_DOM">"c3165"</definedName>
    <definedName name="IQ_PENSION_ASSETS_BENEFITS_PAID_FOREIGN">"c3166"</definedName>
    <definedName name="IQ_PENSION_ASSETS_CURTAIL">"c3176"</definedName>
    <definedName name="IQ_PENSION_ASSETS_CURTAIL_DOM">"c3174"</definedName>
    <definedName name="IQ_PENSION_ASSETS_CURTAIL_FOREIGN">"c3175"</definedName>
    <definedName name="IQ_PENSION_ASSETS_DOM">"c3180"</definedName>
    <definedName name="IQ_PENSION_ASSETS_EMPLOYER_CONTRIBUTIONS">"c3161"</definedName>
    <definedName name="IQ_PENSION_ASSETS_EMPLOYER_CONTRIBUTIONS_DOM">"c3159"</definedName>
    <definedName name="IQ_PENSION_ASSETS_EMPLOYER_CONTRIBUTIONS_FOREIGN">"c3160"</definedName>
    <definedName name="IQ_PENSION_ASSETS_FOREIGN">"c3181"</definedName>
    <definedName name="IQ_PENSION_ASSETS_FX_ADJ">"c3170"</definedName>
    <definedName name="IQ_PENSION_ASSETS_FX_ADJ_DOM">"c3168"</definedName>
    <definedName name="IQ_PENSION_ASSETS_FX_ADJ_FOREIGN">"c3169"</definedName>
    <definedName name="IQ_PENSION_ASSETS_OTHER_PLAN_ADJ">"c3179"</definedName>
    <definedName name="IQ_PENSION_ASSETS_OTHER_PLAN_ADJ_DOM">"c3177"</definedName>
    <definedName name="IQ_PENSION_ASSETS_OTHER_PLAN_ADJ_FOREIGN">"c3178"</definedName>
    <definedName name="IQ_PENSION_ASSETS_PARTICIP_CONTRIBUTIONS">"c3164"</definedName>
    <definedName name="IQ_PENSION_ASSETS_PARTICIP_CONTRIBUTIONS_DOM">"c3162"</definedName>
    <definedName name="IQ_PENSION_ASSETS_PARTICIP_CONTRIBUTIONS_FOREIGN">"c3163"</definedName>
    <definedName name="IQ_PENSION_BENEFIT_INFO_DATE">"c3230"</definedName>
    <definedName name="IQ_PENSION_BENEFIT_INFO_DATE_DOM">"c3228"</definedName>
    <definedName name="IQ_PENSION_BENEFIT_INFO_DATE_FOREIGN">"c3229"</definedName>
    <definedName name="IQ_PENSION_BREAKDOWN_EQ">"c3101"</definedName>
    <definedName name="IQ_PENSION_BREAKDOWN_EQ_DOM">"c3099"</definedName>
    <definedName name="IQ_PENSION_BREAKDOWN_EQ_FOREIGN">"c3100"</definedName>
    <definedName name="IQ_PENSION_BREAKDOWN_FI">"c3104"</definedName>
    <definedName name="IQ_PENSION_BREAKDOWN_FI_DOM">"c3102"</definedName>
    <definedName name="IQ_PENSION_BREAKDOWN_FI_FOREIGN">"c3103"</definedName>
    <definedName name="IQ_PENSION_BREAKDOWN_OTHER">"c3110"</definedName>
    <definedName name="IQ_PENSION_BREAKDOWN_OTHER_DOM">"c3108"</definedName>
    <definedName name="IQ_PENSION_BREAKDOWN_OTHER_FOREIGN">"c3109"</definedName>
    <definedName name="IQ_PENSION_BREAKDOWN_PCT_EQ">"c3089"</definedName>
    <definedName name="IQ_PENSION_BREAKDOWN_PCT_EQ_DOM">"c3087"</definedName>
    <definedName name="IQ_PENSION_BREAKDOWN_PCT_EQ_FOREIGN">"c3088"</definedName>
    <definedName name="IQ_PENSION_BREAKDOWN_PCT_FI">"c3092"</definedName>
    <definedName name="IQ_PENSION_BREAKDOWN_PCT_FI_DOM">"c3090"</definedName>
    <definedName name="IQ_PENSION_BREAKDOWN_PCT_FI_FOREIGN">"c3091"</definedName>
    <definedName name="IQ_PENSION_BREAKDOWN_PCT_OTHER">"c3098"</definedName>
    <definedName name="IQ_PENSION_BREAKDOWN_PCT_OTHER_DOM">"c3096"</definedName>
    <definedName name="IQ_PENSION_BREAKDOWN_PCT_OTHER_FOREIGN">"c3097"</definedName>
    <definedName name="IQ_PENSION_BREAKDOWN_PCT_RE">"c3095"</definedName>
    <definedName name="IQ_PENSION_BREAKDOWN_PCT_RE_DOM">"c3093"</definedName>
    <definedName name="IQ_PENSION_BREAKDOWN_PCT_RE_FOREIGN">"c3094"</definedName>
    <definedName name="IQ_PENSION_BREAKDOWN_RE">"c3107"</definedName>
    <definedName name="IQ_PENSION_BREAKDOWN_RE_DOM">"c3105"</definedName>
    <definedName name="IQ_PENSION_BREAKDOWN_RE_FOREIGN">"c3106"</definedName>
    <definedName name="IQ_PENSION_CONTRIBUTION_TOTAL_COST">"c3559"</definedName>
    <definedName name="IQ_PENSION_DISC_RATE_MAX">"c3236"</definedName>
    <definedName name="IQ_PENSION_DISC_RATE_MAX_DOM">"c3234"</definedName>
    <definedName name="IQ_PENSION_DISC_RATE_MAX_FOREIGN">"c3235"</definedName>
    <definedName name="IQ_PENSION_DISC_RATE_MIN">"c3233"</definedName>
    <definedName name="IQ_PENSION_DISC_RATE_MIN_DOM">"c3231"</definedName>
    <definedName name="IQ_PENSION_DISC_RATE_MIN_FOREIGN">"c3232"</definedName>
    <definedName name="IQ_PENSION_DISCOUNT_RATE_DOMESTIC">"c3573"</definedName>
    <definedName name="IQ_PENSION_DISCOUNT_RATE_FOREIGN">"c3574"</definedName>
    <definedName name="IQ_PENSION_EST_BENEFIT_1YR">"c3113"</definedName>
    <definedName name="IQ_PENSION_EST_BENEFIT_1YR_DOM">"c3111"</definedName>
    <definedName name="IQ_PENSION_EST_BENEFIT_1YR_FOREIGN">"c3112"</definedName>
    <definedName name="IQ_PENSION_EST_BENEFIT_2YR">"c3116"</definedName>
    <definedName name="IQ_PENSION_EST_BENEFIT_2YR_DOM">"c3114"</definedName>
    <definedName name="IQ_PENSION_EST_BENEFIT_2YR_FOREIGN">"c3115"</definedName>
    <definedName name="IQ_PENSION_EST_BENEFIT_3YR">"c3119"</definedName>
    <definedName name="IQ_PENSION_EST_BENEFIT_3YR_DOM">"c3117"</definedName>
    <definedName name="IQ_PENSION_EST_BENEFIT_3YR_FOREIGN">"c3118"</definedName>
    <definedName name="IQ_PENSION_EST_BENEFIT_4YR">"c3122"</definedName>
    <definedName name="IQ_PENSION_EST_BENEFIT_4YR_DOM">"c3120"</definedName>
    <definedName name="IQ_PENSION_EST_BENEFIT_4YR_FOREIGN">"c3121"</definedName>
    <definedName name="IQ_PENSION_EST_BENEFIT_5YR">"c3125"</definedName>
    <definedName name="IQ_PENSION_EST_BENEFIT_5YR_DOM">"c3123"</definedName>
    <definedName name="IQ_PENSION_EST_BENEFIT_5YR_FOREIGN">"c3124"</definedName>
    <definedName name="IQ_PENSION_EST_BENEFIT_AFTER5">"c3128"</definedName>
    <definedName name="IQ_PENSION_EST_BENEFIT_AFTER5_DOM">"c3126"</definedName>
    <definedName name="IQ_PENSION_EST_BENEFIT_AFTER5_FOREIGN">"c3127"</definedName>
    <definedName name="IQ_PENSION_EST_CONTRIBUTIONS_NEXTYR">"c3218"</definedName>
    <definedName name="IQ_PENSION_EST_CONTRIBUTIONS_NEXTYR_DOM">"c3216"</definedName>
    <definedName name="IQ_PENSION_EST_CONTRIBUTIONS_NEXTYR_FOREIGN">"c3217"</definedName>
    <definedName name="IQ_PENSION_EXP_RATE_RETURN_MAX">"c3248"</definedName>
    <definedName name="IQ_PENSION_EXP_RATE_RETURN_MAX_DOM">"c3246"</definedName>
    <definedName name="IQ_PENSION_EXP_RATE_RETURN_MAX_FOREIGN">"c3247"</definedName>
    <definedName name="IQ_PENSION_EXP_RATE_RETURN_MIN">"c3245"</definedName>
    <definedName name="IQ_PENSION_EXP_RATE_RETURN_MIN_DOM">"c3243"</definedName>
    <definedName name="IQ_PENSION_EXP_RATE_RETURN_MIN_FOREIGN">"c3244"</definedName>
    <definedName name="IQ_PENSION_EXP_RETURN_DOMESTIC">"c3571"</definedName>
    <definedName name="IQ_PENSION_EXP_RETURN_FOREIGN">"c3572"</definedName>
    <definedName name="IQ_PENSION_INTAN_ASSETS">"c3137"</definedName>
    <definedName name="IQ_PENSION_INTAN_ASSETS_DOM">"c3135"</definedName>
    <definedName name="IQ_PENSION_INTAN_ASSETS_FOREIGN">"c3136"</definedName>
    <definedName name="IQ_PENSION_INTEREST_COST">"c3582"</definedName>
    <definedName name="IQ_PENSION_INTEREST_COST_DOM">"c3580"</definedName>
    <definedName name="IQ_PENSION_INTEREST_COST_FOREIGN">"c3581"</definedName>
    <definedName name="IQ_PENSION_NET_ASSET_RECOG">"c3152"</definedName>
    <definedName name="IQ_PENSION_NET_ASSET_RECOG_DOM">"c3150"</definedName>
    <definedName name="IQ_PENSION_NET_ASSET_RECOG_FOREIGN">"c3151"</definedName>
    <definedName name="IQ_PENSION_OBLIGATION_ACQ">"c3206"</definedName>
    <definedName name="IQ_PENSION_OBLIGATION_ACQ_DOM">"c3204"</definedName>
    <definedName name="IQ_PENSION_OBLIGATION_ACQ_FOREIGN">"c3205"</definedName>
    <definedName name="IQ_PENSION_OBLIGATION_ACTUARIAL_GAIN_LOSS">"c3197"</definedName>
    <definedName name="IQ_PENSION_OBLIGATION_ACTUARIAL_GAIN_LOSS_DOM">"c3195"</definedName>
    <definedName name="IQ_PENSION_OBLIGATION_ACTUARIAL_GAIN_LOSS_FOREIGN">"c3196"</definedName>
    <definedName name="IQ_PENSION_OBLIGATION_BEG">"c3185"</definedName>
    <definedName name="IQ_PENSION_OBLIGATION_BEG_DOM">"c3183"</definedName>
    <definedName name="IQ_PENSION_OBLIGATION_BEG_FOREIGN">"c3184"</definedName>
    <definedName name="IQ_PENSION_OBLIGATION_CURTAIL">"c3209"</definedName>
    <definedName name="IQ_PENSION_OBLIGATION_CURTAIL_DOM">"c3207"</definedName>
    <definedName name="IQ_PENSION_OBLIGATION_CURTAIL_FOREIGN">"c3208"</definedName>
    <definedName name="IQ_PENSION_OBLIGATION_EMPLOYEE_CONTRIBUTIONS">"c3194"</definedName>
    <definedName name="IQ_PENSION_OBLIGATION_EMPLOYEE_CONTRIBUTIONS_DOM">"c3192"</definedName>
    <definedName name="IQ_PENSION_OBLIGATION_EMPLOYEE_CONTRIBUTIONS_FOREIGN">"c3193"</definedName>
    <definedName name="IQ_PENSION_OBLIGATION_FX_ADJ">"c3203"</definedName>
    <definedName name="IQ_PENSION_OBLIGATION_FX_ADJ_DOM">"c3201"</definedName>
    <definedName name="IQ_PENSION_OBLIGATION_FX_ADJ_FOREIGN">"c3202"</definedName>
    <definedName name="IQ_PENSION_OBLIGATION_INTEREST_COST">"c3191"</definedName>
    <definedName name="IQ_PENSION_OBLIGATION_INTEREST_COST_DOM">"c3189"</definedName>
    <definedName name="IQ_PENSION_OBLIGATION_INTEREST_COST_FOREIGN">"c3190"</definedName>
    <definedName name="IQ_PENSION_OBLIGATION_OTHER_COST">"c3555"</definedName>
    <definedName name="IQ_PENSION_OBLIGATION_OTHER_COST_DOM">"c3553"</definedName>
    <definedName name="IQ_PENSION_OBLIGATION_OTHER_COST_FOREIGN">"c3554"</definedName>
    <definedName name="IQ_PENSION_OBLIGATION_OTHER_PLAN_ADJ">"c3212"</definedName>
    <definedName name="IQ_PENSION_OBLIGATION_OTHER_PLAN_ADJ_DOM">"c3210"</definedName>
    <definedName name="IQ_PENSION_OBLIGATION_OTHER_PLAN_ADJ_FOREIGN">"c3211"</definedName>
    <definedName name="IQ_PENSION_OBLIGATION_PAID">"c3200"</definedName>
    <definedName name="IQ_PENSION_OBLIGATION_PAID_DOM">"c3198"</definedName>
    <definedName name="IQ_PENSION_OBLIGATION_PAID_FOREIGN">"c3199"</definedName>
    <definedName name="IQ_PENSION_OBLIGATION_PROJECTED">"c3215"</definedName>
    <definedName name="IQ_PENSION_OBLIGATION_PROJECTED_DOM">"c3213"</definedName>
    <definedName name="IQ_PENSION_OBLIGATION_PROJECTED_FOREIGN">"c3214"</definedName>
    <definedName name="IQ_PENSION_OBLIGATION_ROA">"c3552"</definedName>
    <definedName name="IQ_PENSION_OBLIGATION_ROA_DOM">"c3550"</definedName>
    <definedName name="IQ_PENSION_OBLIGATION_ROA_FOREIGN">"c3551"</definedName>
    <definedName name="IQ_PENSION_OBLIGATION_SERVICE_COST">"c3188"</definedName>
    <definedName name="IQ_PENSION_OBLIGATION_SERVICE_COST_DOM">"c3186"</definedName>
    <definedName name="IQ_PENSION_OBLIGATION_SERVICE_COST_FOREIGN">"c3187"</definedName>
    <definedName name="IQ_PENSION_OBLIGATION_TOTAL_COST">"c3558"</definedName>
    <definedName name="IQ_PENSION_OBLIGATION_TOTAL_COST_DOM">"c3556"</definedName>
    <definedName name="IQ_PENSION_OBLIGATION_TOTAL_COST_FOREIGN">"c3557"</definedName>
    <definedName name="IQ_PENSION_OTHER">"c3143"</definedName>
    <definedName name="IQ_PENSION_OTHER_ADJ">"c3149"</definedName>
    <definedName name="IQ_PENSION_OTHER_ADJ_DOM">"c3147"</definedName>
    <definedName name="IQ_PENSION_OTHER_ADJ_FOREIGN">"c3148"</definedName>
    <definedName name="IQ_PENSION_OTHER_DOM">"c3141"</definedName>
    <definedName name="IQ_PENSION_OTHER_FOREIGN">"c3142"</definedName>
    <definedName name="IQ_PENSION_PBO_ASSUMED_RATE_RET_MAX">"c3254"</definedName>
    <definedName name="IQ_PENSION_PBO_ASSUMED_RATE_RET_MAX_DOM">"c3252"</definedName>
    <definedName name="IQ_PENSION_PBO_ASSUMED_RATE_RET_MAX_FOREIGN">"c3253"</definedName>
    <definedName name="IQ_PENSION_PBO_ASSUMED_RATE_RET_MIN">"c3251"</definedName>
    <definedName name="IQ_PENSION_PBO_ASSUMED_RATE_RET_MIN_DOM">"c3249"</definedName>
    <definedName name="IQ_PENSION_PBO_ASSUMED_RATE_RET_MIN_FOREIGN">"c3250"</definedName>
    <definedName name="IQ_PENSION_PBO_RATE_COMP_INCREASE_MAX">"c3260"</definedName>
    <definedName name="IQ_PENSION_PBO_RATE_COMP_INCREASE_MAX_DOM">"c3258"</definedName>
    <definedName name="IQ_PENSION_PBO_RATE_COMP_INCREASE_MAX_FOREIGN">"c3259"</definedName>
    <definedName name="IQ_PENSION_PBO_RATE_COMP_INCREASE_MIN">"c3257"</definedName>
    <definedName name="IQ_PENSION_PBO_RATE_COMP_INCREASE_MIN_DOM">"c3255"</definedName>
    <definedName name="IQ_PENSION_PBO_RATE_COMP_INCREASE_MIN_FOREIGN">"c3256"</definedName>
    <definedName name="IQ_PENSION_PREPAID_COST">"c3131"</definedName>
    <definedName name="IQ_PENSION_PREPAID_COST_DOM">"c3129"</definedName>
    <definedName name="IQ_PENSION_PREPAID_COST_FOREIGN">"c3130"</definedName>
    <definedName name="IQ_PENSION_PROJECTED_OBLIGATION">"c3566"</definedName>
    <definedName name="IQ_PENSION_PROJECTED_OBLIGATION_DOMESTIC">"c3564"</definedName>
    <definedName name="IQ_PENSION_PROJECTED_OBLIGATION_FOREIGN">"c3565"</definedName>
    <definedName name="IQ_PENSION_QUART_ADDL_CONTRIBUTIONS_EXP">"c3224"</definedName>
    <definedName name="IQ_PENSION_QUART_ADDL_CONTRIBUTIONS_EXP_DOM">"c3222"</definedName>
    <definedName name="IQ_PENSION_QUART_ADDL_CONTRIBUTIONS_EXP_FOREIGN">"c3223"</definedName>
    <definedName name="IQ_PENSION_QUART_EMPLOYER_CONTRIBUTIONS">"c3221"</definedName>
    <definedName name="IQ_PENSION_QUART_EMPLOYER_CONTRIBUTIONS_DOM">"c3219"</definedName>
    <definedName name="IQ_PENSION_QUART_EMPLOYER_CONTRIBUTIONS_FOREIGN">"c3220"</definedName>
    <definedName name="IQ_PENSION_RATE_COMP_GROWTH_DOMESTIC">"c3575"</definedName>
    <definedName name="IQ_PENSION_RATE_COMP_GROWTH_FOREIGN">"c3576"</definedName>
    <definedName name="IQ_PENSION_RATE_COMP_INCREASE_MAX">"c3242"</definedName>
    <definedName name="IQ_PENSION_RATE_COMP_INCREASE_MAX_DOM">"c3240"</definedName>
    <definedName name="IQ_PENSION_RATE_COMP_INCREASE_MAX_FOREIGN">"c3241"</definedName>
    <definedName name="IQ_PENSION_RATE_COMP_INCREASE_MIN">"c3239"</definedName>
    <definedName name="IQ_PENSION_RATE_COMP_INCREASE_MIN_DOM">"c3237"</definedName>
    <definedName name="IQ_PENSION_RATE_COMP_INCREASE_MIN_FOREIGN">"c3238"</definedName>
    <definedName name="IQ_PENSION_SERVICE_COST">"c3579"</definedName>
    <definedName name="IQ_PENSION_SERVICE_COST_DOM">"c3577"</definedName>
    <definedName name="IQ_PENSION_SERVICE_COST_FOREIGN">"c3578"</definedName>
    <definedName name="IQ_PENSION_TOTAL_ASSETS">"c3563"</definedName>
    <definedName name="IQ_PENSION_TOTAL_ASSETS_DOMESTIC">"c3561"</definedName>
    <definedName name="IQ_PENSION_TOTAL_ASSETS_FOREIGN">"c3562"</definedName>
    <definedName name="IQ_PENSION_TOTAL_EXP">"c3560"</definedName>
    <definedName name="IQ_PENSION_UNFUNDED_ADDL_MIN_LIAB">"c3227"</definedName>
    <definedName name="IQ_PENSION_UNFUNDED_ADDL_MIN_LIAB_DOM">"c3225"</definedName>
    <definedName name="IQ_PENSION_UNFUNDED_ADDL_MIN_LIAB_FOREIGN">"c3226"</definedName>
    <definedName name="IQ_PENSION_UNRECOG_PRIOR">"c3146"</definedName>
    <definedName name="IQ_PENSION_UNRECOG_PRIOR_DOM">"c3144"</definedName>
    <definedName name="IQ_PENSION_UNRECOG_PRIOR_FOREIGN">"c3145"</definedName>
    <definedName name="IQ_PENSION_UV_LIAB">"c3567"</definedName>
    <definedName name="IQ_PERIODDATE">"c1414"</definedName>
    <definedName name="IQ_PERIODDATE_BS">"c1032"</definedName>
    <definedName name="IQ_PERIODDATE_CF">"c1033"</definedName>
    <definedName name="IQ_PERIODDATE_IS">"c1034"</definedName>
    <definedName name="IQ_PERIODLENGTH_CF">"c1502"</definedName>
    <definedName name="IQ_PERIODLENGTH_IS">"c1503"</definedName>
    <definedName name="IQ_PERTYPE">"c1611"</definedName>
    <definedName name="IQ_PLL">"c2114"</definedName>
    <definedName name="IQ_PMT_FREQ">"c2236"</definedName>
    <definedName name="IQ_POISON_PUT_EFFECT_DATE">"c2486"</definedName>
    <definedName name="IQ_POISON_PUT_EXPIRATION_DATE">"c2487"</definedName>
    <definedName name="IQ_POISON_PUT_PRICE">"c2488"</definedName>
    <definedName name="IQ_POLICY_BENEFITS">"c1036"</definedName>
    <definedName name="IQ_POLICY_COST">"c1037"</definedName>
    <definedName name="IQ_POLICY_LIAB">"c1612"</definedName>
    <definedName name="IQ_POLICY_LOANS">"c1038"</definedName>
    <definedName name="IQ_POST_RETIRE_EXP">"c1039"</definedName>
    <definedName name="IQ_POSTPAID_CHURN">"c2121"</definedName>
    <definedName name="IQ_POSTPAID_SUBS">"c2118"</definedName>
    <definedName name="IQ_PRE_OPEN_COST">"c1040"</definedName>
    <definedName name="IQ_PREF_CONVERT">"c1041"</definedName>
    <definedName name="IQ_PREF_DIV_CF">"c1042"</definedName>
    <definedName name="IQ_PREF_DIV_OTHER">"c1043"</definedName>
    <definedName name="IQ_PREF_DIVID">"c1461"</definedName>
    <definedName name="IQ_PREF_EQUITY">"c1044"</definedName>
    <definedName name="IQ_PREF_ISSUED">"c1045"</definedName>
    <definedName name="IQ_PREF_ISSUED_BNK">"c1046"</definedName>
    <definedName name="IQ_PREF_ISSUED_BR">"c1047"</definedName>
    <definedName name="IQ_PREF_ISSUED_FIN">"c1048"</definedName>
    <definedName name="IQ_PREF_ISSUED_INS">"c1049"</definedName>
    <definedName name="IQ_PREF_ISSUED_REIT">"c1050"</definedName>
    <definedName name="IQ_PREF_ISSUED_UTI">"c1051"</definedName>
    <definedName name="IQ_PREF_NON_REDEEM">"c1052"</definedName>
    <definedName name="IQ_PREF_OTHER">"c1053"</definedName>
    <definedName name="IQ_PREF_OTHER_BNK">"c1054"</definedName>
    <definedName name="IQ_PREF_OTHER_BR">"c1055"</definedName>
    <definedName name="IQ_PREF_OTHER_FIN">"c1056"</definedName>
    <definedName name="IQ_PREF_OTHER_INS">"c1057"</definedName>
    <definedName name="IQ_PREF_OTHER_REIT">"c1058"</definedName>
    <definedName name="IQ_PREF_REDEEM">"c1059"</definedName>
    <definedName name="IQ_PREF_REP">"c1060"</definedName>
    <definedName name="IQ_PREF_REP_BNK">"c1061"</definedName>
    <definedName name="IQ_PREF_REP_BR">"c1062"</definedName>
    <definedName name="IQ_PREF_REP_FIN">"c1063"</definedName>
    <definedName name="IQ_PREF_REP_INS">"c1064"</definedName>
    <definedName name="IQ_PREF_REP_REIT">"c1065"</definedName>
    <definedName name="IQ_PREF_REP_UTI">"c1066"</definedName>
    <definedName name="IQ_PREF_STOCK">"c1416"</definedName>
    <definedName name="IQ_PREF_TOT">"c1415"</definedName>
    <definedName name="IQ_PREMIUMS_ANNUITY_REV">"c1067"</definedName>
    <definedName name="IQ_PREPAID_CHURN">"c2120"</definedName>
    <definedName name="IQ_PREPAID_EXP">"c1068"</definedName>
    <definedName name="IQ_PREPAID_EXPEN">"c1418"</definedName>
    <definedName name="IQ_PREPAID_SUBS">"c2117"</definedName>
    <definedName name="IQ_PRICE_OVER_BVPS">"c1412"</definedName>
    <definedName name="IQ_PRICE_OVER_LTM_EPS">"c1413"</definedName>
    <definedName name="IQ_PRICEDATE">"c1069"</definedName>
    <definedName name="IQ_PRICING_DATE">"c1613"</definedName>
    <definedName name="IQ_PRIMARY_INDUSTRY">"c1070"</definedName>
    <definedName name="IQ_PRINCIPAL_AMT">"c2157"</definedName>
    <definedName name="IQ_PRO_FORMA_BASIC_EPS">"c1614"</definedName>
    <definedName name="IQ_PRO_FORMA_DILUT_EPS">"c1615"</definedName>
    <definedName name="IQ_PRO_FORMA_NET_INC">"c1452"</definedName>
    <definedName name="IQ_PROFESSIONAL">"c1071"</definedName>
    <definedName name="IQ_PROFESSIONAL_TITLE">"c1072"</definedName>
    <definedName name="IQ_PROJECTED_PENSION_OBLIGATION">"c1292"</definedName>
    <definedName name="IQ_PROJECTED_PENSION_OBLIGATION_DOMESTIC">"c2656"</definedName>
    <definedName name="IQ_PROJECTED_PENSION_OBLIGATION_FOREIGN">"c2664"</definedName>
    <definedName name="IQ_PROPERTY_EXP">"c1073"</definedName>
    <definedName name="IQ_PROPERTY_GROSS">"c1379"</definedName>
    <definedName name="IQ_PROPERTY_MGMT_FEE">"c1074"</definedName>
    <definedName name="IQ_PROPERTY_NET">"c1402"</definedName>
    <definedName name="IQ_PROV_BAD_DEBTS">"c1075"</definedName>
    <definedName name="IQ_PROV_BAD_DEBTS_CF">"c1076"</definedName>
    <definedName name="IQ_PROVISION_10YR_ANN_GROWTH">"c1077"</definedName>
    <definedName name="IQ_PROVISION_1YR_ANN_GROWTH">"c1078"</definedName>
    <definedName name="IQ_PROVISION_2YR_ANN_GROWTH">"c1079"</definedName>
    <definedName name="IQ_PROVISION_3YR_ANN_GROWTH">"c1080"</definedName>
    <definedName name="IQ_PROVISION_5YR_ANN_GROWTH">"c1081"</definedName>
    <definedName name="IQ_PROVISION_7YR_ANN_GROWTH">"c1082"</definedName>
    <definedName name="IQ_PROVISION_CHARGE_OFFS">"c1083"</definedName>
    <definedName name="IQ_PTBV">"c1084"</definedName>
    <definedName name="IQ_PTBV_AVG">"c1085"</definedName>
    <definedName name="IQ_PUT_DATE_SCHEDULE">"c2483"</definedName>
    <definedName name="IQ_PUT_NOTIFICATION">"c2485"</definedName>
    <definedName name="IQ_PUT_PRICE_SCHEDULE">"c2484"</definedName>
    <definedName name="IQ_QUICK_RATIO">"c1086"</definedName>
    <definedName name="IQ_RATE_COMP_GROWTH_DOMESTIC">"c1087"</definedName>
    <definedName name="IQ_RATE_COMP_GROWTH_FOREIGN">"c1088"</definedName>
    <definedName name="IQ_RAW_INV">"c1089"</definedName>
    <definedName name="IQ_RC">"c2497"</definedName>
    <definedName name="IQ_RC_PCT">"c2498"</definedName>
    <definedName name="IQ_RD_EXP">"c1090"</definedName>
    <definedName name="IQ_RD_EXP_FN">"c1091"</definedName>
    <definedName name="IQ_RE">"c1092"</definedName>
    <definedName name="IQ_REAL_ESTATE">"c1093"</definedName>
    <definedName name="IQ_REAL_ESTATE_ASSETS">"c1094"</definedName>
    <definedName name="IQ_REDEEM_PREF_STOCK">"c1417"</definedName>
    <definedName name="IQ_REG_ASSETS">"c1095"</definedName>
    <definedName name="IQ_REINSUR_PAY">"c1096"</definedName>
    <definedName name="IQ_REINSUR_PAY_CF">"c1097"</definedName>
    <definedName name="IQ_REINSUR_RECOVER">"c1098"</definedName>
    <definedName name="IQ_REINSUR_RECOVER_CF">"c1099"</definedName>
    <definedName name="IQ_REINSURANCE">"c1100"</definedName>
    <definedName name="IQ_RENTAL_REV">"c1101"</definedName>
    <definedName name="IQ_RESEARCH_DEV">"c1419"</definedName>
    <definedName name="IQ_RESIDENTIAL_LOANS">"c1102"</definedName>
    <definedName name="IQ_RESTATEMENT_BS">"c1643"</definedName>
    <definedName name="IQ_RESTATEMENT_CF">"c1644"</definedName>
    <definedName name="IQ_RESTATEMENT_IS">"c1642"</definedName>
    <definedName name="IQ_RESTR_STOCK_COMP">"c3506"</definedName>
    <definedName name="IQ_RESTR_STOCK_COMP_PRETAX">"c3504"</definedName>
    <definedName name="IQ_RESTR_STOCK_COMP_TAX">"c3505"</definedName>
    <definedName name="IQ_RESTRICTED_CASH">"c1103"</definedName>
    <definedName name="IQ_RESTRUCTURE">"c1104"</definedName>
    <definedName name="IQ_RESTRUCTURE_BNK">"c1105"</definedName>
    <definedName name="IQ_RESTRUCTURE_BR">"c1106"</definedName>
    <definedName name="IQ_RESTRUCTURE_CF">"c1107"</definedName>
    <definedName name="IQ_RESTRUCTURE_FIN">"c1108"</definedName>
    <definedName name="IQ_RESTRUCTURE_INS">"c1109"</definedName>
    <definedName name="IQ_RESTRUCTURE_REIT">"c1110"</definedName>
    <definedName name="IQ_RESTRUCTURE_UTI">"c1111"</definedName>
    <definedName name="IQ_RESTRUCTURED_LOANS">"c1112"</definedName>
    <definedName name="IQ_RETAIL_ACQUIRED_FRANCHISE_STORES">"c2895"</definedName>
    <definedName name="IQ_RETAIL_ACQUIRED_OWNED_STORES">"c2903"</definedName>
    <definedName name="IQ_RETAIL_ACQUIRED_STORES">"c2887"</definedName>
    <definedName name="IQ_RETAIL_AVG_STORE_SIZE_GROSS">"c2066"</definedName>
    <definedName name="IQ_RETAIL_AVG_STORE_SIZE_NET">"c2067"</definedName>
    <definedName name="IQ_RETAIL_AVG_WK_SALES">"c2891"</definedName>
    <definedName name="IQ_RETAIL_AVG_WK_SALES_FRANCHISE">"c2899"</definedName>
    <definedName name="IQ_RETAIL_AVG_WK_SALES_OWNED">"c2907"</definedName>
    <definedName name="IQ_RETAIL_CLOSED_FRANCHISE_STORES">"c2896"</definedName>
    <definedName name="IQ_RETAIL_CLOSED_OWNED_STORES">"c2904"</definedName>
    <definedName name="IQ_RETAIL_CLOSED_STORES">"c2063"</definedName>
    <definedName name="IQ_RETAIL_FRANCHISE_STORES_BEG">"c2893"</definedName>
    <definedName name="IQ_RETAIL_OPENED_FRANCHISE_STORES">"c2894"</definedName>
    <definedName name="IQ_RETAIL_OPENED_OWNED_STORES">"c2902"</definedName>
    <definedName name="IQ_RETAIL_OPENED_STORES">"c2062"</definedName>
    <definedName name="IQ_RETAIL_OWNED_STORES_BEG">"c2901"</definedName>
    <definedName name="IQ_RETAIL_SALES_SQFT_ALL_GROSS">"c2138"</definedName>
    <definedName name="IQ_RETAIL_SALES_SQFT_ALL_NET">"c2139"</definedName>
    <definedName name="IQ_RETAIL_SALES_SQFT_COMPARABLE_GROSS">"c2136"</definedName>
    <definedName name="IQ_RETAIL_SALES_SQFT_COMPARABLE_NET">"c2137"</definedName>
    <definedName name="IQ_RETAIL_SALES_SQFT_OWNED_GROSS">"c2134"</definedName>
    <definedName name="IQ_RETAIL_SALES_SQFT_OWNED_NET">"c2135"</definedName>
    <definedName name="IQ_RETAIL_SOLD_FRANCHISE_STORES">"c2897"</definedName>
    <definedName name="IQ_RETAIL_SOLD_OWNED_STORES">"c2905"</definedName>
    <definedName name="IQ_RETAIL_SOLD_STORES">"c2889"</definedName>
    <definedName name="IQ_RETAIL_SQ_FOOTAGE">"c2064"</definedName>
    <definedName name="IQ_RETAIL_STORE_SELLING_AREA">"c2065"</definedName>
    <definedName name="IQ_RETAIL_STORES_BEG">"c2885"</definedName>
    <definedName name="IQ_RETAIL_TOTAL_FRANCHISE_STORES">"c2898"</definedName>
    <definedName name="IQ_RETAIL_TOTAL_OWNED_STORES">"c2906"</definedName>
    <definedName name="IQ_RETAIL_TOTAL_STORES">"c2061"</definedName>
    <definedName name="IQ_RETAINED_EARN">"c1420"</definedName>
    <definedName name="IQ_RETURN_ASSETS">"c1113"</definedName>
    <definedName name="IQ_RETURN_ASSETS_BANK">"c1114"</definedName>
    <definedName name="IQ_RETURN_ASSETS_BROK">"c1115"</definedName>
    <definedName name="IQ_RETURN_ASSETS_FS">"c1116"</definedName>
    <definedName name="IQ_RETURN_CAPITAL">"c1117"</definedName>
    <definedName name="IQ_RETURN_EQUITY">"c1118"</definedName>
    <definedName name="IQ_RETURN_EQUITY_BANK">"c1119"</definedName>
    <definedName name="IQ_RETURN_EQUITY_BROK">"c1120"</definedName>
    <definedName name="IQ_RETURN_EQUITY_FS">"c1121"</definedName>
    <definedName name="IQ_RETURN_INVESTMENT">"c1421"</definedName>
    <definedName name="IQ_REV">"c1122"</definedName>
    <definedName name="IQ_REV_BEFORE_LL">"c1123"</definedName>
    <definedName name="IQ_REV_UTI">"c1125"</definedName>
    <definedName name="IQ_REVENUE">"c1422"</definedName>
    <definedName name="IQ_REVISION_DATE_">39433.6058680556</definedName>
    <definedName name="IQ_RISK_ADJ_BANK_ASSETS">"c2670"</definedName>
    <definedName name="IQ_SALARY">"c1130"</definedName>
    <definedName name="IQ_SALE_INTAN_CF">"c1131"</definedName>
    <definedName name="IQ_SALE_INTAN_CF_BNK">"c1132"</definedName>
    <definedName name="IQ_SALE_INTAN_CF_BR">"c1133"</definedName>
    <definedName name="IQ_SALE_INTAN_CF_FIN">"c1134"</definedName>
    <definedName name="IQ_SALE_INTAN_CF_INS">"c1135"</definedName>
    <definedName name="IQ_SALE_INTAN_CF_REIT">"c1627"</definedName>
    <definedName name="IQ_SALE_INTAN_CF_UTI">"c1136"</definedName>
    <definedName name="IQ_SALE_PPE_CF">"c1137"</definedName>
    <definedName name="IQ_SALE_PPE_CF_BNK">"c1138"</definedName>
    <definedName name="IQ_SALE_PPE_CF_BR">"c1139"</definedName>
    <definedName name="IQ_SALE_PPE_CF_FIN">"c1140"</definedName>
    <definedName name="IQ_SALE_PPE_CF_INS">"c1141"</definedName>
    <definedName name="IQ_SALE_PPE_CF_UTI">"c1142"</definedName>
    <definedName name="IQ_SALE_RE_ASSETS">"c1629"</definedName>
    <definedName name="IQ_SALE_REAL_ESTATE_CF">"c1143"</definedName>
    <definedName name="IQ_SALE_REAL_ESTATE_CF_BNK">"c1144"</definedName>
    <definedName name="IQ_SALE_REAL_ESTATE_CF_BR">"c1145"</definedName>
    <definedName name="IQ_SALE_REAL_ESTATE_CF_FIN">"c1146"</definedName>
    <definedName name="IQ_SALE_REAL_ESTATE_CF_INS">"c1147"</definedName>
    <definedName name="IQ_SALE_REAL_ESTATE_CF_UTI">"c1148"</definedName>
    <definedName name="IQ_SALES_MARKETING">"c2240"</definedName>
    <definedName name="IQ_SAME_STORE">"c1149"</definedName>
    <definedName name="IQ_SAME_STORE_FRANCHISE">"c2900"</definedName>
    <definedName name="IQ_SAME_STORE_OWNED">"c2908"</definedName>
    <definedName name="IQ_SAME_STORE_TOTAL">"c2892"</definedName>
    <definedName name="IQ_SAVING_DEP">"c1150"</definedName>
    <definedName name="IQ_SECUR_RECEIV">"c1151"</definedName>
    <definedName name="IQ_SECURED_DEBT">"c2546"</definedName>
    <definedName name="IQ_SECURED_DEBT_PCT">"c2547"</definedName>
    <definedName name="IQ_SECURITY_BORROW">"c1152"</definedName>
    <definedName name="IQ_SECURITY_LEVEL">"c2159"</definedName>
    <definedName name="IQ_SECURITY_NOTES">"c2202"</definedName>
    <definedName name="IQ_SECURITY_OWN">"c1153"</definedName>
    <definedName name="IQ_SECURITY_RESELL">"c1154"</definedName>
    <definedName name="IQ_SECURITY_TYPE">"c2158"</definedName>
    <definedName name="IQ_SEPARATE_ACCT_ASSETS">"c1155"</definedName>
    <definedName name="IQ_SEPARATE_ACCT_LIAB">"c1156"</definedName>
    <definedName name="IQ_SERV_CHARGE_DEPOSITS">"c1157"</definedName>
    <definedName name="IQ_SGA">"c1158"</definedName>
    <definedName name="IQ_SGA_BNK">"c1159"</definedName>
    <definedName name="IQ_SGA_INS">"c1160"</definedName>
    <definedName name="IQ_SGA_MARGIN">"c1898"</definedName>
    <definedName name="IQ_SGA_REIT">"c1161"</definedName>
    <definedName name="IQ_SGA_SUPPL">"c1162"</definedName>
    <definedName name="IQ_SGA_UTI">"c1163"</definedName>
    <definedName name="IQ_SHAREOUTSTANDING">"c1347"</definedName>
    <definedName name="IQ_SHARESOUTSTANDING">"c1164"</definedName>
    <definedName name="IQ_SHORT_INTEREST">"c1165"</definedName>
    <definedName name="IQ_SHORT_INTEREST_OVER_FLOAT">"c1577"</definedName>
    <definedName name="IQ_SHORT_INTEREST_PERCENT">"c1576"</definedName>
    <definedName name="IQ_SHORT_TERM_INVEST">"c1425"</definedName>
    <definedName name="IQ_SMALL_INT_BEAR_CD">"c1166"</definedName>
    <definedName name="IQ_SOFTWARE">"c1167"</definedName>
    <definedName name="IQ_SOURCE">"c1168"</definedName>
    <definedName name="IQ_SP">"c2171"</definedName>
    <definedName name="IQ_SP_BANK">"c2637"</definedName>
    <definedName name="IQ_SP_BANK_ACTION">"c2636"</definedName>
    <definedName name="IQ_SP_BANK_DATE">"c2635"</definedName>
    <definedName name="IQ_SP_DATE">"c2172"</definedName>
    <definedName name="IQ_SP_FIN_ENHANCE_FX">"c2631"</definedName>
    <definedName name="IQ_SP_FIN_ENHANCE_FX_ACTION">"c2630"</definedName>
    <definedName name="IQ_SP_FIN_ENHANCE_FX_DATE">"c2629"</definedName>
    <definedName name="IQ_SP_FIN_ENHANCE_LC">"c2634"</definedName>
    <definedName name="IQ_SP_FIN_ENHANCE_LC_ACTION">"c2633"</definedName>
    <definedName name="IQ_SP_FIN_ENHANCE_LC_DATE">"c2632"</definedName>
    <definedName name="IQ_SP_FIN_STRENGTH_LC_ACTION_LT">"c2625"</definedName>
    <definedName name="IQ_SP_FIN_STRENGTH_LC_ACTION_ST">"c2626"</definedName>
    <definedName name="IQ_SP_FIN_STRENGTH_LC_DATE_LT">"c2623"</definedName>
    <definedName name="IQ_SP_FIN_STRENGTH_LC_DATE_ST">"c2624"</definedName>
    <definedName name="IQ_SP_FIN_STRENGTH_LC_LT">"c2627"</definedName>
    <definedName name="IQ_SP_FIN_STRENGTH_LC_ST">"c2628"</definedName>
    <definedName name="IQ_SP_FX_ACTION_LT">"c2613"</definedName>
    <definedName name="IQ_SP_FX_ACTION_ST">"c2614"</definedName>
    <definedName name="IQ_SP_FX_DATE_LT">"c2611"</definedName>
    <definedName name="IQ_SP_FX_DATE_ST">"c2612"</definedName>
    <definedName name="IQ_SP_FX_LT">"c2615"</definedName>
    <definedName name="IQ_SP_FX_ST">"c2616"</definedName>
    <definedName name="IQ_SP_ISSUE_ACTION">"c2644"</definedName>
    <definedName name="IQ_SP_ISSUE_DATE">"c2643"</definedName>
    <definedName name="IQ_SP_ISSUE_LT">"c2645"</definedName>
    <definedName name="IQ_SP_ISSUE_OUTLOOK_WATCH">"c2650"</definedName>
    <definedName name="IQ_SP_ISSUE_OUTLOOK_WATCH_DATE">"c2649"</definedName>
    <definedName name="IQ_SP_ISSUE_RECOVER">"c2648"</definedName>
    <definedName name="IQ_SP_ISSUE_RECOVER_ACTION">"c2647"</definedName>
    <definedName name="IQ_SP_ISSUE_RECOVER_DATE">"c2646"</definedName>
    <definedName name="IQ_SP_LC_ACTION_LT">"c2619"</definedName>
    <definedName name="IQ_SP_LC_ACTION_ST">"c2620"</definedName>
    <definedName name="IQ_SP_LC_DATE_LT">"c2617"</definedName>
    <definedName name="IQ_SP_LC_DATE_ST">"c2618"</definedName>
    <definedName name="IQ_SP_LC_LT">"c2621"</definedName>
    <definedName name="IQ_SP_LC_ST">"c2622"</definedName>
    <definedName name="IQ_SP_OUTLOOK_WATCH">"c2639"</definedName>
    <definedName name="IQ_SP_OUTLOOK_WATCH_DATE">"c2638"</definedName>
    <definedName name="IQ_SP_REASON">"c2174"</definedName>
    <definedName name="IQ_SP_STATUS">"c2173"</definedName>
    <definedName name="IQ_SPECIAL_DIV_CF">"c1169"</definedName>
    <definedName name="IQ_SPECIAL_DIV_CF_BNK">"c1170"</definedName>
    <definedName name="IQ_SPECIAL_DIV_CF_BR">"c1171"</definedName>
    <definedName name="IQ_SPECIAL_DIV_CF_FIN">"c1172"</definedName>
    <definedName name="IQ_SPECIAL_DIV_CF_INS">"c1173"</definedName>
    <definedName name="IQ_SPECIAL_DIV_CF_REIT">"c1174"</definedName>
    <definedName name="IQ_SPECIAL_DIV_CF_UTI">"c1175"</definedName>
    <definedName name="IQ_SPECIAL_DIV_SHARE">"c3007"</definedName>
    <definedName name="IQ_SR_BONDS_NOTES">"c2501"</definedName>
    <definedName name="IQ_SR_BONDS_NOTES_PCT">"c2502"</definedName>
    <definedName name="IQ_SR_DEBT">"c2526"</definedName>
    <definedName name="IQ_SR_DEBT_EBITDA">"c2552"</definedName>
    <definedName name="IQ_SR_DEBT_EBITDA_CAPEX">"c2553"</definedName>
    <definedName name="IQ_SR_DEBT_PCT">"c2527"</definedName>
    <definedName name="IQ_SR_SUB_DEBT">"c2530"</definedName>
    <definedName name="IQ_SR_SUB_DEBT_EBITDA">"c2556"</definedName>
    <definedName name="IQ_SR_SUB_DEBT_EBITDA_CAPEX">"c2557"</definedName>
    <definedName name="IQ_SR_SUB_DEBT_PCT">"c2531"</definedName>
    <definedName name="IQ_ST_DEBT">"c1176"</definedName>
    <definedName name="IQ_ST_DEBT_BNK">"c1177"</definedName>
    <definedName name="IQ_ST_DEBT_BR">"c1178"</definedName>
    <definedName name="IQ_ST_DEBT_FIN">"c1179"</definedName>
    <definedName name="IQ_ST_DEBT_INS">"c1180"</definedName>
    <definedName name="IQ_ST_DEBT_ISSUED">"c1181"</definedName>
    <definedName name="IQ_ST_DEBT_ISSUED_BNK">"c1182"</definedName>
    <definedName name="IQ_ST_DEBT_ISSUED_BR">"c1183"</definedName>
    <definedName name="IQ_ST_DEBT_ISSUED_FIN">"c1184"</definedName>
    <definedName name="IQ_ST_DEBT_ISSUED_INS">"c1185"</definedName>
    <definedName name="IQ_ST_DEBT_ISSUED_REIT">"c1186"</definedName>
    <definedName name="IQ_ST_DEBT_ISSUED_UTI">"c1187"</definedName>
    <definedName name="IQ_ST_DEBT_PCT">"c2539"</definedName>
    <definedName name="IQ_ST_DEBT_REIT">"c1188"</definedName>
    <definedName name="IQ_ST_DEBT_REPAID">"c1189"</definedName>
    <definedName name="IQ_ST_DEBT_REPAID_BNK">"c1190"</definedName>
    <definedName name="IQ_ST_DEBT_REPAID_BR">"c1191"</definedName>
    <definedName name="IQ_ST_DEBT_REPAID_FIN">"c1192"</definedName>
    <definedName name="IQ_ST_DEBT_REPAID_INS">"c1193"</definedName>
    <definedName name="IQ_ST_DEBT_REPAID_REIT">"c1194"</definedName>
    <definedName name="IQ_ST_DEBT_REPAID_UTI">"c1195"</definedName>
    <definedName name="IQ_ST_DEBT_UTI">"c1196"</definedName>
    <definedName name="IQ_ST_INVEST">"c1197"</definedName>
    <definedName name="IQ_ST_INVEST_UTI">"c1198"</definedName>
    <definedName name="IQ_ST_NOTE_RECEIV">"c1199"</definedName>
    <definedName name="IQ_STATE">"c1200"</definedName>
    <definedName name="IQ_STATUTORY_SURPLUS">"c1201"</definedName>
    <definedName name="IQ_STOCK_BASED">"c1202"</definedName>
    <definedName name="IQ_STOCK_BASED_AT">"c2999"</definedName>
    <definedName name="IQ_STOCK_BASED_CF">"c1203"</definedName>
    <definedName name="IQ_STOCK_BASED_COGS">"c2990"</definedName>
    <definedName name="IQ_STOCK_BASED_COMP">"c3512"</definedName>
    <definedName name="IQ_STOCK_BASED_COMP_PRETAX">"c3510"</definedName>
    <definedName name="IQ_STOCK_BASED_COMP_TAX">"c3511"</definedName>
    <definedName name="IQ_STOCK_BASED_GA">"c2993"</definedName>
    <definedName name="IQ_STOCK_BASED_OTHER">"c2995"</definedName>
    <definedName name="IQ_STOCK_BASED_RD">"c2991"</definedName>
    <definedName name="IQ_STOCK_BASED_SGA">"c2994"</definedName>
    <definedName name="IQ_STOCK_BASED_SM">"c2992"</definedName>
    <definedName name="IQ_STOCK_BASED_TOTAL">"c3040"</definedName>
    <definedName name="IQ_STOCK_OPTIONS_COMP">"c3509"</definedName>
    <definedName name="IQ_STOCK_OPTIONS_COMP_PRETAX">"c3507"</definedName>
    <definedName name="IQ_STOCK_OPTIONS_COMP_TAX">"c3508"</definedName>
    <definedName name="IQ_STRIKE_PRICE_ISSUED">"c1645"</definedName>
    <definedName name="IQ_STRIKE_PRICE_OS">"c1646"</definedName>
    <definedName name="IQ_STW">"c2166"</definedName>
    <definedName name="IQ_SUB_BONDS_NOTES">"c2503"</definedName>
    <definedName name="IQ_SUB_BONDS_NOTES_PCT">"c2504"</definedName>
    <definedName name="IQ_SUB_DEBT">"c2532"</definedName>
    <definedName name="IQ_SUB_DEBT_EBITDA">"c2558"</definedName>
    <definedName name="IQ_SUB_DEBT_EBITDA_CAPEX">"c2559"</definedName>
    <definedName name="IQ_SUB_DEBT_PCT">"c2533"</definedName>
    <definedName name="IQ_SUB_LEASE_AFTER_FIVE">"c1207"</definedName>
    <definedName name="IQ_SUB_LEASE_INC_CY">"c1208"</definedName>
    <definedName name="IQ_SUB_LEASE_INC_CY1">"c1209"</definedName>
    <definedName name="IQ_SUB_LEASE_INC_CY2">"c1210"</definedName>
    <definedName name="IQ_SUB_LEASE_INC_CY3">"c1211"</definedName>
    <definedName name="IQ_SUB_LEASE_INC_CY4">"c1212"</definedName>
    <definedName name="IQ_SUB_LEASE_NEXT_FIVE">"c1213"</definedName>
    <definedName name="IQ_SVA">"c1214"</definedName>
    <definedName name="IQ_TAX_BENEFIT_CF_1YR">"c3483"</definedName>
    <definedName name="IQ_TAX_BENEFIT_CF_2YR">"c3484"</definedName>
    <definedName name="IQ_TAX_BENEFIT_CF_3YR">"c3485"</definedName>
    <definedName name="IQ_TAX_BENEFIT_CF_4YR">"c3486"</definedName>
    <definedName name="IQ_TAX_BENEFIT_CF_5YR">"c3487"</definedName>
    <definedName name="IQ_TAX_BENEFIT_CF_AFTER_FIVE">"c3488"</definedName>
    <definedName name="IQ_TAX_BENEFIT_CF_MAX_YEAR">"c3491"</definedName>
    <definedName name="IQ_TAX_BENEFIT_CF_NO_EXP">"c3489"</definedName>
    <definedName name="IQ_TAX_BENEFIT_CF_TOTAL">"c3490"</definedName>
    <definedName name="IQ_TAX_BENEFIT_OPTIONS">"c1215"</definedName>
    <definedName name="IQ_TAX_EQUIV_NET_INT_INC">"c1216"</definedName>
    <definedName name="IQ_TBV">"c1906"</definedName>
    <definedName name="IQ_TBV_10YR_ANN_GROWTH">"c1936"</definedName>
    <definedName name="IQ_TBV_1YR_ANN_GROWTH">"c1931"</definedName>
    <definedName name="IQ_TBV_2YR_ANN_GROWTH">"c1932"</definedName>
    <definedName name="IQ_TBV_3YR_ANN_GROWTH">"c1933"</definedName>
    <definedName name="IQ_TBV_5YR_ANN_GROWTH">"c1934"</definedName>
    <definedName name="IQ_TBV_7YR_ANN_GROWTH">"c1935"</definedName>
    <definedName name="IQ_TBV_SHARE">"c1217"</definedName>
    <definedName name="IQ_TEMPLATE">"c1521"</definedName>
    <definedName name="IQ_TENANT">"c1218"</definedName>
    <definedName name="IQ_TERM_LOANS">"c2499"</definedName>
    <definedName name="IQ_TERM_LOANS_PCT">"c2500"</definedName>
    <definedName name="IQ_TEV">"c1219"</definedName>
    <definedName name="IQ_TEV_EBIT">"c1220"</definedName>
    <definedName name="IQ_TEV_EBIT_AVG">"c1221"</definedName>
    <definedName name="IQ_TEV_EBITDA">"c1222"</definedName>
    <definedName name="IQ_TEV_EBITDA_AVG">"c1223"</definedName>
    <definedName name="IQ_TEV_EMPLOYEE_AVG">"c1225"</definedName>
    <definedName name="IQ_TEV_TOTAL_REV">"c1226"</definedName>
    <definedName name="IQ_TEV_TOTAL_REV_AVG">"c1227"</definedName>
    <definedName name="IQ_TEV_UFCF">"c2208"</definedName>
    <definedName name="IQ_TIER_ONE_CAPITAL">"c2667"</definedName>
    <definedName name="IQ_TIER_ONE_RATIO">"c1229"</definedName>
    <definedName name="IQ_TIER_TWO_CAPITAL">"c2669"</definedName>
    <definedName name="IQ_TIME_DEP">"c1230"</definedName>
    <definedName name="IQ_TODAY">0</definedName>
    <definedName name="IQ_TOT_ADJ_INC">"c1616"</definedName>
    <definedName name="IQ_TOTAL_AR_BR">"c1231"</definedName>
    <definedName name="IQ_TOTAL_AR_REIT">"c1232"</definedName>
    <definedName name="IQ_TOTAL_AR_UTI">"c1233"</definedName>
    <definedName name="IQ_TOTAL_ASSETS">"c1234"</definedName>
    <definedName name="IQ_TOTAL_ASSETS_10YR_ANN_GROWTH">"c1235"</definedName>
    <definedName name="IQ_TOTAL_ASSETS_1YR_ANN_GROWTH">"c1236"</definedName>
    <definedName name="IQ_TOTAL_ASSETS_2YR_ANN_GROWTH">"c1237"</definedName>
    <definedName name="IQ_TOTAL_ASSETS_3YR_ANN_GROWTH">"c1238"</definedName>
    <definedName name="IQ_TOTAL_ASSETS_5YR_ANN_GROWTH">"c1239"</definedName>
    <definedName name="IQ_TOTAL_ASSETS_7YR_ANN_GROWTH">"c1240"</definedName>
    <definedName name="IQ_TOTAL_AVG_CE_TOTAL_AVG_ASSETS">"c1241"</definedName>
    <definedName name="IQ_TOTAL_AVG_EQUITY_TOTAL_AVG_ASSETS">"c1242"</definedName>
    <definedName name="IQ_TOTAL_BANK_CAPITAL">"c2668"</definedName>
    <definedName name="IQ_TOTAL_CA">"c1243"</definedName>
    <definedName name="IQ_TOTAL_CAP">"c1507"</definedName>
    <definedName name="IQ_TOTAL_CAPITAL_RATIO">"c1244"</definedName>
    <definedName name="IQ_TOTAL_CASH_DIVID">"c1455"</definedName>
    <definedName name="IQ_TOTAL_CASH_FINAN">"c1352"</definedName>
    <definedName name="IQ_TOTAL_CASH_INVEST">"c1353"</definedName>
    <definedName name="IQ_TOTAL_CASH_OPER">"c1354"</definedName>
    <definedName name="IQ_TOTAL_CHURN">"c2122"</definedName>
    <definedName name="IQ_TOTAL_CL">"c1245"</definedName>
    <definedName name="IQ_TOTAL_COMMON">"c1411"</definedName>
    <definedName name="IQ_TOTAL_COMMON_EQUITY">"c1246"</definedName>
    <definedName name="IQ_TOTAL_CURRENT_ASSETS">"c1430"</definedName>
    <definedName name="IQ_TOTAL_CURRENT_LIAB">"c1431"</definedName>
    <definedName name="IQ_TOTAL_DEBT">"c1247"</definedName>
    <definedName name="IQ_TOTAL_DEBT_CAPITAL">"c1248"</definedName>
    <definedName name="IQ_TOTAL_DEBT_EBITDA">"c1249"</definedName>
    <definedName name="IQ_TOTAL_DEBT_EBITDA_CAPEX">"c2948"</definedName>
    <definedName name="IQ_TOTAL_DEBT_EQUITY">"c1250"</definedName>
    <definedName name="IQ_TOTAL_DEBT_EXCL_FIN">"c2937"</definedName>
    <definedName name="IQ_TOTAL_DEBT_ISSUED">"c1251"</definedName>
    <definedName name="IQ_TOTAL_DEBT_ISSUED_BNK">"c1252"</definedName>
    <definedName name="IQ_TOTAL_DEBT_ISSUED_BR">"c1253"</definedName>
    <definedName name="IQ_TOTAL_DEBT_ISSUED_FIN">"c1254"</definedName>
    <definedName name="IQ_TOTAL_DEBT_ISSUED_REIT">"c1255"</definedName>
    <definedName name="IQ_TOTAL_DEBT_ISSUED_UTI">"c1256"</definedName>
    <definedName name="IQ_TOTAL_DEBT_ISSUES_INS">"c1257"</definedName>
    <definedName name="IQ_TOTAL_DEBT_OVER_EBITDA">"c1433"</definedName>
    <definedName name="IQ_TOTAL_DEBT_OVER_TOTAL_BV">"c1434"</definedName>
    <definedName name="IQ_TOTAL_DEBT_OVER_TOTAL_CAP">"c1432"</definedName>
    <definedName name="IQ_TOTAL_DEBT_REPAID">"c1258"</definedName>
    <definedName name="IQ_TOTAL_DEBT_REPAID_BNK">"c1259"</definedName>
    <definedName name="IQ_TOTAL_DEBT_REPAID_BR">"c1260"</definedName>
    <definedName name="IQ_TOTAL_DEBT_REPAID_FIN">"c1261"</definedName>
    <definedName name="IQ_TOTAL_DEBT_REPAID_INS">"c1262"</definedName>
    <definedName name="IQ_TOTAL_DEBT_REPAID_REIT">"c1263"</definedName>
    <definedName name="IQ_TOTAL_DEBT_REPAID_UTI">"c1264"</definedName>
    <definedName name="IQ_TOTAL_DEPOSITS">"c1265"</definedName>
    <definedName name="IQ_TOTAL_DIV_PAID_CF">"c1266"</definedName>
    <definedName name="IQ_TOTAL_EMPLOYEE">"c2141"</definedName>
    <definedName name="IQ_TOTAL_EMPLOYEES">"c1522"</definedName>
    <definedName name="IQ_TOTAL_EQUITY">"c1267"</definedName>
    <definedName name="IQ_TOTAL_EQUITY_10YR_ANN_GROWTH">"c1268"</definedName>
    <definedName name="IQ_TOTAL_EQUITY_1YR_ANN_GROWTH">"c1269"</definedName>
    <definedName name="IQ_TOTAL_EQUITY_2YR_ANN_GROWTH">"c1270"</definedName>
    <definedName name="IQ_TOTAL_EQUITY_3YR_ANN_GROWTH">"c1271"</definedName>
    <definedName name="IQ_TOTAL_EQUITY_5YR_ANN_GROWTH">"c1272"</definedName>
    <definedName name="IQ_TOTAL_EQUITY_7YR_ANN_GROWTH">"c1273"</definedName>
    <definedName name="IQ_TOTAL_EQUITY_ALLOWANCE_TOTAL_LOANS">"c1274"</definedName>
    <definedName name="IQ_TOTAL_INTEREST_EXP">"c1382"</definedName>
    <definedName name="IQ_TOTAL_INVENTORY">"c1385"</definedName>
    <definedName name="IQ_TOTAL_INVEST">"c1275"</definedName>
    <definedName name="IQ_TOTAL_LIAB">"c1276"</definedName>
    <definedName name="IQ_TOTAL_LIAB_BNK">"c1277"</definedName>
    <definedName name="IQ_TOTAL_LIAB_BR">"c1278"</definedName>
    <definedName name="IQ_TOTAL_LIAB_EQUITY">"c1279"</definedName>
    <definedName name="IQ_TOTAL_LIAB_FIN">"c1280"</definedName>
    <definedName name="IQ_TOTAL_LIAB_INS">"c1281"</definedName>
    <definedName name="IQ_TOTAL_LIAB_REIT">"c1282"</definedName>
    <definedName name="IQ_TOTAL_LIAB_SHAREHOLD">"c1435"</definedName>
    <definedName name="IQ_TOTAL_LIAB_TOTAL_ASSETS">"c1283"</definedName>
    <definedName name="IQ_TOTAL_LONG_DEBT">"c1617"</definedName>
    <definedName name="IQ_TOTAL_NON_REC">"c1444"</definedName>
    <definedName name="IQ_TOTAL_OPER_EXP_BR">"c1284"</definedName>
    <definedName name="IQ_TOTAL_OPER_EXP_FIN">"c1285"</definedName>
    <definedName name="IQ_TOTAL_OPER_EXP_INS">"c1286"</definedName>
    <definedName name="IQ_TOTAL_OPER_EXP_REIT">"c1287"</definedName>
    <definedName name="IQ_TOTAL_OPER_EXP_UTI">"c1288"</definedName>
    <definedName name="IQ_TOTAL_OPER_EXPEN">"c1445"</definedName>
    <definedName name="IQ_TOTAL_OPTIONS_BEG_OS">"c2693"</definedName>
    <definedName name="IQ_TOTAL_OPTIONS_CANCELLED">"c2696"</definedName>
    <definedName name="IQ_TOTAL_OPTIONS_END_OS">"c2697"</definedName>
    <definedName name="IQ_TOTAL_OPTIONS_EXERCISED">"c2695"</definedName>
    <definedName name="IQ_TOTAL_OPTIONS_GRANTED">"c2694"</definedName>
    <definedName name="IQ_TOTAL_OTHER_OPER">"c1289"</definedName>
    <definedName name="IQ_TOTAL_OUTSTANDING_BS_DATE">"c1022"</definedName>
    <definedName name="IQ_TOTAL_OUTSTANDING_FILING_DATE">"c2107"</definedName>
    <definedName name="IQ_TOTAL_PENSION_ASSETS">"c1290"</definedName>
    <definedName name="IQ_TOTAL_PENSION_ASSETS_DOMESTIC">"c2658"</definedName>
    <definedName name="IQ_TOTAL_PENSION_ASSETS_FOREIGN">"c2666"</definedName>
    <definedName name="IQ_TOTAL_PENSION_EXP">"c1291"</definedName>
    <definedName name="IQ_TOTAL_PRINCIPAL">"c2509"</definedName>
    <definedName name="IQ_TOTAL_PRINCIPAL_PCT">"c2510"</definedName>
    <definedName name="IQ_TOTAL_PROVED_RESERVES_NGL">"c2924"</definedName>
    <definedName name="IQ_TOTAL_PROVED_RESERVES_OIL">"c2040"</definedName>
    <definedName name="IQ_TOTAL_RECEIV">"c1293"</definedName>
    <definedName name="IQ_TOTAL_REV">"c1294"</definedName>
    <definedName name="IQ_TOTAL_REV_10YR_ANN_GROWTH">"c1295"</definedName>
    <definedName name="IQ_TOTAL_REV_1YR_ANN_GROWTH">"c1296"</definedName>
    <definedName name="IQ_TOTAL_REV_2YR_ANN_GROWTH">"c1297"</definedName>
    <definedName name="IQ_TOTAL_REV_3YR_ANN_GROWTH">"c1298"</definedName>
    <definedName name="IQ_TOTAL_REV_5YR_ANN_GROWTH">"c1299"</definedName>
    <definedName name="IQ_TOTAL_REV_7YR_ANN_GROWTH">"c1300"</definedName>
    <definedName name="IQ_TOTAL_REV_AS_REPORTED">"c1301"</definedName>
    <definedName name="IQ_TOTAL_REV_BNK">"c1302"</definedName>
    <definedName name="IQ_TOTAL_REV_BR">"c1303"</definedName>
    <definedName name="IQ_TOTAL_REV_EMPLOYEE">"c1304"</definedName>
    <definedName name="IQ_TOTAL_REV_FIN">"c1305"</definedName>
    <definedName name="IQ_TOTAL_REV_INS">"c1306"</definedName>
    <definedName name="IQ_TOTAL_REV_REIT">"c1307"</definedName>
    <definedName name="IQ_TOTAL_REV_SHARE">"c1912"</definedName>
    <definedName name="IQ_TOTAL_REV_UTI">"c1308"</definedName>
    <definedName name="IQ_TOTAL_REVENUE">"c1436"</definedName>
    <definedName name="IQ_TOTAL_SPECIAL">"c1618"</definedName>
    <definedName name="IQ_TOTAL_ST_BORROW">"c1424"</definedName>
    <definedName name="IQ_TOTAL_SUB_DEBT">"c2528"</definedName>
    <definedName name="IQ_TOTAL_SUB_DEBT_EBITDA">"c2554"</definedName>
    <definedName name="IQ_TOTAL_SUB_DEBT_EBITDA_CAPEX">"c2555"</definedName>
    <definedName name="IQ_TOTAL_SUB_DEBT_PCT">"c2529"</definedName>
    <definedName name="IQ_TOTAL_SUBS">"c2119"</definedName>
    <definedName name="IQ_TOTAL_UNUSUAL">"c1508"</definedName>
    <definedName name="IQ_TOTAL_WARRANTS_BEG_OS">"c2719"</definedName>
    <definedName name="IQ_TOTAL_WARRANTS_CANCELLED">"c2722"</definedName>
    <definedName name="IQ_TOTAL_WARRANTS_END_OS">"c2723"</definedName>
    <definedName name="IQ_TOTAL_WARRANTS_EXERCISED">"c2721"</definedName>
    <definedName name="IQ_TOTAL_WARRANTS_ISSUED">"c2720"</definedName>
    <definedName name="IQ_TR_ACCT_METHOD">"c2363"</definedName>
    <definedName name="IQ_TR_ACQ_52_WK_HI_PCT">"c2348"</definedName>
    <definedName name="IQ_TR_ACQ_52_WK_LOW_PCT">"c2347"</definedName>
    <definedName name="IQ_TR_ACQ_CASH_ST_INVEST">"c2372"</definedName>
    <definedName name="IQ_TR_ACQ_CLOSEPRICE_1D">"c3027"</definedName>
    <definedName name="IQ_TR_ACQ_DILUT_EPS_EXCL">"c3028"</definedName>
    <definedName name="IQ_TR_ACQ_EARNING_CO">"c2379"</definedName>
    <definedName name="IQ_TR_ACQ_EBIT">"c2380"</definedName>
    <definedName name="IQ_TR_ACQ_EBIT_EQ_INC">"c3611"</definedName>
    <definedName name="IQ_TR_ACQ_EBITDA">"c2381"</definedName>
    <definedName name="IQ_TR_ACQ_EBITDA_EQ_INC">"c3610"</definedName>
    <definedName name="IQ_TR_ACQ_FILING_CURRENCY">"c3033"</definedName>
    <definedName name="IQ_TR_ACQ_FILINGDATE">"c3607"</definedName>
    <definedName name="IQ_TR_ACQ_MCAP_1DAY">"c2345"</definedName>
    <definedName name="IQ_TR_ACQ_MIN_INT">"c2374"</definedName>
    <definedName name="IQ_TR_ACQ_NET_DEBT">"c2373"</definedName>
    <definedName name="IQ_TR_ACQ_NI">"c2378"</definedName>
    <definedName name="IQ_TR_ACQ_PERIODDATE">"c3606"</definedName>
    <definedName name="IQ_TR_ACQ_PRICEDATE_1D">"c2346"</definedName>
    <definedName name="IQ_TR_ACQ_RETURN">"c2349"</definedName>
    <definedName name="IQ_TR_ACQ_STOCKYEARHIGH_1D">"c2343"</definedName>
    <definedName name="IQ_TR_ACQ_STOCKYEARLOW_1D">"c2344"</definedName>
    <definedName name="IQ_TR_ACQ_TOTAL_ASSETS">"c2371"</definedName>
    <definedName name="IQ_TR_ACQ_TOTAL_COMMON_EQ">"c2377"</definedName>
    <definedName name="IQ_TR_ACQ_TOTAL_DEBT">"c2376"</definedName>
    <definedName name="IQ_TR_ACQ_TOTAL_PREF">"c2375"</definedName>
    <definedName name="IQ_TR_ACQ_TOTAL_REV">"c2382"</definedName>
    <definedName name="IQ_TR_ADJ_SIZE">"c3024"</definedName>
    <definedName name="IQ_TR_ANN_DATE">"c2395"</definedName>
    <definedName name="IQ_TR_ANN_DATE_BL">"c2394"</definedName>
    <definedName name="IQ_TR_BID_DATE">"c2357"</definedName>
    <definedName name="IQ_TR_BLUESKY_FEES">"c2277"</definedName>
    <definedName name="IQ_TR_BUY_ACC_ADVISORS">"c3048"</definedName>
    <definedName name="IQ_TR_BUY_FIN_ADVISORS">"c3045"</definedName>
    <definedName name="IQ_TR_BUY_LEG_ADVISORS">"c2387"</definedName>
    <definedName name="IQ_TR_BUYER_ID">"c2404"</definedName>
    <definedName name="IQ_TR_BUYERNAME">"c2401"</definedName>
    <definedName name="IQ_TR_CANCELLED_DATE">"c2284"</definedName>
    <definedName name="IQ_TR_CASH_CONSID_PCT">"c2296"</definedName>
    <definedName name="IQ_TR_CASH_ST_INVEST">"c3025"</definedName>
    <definedName name="IQ_TR_CHANGE_CONTROL">"c2365"</definedName>
    <definedName name="IQ_TR_CLOSED_DATE">"c2283"</definedName>
    <definedName name="IQ_TR_CO_NET_PROCEEDS">"c2268"</definedName>
    <definedName name="IQ_TR_CO_NET_PROCEEDS_PCT">"c2270"</definedName>
    <definedName name="IQ_TR_COMMENTS">"c2383"</definedName>
    <definedName name="IQ_TR_CURRENCY">"c3016"</definedName>
    <definedName name="IQ_TR_DEAL_ATTITUDE">"c2364"</definedName>
    <definedName name="IQ_TR_DEAL_CONDITIONS">"c2367"</definedName>
    <definedName name="IQ_TR_DEAL_RESOLUTION">"c2391"</definedName>
    <definedName name="IQ_TR_DEAL_RESPONSES">"c2366"</definedName>
    <definedName name="IQ_TR_DEBT_CONSID_PCT">"c2299"</definedName>
    <definedName name="IQ_TR_DEF_AGRMT_DATE">"c2285"</definedName>
    <definedName name="IQ_TR_DISCLOSED_FEES_EXP">"c2288"</definedName>
    <definedName name="IQ_TR_EARNOUTS">"c3023"</definedName>
    <definedName name="IQ_TR_EXPIRED_DATE">"c2412"</definedName>
    <definedName name="IQ_TR_GROSS_OFFERING_AMT">"c2262"</definedName>
    <definedName name="IQ_TR_HYBRID_CONSID_PCT">"c2300"</definedName>
    <definedName name="IQ_TR_IMPLIED_EQ">"c3018"</definedName>
    <definedName name="IQ_TR_IMPLIED_EQ_BV">"c3019"</definedName>
    <definedName name="IQ_TR_IMPLIED_EQ_NI_LTM">"c3020"</definedName>
    <definedName name="IQ_TR_IMPLIED_EV">"c2301"</definedName>
    <definedName name="IQ_TR_IMPLIED_EV_BV">"c2306"</definedName>
    <definedName name="IQ_TR_IMPLIED_EV_EBIT">"c2302"</definedName>
    <definedName name="IQ_TR_IMPLIED_EV_EBITDA">"c2303"</definedName>
    <definedName name="IQ_TR_IMPLIED_EV_NI_LTM">"c2307"</definedName>
    <definedName name="IQ_TR_IMPLIED_EV_REV">"c2304"</definedName>
    <definedName name="IQ_TR_INIT_FILED_DATE">"c3495"</definedName>
    <definedName name="IQ_TR_LOI_DATE">"c2282"</definedName>
    <definedName name="IQ_TR_MAJ_MIN_STAKE">"c2389"</definedName>
    <definedName name="IQ_TR_NEGOTIATED_BUYBACK_PRICE">"c2414"</definedName>
    <definedName name="IQ_TR_NET_ASSUM_LIABILITIES">"c2308"</definedName>
    <definedName name="IQ_TR_NET_PROCEEDS">"c2267"</definedName>
    <definedName name="IQ_TR_OFFER_DATE">"c2265"</definedName>
    <definedName name="IQ_TR_OFFER_DATE_MA">"c3035"</definedName>
    <definedName name="IQ_TR_OFFER_PER_SHARE">"c3017"</definedName>
    <definedName name="IQ_TR_OPTIONS_CONSID_PCT">"c2311"</definedName>
    <definedName name="IQ_TR_OTHER_CONSID">"c3022"</definedName>
    <definedName name="IQ_TR_PCT_SOUGHT">"c2309"</definedName>
    <definedName name="IQ_TR_PFEATURES">"c2384"</definedName>
    <definedName name="IQ_TR_PIPE_CONV_PRICE_SHARE">"c2292"</definedName>
    <definedName name="IQ_TR_PIPE_CPN_PCT">"c2291"</definedName>
    <definedName name="IQ_TR_PIPE_NUMBER_SHARES">"c2293"</definedName>
    <definedName name="IQ_TR_PIPE_PPS">"c2290"</definedName>
    <definedName name="IQ_TR_POSTMONEY_VAL">"c2286"</definedName>
    <definedName name="IQ_TR_PREDEAL_SITUATION">"c2390"</definedName>
    <definedName name="IQ_TR_PREF_CONSID_PCT">"c2310"</definedName>
    <definedName name="IQ_TR_PREMONEY_VAL">"c2287"</definedName>
    <definedName name="IQ_TR_PRINTING_FEES">"c2276"</definedName>
    <definedName name="IQ_TR_PT_MONETARY_VALUES">"c2415"</definedName>
    <definedName name="IQ_TR_PT_NUMBER_SHARES">"c2417"</definedName>
    <definedName name="IQ_TR_PT_PCT_SHARES">"c2416"</definedName>
    <definedName name="IQ_TR_RATING_FEES">"c2275"</definedName>
    <definedName name="IQ_TR_REG_EFFECT_DATE">"c2264"</definedName>
    <definedName name="IQ_TR_REG_FILED_DATE">"c2263"</definedName>
    <definedName name="IQ_TR_RENEWAL_BUYBACK">"c2413"</definedName>
    <definedName name="IQ_TR_ROUND_NUMBER">"c2295"</definedName>
    <definedName name="IQ_TR_SEC_FEES">"c2274"</definedName>
    <definedName name="IQ_TR_SECURITY_TYPE_REG">"c2279"</definedName>
    <definedName name="IQ_TR_SELL_ACC_ADVISORS">"c3049"</definedName>
    <definedName name="IQ_TR_SELL_FIN_ADVISORS">"c3046"</definedName>
    <definedName name="IQ_TR_SELL_LEG_ADVISORS">"c2388"</definedName>
    <definedName name="IQ_TR_SELLER_ID">"c2406"</definedName>
    <definedName name="IQ_TR_SELLERNAME">"c2402"</definedName>
    <definedName name="IQ_TR_SFEATURES">"c2385"</definedName>
    <definedName name="IQ_TR_SH_NET_PROCEEDS">"c2269"</definedName>
    <definedName name="IQ_TR_SH_NET_PROCEEDS_PCT">"c2271"</definedName>
    <definedName name="IQ_TR_SPECIAL_COMMITTEE">"c2362"</definedName>
    <definedName name="IQ_TR_STATUS">"c2399"</definedName>
    <definedName name="IQ_TR_STOCK_CONSID_PCT">"c2312"</definedName>
    <definedName name="IQ_TR_SUSPENDED_DATE">"c2407"</definedName>
    <definedName name="IQ_TR_TARGET_52WKHI_PCT">"c2351"</definedName>
    <definedName name="IQ_TR_TARGET_52WKLOW_PCT">"c2350"</definedName>
    <definedName name="IQ_TR_TARGET_ACC_ADVISORS">"c3047"</definedName>
    <definedName name="IQ_TR_TARGET_CASH_ST_INVEST">"c2327"</definedName>
    <definedName name="IQ_TR_TARGET_CLOSEPRICE_1D">"c2352"</definedName>
    <definedName name="IQ_TR_TARGET_CLOSEPRICE_1M">"c2354"</definedName>
    <definedName name="IQ_TR_TARGET_CLOSEPRICE_1W">"c2353"</definedName>
    <definedName name="IQ_TR_TARGET_DILUT_EPS_EXCL">"c2324"</definedName>
    <definedName name="IQ_TR_TARGET_EARNING_CO">"c2332"</definedName>
    <definedName name="IQ_TR_TARGET_EBIT">"c2333"</definedName>
    <definedName name="IQ_TR_TARGET_EBIT_EQ_INC">"c3609"</definedName>
    <definedName name="IQ_TR_TARGET_EBITDA">"c2334"</definedName>
    <definedName name="IQ_TR_TARGET_EBITDA_EQ_INC">"c3608"</definedName>
    <definedName name="IQ_TR_TARGET_FILING_CURRENCY">"c3034"</definedName>
    <definedName name="IQ_TR_TARGET_FILINGDATE">"c3605"</definedName>
    <definedName name="IQ_TR_TARGET_FIN_ADVISORS">"c3044"</definedName>
    <definedName name="IQ_TR_TARGET_ID">"c2405"</definedName>
    <definedName name="IQ_TR_TARGET_LEG_ADVISORS">"c2386"</definedName>
    <definedName name="IQ_TR_TARGET_MARKETCAP">"c2342"</definedName>
    <definedName name="IQ_TR_TARGET_MIN_INT">"c2328"</definedName>
    <definedName name="IQ_TR_TARGET_NET_DEBT">"c2326"</definedName>
    <definedName name="IQ_TR_TARGET_NI">"c2331"</definedName>
    <definedName name="IQ_TR_TARGET_PERIODDATE">"c3604"</definedName>
    <definedName name="IQ_TR_TARGET_PRICEDATE_1D">"c2341"</definedName>
    <definedName name="IQ_TR_TARGET_RETURN">"c2355"</definedName>
    <definedName name="IQ_TR_TARGET_SEC_DETAIL">"c3021"</definedName>
    <definedName name="IQ_TR_TARGET_SEC_TI_ID">"c2368"</definedName>
    <definedName name="IQ_TR_TARGET_SEC_TYPE">"c2369"</definedName>
    <definedName name="IQ_TR_TARGET_SPD">"c2313"</definedName>
    <definedName name="IQ_TR_TARGET_SPD_PCT">"c2314"</definedName>
    <definedName name="IQ_TR_TARGET_STOCKPREMIUM_1D">"c2336"</definedName>
    <definedName name="IQ_TR_TARGET_STOCKPREMIUM_1M">"c2337"</definedName>
    <definedName name="IQ_TR_TARGET_STOCKPREMIUM_1W">"c2338"</definedName>
    <definedName name="IQ_TR_TARGET_STOCKYEARHIGH_1D">"c2339"</definedName>
    <definedName name="IQ_TR_TARGET_STOCKYEARLOW_1D">"c2340"</definedName>
    <definedName name="IQ_TR_TARGET_TOTAL_ASSETS">"c2325"</definedName>
    <definedName name="IQ_TR_TARGET_TOTAL_COMMON_EQ">"c2421"</definedName>
    <definedName name="IQ_TR_TARGET_TOTAL_DEBT">"c2330"</definedName>
    <definedName name="IQ_TR_TARGET_TOTAL_PREF">"c2329"</definedName>
    <definedName name="IQ_TR_TARGET_TOTAL_REV">"c2335"</definedName>
    <definedName name="IQ_TR_TARGETNAME">"c2403"</definedName>
    <definedName name="IQ_TR_TERM_FEE">"c2298"</definedName>
    <definedName name="IQ_TR_TERM_FEE_PCT">"c2297"</definedName>
    <definedName name="IQ_TR_TODATE">"c3036"</definedName>
    <definedName name="IQ_TR_TODATE_MONETARY_VALUE">"c2418"</definedName>
    <definedName name="IQ_TR_TODATE_NUMBER_SHARES">"c2420"</definedName>
    <definedName name="IQ_TR_TODATE_PCT_SHARES">"c2419"</definedName>
    <definedName name="IQ_TR_TOTAL_ACCT_FEES">"c2273"</definedName>
    <definedName name="IQ_TR_TOTAL_CASH">"c2315"</definedName>
    <definedName name="IQ_TR_TOTAL_CONSID_SH">"c2316"</definedName>
    <definedName name="IQ_TR_TOTAL_DEBT">"c2317"</definedName>
    <definedName name="IQ_TR_TOTAL_GROSS_TV">"c2318"</definedName>
    <definedName name="IQ_TR_TOTAL_HYBRID">"c2319"</definedName>
    <definedName name="IQ_TR_TOTAL_LEGAL_FEES">"c2272"</definedName>
    <definedName name="IQ_TR_TOTAL_NET_TV">"c2320"</definedName>
    <definedName name="IQ_TR_TOTAL_NEWMONEY">"c2289"</definedName>
    <definedName name="IQ_TR_TOTAL_OPTIONS">"c2322"</definedName>
    <definedName name="IQ_TR_TOTAL_OPTIONS_BUYER">"c3026"</definedName>
    <definedName name="IQ_TR_TOTAL_PREFERRED">"c2321"</definedName>
    <definedName name="IQ_TR_TOTAL_REG_AMT">"c2261"</definedName>
    <definedName name="IQ_TR_TOTAL_STOCK">"c2323"</definedName>
    <definedName name="IQ_TR_TOTAL_TAKEDOWNS">"c2278"</definedName>
    <definedName name="IQ_TR_TOTAL_UW_COMP">"c2280"</definedName>
    <definedName name="IQ_TR_TOTALVALUE">"c2400"</definedName>
    <definedName name="IQ_TR_TRANSACTION_TYPE">"c2398"</definedName>
    <definedName name="IQ_TR_WITHDRAWN_DTE">"c2266"</definedName>
    <definedName name="IQ_TRADE_AR">"c1345"</definedName>
    <definedName name="IQ_TRADE_PRINCIPAL">"c1309"</definedName>
    <definedName name="IQ_TRADING_ASSETS">"c1310"</definedName>
    <definedName name="IQ_TRADING_CURRENCY">"c2212"</definedName>
    <definedName name="IQ_TREASURY">"c1311"</definedName>
    <definedName name="IQ_TREASURY_OTHER_EQUITY">"c1312"</definedName>
    <definedName name="IQ_TREASURY_OTHER_EQUITY_BNK">"c1313"</definedName>
    <definedName name="IQ_TREASURY_OTHER_EQUITY_BR">"c1314"</definedName>
    <definedName name="IQ_TREASURY_OTHER_EQUITY_FIN">"c1315"</definedName>
    <definedName name="IQ_TREASURY_OTHER_EQUITY_INS">"c1316"</definedName>
    <definedName name="IQ_TREASURY_OTHER_EQUITY_REIT">"c1317"</definedName>
    <definedName name="IQ_TREASURY_OTHER_EQUITY_UTI">"c1318"</definedName>
    <definedName name="IQ_TREASURY_STOCK">"c1438"</definedName>
    <definedName name="IQ_TRUST_INC">"c1319"</definedName>
    <definedName name="IQ_TRUST_PREF">"c1320"</definedName>
    <definedName name="IQ_TRUST_PREFERRED">"c3029"</definedName>
    <definedName name="IQ_TRUST_PREFERRED_PCT">"c3030"</definedName>
    <definedName name="IQ_UFCF_10YR_ANN_GROWTH">"c1948"</definedName>
    <definedName name="IQ_UFCF_1YR_ANN_GROWTH">"c1943"</definedName>
    <definedName name="IQ_UFCF_2YR_ANN_GROWTH">"c1944"</definedName>
    <definedName name="IQ_UFCF_3YR_ANN_GROWTH">"c1945"</definedName>
    <definedName name="IQ_UFCF_5YR_ANN_GROWTH">"c1946"</definedName>
    <definedName name="IQ_UFCF_7YR_ANN_GROWTH">"c1947"</definedName>
    <definedName name="IQ_UFCF_MARGIN">"c1962"</definedName>
    <definedName name="IQ_ULT_PARENT">"c3037"</definedName>
    <definedName name="IQ_ULT_PARENT_CIQID">"c3039"</definedName>
    <definedName name="IQ_ULT_PARENT_TICKER">"c3038"</definedName>
    <definedName name="IQ_UNAMORT_DISC">"c2513"</definedName>
    <definedName name="IQ_UNAMORT_DISC_PCT">"c2514"</definedName>
    <definedName name="IQ_UNAMORT_PREMIUM">"c2511"</definedName>
    <definedName name="IQ_UNAMORT_PREMIUM_PCT">"c2512"</definedName>
    <definedName name="IQ_UNDRAWN_CP">"c2518"</definedName>
    <definedName name="IQ_UNDRAWN_CREDIT">"c3032"</definedName>
    <definedName name="IQ_UNDRAWN_RC">"c2517"</definedName>
    <definedName name="IQ_UNDRAWN_TL">"c2519"</definedName>
    <definedName name="IQ_UNEARN_PREMIUM">"c1321"</definedName>
    <definedName name="IQ_UNEARN_REV_CURRENT">"c1322"</definedName>
    <definedName name="IQ_UNEARN_REV_CURRENT_BNK">"c1323"</definedName>
    <definedName name="IQ_UNEARN_REV_CURRENT_BR">"c1324"</definedName>
    <definedName name="IQ_UNEARN_REV_CURRENT_FIN">"c1325"</definedName>
    <definedName name="IQ_UNEARN_REV_CURRENT_INS">"c1326"</definedName>
    <definedName name="IQ_UNEARN_REV_CURRENT_REIT">"c1327"</definedName>
    <definedName name="IQ_UNEARN_REV_CURRENT_UTI">"c1328"</definedName>
    <definedName name="IQ_UNEARN_REV_LT">"c1329"</definedName>
    <definedName name="IQ_UNLEVERED_FCF">"c1908"</definedName>
    <definedName name="IQ_UNPAID_CLAIMS">"c1330"</definedName>
    <definedName name="IQ_UNREALIZED_GAIN">"c1619"</definedName>
    <definedName name="IQ_UNSECURED_DEBT">"c2548"</definedName>
    <definedName name="IQ_UNSECURED_DEBT_PCT">"c2549"</definedName>
    <definedName name="IQ_UNUSUAL_EXP">"c1456"</definedName>
    <definedName name="IQ_US_GAAP">"c1331"</definedName>
    <definedName name="IQ_US_GAAP_BASIC_EPS_EXCL">"c2984"</definedName>
    <definedName name="IQ_US_GAAP_BASIC_EPS_INCL">"c2982"</definedName>
    <definedName name="IQ_US_GAAP_BASIC_WEIGHT">"c2980"</definedName>
    <definedName name="IQ_US_GAAP_CA_ADJ">"c2925"</definedName>
    <definedName name="IQ_US_GAAP_CASH_FINAN">"c2945"</definedName>
    <definedName name="IQ_US_GAAP_CASH_FINAN_ADJ">"c2941"</definedName>
    <definedName name="IQ_US_GAAP_CASH_INVEST">"c2944"</definedName>
    <definedName name="IQ_US_GAAP_CASH_INVEST_ADJ">"c2940"</definedName>
    <definedName name="IQ_US_GAAP_CASH_OPER">"c2943"</definedName>
    <definedName name="IQ_US_GAAP_CASH_OPER_ADJ">"c2939"</definedName>
    <definedName name="IQ_US_GAAP_CL_ADJ">"c2927"</definedName>
    <definedName name="IQ_US_GAAP_COST_REV_ADJ">"c2951"</definedName>
    <definedName name="IQ_US_GAAP_DILUT_EPS_EXCL">"c2985"</definedName>
    <definedName name="IQ_US_GAAP_DILUT_EPS_INCL">"c2983"</definedName>
    <definedName name="IQ_US_GAAP_DILUT_NI">"c2979"</definedName>
    <definedName name="IQ_US_GAAP_DILUT_WEIGHT">"c2981"</definedName>
    <definedName name="IQ_US_GAAP_DO_ADJ">"c2959"</definedName>
    <definedName name="IQ_US_GAAP_EXTRA_ACC_ITEMS_ADJ">"c2958"</definedName>
    <definedName name="IQ_US_GAAP_INC_TAX_ADJ">"c2961"</definedName>
    <definedName name="IQ_US_GAAP_INTEREST_EXP_ADJ">"c2957"</definedName>
    <definedName name="IQ_US_GAAP_LIAB_LT_ADJ">"c2928"</definedName>
    <definedName name="IQ_US_GAAP_LIAB_TOTAL_LIAB">"c2933"</definedName>
    <definedName name="IQ_US_GAAP_MINORITY_INTEREST_IS_ADJ">"c2960"</definedName>
    <definedName name="IQ_US_GAAP_NCA_ADJ">"c2926"</definedName>
    <definedName name="IQ_US_GAAP_NET_CHANGE">"c2946"</definedName>
    <definedName name="IQ_US_GAAP_NET_CHANGE_ADJ">"c2942"</definedName>
    <definedName name="IQ_US_GAAP_NI">"c2976"</definedName>
    <definedName name="IQ_US_GAAP_NI_ADJ">"c2963"</definedName>
    <definedName name="IQ_US_GAAP_NI_AVAIL_INCL">"c2978"</definedName>
    <definedName name="IQ_US_GAAP_OTHER_ADJ_ADJ">"c2962"</definedName>
    <definedName name="IQ_US_GAAP_OTHER_NON_OPER_ADJ">"c2955"</definedName>
    <definedName name="IQ_US_GAAP_OTHER_OPER_ADJ">"c2954"</definedName>
    <definedName name="IQ_US_GAAP_RD_ADJ">"c2953"</definedName>
    <definedName name="IQ_US_GAAP_SGA_ADJ">"c2952"</definedName>
    <definedName name="IQ_US_GAAP_TOTAL_ASSETS">"c2931"</definedName>
    <definedName name="IQ_US_GAAP_TOTAL_EQUITY">"c2934"</definedName>
    <definedName name="IQ_US_GAAP_TOTAL_EQUITY_ADJ">"c2929"</definedName>
    <definedName name="IQ_US_GAAP_TOTAL_REV_ADJ">"c2950"</definedName>
    <definedName name="IQ_US_GAAP_TOTAL_UNUSUAL_ADJ">"c2956"</definedName>
    <definedName name="IQ_UTIL_PPE_NET">"c1620"</definedName>
    <definedName name="IQ_UTIL_REV">"c2091"</definedName>
    <definedName name="IQ_UV_PENSION_LIAB">"c1332"</definedName>
    <definedName name="IQ_VALUE_TRADED_LAST_3MTH">"c1530"</definedName>
    <definedName name="IQ_VALUE_TRADED_LAST_6MTH">"c1531"</definedName>
    <definedName name="IQ_VALUE_TRADED_LAST_MTH">"c1529"</definedName>
    <definedName name="IQ_VALUE_TRADED_LAST_WK">"c1528"</definedName>
    <definedName name="IQ_VALUE_TRADED_LAST_YR">"c1532"</definedName>
    <definedName name="IQ_VOL_LAST_3MTH">"c1525"</definedName>
    <definedName name="IQ_VOL_LAST_6MTH">"c1526"</definedName>
    <definedName name="IQ_VOL_LAST_MTH">"c1524"</definedName>
    <definedName name="IQ_VOL_LAST_WK">"c1523"</definedName>
    <definedName name="IQ_VOL_LAST_YR">"c1527"</definedName>
    <definedName name="IQ_VOLUME">"c1333"</definedName>
    <definedName name="IQ_WARRANTS_BEG_OS">"c2698"</definedName>
    <definedName name="IQ_WARRANTS_CANCELLED">"c2701"</definedName>
    <definedName name="IQ_WARRANTS_END_OS">"c2702"</definedName>
    <definedName name="IQ_WARRANTS_EXERCISED">"c2700"</definedName>
    <definedName name="IQ_WARRANTS_ISSUED">"c2699"</definedName>
    <definedName name="IQ_WARRANTS_STRIKE_PRICE_ISSUED">"c2704"</definedName>
    <definedName name="IQ_WARRANTS_STRIKE_PRICE_OS">"c2703"</definedName>
    <definedName name="IQ_WEEK">50000</definedName>
    <definedName name="IQ_WEIGHTED_AVG_PRICE">"c1334"</definedName>
    <definedName name="IQ_WIP_INV">"c1335"</definedName>
    <definedName name="IQ_WORKING_CAP">"c3494"</definedName>
    <definedName name="IQ_WORKMEN_WRITTEN">"c1336"</definedName>
    <definedName name="IQ_XDIV_DATE">"c2203"</definedName>
    <definedName name="IQ_YEARHIGH">"c1337"</definedName>
    <definedName name="IQ_YEARHIGH_DATE">"c2250"</definedName>
    <definedName name="IQ_YEARLOW">"c1338"</definedName>
    <definedName name="IQ_YEARLOW_DATE">"c2251"</definedName>
    <definedName name="IQ_YTD">3000</definedName>
    <definedName name="IQ_YTDMONTH">130000</definedName>
    <definedName name="IQ_YTW">"c2163"</definedName>
    <definedName name="IQ_YTW_DATE">"c2164"</definedName>
    <definedName name="IQ_YTW_DATE_TYPE">"c2165"</definedName>
    <definedName name="IQ_Z_SCORE">"c1339"</definedName>
    <definedName name="Jan">(31)/366</definedName>
    <definedName name="Jul">(31+29+31+30+31+30+31)/366</definedName>
    <definedName name="kyd.Dim.01.">"currency"</definedName>
    <definedName name="kyd.Dim.02.">"currency"</definedName>
    <definedName name="kyd.ElementType.01.">3</definedName>
    <definedName name="kyd.ElementType.02.">3</definedName>
    <definedName name="kyd.MemoSortHide.">FALSE</definedName>
    <definedName name="kyd.NumLevels.01.">999</definedName>
    <definedName name="kyd.NumLevels.02.">999</definedName>
    <definedName name="kyd.ParentName.01.">"AUD"</definedName>
    <definedName name="kyd.ParentName.02.">"AUD"</definedName>
    <definedName name="kyd.PreScreenData.">FALSE</definedName>
    <definedName name="kyd.PrintMemo.">FALSE</definedName>
    <definedName name="kyd.PrintParent.01.">TRUE</definedName>
    <definedName name="kyd.PrintParent.02.">TRUE</definedName>
    <definedName name="kyd.PrintStdWhen.">3</definedName>
    <definedName name="kyd.SaveAsFile.">FALSE</definedName>
    <definedName name="kyd.SaveMemo.">FALSE</definedName>
    <definedName name="kyd.SelectString.01.">"*"</definedName>
    <definedName name="kyd.SelectString.02.">"*"</definedName>
    <definedName name="kyd.StdSortHide.">FALSE</definedName>
    <definedName name="kyd.StopRow.">16384</definedName>
    <definedName name="kyd.WriteMemWhenOptn.">3</definedName>
    <definedName name="LastSaved">39127.5625</definedName>
    <definedName name="lgm">{"'Sample Status'!$A$1:$J$21"}</definedName>
    <definedName name="lgm_1">{"'Sample Status'!$A$1:$J$21"}</definedName>
    <definedName name="lgm_2">{"'Sample Status'!$A$1:$J$21"}</definedName>
    <definedName name="lgm_3">{"'Sample Status'!$A$1:$J$21"}</definedName>
    <definedName name="ListOffset">1</definedName>
    <definedName name="Mar">(31+29+31)/366</definedName>
    <definedName name="May">(31+29+31+30+31)/366</definedName>
    <definedName name="nm">{"'Sample Status'!$A$1:$J$21"}</definedName>
    <definedName name="Nov">(31+29+31+30+31+30+31+31+30+31+30)/366</definedName>
    <definedName name="Oct">(31+29+31+30+31+30+31+31+30+31)/366</definedName>
    <definedName name="PLBS_2">"!$N$5:$U$121"</definedName>
    <definedName name="Poros">{"'Sample Status'!$A$1:$J$21"}</definedName>
    <definedName name="_xlnm.Print_Area" localSheetId="4">BPD_Exec!$A$1:$L$39</definedName>
    <definedName name="_xlnm.Print_Area" localSheetId="5">BPD_Initiatives!$A$1:$K$30</definedName>
    <definedName name="_xlnm.Print_Area" localSheetId="7">BPD_Market!$B$1:$K$34</definedName>
    <definedName name="_xlnm.Print_Area" localSheetId="6">BPD_Rev!$B$1:$K$24</definedName>
    <definedName name="_xlnm.Print_Area" localSheetId="12">CSD_Exec!$A$1:$L$39</definedName>
    <definedName name="_xlnm.Print_Area" localSheetId="13">CSD_Initiatives!$A$1:$K$30</definedName>
    <definedName name="_xlnm.Print_Area" localSheetId="15">CSD_Market!$B$1:$K$34</definedName>
    <definedName name="_xlnm.Print_Area" localSheetId="14">CSD_Rev!$B$1:$K$22</definedName>
    <definedName name="_xlnm.Print_Area" localSheetId="0">Exec!$A$1:$L$39</definedName>
    <definedName name="_xlnm.Print_Area" localSheetId="8">GSD_Exec!$A$1:$L$39</definedName>
    <definedName name="_xlnm.Print_Area" localSheetId="9">GSD_Initiatives!$A$1:$K$30</definedName>
    <definedName name="_xlnm.Print_Area" localSheetId="11">GSD_Market!$B$1:$K$34</definedName>
    <definedName name="_xlnm.Print_Area" localSheetId="10">GSD_Rev!$B$1:$K$28</definedName>
    <definedName name="_xlnm.Print_Area" localSheetId="2">Initiatives!$A$1:$K$30</definedName>
    <definedName name="_xlnm.Print_Area" localSheetId="18">'LPD Rev'!$B$1:$K$24</definedName>
    <definedName name="_xlnm.Print_Area" localSheetId="16">LPD_Exec!$A$1:$L$39</definedName>
    <definedName name="_xlnm.Print_Area" localSheetId="17">LPD_Initiatives!$A$1:$K$30</definedName>
    <definedName name="_xlnm.Print_Area" localSheetId="19">'LPD_Market '!$B$1:$K$34</definedName>
    <definedName name="_xlnm.Print_Area" localSheetId="3">Market!$B$1:$K$34</definedName>
    <definedName name="_xlnm.Print_Area" localSheetId="1">Rev!$B$1:$K$22</definedName>
    <definedName name="qqqqqqqqq">{"'Sample Status'!$A$1:$J$21"}</definedName>
    <definedName name="qqqqqqqqq_1">{"'Sample Status'!$A$1:$J$21"}</definedName>
    <definedName name="qqqqqqqqq_2">{"'Sample Status'!$A$1:$J$21"}</definedName>
    <definedName name="qqqqqqqqq_3">{"'Sample Status'!$A$1:$J$21"}</definedName>
    <definedName name="QRYCOUNT">0</definedName>
    <definedName name="QRYNAME1">"Qlimberg"</definedName>
    <definedName name="QRYNAME2">"Qlimbergdivision"</definedName>
    <definedName name="QRYNAME20">"BQ w-o Quante &amp; Gore"</definedName>
    <definedName name="QRYNAME21">"Div P&amp;L by Qtr-without Q &amp; Gore"</definedName>
    <definedName name="QRYNAME22">"bqSlsOIWW"</definedName>
    <definedName name="QRYNAME23">"bqSlsOIWW MPP"</definedName>
    <definedName name="QRYNAME24">"bqSlsOIWW MSD"</definedName>
    <definedName name="QRYNAME25">"bqEP OP Plan"</definedName>
    <definedName name="QRYNAME26">"bqIndirectOpPlan"</definedName>
    <definedName name="QRYNAME27">"bqIndirectOpPlanHK"</definedName>
    <definedName name="QRYNAME28">"bqP&amp;LUSFcstHK"</definedName>
    <definedName name="QRYNAME29">"bqP&amp;LOUSFcstHK"</definedName>
    <definedName name="QRYNAME3">"BQ EP Dtl for OI Var OUS"</definedName>
    <definedName name="QRYNAME30">"bqEPOPPlanHK"</definedName>
    <definedName name="QRYNAME4">"BQ WWAcctspayable"</definedName>
    <definedName name="QRYNAME5">"BQ OI Var BU99998"</definedName>
    <definedName name="QRYNAME6">"BQ Hdct"</definedName>
    <definedName name="QRYNAME7">"BQ OUS P&amp;L for GSCO"</definedName>
    <definedName name="QRYNEXT">1</definedName>
    <definedName name="QRYSOURCE1">"EXCELRANGE-EXPAND-BQ"</definedName>
    <definedName name="QRYSOURCE16">"Crsys"</definedName>
    <definedName name="QRYSOURCE17">"cysys3"</definedName>
    <definedName name="QRYSOURCE18">"crsys3"</definedName>
    <definedName name="QRYSOURCE19">"crsys3"</definedName>
    <definedName name="QRYSOURCE2">"EXCELRANGE-EXPAND-BQ"</definedName>
    <definedName name="QRYSOURCE20">"crsys3"</definedName>
    <definedName name="QRYSOURCE21">"crsys3"</definedName>
    <definedName name="QRYSOURCE22">"crsys3"</definedName>
    <definedName name="QRYSOURCE23">"EXCELRANGE-EXPAND-BQ"</definedName>
    <definedName name="QRYSOURCE24">"EXCELRANGE-EXPAND-BQ"</definedName>
    <definedName name="QRYSOURCE25">"EXCELRANGE-EXPAND-BQ"</definedName>
    <definedName name="QRYSOURCE26">"EXCELRANGE-EXPAND-BQ"</definedName>
    <definedName name="QRYSOURCE27">"EXCELRANGE-EXPAND-BQ"</definedName>
    <definedName name="QRYSOURCE28">"EXCELRANGE-EXPAND-BQ"</definedName>
    <definedName name="QRYSOURCE29">"EXCELRANGE-EXPAND-BQ"</definedName>
    <definedName name="QRYSOURCE3">"EXCELRANGE-EXPAND-BQ"</definedName>
    <definedName name="QRYSOURCE30">"EXCELRANGE-EXPAND-BQ"</definedName>
    <definedName name="QRYSOURCE4">"EXCELRANGE-EXPAND-BQ"</definedName>
    <definedName name="QRYSOURCE5">"EXCELRANGE-EXPAND-BQ"</definedName>
    <definedName name="QRYSOURCE6">"EXCELRANGE-EXPAND-BQ"</definedName>
    <definedName name="QRYSOURCE7">"EXCELRANGE-EXPAND-BQ"</definedName>
    <definedName name="QRYWKS1">0</definedName>
    <definedName name="Revenue_2">"!$Q$8:$Z$71"</definedName>
    <definedName name="RiskAutoStopPercChange">1.5</definedName>
    <definedName name="RiskCollectDistributionSamples">2</definedName>
    <definedName name="RiskExcelReportsGoInNewWorkbook">FALSE</definedName>
    <definedName name="RiskExcelReportsToGenerate">1026</definedName>
    <definedName name="RiskFixedSeed">1</definedName>
    <definedName name="RiskGenerateExcelReportsAtEndOfSimulation">TRUE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1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RPTCOUNT">1</definedName>
    <definedName name="RPTID">0</definedName>
    <definedName name="RPTNEXT">2</definedName>
    <definedName name="RPTQRY1">1</definedName>
    <definedName name="RPTQRY10">"sRptNo"</definedName>
    <definedName name="RPTQRY11">5</definedName>
    <definedName name="RPTQRY12">6</definedName>
    <definedName name="RPTQRY13">22</definedName>
    <definedName name="RPTQRY14">22</definedName>
    <definedName name="RPTQRY15">18</definedName>
    <definedName name="RPTQRY16">18</definedName>
    <definedName name="RPTQRY17">19</definedName>
    <definedName name="RPTQRY18">17</definedName>
    <definedName name="RPTQRY19">17</definedName>
    <definedName name="RPTQRY2">2</definedName>
    <definedName name="RPTQRY20">17</definedName>
    <definedName name="RPTQRY21">17</definedName>
    <definedName name="RPTQRY22">17</definedName>
    <definedName name="RPTQRY23">17</definedName>
    <definedName name="RPTQRY24">17</definedName>
    <definedName name="RPTQRY25">17</definedName>
    <definedName name="RPTQRY26">17</definedName>
    <definedName name="RPTQRY27">" "</definedName>
    <definedName name="RPTQRY28">17</definedName>
    <definedName name="RPTQRY29">17</definedName>
    <definedName name="RPTQRY3">2</definedName>
    <definedName name="RPTQRY30">17</definedName>
    <definedName name="RPTQRY31">17</definedName>
    <definedName name="RPTQRY32">17</definedName>
    <definedName name="RPTQRY33">20</definedName>
    <definedName name="RPTQRY34">17</definedName>
    <definedName name="RPTQRY35">20</definedName>
    <definedName name="RPTQRY36">20</definedName>
    <definedName name="RPTQRY37">22</definedName>
    <definedName name="RPTQRY38">22</definedName>
    <definedName name="RPTQRY39">22</definedName>
    <definedName name="RPTQRY4">2</definedName>
    <definedName name="RPTQRY40">22</definedName>
    <definedName name="RPTQRY41">22</definedName>
    <definedName name="RPTQRY42">23</definedName>
    <definedName name="RPTQRY43">23</definedName>
    <definedName name="RPTQRY44">23</definedName>
    <definedName name="RPTQRY45">22</definedName>
    <definedName name="RPTQRY46">24</definedName>
    <definedName name="RPTQRY47">22</definedName>
    <definedName name="RPTQRY48">22</definedName>
    <definedName name="RPTQRY49">22</definedName>
    <definedName name="RPTQRY5">3</definedName>
    <definedName name="RPTQRY50">20</definedName>
    <definedName name="RPTQRY51">20</definedName>
    <definedName name="RPTQRY52">20</definedName>
    <definedName name="RPTQRY53">20</definedName>
    <definedName name="RPTQRY54">20</definedName>
    <definedName name="RPTQRY55">20</definedName>
    <definedName name="RPTQRY56">21</definedName>
    <definedName name="RPTQRY57">20</definedName>
    <definedName name="RPTQRY58">20</definedName>
    <definedName name="RPTQRY59">21</definedName>
    <definedName name="RPTQRY6">3</definedName>
    <definedName name="RPTQRY60">20</definedName>
    <definedName name="RPTQRY61">20</definedName>
    <definedName name="RPTQRY62">21</definedName>
    <definedName name="RPTQRY63">20</definedName>
    <definedName name="RPTQRY64">24</definedName>
    <definedName name="RPTQRY65">23</definedName>
    <definedName name="RPTQRY66">25</definedName>
    <definedName name="RPTQRY67">25</definedName>
    <definedName name="RPTQRY68">25</definedName>
    <definedName name="RPTQRY69">26</definedName>
    <definedName name="RPTQRY7">2</definedName>
    <definedName name="RPTQRY70">25</definedName>
    <definedName name="RPTQRY71">24</definedName>
    <definedName name="RPTQRY72">29</definedName>
    <definedName name="RPTQRY8">1</definedName>
    <definedName name="RPTQRY9">4</definedName>
    <definedName name="SAPBEXhrIndnt">"Wide"</definedName>
    <definedName name="SAPBEXrevision">9</definedName>
    <definedName name="SAPBEXsysID">"PBW"</definedName>
    <definedName name="SAPBEXwbID">"3ZF90H416K9HCHCQEBTI8GZFE"</definedName>
    <definedName name="SAPsysID">"708C5W7SBKP804JT78WJ0JNKI"</definedName>
    <definedName name="SAPwbID">"ARS"</definedName>
    <definedName name="sean">{"'Sample Status'!$A$1:$J$21"}</definedName>
    <definedName name="sean_1">{"'Sample Status'!$A$1:$J$21"}</definedName>
    <definedName name="sean_2">{"'Sample Status'!$A$1:$J$21"}</definedName>
    <definedName name="sean_3">{"'Sample Status'!$A$1:$J$21"}</definedName>
    <definedName name="Set">" "</definedName>
    <definedName name="SPWS_WBID">"DB54547E-06BA-4CD5-94C9-40E029F65224"</definedName>
    <definedName name="TableName">"Dummy"</definedName>
    <definedName name="TextRefCopyRangeCount">50</definedName>
    <definedName name="th">10^3</definedName>
    <definedName name="Ticker">" "</definedName>
    <definedName name="Total_Lithonia___Economic_Profit">"ep"</definedName>
    <definedName name="UNI_FILT_OFFSPEC">2</definedName>
    <definedName name="UNI_FILT_ONSPEC">1</definedName>
    <definedName name="UNI_NOTHING">0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OUTLIERS">32</definedName>
    <definedName name="UNI_RET_ATTRIB">64</definedName>
    <definedName name="UNI_RET_CONF">32</definedName>
    <definedName name="UNI_RET_DESC">4</definedName>
    <definedName name="UNI_RET_EQUIP">1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Width">2</definedName>
    <definedName name="win">{"'Sample Status'!$A$1:$J$21"}</definedName>
    <definedName name="win_1">{"'Sample Status'!$A$1:$J$21"}</definedName>
    <definedName name="win_2">{"'Sample Status'!$A$1:$J$21"}</definedName>
    <definedName name="win_3">{"'Sample Status'!$A$1:$J$21"}</definedName>
    <definedName name="XLDW_UID">"us037208"</definedName>
    <definedName name="XLDW_VER">"Office 2000 2.0 with Query Builder"</definedName>
    <definedName name="xxxCLabel1.1.Prompt">0</definedName>
    <definedName name="xxxCLabel1.10.Prompt">0</definedName>
    <definedName name="xxxCLabel1.11.Prompt">0</definedName>
    <definedName name="xxxCLabel1.12.Prompt">0</definedName>
    <definedName name="xxxCLabel1.13.Prompt">0</definedName>
    <definedName name="xxxCLabel1.2.Prompt">0</definedName>
    <definedName name="xxxCLabel1.3.Prompt">0</definedName>
    <definedName name="xxxCLabel1.4.Prompt">0</definedName>
    <definedName name="xxxCLabel1.5.Prompt">0</definedName>
    <definedName name="xxxCLabel1.6.Prompt">0</definedName>
    <definedName name="xxxCLabel1.7.Prompt">0</definedName>
    <definedName name="xxxCLabel1.8.Prompt">0</definedName>
    <definedName name="xxxCLabel1.9.Prompt">0</definedName>
    <definedName name="xxxColHeader1bx">0</definedName>
    <definedName name="xxxColHeader1by">11</definedName>
    <definedName name="xxxColHeader1ex">0</definedName>
    <definedName name="xxxColHeader1ey">11</definedName>
    <definedName name="xxxColLabels1bx">1</definedName>
    <definedName name="xxxColLabels1by">11</definedName>
    <definedName name="xxxColLabels1ex">12</definedName>
    <definedName name="xxxColLabels1ey">11</definedName>
    <definedName name="xxxCommon1DimValue1.1">"'0006"</definedName>
    <definedName name="xxxCommon1DimValue1.2">"MARKETING AND SALES DEPT ACTUALS"</definedName>
    <definedName name="xxxCommon1DimValue2.1">"B"</definedName>
    <definedName name="xxxCommon1DimValue2.2">"NEW BUDGET"</definedName>
    <definedName name="xxxCommon1DimValue3.1">10.701</definedName>
    <definedName name="xxxCommon1DimValue3.2">"CUST/TECH SERVICE"</definedName>
    <definedName name="xxxCommon1DimValue4.1">"Periodic"</definedName>
    <definedName name="xxxCommon1DimValue4.2">"Periodic P&amp;L Accumulation"</definedName>
    <definedName name="xxxCommon1DimValue5.1">1998</definedName>
    <definedName name="xxxCommon1DimValue5.2">1998</definedName>
    <definedName name="xxxCommon1DimValue6.1">"'0000"</definedName>
    <definedName name="xxxCommon1DimValue6.2">"Total"</definedName>
    <definedName name="xxxCommon1DimValue7.1">"Local"</definedName>
    <definedName name="xxxCommon1DimValue7.2">"Local Currency"</definedName>
    <definedName name="xxxCommon1DimValue8.1">"Net-of-Adjustments"</definedName>
    <definedName name="xxxCommon1DimValue8.2">"Net-of-Adjustments Datatype"</definedName>
    <definedName name="xxxCommonArea1bx">0</definedName>
    <definedName name="xxxCommonArea1by">2</definedName>
    <definedName name="xxxCommonArea1ex">2</definedName>
    <definedName name="xxxCommonArea1ey">9</definedName>
    <definedName name="xxxDataBlock1bx">1</definedName>
    <definedName name="xxxDataBlock1by">15</definedName>
    <definedName name="xxxDataBlock1ex">12</definedName>
    <definedName name="xxxDataBlock1ey">89</definedName>
    <definedName name="xxxDownfootCols1Count">0</definedName>
    <definedName name="xxxDownfootRows1Count">10</definedName>
    <definedName name="xxxDownfootRows1Number0">26</definedName>
    <definedName name="xxxDownfootRows1Number1">33</definedName>
    <definedName name="xxxDownfootRows1Number2">41</definedName>
    <definedName name="xxxDownfootRows1Number3">50</definedName>
    <definedName name="xxxDownfootRows1Number4">56</definedName>
    <definedName name="xxxDownfootRows1Number5">63</definedName>
    <definedName name="xxxDownfootRows1Number6">71</definedName>
    <definedName name="xxxDownfootRows1Number7">72</definedName>
    <definedName name="xxxDownfootRows1Number8">75</definedName>
    <definedName name="xxxDownfootRows1Number9">76</definedName>
    <definedName name="xxxEntireArea1bx">0</definedName>
    <definedName name="xxxEntireArea1by">2</definedName>
    <definedName name="xxxEntireArea1ex">12</definedName>
    <definedName name="xxxEntireArea1ey">89</definedName>
    <definedName name="xxxGNVFileName">"98M&amp;S_IN.GNV"</definedName>
    <definedName name="xxxGNVStamp">969035544</definedName>
    <definedName name="xxxHeaderCols1Count">0</definedName>
    <definedName name="xxxHeaderRows1Count">0</definedName>
    <definedName name="xxxNumber_Areas">1</definedName>
    <definedName name="xxxODECols1Count">0</definedName>
    <definedName name="xxxODERows1Count">0</definedName>
    <definedName name="xxxRefreshable">1</definedName>
    <definedName name="xxxRLabel1.1.Prompt">0</definedName>
    <definedName name="xxxRLabel1.10.Prompt">0</definedName>
    <definedName name="xxxRLabel1.11.Prompt">0</definedName>
    <definedName name="xxxRLabel1.12.Prompt">0</definedName>
    <definedName name="xxxRLabel1.13.Prompt">0</definedName>
    <definedName name="xxxRLabel1.14.Prompt">0</definedName>
    <definedName name="xxxRLabel1.15.Prompt">0</definedName>
    <definedName name="xxxRLabel1.16.Prompt">0</definedName>
    <definedName name="xxxRLabel1.17.Prompt">0</definedName>
    <definedName name="xxxRLabel1.18.Prompt">0</definedName>
    <definedName name="xxxRLabel1.19.Prompt">0</definedName>
    <definedName name="xxxRLabel1.2.Prompt">0</definedName>
    <definedName name="xxxRLabel1.20.Prompt">0</definedName>
    <definedName name="xxxRLabel1.21.Prompt">0</definedName>
    <definedName name="xxxRLabel1.22.Prompt">0</definedName>
    <definedName name="xxxRLabel1.23.Prompt">0</definedName>
    <definedName name="xxxRLabel1.24.Prompt">0</definedName>
    <definedName name="xxxRLabel1.25.Prompt">0</definedName>
    <definedName name="xxxRLabel1.26.Prompt">0</definedName>
    <definedName name="xxxRLabel1.27.Prompt">0</definedName>
    <definedName name="xxxRLabel1.28.Prompt">0</definedName>
    <definedName name="xxxRLabel1.29.Prompt">0</definedName>
    <definedName name="xxxRLabel1.3.Prompt">0</definedName>
    <definedName name="xxxRLabel1.30.Prompt">0</definedName>
    <definedName name="xxxRLabel1.31.Prompt">0</definedName>
    <definedName name="xxxRLabel1.32.Prompt">0</definedName>
    <definedName name="xxxRLabel1.33.Prompt">0</definedName>
    <definedName name="xxxRLabel1.34.Prompt">0</definedName>
    <definedName name="xxxRLabel1.35.Prompt">0</definedName>
    <definedName name="xxxRLabel1.36.Prompt">0</definedName>
    <definedName name="xxxRLabel1.37.Prompt">0</definedName>
    <definedName name="xxxRLabel1.38.Prompt">0</definedName>
    <definedName name="xxxRLabel1.39.Prompt">0</definedName>
    <definedName name="xxxRLabel1.4.Prompt">0</definedName>
    <definedName name="xxxRLabel1.40.Prompt">0</definedName>
    <definedName name="xxxRLabel1.41.Prompt">0</definedName>
    <definedName name="xxxRLabel1.42.Prompt">0</definedName>
    <definedName name="xxxRLabel1.43.Prompt">0</definedName>
    <definedName name="xxxRLabel1.44.Prompt">0</definedName>
    <definedName name="xxxRLabel1.45.Prompt">0</definedName>
    <definedName name="xxxRLabel1.46.Prompt">0</definedName>
    <definedName name="xxxRLabel1.47.Prompt">0</definedName>
    <definedName name="xxxRLabel1.48.Prompt">0</definedName>
    <definedName name="xxxRLabel1.49.Prompt">0</definedName>
    <definedName name="xxxRLabel1.5.Prompt">0</definedName>
    <definedName name="xxxRLabel1.50.Prompt">0</definedName>
    <definedName name="xxxRLabel1.51.Prompt">0</definedName>
    <definedName name="xxxRLabel1.52.Prompt">0</definedName>
    <definedName name="xxxRLabel1.53.Prompt">0</definedName>
    <definedName name="xxxRLabel1.54.Prompt">0</definedName>
    <definedName name="xxxRLabel1.55.Prompt">0</definedName>
    <definedName name="xxxRLabel1.56.Prompt">0</definedName>
    <definedName name="xxxRLabel1.57.Prompt">0</definedName>
    <definedName name="xxxRLabel1.58.Prompt">0</definedName>
    <definedName name="xxxRLabel1.59.Prompt">0</definedName>
    <definedName name="xxxRLabel1.6.Prompt">0</definedName>
    <definedName name="xxxRLabel1.60.Prompt">0</definedName>
    <definedName name="xxxRLabel1.61.Prompt">0</definedName>
    <definedName name="xxxRLabel1.62.Prompt">0</definedName>
    <definedName name="xxxRLabel1.63.Prompt">0</definedName>
    <definedName name="xxxRLabel1.64.Prompt">0</definedName>
    <definedName name="xxxRLabel1.65.Prompt">0</definedName>
    <definedName name="xxxRLabel1.66.Prompt">0</definedName>
    <definedName name="xxxRLabel1.67.Prompt">0</definedName>
    <definedName name="xxxRLabel1.68.Prompt">0</definedName>
    <definedName name="xxxRLabel1.69.Prompt">0</definedName>
    <definedName name="xxxRLabel1.7.Prompt">0</definedName>
    <definedName name="xxxRLabel1.70.Prompt">0</definedName>
    <definedName name="xxxRLabel1.71.Prompt">0</definedName>
    <definedName name="xxxRLabel1.72.Prompt">0</definedName>
    <definedName name="xxxRLabel1.73.Prompt">0</definedName>
    <definedName name="xxxRLabel1.74.Prompt">0</definedName>
    <definedName name="xxxRLabel1.75.Prompt">0</definedName>
    <definedName name="xxxRLabel1.76.Prompt">0</definedName>
    <definedName name="xxxRLabel1.77.Prompt">0</definedName>
    <definedName name="xxxRLabel1.78.Prompt">0</definedName>
    <definedName name="xxxRLabel1.79.Prompt">0</definedName>
    <definedName name="xxxRLabel1.8.Prompt">0</definedName>
    <definedName name="xxxRLabel1.80.Prompt">0</definedName>
    <definedName name="xxxRLabel1.81.Prompt">0</definedName>
    <definedName name="xxxRLabel1.82.Prompt">0</definedName>
    <definedName name="xxxRLabel1.83.Prompt">0</definedName>
    <definedName name="xxxRLabel1.84.Prompt">0</definedName>
    <definedName name="xxxRLabel1.85.Prompt">0</definedName>
    <definedName name="xxxRLabel1.86.Prompt">0</definedName>
    <definedName name="xxxRLabel1.87.Prompt">0</definedName>
    <definedName name="xxxRLabel1.9.Prompt">0</definedName>
    <definedName name="xxxRowHeader1bx">0</definedName>
    <definedName name="xxxRowHeader1by">13</definedName>
    <definedName name="xxxRowHeader1ex">0</definedName>
    <definedName name="xxxRowHeader1ey">13</definedName>
    <definedName name="xxxRowLabels1bx">0</definedName>
    <definedName name="xxxRowLabels1by">15</definedName>
    <definedName name="xxxRowLabels1ex">0</definedName>
    <definedName name="xxxRowLabels1ey">89</definedName>
    <definedName name="xxxSubmittable">TRUE</definedName>
    <definedName name="xxxUDCols1Count">0</definedName>
    <definedName name="xxxUDCols1Number0">13</definedName>
    <definedName name="xxxUDCols1Over0">0</definedName>
    <definedName name="xxxUDCols1Submit0">1</definedName>
    <definedName name="xxxUDRows1Count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6" i="5" l="1"/>
  <c r="I76" i="5"/>
  <c r="H76" i="5"/>
  <c r="G76" i="5"/>
  <c r="F76" i="5"/>
  <c r="E76" i="5"/>
  <c r="D76" i="5"/>
  <c r="C76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D5" i="8" l="1"/>
  <c r="E5" i="8" s="1"/>
  <c r="F5" i="8" s="1"/>
  <c r="G5" i="8" s="1"/>
  <c r="H5" i="8" s="1"/>
  <c r="I5" i="8" s="1"/>
  <c r="J4" i="11"/>
  <c r="I4" i="11"/>
  <c r="H4" i="11"/>
  <c r="G4" i="11"/>
  <c r="F4" i="11"/>
  <c r="E4" i="11"/>
  <c r="D4" i="11"/>
  <c r="C4" i="11" s="1"/>
  <c r="C4" i="5" s="1"/>
  <c r="D5" i="2"/>
  <c r="E5" i="2"/>
  <c r="D6" i="2"/>
  <c r="E6" i="2"/>
  <c r="J73" i="5"/>
  <c r="I73" i="5"/>
  <c r="H73" i="5"/>
  <c r="F73" i="5"/>
  <c r="E73" i="5"/>
  <c r="D73" i="5"/>
  <c r="J71" i="5"/>
  <c r="I71" i="5"/>
  <c r="H71" i="5"/>
  <c r="E71" i="5"/>
  <c r="D71" i="5"/>
  <c r="J70" i="5"/>
  <c r="J69" i="5"/>
  <c r="J72" i="5" s="1"/>
  <c r="J74" i="5" s="1"/>
  <c r="J33" i="5"/>
  <c r="I33" i="5"/>
  <c r="H33" i="5"/>
  <c r="G33" i="5"/>
  <c r="F33" i="5"/>
  <c r="E33" i="5"/>
  <c r="D33" i="5"/>
  <c r="F13" i="8"/>
  <c r="I7" i="8"/>
  <c r="H7" i="8"/>
  <c r="G7" i="8"/>
  <c r="F7" i="8"/>
  <c r="E7" i="8"/>
  <c r="K10" i="11"/>
  <c r="J19" i="11"/>
  <c r="J21" i="11" s="1"/>
  <c r="J31" i="11" s="1"/>
  <c r="I17" i="11"/>
  <c r="H17" i="11" s="1"/>
  <c r="G17" i="11" s="1"/>
  <c r="F17" i="11" s="1"/>
  <c r="E17" i="11" s="1"/>
  <c r="D17" i="11" s="1"/>
  <c r="D70" i="5" s="1"/>
  <c r="I20" i="11"/>
  <c r="H20" i="11" s="1"/>
  <c r="G20" i="11" s="1"/>
  <c r="F20" i="11" s="1"/>
  <c r="E20" i="11" s="1"/>
  <c r="D20" i="11" s="1"/>
  <c r="I18" i="11"/>
  <c r="H18" i="11" s="1"/>
  <c r="G18" i="11" s="1"/>
  <c r="F18" i="11" s="1"/>
  <c r="E18" i="11" s="1"/>
  <c r="D18" i="11" s="1"/>
  <c r="I16" i="11"/>
  <c r="I69" i="5" s="1"/>
  <c r="K1" i="8"/>
  <c r="K1" i="11"/>
  <c r="D4" i="5" l="1"/>
  <c r="C20" i="5"/>
  <c r="I72" i="5"/>
  <c r="I74" i="5" s="1"/>
  <c r="E70" i="5"/>
  <c r="I70" i="5"/>
  <c r="H70" i="5"/>
  <c r="F70" i="5"/>
  <c r="F71" i="5"/>
  <c r="G70" i="5"/>
  <c r="G71" i="5"/>
  <c r="G73" i="5"/>
  <c r="K8" i="11"/>
  <c r="K7" i="11"/>
  <c r="J26" i="11"/>
  <c r="J27" i="11"/>
  <c r="J28" i="11"/>
  <c r="J41" i="5" s="1"/>
  <c r="J29" i="11"/>
  <c r="J30" i="11"/>
  <c r="J43" i="5" s="1"/>
  <c r="J39" i="5"/>
  <c r="J40" i="5"/>
  <c r="I19" i="11"/>
  <c r="H16" i="11"/>
  <c r="H69" i="5" s="1"/>
  <c r="H72" i="5" s="1"/>
  <c r="H74" i="5" s="1"/>
  <c r="E4" i="5" l="1"/>
  <c r="D20" i="5"/>
  <c r="H19" i="11"/>
  <c r="I21" i="11"/>
  <c r="I29" i="11" s="1"/>
  <c r="J42" i="5"/>
  <c r="J44" i="5" s="1"/>
  <c r="G16" i="11"/>
  <c r="G69" i="5" s="1"/>
  <c r="G72" i="5" s="1"/>
  <c r="G74" i="5" s="1"/>
  <c r="C64" i="5"/>
  <c r="C63" i="5"/>
  <c r="C62" i="5"/>
  <c r="C61" i="5"/>
  <c r="C60" i="5"/>
  <c r="C59" i="5"/>
  <c r="F4" i="5" l="1"/>
  <c r="E20" i="5"/>
  <c r="G19" i="11"/>
  <c r="I31" i="11"/>
  <c r="I30" i="11"/>
  <c r="I43" i="5" s="1"/>
  <c r="I26" i="11"/>
  <c r="I39" i="5" s="1"/>
  <c r="I27" i="11"/>
  <c r="I40" i="5" s="1"/>
  <c r="I28" i="11"/>
  <c r="I41" i="5" s="1"/>
  <c r="H21" i="11"/>
  <c r="F16" i="11"/>
  <c r="F69" i="5" s="1"/>
  <c r="F72" i="5" s="1"/>
  <c r="F74" i="5" s="1"/>
  <c r="K48" i="5"/>
  <c r="K58" i="5" s="1"/>
  <c r="J14" i="11"/>
  <c r="I14" i="11"/>
  <c r="H14" i="11"/>
  <c r="G14" i="11"/>
  <c r="F14" i="11"/>
  <c r="E14" i="11"/>
  <c r="D14" i="11"/>
  <c r="C14" i="11"/>
  <c r="G4" i="5" l="1"/>
  <c r="F20" i="5"/>
  <c r="H31" i="11"/>
  <c r="H28" i="11"/>
  <c r="H41" i="5" s="1"/>
  <c r="H30" i="11"/>
  <c r="H43" i="5" s="1"/>
  <c r="H27" i="11"/>
  <c r="H40" i="5" s="1"/>
  <c r="H26" i="11"/>
  <c r="H39" i="5" s="1"/>
  <c r="H29" i="11"/>
  <c r="I42" i="5"/>
  <c r="I44" i="5" s="1"/>
  <c r="G21" i="11"/>
  <c r="G29" i="11"/>
  <c r="F19" i="11"/>
  <c r="E16" i="11"/>
  <c r="E69" i="5" s="1"/>
  <c r="E72" i="5" s="1"/>
  <c r="E74" i="5" s="1"/>
  <c r="F37" i="5"/>
  <c r="F47" i="5" s="1"/>
  <c r="F57" i="5" s="1"/>
  <c r="F67" i="5" s="1"/>
  <c r="E37" i="5"/>
  <c r="E47" i="5" s="1"/>
  <c r="E57" i="5" s="1"/>
  <c r="E67" i="5" s="1"/>
  <c r="D37" i="5"/>
  <c r="D47" i="5" s="1"/>
  <c r="D57" i="5" s="1"/>
  <c r="D67" i="5" s="1"/>
  <c r="C37" i="5"/>
  <c r="C47" i="5" s="1"/>
  <c r="C57" i="5" s="1"/>
  <c r="C67" i="5" s="1"/>
  <c r="H42" i="5" l="1"/>
  <c r="H44" i="5" s="1"/>
  <c r="H4" i="5"/>
  <c r="G20" i="5"/>
  <c r="G37" i="5" s="1"/>
  <c r="G47" i="5" s="1"/>
  <c r="G57" i="5" s="1"/>
  <c r="G67" i="5" s="1"/>
  <c r="K6" i="11"/>
  <c r="F21" i="11"/>
  <c r="F29" i="11"/>
  <c r="G31" i="11"/>
  <c r="G30" i="11"/>
  <c r="G43" i="5" s="1"/>
  <c r="G28" i="11"/>
  <c r="G41" i="5" s="1"/>
  <c r="G27" i="11"/>
  <c r="G40" i="5" s="1"/>
  <c r="G26" i="11"/>
  <c r="G39" i="5" s="1"/>
  <c r="E19" i="11"/>
  <c r="D16" i="11"/>
  <c r="D69" i="5" s="1"/>
  <c r="D72" i="5" s="1"/>
  <c r="D74" i="5" s="1"/>
  <c r="F2" i="33"/>
  <c r="E39" i="33"/>
  <c r="D37" i="33"/>
  <c r="C37" i="33"/>
  <c r="E36" i="33"/>
  <c r="E35" i="33"/>
  <c r="D33" i="33"/>
  <c r="C33" i="33"/>
  <c r="E32" i="33"/>
  <c r="E31" i="33"/>
  <c r="D27" i="33"/>
  <c r="C27" i="33"/>
  <c r="E26" i="33"/>
  <c r="E25" i="33"/>
  <c r="E24" i="33"/>
  <c r="E23" i="33"/>
  <c r="E22" i="33"/>
  <c r="D20" i="33"/>
  <c r="C20" i="33"/>
  <c r="E19" i="33"/>
  <c r="E18" i="33"/>
  <c r="E17" i="33"/>
  <c r="E16" i="33"/>
  <c r="E15" i="33"/>
  <c r="E14" i="33"/>
  <c r="E13" i="33"/>
  <c r="D11" i="33"/>
  <c r="C11" i="33"/>
  <c r="E10" i="33"/>
  <c r="E9" i="33"/>
  <c r="E8" i="33"/>
  <c r="E7" i="33"/>
  <c r="E6" i="33"/>
  <c r="E5" i="33"/>
  <c r="E4" i="33"/>
  <c r="W36" i="33"/>
  <c r="W35" i="33"/>
  <c r="W32" i="33"/>
  <c r="W31" i="33"/>
  <c r="W26" i="33"/>
  <c r="W25" i="33"/>
  <c r="W24" i="33"/>
  <c r="W23" i="33"/>
  <c r="W22" i="33"/>
  <c r="W19" i="33"/>
  <c r="W18" i="33"/>
  <c r="W17" i="33"/>
  <c r="W16" i="33"/>
  <c r="W15" i="33"/>
  <c r="W14" i="33"/>
  <c r="W13" i="33"/>
  <c r="W10" i="33"/>
  <c r="W9" i="33"/>
  <c r="W8" i="33"/>
  <c r="W7" i="33"/>
  <c r="W6" i="33"/>
  <c r="W5" i="33"/>
  <c r="W4" i="33"/>
  <c r="T36" i="33"/>
  <c r="T35" i="33"/>
  <c r="T32" i="33"/>
  <c r="T31" i="33"/>
  <c r="T26" i="33"/>
  <c r="T25" i="33"/>
  <c r="T24" i="33"/>
  <c r="T23" i="33"/>
  <c r="T22" i="33"/>
  <c r="T19" i="33"/>
  <c r="T18" i="33"/>
  <c r="T17" i="33"/>
  <c r="T16" i="33"/>
  <c r="T15" i="33"/>
  <c r="T14" i="33"/>
  <c r="T13" i="33"/>
  <c r="T10" i="33"/>
  <c r="T9" i="33"/>
  <c r="T8" i="33"/>
  <c r="T7" i="33"/>
  <c r="T6" i="33"/>
  <c r="T5" i="33"/>
  <c r="T4" i="33"/>
  <c r="Q36" i="33"/>
  <c r="Q35" i="33"/>
  <c r="Q32" i="33"/>
  <c r="Q31" i="33"/>
  <c r="Q26" i="33"/>
  <c r="Q25" i="33"/>
  <c r="Q24" i="33"/>
  <c r="Q23" i="33"/>
  <c r="Q22" i="33"/>
  <c r="Q19" i="33"/>
  <c r="Q18" i="33"/>
  <c r="Q17" i="33"/>
  <c r="Q16" i="33"/>
  <c r="Q15" i="33"/>
  <c r="Q14" i="33"/>
  <c r="Q13" i="33"/>
  <c r="Q10" i="33"/>
  <c r="Q9" i="33"/>
  <c r="Q8" i="33"/>
  <c r="Q7" i="33"/>
  <c r="Q6" i="33"/>
  <c r="Q5" i="33"/>
  <c r="Q4" i="33"/>
  <c r="N36" i="33"/>
  <c r="N35" i="33"/>
  <c r="N32" i="33"/>
  <c r="N31" i="33"/>
  <c r="N26" i="33"/>
  <c r="N25" i="33"/>
  <c r="N24" i="33"/>
  <c r="N23" i="33"/>
  <c r="N22" i="33"/>
  <c r="N19" i="33"/>
  <c r="N18" i="33"/>
  <c r="N17" i="33"/>
  <c r="N16" i="33"/>
  <c r="N15" i="33"/>
  <c r="N14" i="33"/>
  <c r="N13" i="33"/>
  <c r="N10" i="33"/>
  <c r="N9" i="33"/>
  <c r="N8" i="33"/>
  <c r="N7" i="33"/>
  <c r="N6" i="33"/>
  <c r="N5" i="33"/>
  <c r="N4" i="33"/>
  <c r="K36" i="33"/>
  <c r="K35" i="33"/>
  <c r="K32" i="33"/>
  <c r="K31" i="33"/>
  <c r="K26" i="33"/>
  <c r="K25" i="33"/>
  <c r="K24" i="33"/>
  <c r="K23" i="33"/>
  <c r="K22" i="33"/>
  <c r="K19" i="33"/>
  <c r="K18" i="33"/>
  <c r="K17" i="33"/>
  <c r="K16" i="33"/>
  <c r="K15" i="33"/>
  <c r="K14" i="33"/>
  <c r="K13" i="33"/>
  <c r="K10" i="33"/>
  <c r="K9" i="33"/>
  <c r="K8" i="33"/>
  <c r="K7" i="33"/>
  <c r="K6" i="33"/>
  <c r="K5" i="33"/>
  <c r="K4" i="33"/>
  <c r="H36" i="33"/>
  <c r="H35" i="33"/>
  <c r="H32" i="33"/>
  <c r="H31" i="33"/>
  <c r="H26" i="33"/>
  <c r="H25" i="33"/>
  <c r="H24" i="33"/>
  <c r="H23" i="33"/>
  <c r="H22" i="33"/>
  <c r="H19" i="33"/>
  <c r="H18" i="33"/>
  <c r="H17" i="33"/>
  <c r="H16" i="33"/>
  <c r="H15" i="33"/>
  <c r="H14" i="33"/>
  <c r="H13" i="33"/>
  <c r="H10" i="33"/>
  <c r="H9" i="33"/>
  <c r="H8" i="33"/>
  <c r="H7" i="33"/>
  <c r="H6" i="33"/>
  <c r="H5" i="33"/>
  <c r="H4" i="33"/>
  <c r="G1" i="33"/>
  <c r="I1" i="33"/>
  <c r="I2" i="33"/>
  <c r="L2" i="33" s="1"/>
  <c r="O2" i="33" s="1"/>
  <c r="I4" i="5" l="1"/>
  <c r="H20" i="5"/>
  <c r="H37" i="5" s="1"/>
  <c r="H47" i="5" s="1"/>
  <c r="H57" i="5" s="1"/>
  <c r="H67" i="5" s="1"/>
  <c r="E21" i="11"/>
  <c r="E7" i="2" s="1"/>
  <c r="E29" i="11"/>
  <c r="K9" i="11"/>
  <c r="D19" i="11"/>
  <c r="G42" i="5"/>
  <c r="G44" i="5" s="1"/>
  <c r="F31" i="11"/>
  <c r="F27" i="11"/>
  <c r="F40" i="5" s="1"/>
  <c r="F28" i="11"/>
  <c r="F41" i="5" s="1"/>
  <c r="F30" i="11"/>
  <c r="F43" i="5" s="1"/>
  <c r="F26" i="11"/>
  <c r="F39" i="5" s="1"/>
  <c r="E11" i="33"/>
  <c r="E20" i="33"/>
  <c r="J1" i="33"/>
  <c r="L1" i="33"/>
  <c r="E33" i="33"/>
  <c r="C40" i="33"/>
  <c r="E27" i="33"/>
  <c r="D40" i="33"/>
  <c r="E37" i="33"/>
  <c r="R2" i="33"/>
  <c r="U2" i="33" s="1"/>
  <c r="J4" i="5" l="1"/>
  <c r="J20" i="5" s="1"/>
  <c r="J37" i="5" s="1"/>
  <c r="J47" i="5" s="1"/>
  <c r="J57" i="5" s="1"/>
  <c r="J67" i="5" s="1"/>
  <c r="I20" i="5"/>
  <c r="I37" i="5" s="1"/>
  <c r="I47" i="5" s="1"/>
  <c r="I57" i="5" s="1"/>
  <c r="I67" i="5" s="1"/>
  <c r="D21" i="11"/>
  <c r="D7" i="2" s="1"/>
  <c r="D29" i="11"/>
  <c r="F42" i="5"/>
  <c r="F44" i="5" s="1"/>
  <c r="E31" i="11"/>
  <c r="E30" i="11"/>
  <c r="E43" i="5" s="1"/>
  <c r="E27" i="11"/>
  <c r="E40" i="5" s="1"/>
  <c r="K11" i="11"/>
  <c r="E28" i="11"/>
  <c r="E41" i="5" s="1"/>
  <c r="E26" i="11"/>
  <c r="E39" i="5" s="1"/>
  <c r="E40" i="33"/>
  <c r="M1" i="33"/>
  <c r="O1" i="33"/>
  <c r="E42" i="5" l="1"/>
  <c r="E44" i="5" s="1"/>
  <c r="D31" i="11"/>
  <c r="D28" i="11"/>
  <c r="D41" i="5" s="1"/>
  <c r="D30" i="11"/>
  <c r="D43" i="5" s="1"/>
  <c r="D27" i="11"/>
  <c r="D40" i="5" s="1"/>
  <c r="D26" i="11"/>
  <c r="D39" i="5" s="1"/>
  <c r="D42" i="5" s="1"/>
  <c r="R1" i="33"/>
  <c r="P1" i="33"/>
  <c r="D44" i="5" l="1"/>
  <c r="U1" i="33"/>
  <c r="S1" i="33"/>
  <c r="V1" i="33" l="1"/>
  <c r="C33" i="5"/>
  <c r="J14" i="8" l="1"/>
  <c r="J15" i="8" l="1"/>
  <c r="H60" i="5" l="1"/>
  <c r="I60" i="5"/>
  <c r="D13" i="8" l="1"/>
  <c r="J9" i="8"/>
  <c r="J8" i="8"/>
  <c r="J6" i="8" l="1"/>
  <c r="G13" i="8" l="1"/>
  <c r="H13" i="8" s="1"/>
  <c r="I13" i="8" s="1"/>
  <c r="J63" i="5"/>
  <c r="I63" i="5"/>
  <c r="H63" i="5"/>
  <c r="G63" i="5"/>
  <c r="F63" i="5"/>
  <c r="J61" i="5"/>
  <c r="I61" i="5"/>
  <c r="H61" i="5"/>
  <c r="G61" i="5"/>
  <c r="F61" i="5"/>
  <c r="J60" i="5"/>
  <c r="G60" i="5"/>
  <c r="F60" i="5"/>
  <c r="J59" i="5"/>
  <c r="I59" i="5"/>
  <c r="H59" i="5"/>
  <c r="G59" i="5"/>
  <c r="F59" i="5"/>
  <c r="J13" i="8" l="1"/>
  <c r="D7" i="8"/>
  <c r="J7" i="8" s="1"/>
  <c r="J6" i="25" l="1"/>
  <c r="I6" i="25"/>
  <c r="H6" i="25"/>
  <c r="G6" i="25"/>
  <c r="F6" i="25"/>
  <c r="J16" i="31"/>
  <c r="I16" i="31"/>
  <c r="H16" i="31"/>
  <c r="G16" i="31"/>
  <c r="F16" i="31"/>
  <c r="E16" i="31"/>
  <c r="D16" i="31"/>
  <c r="J15" i="31"/>
  <c r="I15" i="31"/>
  <c r="H15" i="31"/>
  <c r="G15" i="31"/>
  <c r="F15" i="31"/>
  <c r="E15" i="31"/>
  <c r="D15" i="31"/>
  <c r="J14" i="31"/>
  <c r="I14" i="31"/>
  <c r="H14" i="31"/>
  <c r="G14" i="31"/>
  <c r="F14" i="31"/>
  <c r="E14" i="31"/>
  <c r="D14" i="31"/>
  <c r="J13" i="31"/>
  <c r="I13" i="31"/>
  <c r="H13" i="31"/>
  <c r="G13" i="31"/>
  <c r="F13" i="31"/>
  <c r="E13" i="31"/>
  <c r="D13" i="31"/>
  <c r="J12" i="31"/>
  <c r="I12" i="31"/>
  <c r="H12" i="31"/>
  <c r="G12" i="31"/>
  <c r="F12" i="31"/>
  <c r="E12" i="31"/>
  <c r="D12" i="31"/>
  <c r="J11" i="31"/>
  <c r="I11" i="31"/>
  <c r="H11" i="31"/>
  <c r="G11" i="31"/>
  <c r="F11" i="31"/>
  <c r="E11" i="31"/>
  <c r="D11" i="31"/>
  <c r="J10" i="31"/>
  <c r="I10" i="31"/>
  <c r="H10" i="31"/>
  <c r="G10" i="31"/>
  <c r="F10" i="31"/>
  <c r="E10" i="31"/>
  <c r="D10" i="31"/>
  <c r="J9" i="31"/>
  <c r="I9" i="31"/>
  <c r="H9" i="31"/>
  <c r="G9" i="31"/>
  <c r="F9" i="31"/>
  <c r="E9" i="31"/>
  <c r="D9" i="31"/>
  <c r="J8" i="31"/>
  <c r="I8" i="31"/>
  <c r="H8" i="31"/>
  <c r="G8" i="31"/>
  <c r="F8" i="31"/>
  <c r="E8" i="31"/>
  <c r="D8" i="31"/>
  <c r="J7" i="31"/>
  <c r="I7" i="31"/>
  <c r="H7" i="31"/>
  <c r="G7" i="31"/>
  <c r="F7" i="31"/>
  <c r="E7" i="31"/>
  <c r="D7" i="31"/>
  <c r="J6" i="31"/>
  <c r="I6" i="31"/>
  <c r="H6" i="31"/>
  <c r="G6" i="31"/>
  <c r="F6" i="31"/>
  <c r="E6" i="31"/>
  <c r="D6" i="31"/>
  <c r="J11" i="30"/>
  <c r="I11" i="30"/>
  <c r="H11" i="30"/>
  <c r="G11" i="30"/>
  <c r="F11" i="30"/>
  <c r="E11" i="30"/>
  <c r="J10" i="30"/>
  <c r="I10" i="30"/>
  <c r="H10" i="30"/>
  <c r="G10" i="30"/>
  <c r="F10" i="30"/>
  <c r="E10" i="30"/>
  <c r="J9" i="30"/>
  <c r="I9" i="30"/>
  <c r="H9" i="30"/>
  <c r="G9" i="30"/>
  <c r="F9" i="30"/>
  <c r="E9" i="30"/>
  <c r="J8" i="30"/>
  <c r="I8" i="30"/>
  <c r="H8" i="30"/>
  <c r="G8" i="30"/>
  <c r="F8" i="30"/>
  <c r="E8" i="30"/>
  <c r="J7" i="30"/>
  <c r="I7" i="30"/>
  <c r="H7" i="30"/>
  <c r="G7" i="30"/>
  <c r="F7" i="30"/>
  <c r="E7" i="30"/>
  <c r="J6" i="30"/>
  <c r="I6" i="30"/>
  <c r="H6" i="30"/>
  <c r="G6" i="30"/>
  <c r="F6" i="30"/>
  <c r="E6" i="30"/>
  <c r="C33" i="32"/>
  <c r="D32" i="32"/>
  <c r="E32" i="32" s="1"/>
  <c r="F32" i="32" s="1"/>
  <c r="G32" i="32" s="1"/>
  <c r="H32" i="32" s="1"/>
  <c r="I32" i="32" s="1"/>
  <c r="J32" i="32" s="1"/>
  <c r="K16" i="32" s="1"/>
  <c r="D31" i="32"/>
  <c r="E31" i="32" s="1"/>
  <c r="F31" i="32" s="1"/>
  <c r="G31" i="32" s="1"/>
  <c r="H31" i="32" s="1"/>
  <c r="I31" i="32" s="1"/>
  <c r="J31" i="32" s="1"/>
  <c r="K15" i="32" s="1"/>
  <c r="D30" i="32"/>
  <c r="E30" i="32" s="1"/>
  <c r="F30" i="32" s="1"/>
  <c r="G30" i="32" s="1"/>
  <c r="H30" i="32" s="1"/>
  <c r="I30" i="32" s="1"/>
  <c r="J30" i="32" s="1"/>
  <c r="K14" i="32" s="1"/>
  <c r="D29" i="32"/>
  <c r="E29" i="32" s="1"/>
  <c r="F29" i="32" s="1"/>
  <c r="G29" i="32" s="1"/>
  <c r="H29" i="32" s="1"/>
  <c r="I29" i="32" s="1"/>
  <c r="J29" i="32" s="1"/>
  <c r="K13" i="32" s="1"/>
  <c r="D28" i="32"/>
  <c r="E28" i="32" s="1"/>
  <c r="F28" i="32" s="1"/>
  <c r="G28" i="32" s="1"/>
  <c r="H28" i="32" s="1"/>
  <c r="I28" i="32" s="1"/>
  <c r="J28" i="32" s="1"/>
  <c r="K12" i="32" s="1"/>
  <c r="D27" i="32"/>
  <c r="E27" i="32" s="1"/>
  <c r="F27" i="32" s="1"/>
  <c r="G27" i="32" s="1"/>
  <c r="H27" i="32" s="1"/>
  <c r="I27" i="32" s="1"/>
  <c r="J27" i="32" s="1"/>
  <c r="K11" i="32" s="1"/>
  <c r="D26" i="32"/>
  <c r="E26" i="32" s="1"/>
  <c r="F26" i="32" s="1"/>
  <c r="G26" i="32" s="1"/>
  <c r="H26" i="32" s="1"/>
  <c r="I26" i="32" s="1"/>
  <c r="J26" i="32" s="1"/>
  <c r="K10" i="32" s="1"/>
  <c r="D25" i="32"/>
  <c r="D25" i="31" s="1"/>
  <c r="D24" i="32"/>
  <c r="E24" i="32" s="1"/>
  <c r="F24" i="32" s="1"/>
  <c r="G24" i="32" s="1"/>
  <c r="H24" i="32" s="1"/>
  <c r="I24" i="32" s="1"/>
  <c r="J24" i="32" s="1"/>
  <c r="K8" i="32" s="1"/>
  <c r="D23" i="32"/>
  <c r="E23" i="32" s="1"/>
  <c r="F23" i="32" s="1"/>
  <c r="G23" i="32" s="1"/>
  <c r="H23" i="32" s="1"/>
  <c r="I23" i="32" s="1"/>
  <c r="J23" i="32" s="1"/>
  <c r="K7" i="32" s="1"/>
  <c r="D22" i="32"/>
  <c r="E22" i="32" s="1"/>
  <c r="E22" i="31" s="1"/>
  <c r="K1" i="32"/>
  <c r="J20" i="31"/>
  <c r="I20" i="31"/>
  <c r="H20" i="31"/>
  <c r="G20" i="31"/>
  <c r="F20" i="31"/>
  <c r="E20" i="31"/>
  <c r="D20" i="31"/>
  <c r="C20" i="31"/>
  <c r="K1" i="31"/>
  <c r="C22" i="30"/>
  <c r="C23" i="30" s="1"/>
  <c r="J15" i="30"/>
  <c r="I15" i="30"/>
  <c r="H15" i="30"/>
  <c r="G15" i="30"/>
  <c r="F15" i="30"/>
  <c r="E15" i="30"/>
  <c r="D15" i="30"/>
  <c r="C15" i="30"/>
  <c r="K1" i="30"/>
  <c r="I30" i="29"/>
  <c r="J30" i="29" s="1"/>
  <c r="H30" i="29"/>
  <c r="G30" i="29"/>
  <c r="F30" i="29"/>
  <c r="E30" i="29"/>
  <c r="D30" i="29"/>
  <c r="I29" i="29"/>
  <c r="H29" i="29"/>
  <c r="G29" i="29"/>
  <c r="F29" i="29"/>
  <c r="E29" i="29"/>
  <c r="D29" i="29"/>
  <c r="I28" i="29"/>
  <c r="H28" i="29"/>
  <c r="G28" i="29"/>
  <c r="F28" i="29"/>
  <c r="E28" i="29"/>
  <c r="D28" i="29"/>
  <c r="I27" i="29"/>
  <c r="H27" i="29"/>
  <c r="G27" i="29"/>
  <c r="F27" i="29"/>
  <c r="E27" i="29"/>
  <c r="D27" i="29"/>
  <c r="J23" i="29"/>
  <c r="J22" i="29"/>
  <c r="J21" i="29"/>
  <c r="J20" i="29"/>
  <c r="J16" i="29"/>
  <c r="J15" i="29"/>
  <c r="J14" i="29"/>
  <c r="J13" i="29"/>
  <c r="I12" i="29"/>
  <c r="I19" i="29" s="1"/>
  <c r="I26" i="29" s="1"/>
  <c r="H12" i="29"/>
  <c r="H19" i="29" s="1"/>
  <c r="H26" i="29" s="1"/>
  <c r="G12" i="29"/>
  <c r="G19" i="29" s="1"/>
  <c r="G26" i="29" s="1"/>
  <c r="F12" i="29"/>
  <c r="F19" i="29" s="1"/>
  <c r="F26" i="29" s="1"/>
  <c r="E12" i="29"/>
  <c r="E19" i="29" s="1"/>
  <c r="E26" i="29" s="1"/>
  <c r="D12" i="29"/>
  <c r="D19" i="29" s="1"/>
  <c r="D26" i="29" s="1"/>
  <c r="J9" i="29"/>
  <c r="J8" i="29"/>
  <c r="J7" i="29"/>
  <c r="J6" i="29"/>
  <c r="K1" i="29"/>
  <c r="L1" i="28"/>
  <c r="C22" i="27"/>
  <c r="C23" i="27" s="1"/>
  <c r="K7" i="27"/>
  <c r="K1" i="27"/>
  <c r="D31" i="31" l="1"/>
  <c r="J28" i="31"/>
  <c r="D23" i="31"/>
  <c r="D27" i="31"/>
  <c r="F28" i="31"/>
  <c r="H29" i="31"/>
  <c r="J28" i="29"/>
  <c r="J29" i="29"/>
  <c r="E24" i="31"/>
  <c r="I26" i="31"/>
  <c r="E28" i="31"/>
  <c r="K12" i="31" s="1"/>
  <c r="G29" i="31"/>
  <c r="I30" i="31"/>
  <c r="E32" i="31"/>
  <c r="J27" i="31"/>
  <c r="F32" i="31"/>
  <c r="J27" i="29"/>
  <c r="E23" i="31"/>
  <c r="G24" i="31"/>
  <c r="E27" i="31"/>
  <c r="G28" i="31"/>
  <c r="I29" i="31"/>
  <c r="E31" i="31"/>
  <c r="K15" i="31" s="1"/>
  <c r="G32" i="31"/>
  <c r="J29" i="31"/>
  <c r="F24" i="31"/>
  <c r="D22" i="31"/>
  <c r="F23" i="31"/>
  <c r="H24" i="31"/>
  <c r="D26" i="31"/>
  <c r="F27" i="31"/>
  <c r="H28" i="31"/>
  <c r="D30" i="31"/>
  <c r="F31" i="31"/>
  <c r="H32" i="31"/>
  <c r="J30" i="31"/>
  <c r="K14" i="31" s="1"/>
  <c r="G23" i="31"/>
  <c r="I24" i="31"/>
  <c r="E26" i="31"/>
  <c r="G27" i="31"/>
  <c r="I28" i="31"/>
  <c r="E30" i="31"/>
  <c r="G31" i="31"/>
  <c r="I32" i="31"/>
  <c r="J23" i="31"/>
  <c r="J31" i="31"/>
  <c r="H23" i="31"/>
  <c r="F26" i="31"/>
  <c r="H27" i="31"/>
  <c r="D29" i="31"/>
  <c r="F30" i="31"/>
  <c r="H31" i="31"/>
  <c r="J24" i="31"/>
  <c r="K8" i="31" s="1"/>
  <c r="J32" i="31"/>
  <c r="K16" i="31" s="1"/>
  <c r="I23" i="31"/>
  <c r="G26" i="31"/>
  <c r="I27" i="31"/>
  <c r="E29" i="31"/>
  <c r="K13" i="31" s="1"/>
  <c r="G30" i="31"/>
  <c r="I31" i="31"/>
  <c r="D24" i="31"/>
  <c r="H26" i="31"/>
  <c r="D28" i="31"/>
  <c r="F29" i="31"/>
  <c r="H30" i="31"/>
  <c r="D32" i="31"/>
  <c r="J26" i="31"/>
  <c r="D20" i="27"/>
  <c r="E20" i="27" s="1"/>
  <c r="F20" i="27" s="1"/>
  <c r="G20" i="27" s="1"/>
  <c r="H20" i="27" s="1"/>
  <c r="I20" i="27" s="1"/>
  <c r="J20" i="27" s="1"/>
  <c r="J20" i="30" s="1"/>
  <c r="E25" i="32"/>
  <c r="D33" i="32"/>
  <c r="F22" i="32"/>
  <c r="F22" i="31" s="1"/>
  <c r="D9" i="27"/>
  <c r="D9" i="30" s="1"/>
  <c r="D21" i="27"/>
  <c r="D10" i="27"/>
  <c r="D10" i="30" s="1"/>
  <c r="D22" i="27"/>
  <c r="D17" i="27"/>
  <c r="D6" i="27"/>
  <c r="D6" i="30" s="1"/>
  <c r="D18" i="27"/>
  <c r="D7" i="27"/>
  <c r="D7" i="30" s="1"/>
  <c r="D11" i="27"/>
  <c r="D11" i="30" s="1"/>
  <c r="D19" i="27"/>
  <c r="D8" i="27"/>
  <c r="D8" i="30" s="1"/>
  <c r="D12" i="27"/>
  <c r="D12" i="30" s="1"/>
  <c r="D6" i="28" s="1"/>
  <c r="K11" i="31" l="1"/>
  <c r="K7" i="31"/>
  <c r="K10" i="31"/>
  <c r="F25" i="32"/>
  <c r="F33" i="32" s="1"/>
  <c r="E25" i="31"/>
  <c r="D17" i="32"/>
  <c r="D17" i="31" s="1"/>
  <c r="D5" i="28" s="1"/>
  <c r="D33" i="31"/>
  <c r="E33" i="32"/>
  <c r="E33" i="31" s="1"/>
  <c r="K9" i="27"/>
  <c r="G20" i="30"/>
  <c r="E20" i="30"/>
  <c r="K9" i="30" s="1"/>
  <c r="H20" i="30"/>
  <c r="I20" i="30"/>
  <c r="F20" i="30"/>
  <c r="D20" i="30"/>
  <c r="E22" i="27"/>
  <c r="D22" i="30"/>
  <c r="E18" i="27"/>
  <c r="D18" i="30"/>
  <c r="E17" i="27"/>
  <c r="E17" i="30" s="1"/>
  <c r="D17" i="30"/>
  <c r="E19" i="27"/>
  <c r="D19" i="30"/>
  <c r="E21" i="27"/>
  <c r="D21" i="30"/>
  <c r="G22" i="32"/>
  <c r="G22" i="31" s="1"/>
  <c r="D23" i="27"/>
  <c r="D23" i="30" s="1"/>
  <c r="E17" i="32" l="1"/>
  <c r="E17" i="31" s="1"/>
  <c r="E5" i="28" s="1"/>
  <c r="D7" i="28"/>
  <c r="F17" i="32"/>
  <c r="F17" i="31" s="1"/>
  <c r="F5" i="28" s="1"/>
  <c r="F33" i="31"/>
  <c r="G25" i="32"/>
  <c r="G33" i="32" s="1"/>
  <c r="F25" i="31"/>
  <c r="E23" i="27"/>
  <c r="E23" i="30" s="1"/>
  <c r="E7" i="28" s="1"/>
  <c r="F19" i="27"/>
  <c r="E19" i="30"/>
  <c r="F18" i="27"/>
  <c r="E18" i="30"/>
  <c r="F21" i="27"/>
  <c r="E21" i="30"/>
  <c r="F22" i="27"/>
  <c r="E22" i="30"/>
  <c r="H22" i="32"/>
  <c r="H22" i="31" s="1"/>
  <c r="F17" i="27"/>
  <c r="F17" i="30" s="1"/>
  <c r="H25" i="32" l="1"/>
  <c r="G25" i="31"/>
  <c r="G17" i="32"/>
  <c r="G17" i="31" s="1"/>
  <c r="G5" i="28" s="1"/>
  <c r="G33" i="31"/>
  <c r="E12" i="27"/>
  <c r="E12" i="30" s="1"/>
  <c r="E6" i="28" s="1"/>
  <c r="G22" i="27"/>
  <c r="F22" i="30"/>
  <c r="G18" i="27"/>
  <c r="F18" i="30"/>
  <c r="G21" i="27"/>
  <c r="F21" i="30"/>
  <c r="G19" i="27"/>
  <c r="F19" i="30"/>
  <c r="H33" i="32"/>
  <c r="I22" i="32"/>
  <c r="I22" i="31" s="1"/>
  <c r="F23" i="27"/>
  <c r="F23" i="30" s="1"/>
  <c r="F7" i="28" s="1"/>
  <c r="G17" i="27"/>
  <c r="G17" i="30" s="1"/>
  <c r="H17" i="32" l="1"/>
  <c r="H17" i="31" s="1"/>
  <c r="H5" i="28" s="1"/>
  <c r="H33" i="31"/>
  <c r="I25" i="32"/>
  <c r="I33" i="32" s="1"/>
  <c r="H25" i="31"/>
  <c r="H19" i="27"/>
  <c r="G19" i="30"/>
  <c r="H18" i="27"/>
  <c r="G18" i="30"/>
  <c r="H21" i="27"/>
  <c r="G21" i="30"/>
  <c r="H22" i="27"/>
  <c r="G22" i="30"/>
  <c r="J22" i="32"/>
  <c r="J22" i="31" s="1"/>
  <c r="K6" i="31" s="1"/>
  <c r="H17" i="27"/>
  <c r="H17" i="30" s="1"/>
  <c r="G23" i="27"/>
  <c r="G23" i="30" s="1"/>
  <c r="G7" i="28" s="1"/>
  <c r="I17" i="32" l="1"/>
  <c r="I17" i="31" s="1"/>
  <c r="I5" i="28" s="1"/>
  <c r="I33" i="31"/>
  <c r="J25" i="32"/>
  <c r="I25" i="31"/>
  <c r="I22" i="27"/>
  <c r="H22" i="30"/>
  <c r="I18" i="27"/>
  <c r="H18" i="30"/>
  <c r="I21" i="27"/>
  <c r="H21" i="30"/>
  <c r="I19" i="27"/>
  <c r="H19" i="30"/>
  <c r="J33" i="32"/>
  <c r="J33" i="31" s="1"/>
  <c r="K17" i="31" s="1"/>
  <c r="K5" i="28" s="1"/>
  <c r="K6" i="32"/>
  <c r="I17" i="27"/>
  <c r="I17" i="30" s="1"/>
  <c r="H23" i="27"/>
  <c r="H23" i="30" s="1"/>
  <c r="H7" i="28" s="1"/>
  <c r="F12" i="27"/>
  <c r="F12" i="30" s="1"/>
  <c r="F6" i="28" s="1"/>
  <c r="K9" i="32" l="1"/>
  <c r="J25" i="31"/>
  <c r="K9" i="31" s="1"/>
  <c r="J19" i="27"/>
  <c r="I19" i="30"/>
  <c r="J18" i="27"/>
  <c r="J18" i="30" s="1"/>
  <c r="K7" i="30" s="1"/>
  <c r="I18" i="30"/>
  <c r="J21" i="27"/>
  <c r="I21" i="30"/>
  <c r="J22" i="27"/>
  <c r="J22" i="30" s="1"/>
  <c r="K11" i="30" s="1"/>
  <c r="I22" i="30"/>
  <c r="K17" i="32"/>
  <c r="J17" i="32"/>
  <c r="J17" i="31" s="1"/>
  <c r="J5" i="28" s="1"/>
  <c r="J17" i="27"/>
  <c r="I23" i="27"/>
  <c r="I23" i="30" s="1"/>
  <c r="I7" i="28" s="1"/>
  <c r="G12" i="27"/>
  <c r="G12" i="30" s="1"/>
  <c r="G6" i="28" s="1"/>
  <c r="J23" i="27" l="1"/>
  <c r="J23" i="30" s="1"/>
  <c r="J17" i="30"/>
  <c r="K6" i="30" s="1"/>
  <c r="J21" i="30"/>
  <c r="K10" i="30" s="1"/>
  <c r="K10" i="27"/>
  <c r="K8" i="27"/>
  <c r="J19" i="30"/>
  <c r="K8" i="30" s="1"/>
  <c r="K6" i="27"/>
  <c r="H12" i="27"/>
  <c r="H12" i="30" s="1"/>
  <c r="H6" i="28" s="1"/>
  <c r="K12" i="30" l="1"/>
  <c r="K6" i="28" s="1"/>
  <c r="J7" i="28"/>
  <c r="I12" i="27"/>
  <c r="I12" i="30" s="1"/>
  <c r="I6" i="28" s="1"/>
  <c r="K11" i="27"/>
  <c r="J12" i="27" l="1"/>
  <c r="J12" i="30" s="1"/>
  <c r="J6" i="28" s="1"/>
  <c r="K12" i="27"/>
  <c r="I12" i="8" l="1"/>
  <c r="I19" i="8" s="1"/>
  <c r="I26" i="8" s="1"/>
  <c r="H12" i="8"/>
  <c r="H19" i="8" s="1"/>
  <c r="H26" i="8" s="1"/>
  <c r="G12" i="8"/>
  <c r="G19" i="8" s="1"/>
  <c r="G26" i="8" s="1"/>
  <c r="F12" i="8"/>
  <c r="F19" i="8" s="1"/>
  <c r="F26" i="8" s="1"/>
  <c r="E12" i="8"/>
  <c r="E19" i="8" s="1"/>
  <c r="E26" i="8" s="1"/>
  <c r="D12" i="8"/>
  <c r="D19" i="8" s="1"/>
  <c r="D26" i="8" s="1"/>
  <c r="I12" i="15"/>
  <c r="I19" i="15" s="1"/>
  <c r="I26" i="15" s="1"/>
  <c r="H12" i="15"/>
  <c r="H19" i="15" s="1"/>
  <c r="H26" i="15" s="1"/>
  <c r="G12" i="15"/>
  <c r="G19" i="15" s="1"/>
  <c r="G26" i="15" s="1"/>
  <c r="F12" i="15"/>
  <c r="F19" i="15" s="1"/>
  <c r="F26" i="15" s="1"/>
  <c r="E12" i="15"/>
  <c r="E19" i="15" s="1"/>
  <c r="E26" i="15" s="1"/>
  <c r="D12" i="15"/>
  <c r="D19" i="15" s="1"/>
  <c r="D26" i="15" s="1"/>
  <c r="J15" i="16"/>
  <c r="I15" i="16"/>
  <c r="H15" i="16"/>
  <c r="G15" i="16"/>
  <c r="F15" i="16"/>
  <c r="E15" i="16"/>
  <c r="D15" i="16"/>
  <c r="C15" i="16"/>
  <c r="J20" i="13"/>
  <c r="I20" i="13"/>
  <c r="H20" i="13"/>
  <c r="G20" i="13"/>
  <c r="F20" i="13"/>
  <c r="E20" i="13"/>
  <c r="D20" i="13"/>
  <c r="C20" i="13"/>
  <c r="I12" i="20"/>
  <c r="I19" i="20" s="1"/>
  <c r="I26" i="20" s="1"/>
  <c r="H12" i="20"/>
  <c r="H19" i="20" s="1"/>
  <c r="H26" i="20" s="1"/>
  <c r="G12" i="20"/>
  <c r="G19" i="20" s="1"/>
  <c r="G26" i="20" s="1"/>
  <c r="F12" i="20"/>
  <c r="F19" i="20" s="1"/>
  <c r="F26" i="20" s="1"/>
  <c r="E12" i="20"/>
  <c r="E19" i="20" s="1"/>
  <c r="E26" i="20" s="1"/>
  <c r="D12" i="20"/>
  <c r="D19" i="20" s="1"/>
  <c r="D26" i="20" s="1"/>
  <c r="J17" i="17"/>
  <c r="I17" i="17"/>
  <c r="H17" i="17"/>
  <c r="G17" i="17"/>
  <c r="F17" i="17"/>
  <c r="E17" i="17"/>
  <c r="D17" i="17"/>
  <c r="C17" i="17"/>
  <c r="J20" i="19"/>
  <c r="I20" i="19"/>
  <c r="H20" i="19"/>
  <c r="G20" i="19"/>
  <c r="F20" i="19"/>
  <c r="E20" i="19"/>
  <c r="D20" i="19"/>
  <c r="C20" i="19"/>
  <c r="I12" i="24"/>
  <c r="I19" i="24" s="1"/>
  <c r="I26" i="24" s="1"/>
  <c r="H12" i="24"/>
  <c r="H19" i="24" s="1"/>
  <c r="H26" i="24" s="1"/>
  <c r="G12" i="24"/>
  <c r="G19" i="24" s="1"/>
  <c r="G26" i="24" s="1"/>
  <c r="F12" i="24"/>
  <c r="F19" i="24" s="1"/>
  <c r="F26" i="24" s="1"/>
  <c r="E12" i="24"/>
  <c r="E19" i="24" s="1"/>
  <c r="E26" i="24" s="1"/>
  <c r="D12" i="24"/>
  <c r="D19" i="24" s="1"/>
  <c r="D26" i="24" s="1"/>
  <c r="J14" i="25"/>
  <c r="I14" i="25"/>
  <c r="H14" i="25"/>
  <c r="G14" i="25"/>
  <c r="F14" i="25"/>
  <c r="E14" i="25"/>
  <c r="D14" i="25"/>
  <c r="C14" i="25"/>
  <c r="J20" i="22"/>
  <c r="I20" i="22"/>
  <c r="H20" i="22"/>
  <c r="G20" i="22"/>
  <c r="F20" i="22"/>
  <c r="E20" i="22"/>
  <c r="D20" i="22"/>
  <c r="C20" i="22"/>
  <c r="J23" i="20" l="1"/>
  <c r="J22" i="20"/>
  <c r="J21" i="20"/>
  <c r="J20" i="20"/>
  <c r="J16" i="20"/>
  <c r="J15" i="20"/>
  <c r="J14" i="20"/>
  <c r="J13" i="20"/>
  <c r="J9" i="20"/>
  <c r="J8" i="20"/>
  <c r="J7" i="20"/>
  <c r="J6" i="20"/>
  <c r="J23" i="24"/>
  <c r="J22" i="24"/>
  <c r="J21" i="24"/>
  <c r="J20" i="24"/>
  <c r="J16" i="24"/>
  <c r="J15" i="24"/>
  <c r="J14" i="24"/>
  <c r="J13" i="24"/>
  <c r="J9" i="24"/>
  <c r="J8" i="24"/>
  <c r="J7" i="24"/>
  <c r="J6" i="24"/>
  <c r="J23" i="15"/>
  <c r="J22" i="15"/>
  <c r="J21" i="15"/>
  <c r="J20" i="15"/>
  <c r="J16" i="15"/>
  <c r="J15" i="15"/>
  <c r="J14" i="15"/>
  <c r="J13" i="15"/>
  <c r="J9" i="15"/>
  <c r="J8" i="15"/>
  <c r="J7" i="15"/>
  <c r="J6" i="15"/>
  <c r="J23" i="8"/>
  <c r="J16" i="22" l="1"/>
  <c r="I16" i="22"/>
  <c r="H16" i="22"/>
  <c r="G16" i="22"/>
  <c r="F16" i="22"/>
  <c r="E16" i="22"/>
  <c r="D16" i="22"/>
  <c r="J15" i="22"/>
  <c r="I15" i="22"/>
  <c r="H15" i="22"/>
  <c r="G15" i="22"/>
  <c r="F15" i="22"/>
  <c r="E15" i="22"/>
  <c r="D15" i="22"/>
  <c r="J14" i="22"/>
  <c r="I14" i="22"/>
  <c r="H14" i="22"/>
  <c r="G14" i="22"/>
  <c r="F14" i="22"/>
  <c r="E14" i="22"/>
  <c r="D14" i="22"/>
  <c r="J13" i="22"/>
  <c r="I13" i="22"/>
  <c r="H13" i="22"/>
  <c r="G13" i="22"/>
  <c r="F13" i="22"/>
  <c r="E13" i="22"/>
  <c r="D13" i="22"/>
  <c r="J12" i="22"/>
  <c r="I12" i="22"/>
  <c r="H12" i="22"/>
  <c r="G12" i="22"/>
  <c r="F12" i="22"/>
  <c r="E12" i="22"/>
  <c r="D12" i="22"/>
  <c r="J11" i="22"/>
  <c r="I11" i="22"/>
  <c r="H11" i="22"/>
  <c r="G11" i="22"/>
  <c r="F11" i="22"/>
  <c r="E11" i="22"/>
  <c r="D11" i="22"/>
  <c r="J10" i="22"/>
  <c r="I10" i="22"/>
  <c r="H10" i="22"/>
  <c r="G10" i="22"/>
  <c r="F10" i="22"/>
  <c r="E10" i="22"/>
  <c r="D10" i="22"/>
  <c r="J9" i="22"/>
  <c r="I9" i="22"/>
  <c r="H9" i="22"/>
  <c r="G9" i="22"/>
  <c r="F9" i="22"/>
  <c r="E9" i="22"/>
  <c r="D9" i="22"/>
  <c r="J8" i="22"/>
  <c r="I8" i="22"/>
  <c r="H8" i="22"/>
  <c r="G8" i="22"/>
  <c r="F8" i="22"/>
  <c r="E8" i="22"/>
  <c r="D8" i="22"/>
  <c r="J7" i="22"/>
  <c r="I7" i="22"/>
  <c r="H7" i="22"/>
  <c r="G7" i="22"/>
  <c r="F7" i="22"/>
  <c r="E7" i="22"/>
  <c r="D7" i="22"/>
  <c r="J6" i="22"/>
  <c r="I6" i="22"/>
  <c r="H6" i="22"/>
  <c r="G6" i="22"/>
  <c r="F6" i="22"/>
  <c r="E6" i="22"/>
  <c r="D6" i="22"/>
  <c r="J10" i="25"/>
  <c r="I10" i="25"/>
  <c r="H10" i="25"/>
  <c r="G10" i="25"/>
  <c r="F10" i="25"/>
  <c r="J8" i="25"/>
  <c r="I8" i="25"/>
  <c r="H8" i="25"/>
  <c r="G8" i="25"/>
  <c r="F8" i="25"/>
  <c r="J7" i="25"/>
  <c r="I7" i="25"/>
  <c r="H7" i="25"/>
  <c r="G7" i="25"/>
  <c r="F7" i="25"/>
  <c r="J13" i="17"/>
  <c r="I13" i="17"/>
  <c r="H13" i="17"/>
  <c r="G13" i="17"/>
  <c r="F13" i="17"/>
  <c r="J10" i="17"/>
  <c r="I10" i="17"/>
  <c r="H10" i="17"/>
  <c r="G10" i="17"/>
  <c r="F10" i="17"/>
  <c r="J9" i="17"/>
  <c r="I9" i="17"/>
  <c r="H9" i="17"/>
  <c r="G9" i="17"/>
  <c r="F9" i="17"/>
  <c r="J8" i="17"/>
  <c r="I8" i="17"/>
  <c r="H8" i="17"/>
  <c r="G8" i="17"/>
  <c r="F8" i="17"/>
  <c r="J7" i="17"/>
  <c r="I7" i="17"/>
  <c r="H7" i="17"/>
  <c r="G7" i="17"/>
  <c r="F7" i="17"/>
  <c r="J6" i="17"/>
  <c r="I6" i="17"/>
  <c r="H6" i="17"/>
  <c r="G6" i="17"/>
  <c r="F6" i="17"/>
  <c r="J16" i="19"/>
  <c r="I16" i="19"/>
  <c r="H16" i="19"/>
  <c r="G16" i="19"/>
  <c r="F16" i="19"/>
  <c r="E16" i="19"/>
  <c r="D16" i="19"/>
  <c r="J15" i="19"/>
  <c r="I15" i="19"/>
  <c r="H15" i="19"/>
  <c r="G15" i="19"/>
  <c r="F15" i="19"/>
  <c r="E15" i="19"/>
  <c r="D15" i="19"/>
  <c r="J14" i="19"/>
  <c r="I14" i="19"/>
  <c r="H14" i="19"/>
  <c r="G14" i="19"/>
  <c r="F14" i="19"/>
  <c r="E14" i="19"/>
  <c r="D14" i="19"/>
  <c r="J13" i="19"/>
  <c r="I13" i="19"/>
  <c r="H13" i="19"/>
  <c r="G13" i="19"/>
  <c r="F13" i="19"/>
  <c r="E13" i="19"/>
  <c r="D13" i="19"/>
  <c r="J12" i="19"/>
  <c r="I12" i="19"/>
  <c r="H12" i="19"/>
  <c r="G12" i="19"/>
  <c r="F12" i="19"/>
  <c r="E12" i="19"/>
  <c r="D12" i="19"/>
  <c r="J11" i="19"/>
  <c r="I11" i="19"/>
  <c r="H11" i="19"/>
  <c r="G11" i="19"/>
  <c r="F11" i="19"/>
  <c r="E11" i="19"/>
  <c r="D11" i="19"/>
  <c r="J10" i="19"/>
  <c r="I10" i="19"/>
  <c r="H10" i="19"/>
  <c r="G10" i="19"/>
  <c r="F10" i="19"/>
  <c r="E10" i="19"/>
  <c r="D10" i="19"/>
  <c r="J9" i="19"/>
  <c r="I9" i="19"/>
  <c r="H9" i="19"/>
  <c r="G9" i="19"/>
  <c r="F9" i="19"/>
  <c r="E9" i="19"/>
  <c r="D9" i="19"/>
  <c r="J8" i="19"/>
  <c r="I8" i="19"/>
  <c r="H8" i="19"/>
  <c r="G8" i="19"/>
  <c r="F8" i="19"/>
  <c r="E8" i="19"/>
  <c r="D8" i="19"/>
  <c r="J7" i="19"/>
  <c r="I7" i="19"/>
  <c r="H7" i="19"/>
  <c r="G7" i="19"/>
  <c r="F7" i="19"/>
  <c r="E7" i="19"/>
  <c r="D7" i="19"/>
  <c r="J6" i="19"/>
  <c r="I6" i="19"/>
  <c r="H6" i="19"/>
  <c r="G6" i="19"/>
  <c r="F6" i="19"/>
  <c r="E6" i="19"/>
  <c r="D6" i="19"/>
  <c r="J11" i="16"/>
  <c r="I11" i="16"/>
  <c r="H11" i="16"/>
  <c r="G11" i="16"/>
  <c r="F11" i="16"/>
  <c r="J9" i="16"/>
  <c r="I9" i="16"/>
  <c r="H9" i="16"/>
  <c r="G9" i="16"/>
  <c r="F9" i="16"/>
  <c r="J8" i="16"/>
  <c r="I8" i="16"/>
  <c r="H8" i="16"/>
  <c r="G8" i="16"/>
  <c r="F8" i="16"/>
  <c r="J7" i="16"/>
  <c r="I7" i="16"/>
  <c r="H7" i="16"/>
  <c r="G7" i="16"/>
  <c r="F7" i="16"/>
  <c r="J6" i="16"/>
  <c r="I6" i="16"/>
  <c r="H6" i="16"/>
  <c r="G6" i="16"/>
  <c r="F6" i="16"/>
  <c r="J16" i="13"/>
  <c r="I16" i="13"/>
  <c r="H16" i="13"/>
  <c r="G16" i="13"/>
  <c r="F16" i="13"/>
  <c r="E16" i="13"/>
  <c r="D16" i="13"/>
  <c r="J15" i="13"/>
  <c r="I15" i="13"/>
  <c r="H15" i="13"/>
  <c r="G15" i="13"/>
  <c r="F15" i="13"/>
  <c r="E15" i="13"/>
  <c r="D15" i="13"/>
  <c r="J14" i="13"/>
  <c r="I14" i="13"/>
  <c r="H14" i="13"/>
  <c r="G14" i="13"/>
  <c r="F14" i="13"/>
  <c r="E14" i="13"/>
  <c r="D14" i="13"/>
  <c r="J13" i="13"/>
  <c r="I13" i="13"/>
  <c r="H13" i="13"/>
  <c r="G13" i="13"/>
  <c r="F13" i="13"/>
  <c r="E13" i="13"/>
  <c r="D13" i="13"/>
  <c r="J12" i="13"/>
  <c r="I12" i="13"/>
  <c r="H12" i="13"/>
  <c r="G12" i="13"/>
  <c r="F12" i="13"/>
  <c r="E12" i="13"/>
  <c r="D12" i="13"/>
  <c r="J11" i="13"/>
  <c r="I11" i="13"/>
  <c r="H11" i="13"/>
  <c r="G11" i="13"/>
  <c r="F11" i="13"/>
  <c r="E11" i="13"/>
  <c r="D11" i="13"/>
  <c r="J10" i="13"/>
  <c r="I10" i="13"/>
  <c r="H10" i="13"/>
  <c r="G10" i="13"/>
  <c r="F10" i="13"/>
  <c r="E10" i="13"/>
  <c r="D10" i="13"/>
  <c r="J9" i="13"/>
  <c r="I9" i="13"/>
  <c r="H9" i="13"/>
  <c r="G9" i="13"/>
  <c r="F9" i="13"/>
  <c r="E9" i="13"/>
  <c r="D9" i="13"/>
  <c r="J8" i="13"/>
  <c r="I8" i="13"/>
  <c r="H8" i="13"/>
  <c r="G8" i="13"/>
  <c r="F8" i="13"/>
  <c r="E8" i="13"/>
  <c r="D8" i="13"/>
  <c r="J7" i="13"/>
  <c r="I7" i="13"/>
  <c r="H7" i="13"/>
  <c r="G7" i="13"/>
  <c r="F7" i="13"/>
  <c r="E7" i="13"/>
  <c r="D7" i="13"/>
  <c r="J6" i="13"/>
  <c r="I6" i="13"/>
  <c r="H6" i="13"/>
  <c r="G6" i="13"/>
  <c r="F6" i="13"/>
  <c r="E6" i="13"/>
  <c r="D6" i="13"/>
  <c r="K1" i="25"/>
  <c r="I30" i="24"/>
  <c r="J30" i="24" s="1"/>
  <c r="H30" i="24"/>
  <c r="G30" i="24"/>
  <c r="F30" i="24"/>
  <c r="E30" i="24"/>
  <c r="D30" i="24"/>
  <c r="I29" i="24"/>
  <c r="H29" i="24"/>
  <c r="G29" i="24"/>
  <c r="F29" i="24"/>
  <c r="E29" i="24"/>
  <c r="D29" i="24"/>
  <c r="I28" i="24"/>
  <c r="H28" i="24"/>
  <c r="G28" i="24"/>
  <c r="F28" i="24"/>
  <c r="E28" i="24"/>
  <c r="D28" i="24"/>
  <c r="I27" i="24"/>
  <c r="H27" i="24"/>
  <c r="G27" i="24"/>
  <c r="F27" i="24"/>
  <c r="E27" i="24"/>
  <c r="D27" i="24"/>
  <c r="K1" i="24"/>
  <c r="K1" i="22"/>
  <c r="L1" i="21"/>
  <c r="I30" i="20"/>
  <c r="J30" i="20" s="1"/>
  <c r="H30" i="20"/>
  <c r="G30" i="20"/>
  <c r="F30" i="20"/>
  <c r="E30" i="20"/>
  <c r="D30" i="20"/>
  <c r="I29" i="20"/>
  <c r="H29" i="20"/>
  <c r="G29" i="20"/>
  <c r="F29" i="20"/>
  <c r="E29" i="20"/>
  <c r="D29" i="20"/>
  <c r="I28" i="20"/>
  <c r="H28" i="20"/>
  <c r="G28" i="20"/>
  <c r="F28" i="20"/>
  <c r="E28" i="20"/>
  <c r="D28" i="20"/>
  <c r="I27" i="20"/>
  <c r="H27" i="20"/>
  <c r="G27" i="20"/>
  <c r="F27" i="20"/>
  <c r="E27" i="20"/>
  <c r="D27" i="20"/>
  <c r="K1" i="20"/>
  <c r="K1" i="19"/>
  <c r="L1" i="18"/>
  <c r="C24" i="17"/>
  <c r="C25" i="17" s="1"/>
  <c r="C27" i="17" s="1"/>
  <c r="K1" i="17"/>
  <c r="C21" i="16"/>
  <c r="C23" i="16" s="1"/>
  <c r="K1" i="16"/>
  <c r="I30" i="15"/>
  <c r="J30" i="15" s="1"/>
  <c r="H30" i="15"/>
  <c r="G30" i="15"/>
  <c r="F30" i="15"/>
  <c r="E30" i="15"/>
  <c r="D30" i="15"/>
  <c r="I29" i="15"/>
  <c r="H29" i="15"/>
  <c r="G29" i="15"/>
  <c r="F29" i="15"/>
  <c r="E29" i="15"/>
  <c r="D29" i="15"/>
  <c r="I28" i="15"/>
  <c r="H28" i="15"/>
  <c r="G28" i="15"/>
  <c r="F28" i="15"/>
  <c r="E28" i="15"/>
  <c r="D28" i="15"/>
  <c r="I27" i="15"/>
  <c r="H27" i="15"/>
  <c r="G27" i="15"/>
  <c r="F27" i="15"/>
  <c r="E27" i="15"/>
  <c r="D27" i="15"/>
  <c r="K1" i="15"/>
  <c r="K1" i="13"/>
  <c r="L1" i="12"/>
  <c r="J27" i="20" l="1"/>
  <c r="J29" i="20"/>
  <c r="J27" i="15"/>
  <c r="J29" i="15"/>
  <c r="J28" i="20"/>
  <c r="J28" i="24"/>
  <c r="J28" i="15"/>
  <c r="J27" i="24"/>
  <c r="J29" i="24"/>
  <c r="J21" i="8" l="1"/>
  <c r="J20" i="8"/>
  <c r="D30" i="22"/>
  <c r="D26" i="22"/>
  <c r="D22" i="22"/>
  <c r="D31" i="19"/>
  <c r="D27" i="19"/>
  <c r="D23" i="19"/>
  <c r="D31" i="13"/>
  <c r="D30" i="13"/>
  <c r="D29" i="13"/>
  <c r="D27" i="13"/>
  <c r="D26" i="13"/>
  <c r="D23" i="13"/>
  <c r="D22" i="13"/>
  <c r="I30" i="8"/>
  <c r="H30" i="8"/>
  <c r="G30" i="8"/>
  <c r="F30" i="8"/>
  <c r="E30" i="8"/>
  <c r="D30" i="8"/>
  <c r="I29" i="8"/>
  <c r="H29" i="8"/>
  <c r="G29" i="8"/>
  <c r="F29" i="8"/>
  <c r="E29" i="8"/>
  <c r="D29" i="8"/>
  <c r="I28" i="8"/>
  <c r="H28" i="8"/>
  <c r="G28" i="8"/>
  <c r="F28" i="8"/>
  <c r="E28" i="8"/>
  <c r="D28" i="8"/>
  <c r="I27" i="8"/>
  <c r="H27" i="8"/>
  <c r="G27" i="8"/>
  <c r="F27" i="8"/>
  <c r="E27" i="8"/>
  <c r="D27" i="8"/>
  <c r="J30" i="8" l="1"/>
  <c r="F22" i="22"/>
  <c r="E31" i="13"/>
  <c r="E23" i="13"/>
  <c r="E24" i="13"/>
  <c r="D24" i="13"/>
  <c r="D26" i="19"/>
  <c r="D29" i="19"/>
  <c r="D32" i="19"/>
  <c r="D24" i="22"/>
  <c r="D27" i="22"/>
  <c r="D25" i="13"/>
  <c r="D30" i="19"/>
  <c r="D25" i="22"/>
  <c r="D28" i="22"/>
  <c r="D31" i="22"/>
  <c r="D32" i="13"/>
  <c r="D24" i="19"/>
  <c r="D29" i="22"/>
  <c r="D32" i="22"/>
  <c r="D28" i="13"/>
  <c r="D22" i="19"/>
  <c r="D25" i="19"/>
  <c r="D28" i="19"/>
  <c r="E23" i="22"/>
  <c r="D23" i="22"/>
  <c r="J29" i="8"/>
  <c r="J27" i="8"/>
  <c r="J28" i="8"/>
  <c r="E22" i="19"/>
  <c r="E22" i="22" l="1"/>
  <c r="E30" i="22"/>
  <c r="G22" i="22"/>
  <c r="E27" i="19"/>
  <c r="E22" i="13"/>
  <c r="E30" i="13"/>
  <c r="F22" i="13"/>
  <c r="G22" i="13"/>
  <c r="F30" i="13"/>
  <c r="F23" i="13"/>
  <c r="E33" i="13"/>
  <c r="E26" i="22"/>
  <c r="E26" i="13"/>
  <c r="E32" i="22"/>
  <c r="E24" i="19"/>
  <c r="E28" i="22"/>
  <c r="E30" i="19"/>
  <c r="E29" i="13"/>
  <c r="D17" i="22"/>
  <c r="D5" i="21" s="1"/>
  <c r="D33" i="22"/>
  <c r="E28" i="19"/>
  <c r="D33" i="19"/>
  <c r="D17" i="19"/>
  <c r="D5" i="18" s="1"/>
  <c r="E23" i="19"/>
  <c r="D33" i="13"/>
  <c r="D17" i="13"/>
  <c r="D5" i="12" s="1"/>
  <c r="F30" i="22"/>
  <c r="E29" i="19"/>
  <c r="F24" i="13"/>
  <c r="E29" i="22"/>
  <c r="F27" i="19"/>
  <c r="E32" i="13"/>
  <c r="E31" i="22"/>
  <c r="E25" i="22"/>
  <c r="F31" i="13"/>
  <c r="E25" i="13"/>
  <c r="E24" i="22"/>
  <c r="E31" i="19"/>
  <c r="E25" i="19"/>
  <c r="E28" i="13"/>
  <c r="E27" i="13"/>
  <c r="E27" i="22"/>
  <c r="E32" i="19"/>
  <c r="E26" i="19"/>
  <c r="F22" i="19"/>
  <c r="H22" i="22" l="1"/>
  <c r="F17" i="13"/>
  <c r="F5" i="12" s="1"/>
  <c r="H22" i="13"/>
  <c r="F33" i="22"/>
  <c r="E17" i="13"/>
  <c r="E5" i="12" s="1"/>
  <c r="F24" i="22"/>
  <c r="G23" i="13"/>
  <c r="F28" i="19"/>
  <c r="F29" i="13"/>
  <c r="F30" i="19"/>
  <c r="G30" i="13"/>
  <c r="F32" i="22"/>
  <c r="F26" i="22"/>
  <c r="F17" i="22"/>
  <c r="F5" i="21" s="1"/>
  <c r="F32" i="19"/>
  <c r="F28" i="13"/>
  <c r="F31" i="19"/>
  <c r="F25" i="22"/>
  <c r="F32" i="13"/>
  <c r="F29" i="22"/>
  <c r="G24" i="13"/>
  <c r="G30" i="22"/>
  <c r="F33" i="13"/>
  <c r="F27" i="13"/>
  <c r="F23" i="22"/>
  <c r="F25" i="13"/>
  <c r="F23" i="19"/>
  <c r="F28" i="22"/>
  <c r="F24" i="19"/>
  <c r="F26" i="13"/>
  <c r="E33" i="19"/>
  <c r="E17" i="19"/>
  <c r="E5" i="18" s="1"/>
  <c r="E33" i="22"/>
  <c r="E17" i="22"/>
  <c r="E5" i="21" s="1"/>
  <c r="F26" i="19"/>
  <c r="F27" i="22"/>
  <c r="F25" i="19"/>
  <c r="G31" i="13"/>
  <c r="F31" i="22"/>
  <c r="G27" i="19"/>
  <c r="F29" i="19"/>
  <c r="I22" i="22"/>
  <c r="G22" i="19"/>
  <c r="K27" i="5" l="1"/>
  <c r="I22" i="13"/>
  <c r="F5" i="2"/>
  <c r="G29" i="19"/>
  <c r="G31" i="22"/>
  <c r="G25" i="19"/>
  <c r="G26" i="19"/>
  <c r="G24" i="19"/>
  <c r="G25" i="13"/>
  <c r="H24" i="13"/>
  <c r="G32" i="13"/>
  <c r="F33" i="19"/>
  <c r="F17" i="19"/>
  <c r="F5" i="18" s="1"/>
  <c r="G23" i="19"/>
  <c r="G27" i="13"/>
  <c r="G31" i="19"/>
  <c r="G32" i="19"/>
  <c r="G26" i="22"/>
  <c r="H30" i="13"/>
  <c r="G29" i="13"/>
  <c r="H23" i="13"/>
  <c r="H27" i="19"/>
  <c r="H31" i="13"/>
  <c r="G27" i="22"/>
  <c r="G26" i="13"/>
  <c r="G28" i="22"/>
  <c r="G23" i="22"/>
  <c r="H30" i="22"/>
  <c r="G29" i="22"/>
  <c r="G25" i="22"/>
  <c r="G28" i="13"/>
  <c r="G32" i="22"/>
  <c r="G30" i="19"/>
  <c r="G28" i="19"/>
  <c r="G24" i="22"/>
  <c r="H22" i="19"/>
  <c r="K32" i="5" l="1"/>
  <c r="K31" i="5"/>
  <c r="K29" i="5"/>
  <c r="K25" i="5"/>
  <c r="K22" i="5"/>
  <c r="K28" i="5"/>
  <c r="K24" i="5"/>
  <c r="K26" i="5"/>
  <c r="K30" i="5"/>
  <c r="K23" i="5"/>
  <c r="K11" i="5"/>
  <c r="G5" i="2"/>
  <c r="J22" i="13"/>
  <c r="K6" i="13" s="1"/>
  <c r="J22" i="22"/>
  <c r="K6" i="22" s="1"/>
  <c r="H28" i="19"/>
  <c r="H32" i="22"/>
  <c r="H25" i="22"/>
  <c r="I30" i="22"/>
  <c r="H23" i="19"/>
  <c r="H32" i="13"/>
  <c r="G33" i="22"/>
  <c r="G17" i="22"/>
  <c r="G5" i="21" s="1"/>
  <c r="H28" i="22"/>
  <c r="H27" i="22"/>
  <c r="I27" i="19"/>
  <c r="H29" i="13"/>
  <c r="H26" i="22"/>
  <c r="H27" i="13"/>
  <c r="H25" i="13"/>
  <c r="H26" i="19"/>
  <c r="H31" i="22"/>
  <c r="G33" i="19"/>
  <c r="G17" i="19"/>
  <c r="G5" i="18" s="1"/>
  <c r="H24" i="22"/>
  <c r="H30" i="19"/>
  <c r="H28" i="13"/>
  <c r="H29" i="22"/>
  <c r="H31" i="19"/>
  <c r="I24" i="13"/>
  <c r="H23" i="22"/>
  <c r="H26" i="13"/>
  <c r="I31" i="13"/>
  <c r="I23" i="13"/>
  <c r="I30" i="13"/>
  <c r="H32" i="19"/>
  <c r="G33" i="13"/>
  <c r="G17" i="13"/>
  <c r="G5" i="12" s="1"/>
  <c r="H24" i="19"/>
  <c r="H25" i="19"/>
  <c r="H29" i="19"/>
  <c r="I22" i="19"/>
  <c r="K15" i="5" l="1"/>
  <c r="K7" i="5"/>
  <c r="H5" i="2"/>
  <c r="K10" i="5"/>
  <c r="K13" i="5"/>
  <c r="K16" i="5"/>
  <c r="K12" i="5"/>
  <c r="I25" i="19"/>
  <c r="J30" i="13"/>
  <c r="K14" i="13" s="1"/>
  <c r="J31" i="13"/>
  <c r="K15" i="13" s="1"/>
  <c r="I29" i="22"/>
  <c r="I30" i="19"/>
  <c r="I26" i="19"/>
  <c r="I26" i="22"/>
  <c r="J27" i="19"/>
  <c r="K11" i="19" s="1"/>
  <c r="I28" i="22"/>
  <c r="I32" i="13"/>
  <c r="I23" i="22"/>
  <c r="H33" i="13"/>
  <c r="H17" i="13"/>
  <c r="H5" i="12" s="1"/>
  <c r="J30" i="22"/>
  <c r="K14" i="22" s="1"/>
  <c r="I32" i="22"/>
  <c r="I29" i="19"/>
  <c r="I24" i="19"/>
  <c r="I32" i="19"/>
  <c r="J23" i="13"/>
  <c r="K7" i="13" s="1"/>
  <c r="I26" i="13"/>
  <c r="I31" i="19"/>
  <c r="I28" i="13"/>
  <c r="I24" i="22"/>
  <c r="I31" i="22"/>
  <c r="I27" i="13"/>
  <c r="I29" i="13"/>
  <c r="I27" i="22"/>
  <c r="H33" i="19"/>
  <c r="H17" i="19"/>
  <c r="H5" i="18" s="1"/>
  <c r="H33" i="22"/>
  <c r="H17" i="22"/>
  <c r="H5" i="21" s="1"/>
  <c r="J24" i="13"/>
  <c r="K8" i="13" s="1"/>
  <c r="I25" i="13"/>
  <c r="I23" i="19"/>
  <c r="I25" i="22"/>
  <c r="I28" i="19"/>
  <c r="K9" i="5" l="1"/>
  <c r="K14" i="5"/>
  <c r="K8" i="5"/>
  <c r="K6" i="5"/>
  <c r="I5" i="2"/>
  <c r="J27" i="22"/>
  <c r="K11" i="22" s="1"/>
  <c r="J26" i="13"/>
  <c r="K10" i="13" s="1"/>
  <c r="J32" i="19"/>
  <c r="K16" i="19" s="1"/>
  <c r="J29" i="19"/>
  <c r="K13" i="19" s="1"/>
  <c r="I33" i="22"/>
  <c r="I17" i="22"/>
  <c r="I5" i="21" s="1"/>
  <c r="J28" i="22"/>
  <c r="K12" i="22" s="1"/>
  <c r="J26" i="22"/>
  <c r="K10" i="22" s="1"/>
  <c r="J30" i="19"/>
  <c r="K14" i="19" s="1"/>
  <c r="J25" i="19"/>
  <c r="K9" i="19" s="1"/>
  <c r="J28" i="19"/>
  <c r="K12" i="19" s="1"/>
  <c r="J25" i="13"/>
  <c r="K9" i="13" s="1"/>
  <c r="J27" i="13"/>
  <c r="K11" i="13" s="1"/>
  <c r="J24" i="22"/>
  <c r="K8" i="22" s="1"/>
  <c r="J23" i="19"/>
  <c r="K7" i="19" s="1"/>
  <c r="J29" i="13"/>
  <c r="K13" i="13" s="1"/>
  <c r="J31" i="19"/>
  <c r="K15" i="19" s="1"/>
  <c r="J24" i="19"/>
  <c r="K8" i="19" s="1"/>
  <c r="J32" i="22"/>
  <c r="K16" i="22" s="1"/>
  <c r="J23" i="22"/>
  <c r="K7" i="22" s="1"/>
  <c r="J32" i="13"/>
  <c r="K16" i="13" s="1"/>
  <c r="J26" i="19"/>
  <c r="K10" i="19" s="1"/>
  <c r="J29" i="22"/>
  <c r="K13" i="22" s="1"/>
  <c r="I33" i="19"/>
  <c r="I17" i="19"/>
  <c r="I5" i="18" s="1"/>
  <c r="J22" i="19"/>
  <c r="K6" i="19" s="1"/>
  <c r="J25" i="22"/>
  <c r="K9" i="22" s="1"/>
  <c r="I33" i="13"/>
  <c r="I17" i="13"/>
  <c r="I5" i="12" s="1"/>
  <c r="J31" i="22"/>
  <c r="K15" i="22" s="1"/>
  <c r="J28" i="13"/>
  <c r="K12" i="13" s="1"/>
  <c r="J5" i="2" l="1"/>
  <c r="J33" i="13"/>
  <c r="K17" i="13" s="1"/>
  <c r="K5" i="12" s="1"/>
  <c r="J17" i="13"/>
  <c r="J5" i="12" s="1"/>
  <c r="J33" i="19"/>
  <c r="K17" i="19" s="1"/>
  <c r="K5" i="18" s="1"/>
  <c r="J17" i="19"/>
  <c r="J5" i="18" s="1"/>
  <c r="J33" i="22"/>
  <c r="K17" i="22" s="1"/>
  <c r="K5" i="21" s="1"/>
  <c r="J17" i="22"/>
  <c r="J5" i="21" s="1"/>
  <c r="K17" i="5" l="1"/>
  <c r="K5" i="2" s="1"/>
  <c r="D6" i="25" l="1"/>
  <c r="D9" i="25"/>
  <c r="D13" i="17"/>
  <c r="D9" i="17"/>
  <c r="D11" i="16"/>
  <c r="D63" i="5"/>
  <c r="D7" i="25"/>
  <c r="D7" i="17"/>
  <c r="D61" i="5"/>
  <c r="D8" i="25"/>
  <c r="D8" i="17"/>
  <c r="D9" i="16"/>
  <c r="D10" i="25"/>
  <c r="D10" i="17"/>
  <c r="D6" i="17"/>
  <c r="D6" i="16"/>
  <c r="D11" i="25"/>
  <c r="D6" i="21" s="1"/>
  <c r="D8" i="16"/>
  <c r="D60" i="5"/>
  <c r="D59" i="5"/>
  <c r="D7" i="16"/>
  <c r="D10" i="16"/>
  <c r="D12" i="16"/>
  <c r="D6" i="12" s="1"/>
  <c r="G37" i="33" l="1"/>
  <c r="G39" i="33"/>
  <c r="G11" i="33"/>
  <c r="G27" i="33"/>
  <c r="C20" i="11"/>
  <c r="C73" i="5" s="1"/>
  <c r="G20" i="33"/>
  <c r="G33" i="33"/>
  <c r="C16" i="11"/>
  <c r="C17" i="11"/>
  <c r="C70" i="5" s="1"/>
  <c r="C18" i="11"/>
  <c r="C71" i="5" s="1"/>
  <c r="E16" i="25"/>
  <c r="E6" i="25"/>
  <c r="D16" i="25"/>
  <c r="E7" i="16"/>
  <c r="D18" i="16"/>
  <c r="E26" i="17"/>
  <c r="E9" i="16"/>
  <c r="D20" i="16"/>
  <c r="E63" i="5"/>
  <c r="E10" i="17"/>
  <c r="D23" i="17"/>
  <c r="E9" i="17"/>
  <c r="D22" i="17"/>
  <c r="E23" i="17"/>
  <c r="E8" i="16"/>
  <c r="D19" i="16"/>
  <c r="E8" i="17"/>
  <c r="D21" i="17"/>
  <c r="E20" i="25"/>
  <c r="E7" i="17"/>
  <c r="D20" i="17"/>
  <c r="E20" i="16"/>
  <c r="E19" i="16"/>
  <c r="E7" i="25"/>
  <c r="D17" i="25"/>
  <c r="E22" i="16"/>
  <c r="D17" i="16"/>
  <c r="E18" i="16"/>
  <c r="E13" i="17"/>
  <c r="D26" i="17"/>
  <c r="E11" i="16"/>
  <c r="D22" i="16"/>
  <c r="E10" i="25"/>
  <c r="D20" i="25"/>
  <c r="E8" i="25"/>
  <c r="D18" i="25"/>
  <c r="E60" i="5"/>
  <c r="E20" i="17"/>
  <c r="E18" i="25"/>
  <c r="E6" i="17"/>
  <c r="D19" i="17"/>
  <c r="E22" i="17"/>
  <c r="E61" i="5"/>
  <c r="C69" i="5" l="1"/>
  <c r="C72" i="5" s="1"/>
  <c r="C74" i="5" s="1"/>
  <c r="G40" i="33"/>
  <c r="D64" i="5"/>
  <c r="C19" i="11"/>
  <c r="J33" i="33"/>
  <c r="J39" i="33"/>
  <c r="J37" i="33"/>
  <c r="J27" i="33"/>
  <c r="J11" i="33"/>
  <c r="F16" i="25"/>
  <c r="E6" i="16"/>
  <c r="E59" i="5"/>
  <c r="D25" i="17"/>
  <c r="E19" i="17"/>
  <c r="F18" i="25"/>
  <c r="F18" i="16"/>
  <c r="E10" i="16"/>
  <c r="D21" i="16"/>
  <c r="F22" i="16"/>
  <c r="F19" i="16"/>
  <c r="F20" i="25"/>
  <c r="E21" i="17"/>
  <c r="E17" i="16"/>
  <c r="D19" i="25"/>
  <c r="E9" i="25"/>
  <c r="F20" i="16"/>
  <c r="F26" i="17"/>
  <c r="E17" i="25"/>
  <c r="F22" i="17"/>
  <c r="F20" i="17"/>
  <c r="D24" i="17"/>
  <c r="F23" i="17"/>
  <c r="C21" i="11" l="1"/>
  <c r="C29" i="11"/>
  <c r="M33" i="33"/>
  <c r="M39" i="33"/>
  <c r="M27" i="33"/>
  <c r="M11" i="33"/>
  <c r="M37" i="33"/>
  <c r="G16" i="25"/>
  <c r="F17" i="25"/>
  <c r="G23" i="17"/>
  <c r="G22" i="17"/>
  <c r="E19" i="25"/>
  <c r="G26" i="17"/>
  <c r="F17" i="16"/>
  <c r="F21" i="17"/>
  <c r="G20" i="25"/>
  <c r="G18" i="25"/>
  <c r="F19" i="17"/>
  <c r="D21" i="25"/>
  <c r="D7" i="21" s="1"/>
  <c r="E11" i="25"/>
  <c r="E6" i="21" s="1"/>
  <c r="J20" i="33"/>
  <c r="G20" i="16"/>
  <c r="E21" i="16"/>
  <c r="D23" i="16"/>
  <c r="D7" i="12" s="1"/>
  <c r="E12" i="16"/>
  <c r="E6" i="12" s="1"/>
  <c r="G18" i="16"/>
  <c r="G22" i="16"/>
  <c r="D27" i="17"/>
  <c r="D7" i="18" s="1"/>
  <c r="G20" i="17"/>
  <c r="E24" i="17"/>
  <c r="G19" i="16"/>
  <c r="C31" i="11" l="1"/>
  <c r="C27" i="11"/>
  <c r="C40" i="5" s="1"/>
  <c r="D50" i="5" s="1"/>
  <c r="C26" i="11"/>
  <c r="C39" i="5" s="1"/>
  <c r="D49" i="5" s="1"/>
  <c r="C30" i="11"/>
  <c r="C43" i="5" s="1"/>
  <c r="C28" i="11"/>
  <c r="C41" i="5" s="1"/>
  <c r="P33" i="33"/>
  <c r="D51" i="5"/>
  <c r="D53" i="5"/>
  <c r="P39" i="33"/>
  <c r="M20" i="33"/>
  <c r="M40" i="33" s="1"/>
  <c r="P27" i="33"/>
  <c r="P11" i="33"/>
  <c r="P37" i="33"/>
  <c r="J40" i="33"/>
  <c r="H16" i="25"/>
  <c r="H26" i="17"/>
  <c r="H19" i="16"/>
  <c r="E23" i="16"/>
  <c r="E7" i="12" s="1"/>
  <c r="F24" i="17"/>
  <c r="F11" i="17"/>
  <c r="F21" i="16"/>
  <c r="F10" i="16"/>
  <c r="E21" i="25"/>
  <c r="E7" i="21" s="1"/>
  <c r="F19" i="25"/>
  <c r="F9" i="25"/>
  <c r="H20" i="16"/>
  <c r="G19" i="17"/>
  <c r="H22" i="17"/>
  <c r="H18" i="16"/>
  <c r="F62" i="5"/>
  <c r="F25" i="17"/>
  <c r="F12" i="17"/>
  <c r="H18" i="25"/>
  <c r="G17" i="16"/>
  <c r="H20" i="25"/>
  <c r="H23" i="17"/>
  <c r="E27" i="17"/>
  <c r="E7" i="18" s="1"/>
  <c r="E25" i="17"/>
  <c r="H20" i="17"/>
  <c r="H22" i="16"/>
  <c r="G21" i="17"/>
  <c r="G17" i="25"/>
  <c r="E62" i="5"/>
  <c r="F37" i="33" l="1"/>
  <c r="C42" i="5"/>
  <c r="C44" i="5" s="1"/>
  <c r="F33" i="33"/>
  <c r="H33" i="33" s="1"/>
  <c r="F39" i="33"/>
  <c r="H39" i="33" s="1"/>
  <c r="E53" i="5"/>
  <c r="F11" i="33"/>
  <c r="H11" i="33" s="1"/>
  <c r="E50" i="5"/>
  <c r="F20" i="33"/>
  <c r="H20" i="33" s="1"/>
  <c r="E49" i="5"/>
  <c r="S33" i="33"/>
  <c r="F27" i="33"/>
  <c r="H27" i="33" s="1"/>
  <c r="E51" i="5"/>
  <c r="S39" i="33"/>
  <c r="P20" i="33"/>
  <c r="P40" i="33" s="1"/>
  <c r="S27" i="33"/>
  <c r="S11" i="33"/>
  <c r="S37" i="33"/>
  <c r="E64" i="5"/>
  <c r="J16" i="25"/>
  <c r="K6" i="25" s="1"/>
  <c r="I16" i="25"/>
  <c r="G62" i="5"/>
  <c r="G24" i="17"/>
  <c r="G11" i="17"/>
  <c r="I18" i="25"/>
  <c r="I22" i="17"/>
  <c r="F21" i="25"/>
  <c r="F7" i="21" s="1"/>
  <c r="F11" i="25"/>
  <c r="F6" i="21" s="1"/>
  <c r="I22" i="16"/>
  <c r="G10" i="16"/>
  <c r="G21" i="16"/>
  <c r="G25" i="17"/>
  <c r="G12" i="17"/>
  <c r="I20" i="16"/>
  <c r="F23" i="16"/>
  <c r="F7" i="12" s="1"/>
  <c r="F12" i="16"/>
  <c r="F6" i="12" s="1"/>
  <c r="I26" i="17"/>
  <c r="H21" i="17"/>
  <c r="H17" i="16"/>
  <c r="F7" i="2"/>
  <c r="I18" i="16"/>
  <c r="G19" i="25"/>
  <c r="G9" i="25"/>
  <c r="I20" i="25"/>
  <c r="H17" i="25"/>
  <c r="I20" i="17"/>
  <c r="I23" i="17"/>
  <c r="F27" i="17"/>
  <c r="F7" i="18" s="1"/>
  <c r="F14" i="17"/>
  <c r="F6" i="18" s="1"/>
  <c r="H19" i="17"/>
  <c r="I19" i="16"/>
  <c r="E52" i="5" l="1"/>
  <c r="E54" i="5"/>
  <c r="V33" i="33"/>
  <c r="D52" i="5"/>
  <c r="D54" i="5"/>
  <c r="F40" i="33"/>
  <c r="H40" i="33" s="1"/>
  <c r="H37" i="33"/>
  <c r="V39" i="33"/>
  <c r="S20" i="33"/>
  <c r="S40" i="33" s="1"/>
  <c r="V27" i="33"/>
  <c r="V11" i="33"/>
  <c r="I20" i="33"/>
  <c r="K20" i="33" s="1"/>
  <c r="F49" i="5"/>
  <c r="I27" i="33"/>
  <c r="K27" i="33" s="1"/>
  <c r="F51" i="5"/>
  <c r="I39" i="33"/>
  <c r="K39" i="33" s="1"/>
  <c r="F53" i="5"/>
  <c r="I11" i="33"/>
  <c r="K11" i="33" s="1"/>
  <c r="F50" i="5"/>
  <c r="V37" i="33"/>
  <c r="I33" i="33"/>
  <c r="K33" i="33" s="1"/>
  <c r="I37" i="33"/>
  <c r="K60" i="5"/>
  <c r="D62" i="5"/>
  <c r="J19" i="16"/>
  <c r="K8" i="16" s="1"/>
  <c r="J20" i="25"/>
  <c r="K10" i="25" s="1"/>
  <c r="H24" i="17"/>
  <c r="H11" i="17"/>
  <c r="J26" i="17"/>
  <c r="K13" i="17" s="1"/>
  <c r="J20" i="16"/>
  <c r="K9" i="16" s="1"/>
  <c r="J22" i="16"/>
  <c r="K11" i="16" s="1"/>
  <c r="J22" i="17"/>
  <c r="K9" i="17" s="1"/>
  <c r="J18" i="25"/>
  <c r="K8" i="25" s="1"/>
  <c r="H12" i="17"/>
  <c r="H25" i="17"/>
  <c r="H62" i="5"/>
  <c r="J18" i="16"/>
  <c r="K7" i="16" s="1"/>
  <c r="G12" i="16"/>
  <c r="G6" i="12" s="1"/>
  <c r="G23" i="16"/>
  <c r="G7" i="12" s="1"/>
  <c r="H10" i="16"/>
  <c r="H21" i="16"/>
  <c r="J23" i="17"/>
  <c r="K10" i="17" s="1"/>
  <c r="I17" i="25"/>
  <c r="G7" i="2"/>
  <c r="K61" i="5"/>
  <c r="I21" i="17"/>
  <c r="I19" i="17"/>
  <c r="K63" i="5"/>
  <c r="J20" i="17"/>
  <c r="K7" i="17" s="1"/>
  <c r="H19" i="25"/>
  <c r="H9" i="25"/>
  <c r="G21" i="25"/>
  <c r="G7" i="21" s="1"/>
  <c r="G11" i="25"/>
  <c r="G6" i="21" s="1"/>
  <c r="I17" i="16"/>
  <c r="G27" i="17"/>
  <c r="G7" i="18" s="1"/>
  <c r="G14" i="17"/>
  <c r="G6" i="18" s="1"/>
  <c r="V20" i="33" l="1"/>
  <c r="V40" i="33" s="1"/>
  <c r="I40" i="33"/>
  <c r="K40" i="33" s="1"/>
  <c r="K37" i="33"/>
  <c r="L33" i="33"/>
  <c r="N33" i="33" s="1"/>
  <c r="L20" i="33"/>
  <c r="N20" i="33" s="1"/>
  <c r="G49" i="5"/>
  <c r="L27" i="33"/>
  <c r="N27" i="33" s="1"/>
  <c r="G51" i="5"/>
  <c r="F52" i="5"/>
  <c r="F54" i="5"/>
  <c r="L37" i="33"/>
  <c r="L11" i="33"/>
  <c r="N11" i="33" s="1"/>
  <c r="G50" i="5"/>
  <c r="L39" i="33"/>
  <c r="N39" i="33" s="1"/>
  <c r="G53" i="5"/>
  <c r="F6" i="2"/>
  <c r="F64" i="5"/>
  <c r="H11" i="25"/>
  <c r="H6" i="21" s="1"/>
  <c r="H21" i="25"/>
  <c r="H7" i="21" s="1"/>
  <c r="J19" i="17"/>
  <c r="K6" i="17" s="1"/>
  <c r="J17" i="25"/>
  <c r="K7" i="25" s="1"/>
  <c r="H23" i="16"/>
  <c r="H7" i="12" s="1"/>
  <c r="H12" i="16"/>
  <c r="H6" i="12" s="1"/>
  <c r="H7" i="2"/>
  <c r="H14" i="17"/>
  <c r="H6" i="18" s="1"/>
  <c r="H27" i="17"/>
  <c r="H7" i="18" s="1"/>
  <c r="J17" i="16"/>
  <c r="K6" i="16" s="1"/>
  <c r="I11" i="17"/>
  <c r="I24" i="17"/>
  <c r="I19" i="25"/>
  <c r="I9" i="25"/>
  <c r="I62" i="5"/>
  <c r="I21" i="16"/>
  <c r="I10" i="16"/>
  <c r="J21" i="17"/>
  <c r="K8" i="17" s="1"/>
  <c r="K59" i="5"/>
  <c r="G54" i="5" l="1"/>
  <c r="G52" i="5"/>
  <c r="L40" i="33"/>
  <c r="N40" i="33" s="1"/>
  <c r="N37" i="33"/>
  <c r="O33" i="33"/>
  <c r="Q33" i="33" s="1"/>
  <c r="O37" i="33"/>
  <c r="O20" i="33"/>
  <c r="Q20" i="33" s="1"/>
  <c r="H49" i="5"/>
  <c r="O39" i="33"/>
  <c r="Q39" i="33" s="1"/>
  <c r="H53" i="5"/>
  <c r="O11" i="33"/>
  <c r="Q11" i="33" s="1"/>
  <c r="H50" i="5"/>
  <c r="O27" i="33"/>
  <c r="Q27" i="33" s="1"/>
  <c r="H51" i="5"/>
  <c r="G6" i="2"/>
  <c r="G64" i="5"/>
  <c r="E11" i="17"/>
  <c r="K62" i="5"/>
  <c r="J62" i="5"/>
  <c r="I25" i="17"/>
  <c r="I12" i="17"/>
  <c r="J19" i="25"/>
  <c r="K9" i="25" s="1"/>
  <c r="J9" i="25"/>
  <c r="J10" i="16"/>
  <c r="J21" i="16"/>
  <c r="K10" i="16" s="1"/>
  <c r="I12" i="16"/>
  <c r="I6" i="12" s="1"/>
  <c r="I23" i="16"/>
  <c r="I7" i="12" s="1"/>
  <c r="I7" i="2"/>
  <c r="J24" i="17"/>
  <c r="K11" i="17" s="1"/>
  <c r="J11" i="17"/>
  <c r="I21" i="25"/>
  <c r="I7" i="21" s="1"/>
  <c r="I11" i="25"/>
  <c r="I6" i="21" s="1"/>
  <c r="I53" i="5" l="1"/>
  <c r="R39" i="33"/>
  <c r="T39" i="33" s="1"/>
  <c r="O40" i="33"/>
  <c r="Q40" i="33" s="1"/>
  <c r="Q37" i="33"/>
  <c r="R27" i="33"/>
  <c r="T27" i="33" s="1"/>
  <c r="I51" i="5"/>
  <c r="H54" i="5"/>
  <c r="H52" i="5"/>
  <c r="R37" i="33"/>
  <c r="R33" i="33"/>
  <c r="T33" i="33" s="1"/>
  <c r="R20" i="33"/>
  <c r="T20" i="33" s="1"/>
  <c r="I49" i="5"/>
  <c r="R11" i="33"/>
  <c r="T11" i="33" s="1"/>
  <c r="I50" i="5"/>
  <c r="J64" i="5"/>
  <c r="H6" i="2"/>
  <c r="H64" i="5"/>
  <c r="E14" i="17"/>
  <c r="E6" i="18" s="1"/>
  <c r="E12" i="17"/>
  <c r="J21" i="25"/>
  <c r="J11" i="25"/>
  <c r="J6" i="21" s="1"/>
  <c r="J12" i="17"/>
  <c r="J25" i="17"/>
  <c r="K12" i="17" s="1"/>
  <c r="J23" i="16"/>
  <c r="J12" i="16"/>
  <c r="J6" i="12" s="1"/>
  <c r="I27" i="17"/>
  <c r="I7" i="18" s="1"/>
  <c r="I14" i="17"/>
  <c r="I6" i="18" s="1"/>
  <c r="K64" i="5"/>
  <c r="D11" i="17"/>
  <c r="I54" i="5" l="1"/>
  <c r="I52" i="5"/>
  <c r="U33" i="33"/>
  <c r="W33" i="33" s="1"/>
  <c r="J53" i="5"/>
  <c r="K53" i="5"/>
  <c r="U39" i="33"/>
  <c r="W39" i="33" s="1"/>
  <c r="U11" i="33"/>
  <c r="W11" i="33" s="1"/>
  <c r="K50" i="5"/>
  <c r="J50" i="5"/>
  <c r="U20" i="33"/>
  <c r="W20" i="33" s="1"/>
  <c r="K49" i="5"/>
  <c r="J49" i="5"/>
  <c r="U37" i="33"/>
  <c r="U27" i="33"/>
  <c r="W27" i="33" s="1"/>
  <c r="K51" i="5"/>
  <c r="J51" i="5"/>
  <c r="R40" i="33"/>
  <c r="T40" i="33" s="1"/>
  <c r="T37" i="33"/>
  <c r="J6" i="2"/>
  <c r="I6" i="2"/>
  <c r="I64" i="5"/>
  <c r="J27" i="17"/>
  <c r="J14" i="17"/>
  <c r="J6" i="18" s="1"/>
  <c r="J7" i="2"/>
  <c r="K6" i="2"/>
  <c r="J7" i="12"/>
  <c r="K12" i="16"/>
  <c r="K6" i="12" s="1"/>
  <c r="K11" i="25"/>
  <c r="K6" i="21" s="1"/>
  <c r="J7" i="21"/>
  <c r="D12" i="17"/>
  <c r="D14" i="17"/>
  <c r="D6" i="18" s="1"/>
  <c r="U40" i="33" l="1"/>
  <c r="W40" i="33" s="1"/>
  <c r="W37" i="33"/>
  <c r="K52" i="5"/>
  <c r="J52" i="5"/>
  <c r="J7" i="18"/>
  <c r="K14" i="17"/>
  <c r="K6" i="18" s="1"/>
  <c r="J54" i="5" l="1"/>
  <c r="K54" i="5"/>
</calcChain>
</file>

<file path=xl/sharedStrings.xml><?xml version="1.0" encoding="utf-8"?>
<sst xmlns="http://schemas.openxmlformats.org/spreadsheetml/2006/main" count="762" uniqueCount="179">
  <si>
    <t>BID</t>
  </si>
  <si>
    <t>BPD</t>
  </si>
  <si>
    <t>Market</t>
  </si>
  <si>
    <t>Thermo Fisher Revenue</t>
  </si>
  <si>
    <t>2018</t>
  </si>
  <si>
    <t>2019</t>
  </si>
  <si>
    <t>2020</t>
  </si>
  <si>
    <t>2021</t>
  </si>
  <si>
    <t>2022</t>
  </si>
  <si>
    <t>2023</t>
  </si>
  <si>
    <t>5 YR CAGR</t>
  </si>
  <si>
    <t>2018 - 2023 Strategic Plan Summary</t>
  </si>
  <si>
    <t>(K USD)</t>
  </si>
  <si>
    <t>CAGR</t>
  </si>
  <si>
    <t>%</t>
  </si>
  <si>
    <t>OG%</t>
  </si>
  <si>
    <t>Protein &amp; Cell Analysis</t>
  </si>
  <si>
    <t>Cell Biology</t>
  </si>
  <si>
    <t>Molecular</t>
  </si>
  <si>
    <t>Syn Bio</t>
  </si>
  <si>
    <t>BID NON-PRODUCTS</t>
  </si>
  <si>
    <t>Cell Culture</t>
  </si>
  <si>
    <t>Single Use</t>
  </si>
  <si>
    <t>Purification</t>
  </si>
  <si>
    <t>Pharma Analytics</t>
  </si>
  <si>
    <t>BPD PRODUCTS</t>
  </si>
  <si>
    <t>BPD NON-PRODUCTS</t>
  </si>
  <si>
    <t>GSD PRODUCTS</t>
  </si>
  <si>
    <t>GSD NON-PRODUCTS</t>
  </si>
  <si>
    <t>GSD</t>
  </si>
  <si>
    <t>Oncology</t>
  </si>
  <si>
    <t>CSD PRODUCTS</t>
  </si>
  <si>
    <t>CSD NON-PRODUCTS</t>
  </si>
  <si>
    <t>CSD</t>
  </si>
  <si>
    <t>$</t>
  </si>
  <si>
    <t>Market Growth by Division</t>
  </si>
  <si>
    <t>Market Growth %</t>
  </si>
  <si>
    <t>Biotech</t>
  </si>
  <si>
    <t>Pharmaceutical</t>
  </si>
  <si>
    <t>Academic Research</t>
  </si>
  <si>
    <t>Government (Excluding Forensic)</t>
  </si>
  <si>
    <t>Forensics</t>
  </si>
  <si>
    <t>Health Care</t>
  </si>
  <si>
    <t>Diagnostics</t>
  </si>
  <si>
    <t>Safety Security</t>
  </si>
  <si>
    <t>Environment</t>
  </si>
  <si>
    <t>General Industrial</t>
  </si>
  <si>
    <t>Others</t>
  </si>
  <si>
    <t>Market $</t>
  </si>
  <si>
    <t>Revenue</t>
  </si>
  <si>
    <t>Headcount</t>
  </si>
  <si>
    <t>Opex</t>
  </si>
  <si>
    <t>Capex</t>
  </si>
  <si>
    <t>Comments</t>
  </si>
  <si>
    <t>Initiative 1: &lt;Description&gt;</t>
  </si>
  <si>
    <t>Initiative 2: &lt;Description&gt;</t>
  </si>
  <si>
    <t>Initiative 3: &lt;Description&gt;</t>
  </si>
  <si>
    <t>Total</t>
  </si>
  <si>
    <t>HID</t>
  </si>
  <si>
    <t>Animal Health</t>
  </si>
  <si>
    <t>Reproductive Health</t>
  </si>
  <si>
    <t>PLATFORM</t>
  </si>
  <si>
    <t>CONTENT</t>
  </si>
  <si>
    <t>VERTICAL</t>
  </si>
  <si>
    <t>BPD Executive Summary</t>
  </si>
  <si>
    <t>BPD Market Growth</t>
  </si>
  <si>
    <t>BPD Key Initiatives &amp; Investments</t>
  </si>
  <si>
    <t>BPD Revenue Summary</t>
  </si>
  <si>
    <t>GSD Revenue Summary</t>
  </si>
  <si>
    <t>GSD Executive Summary</t>
  </si>
  <si>
    <t>GSD Market Growth</t>
  </si>
  <si>
    <t>GSD Key Initiatives &amp; Investments</t>
  </si>
  <si>
    <t>CSD Executive Summary</t>
  </si>
  <si>
    <t>CSD Market Growth</t>
  </si>
  <si>
    <t>CSD Revenue Summary</t>
  </si>
  <si>
    <t>CSD Key Initiatives &amp; Investments</t>
  </si>
  <si>
    <t>Share</t>
  </si>
  <si>
    <t>Key Market Trends</t>
  </si>
  <si>
    <t>Sample Prep</t>
  </si>
  <si>
    <t>19 - 24</t>
  </si>
  <si>
    <t>2024</t>
  </si>
  <si>
    <t>2019 - 2024 Strategic Plan Summary</t>
  </si>
  <si>
    <t>NGS cons-Reproductive Health</t>
  </si>
  <si>
    <t>NGS ex RH</t>
  </si>
  <si>
    <t>CTT</t>
  </si>
  <si>
    <t>GPS</t>
  </si>
  <si>
    <t>WLP</t>
  </si>
  <si>
    <t>Service</t>
  </si>
  <si>
    <t>LPE</t>
  </si>
  <si>
    <t>TPP</t>
  </si>
  <si>
    <t>LPD</t>
  </si>
  <si>
    <t>LPD Revenue by Division</t>
  </si>
  <si>
    <t>LPD Revenue Summary</t>
  </si>
  <si>
    <t>LPD Market Growth</t>
  </si>
  <si>
    <t>LPD Key Initiatives &amp; Investments</t>
  </si>
  <si>
    <t>LPD Executive Summary</t>
  </si>
  <si>
    <t>Market $ by PG</t>
    <phoneticPr fontId="10" type="noConversion"/>
  </si>
  <si>
    <t>Market Growth % by PG</t>
    <phoneticPr fontId="10" type="noConversion"/>
  </si>
  <si>
    <t>by Marketing</t>
    <phoneticPr fontId="10" type="noConversion"/>
  </si>
  <si>
    <t>BID Total</t>
    <phoneticPr fontId="16" type="noConversion"/>
  </si>
  <si>
    <t>Non-Product BID</t>
    <phoneticPr fontId="16" type="noConversion"/>
  </si>
  <si>
    <t>Sample prep</t>
    <phoneticPr fontId="16" type="noConversion"/>
  </si>
  <si>
    <t>Sample prep ins</t>
    <phoneticPr fontId="16" type="noConversion"/>
  </si>
  <si>
    <t>Sample Prep</t>
    <phoneticPr fontId="16" type="noConversion"/>
  </si>
  <si>
    <t>Gateway</t>
    <phoneticPr fontId="16" type="noConversion"/>
  </si>
  <si>
    <t>Gene synthesis</t>
    <phoneticPr fontId="16" type="noConversion"/>
  </si>
  <si>
    <t>Syn- Mol</t>
    <phoneticPr fontId="16" type="noConversion"/>
  </si>
  <si>
    <t>RNAi</t>
    <phoneticPr fontId="16" type="noConversion"/>
  </si>
  <si>
    <t>Gene editing</t>
    <phoneticPr fontId="16" type="noConversion"/>
  </si>
  <si>
    <t>Syn - Cell</t>
    <phoneticPr fontId="16" type="noConversion"/>
  </si>
  <si>
    <t>NGS Library</t>
    <phoneticPr fontId="16" type="noConversion"/>
  </si>
  <si>
    <t>PCR reagents</t>
    <phoneticPr fontId="16" type="noConversion"/>
  </si>
  <si>
    <t>PCR plastics</t>
    <phoneticPr fontId="16" type="noConversion"/>
  </si>
  <si>
    <t>PCR ins</t>
    <phoneticPr fontId="16" type="noConversion"/>
  </si>
  <si>
    <t>Molbio Tools</t>
    <phoneticPr fontId="16" type="noConversion"/>
  </si>
  <si>
    <t>Mol</t>
    <phoneticPr fontId="16" type="noConversion"/>
  </si>
  <si>
    <t>Sorter</t>
    <phoneticPr fontId="16" type="noConversion"/>
  </si>
  <si>
    <t>Protein analysis</t>
    <phoneticPr fontId="16" type="noConversion"/>
  </si>
  <si>
    <t>AIS</t>
    <phoneticPr fontId="16" type="noConversion"/>
  </si>
  <si>
    <t>flow instrument</t>
    <phoneticPr fontId="16" type="noConversion"/>
  </si>
  <si>
    <t>Microplate reader</t>
    <phoneticPr fontId="16" type="noConversion"/>
  </si>
  <si>
    <t>Labeling Reagent</t>
    <phoneticPr fontId="16" type="noConversion"/>
  </si>
  <si>
    <t>Imaging system</t>
    <phoneticPr fontId="16" type="noConversion"/>
  </si>
  <si>
    <t>PCA</t>
    <phoneticPr fontId="16" type="noConversion"/>
  </si>
  <si>
    <t>Gene editing</t>
    <phoneticPr fontId="16" type="noConversion"/>
  </si>
  <si>
    <t>Sera</t>
    <phoneticPr fontId="16" type="noConversion"/>
  </si>
  <si>
    <t>PSCS</t>
    <phoneticPr fontId="16" type="noConversion"/>
  </si>
  <si>
    <t>CCE</t>
    <phoneticPr fontId="16" type="noConversion"/>
  </si>
  <si>
    <t>transfection</t>
    <phoneticPr fontId="16" type="noConversion"/>
  </si>
  <si>
    <t>Protein expression</t>
    <phoneticPr fontId="16" type="noConversion"/>
  </si>
  <si>
    <t>Speciality cell culture plastics</t>
    <phoneticPr fontId="16" type="noConversion"/>
  </si>
  <si>
    <t>Cell biology</t>
    <phoneticPr fontId="16" type="noConversion"/>
  </si>
  <si>
    <t>TF (M)</t>
    <phoneticPr fontId="16" type="noConversion"/>
  </si>
  <si>
    <t>D</t>
    <phoneticPr fontId="16" type="noConversion"/>
  </si>
  <si>
    <t>PG</t>
    <phoneticPr fontId="16" type="noConversion"/>
  </si>
  <si>
    <t>TAM (M)</t>
    <phoneticPr fontId="16" type="noConversion"/>
  </si>
  <si>
    <t>TF (M)</t>
    <phoneticPr fontId="16" type="noConversion"/>
  </si>
  <si>
    <t>MS%</t>
    <phoneticPr fontId="16" type="noConversion"/>
  </si>
  <si>
    <t>TAM (M)</t>
  </si>
  <si>
    <t>TF (M)</t>
  </si>
  <si>
    <t>MS%</t>
    <phoneticPr fontId="16" type="noConversion"/>
  </si>
  <si>
    <t>TAM (M)</t>
    <phoneticPr fontId="16" type="noConversion"/>
  </si>
  <si>
    <t>MS%</t>
    <phoneticPr fontId="16" type="noConversion"/>
  </si>
  <si>
    <t>Executive Summary</t>
    <phoneticPr fontId="10" type="noConversion"/>
  </si>
  <si>
    <t>Revenue</t>
    <phoneticPr fontId="10" type="noConversion"/>
  </si>
  <si>
    <t>Market Growth</t>
    <phoneticPr fontId="10" type="noConversion"/>
  </si>
  <si>
    <t>Korea</t>
    <phoneticPr fontId="10" type="noConversion"/>
  </si>
  <si>
    <t>Computer</t>
  </si>
  <si>
    <t>Server</t>
  </si>
  <si>
    <t>Storage</t>
  </si>
  <si>
    <t>Hardware</t>
  </si>
  <si>
    <t>Hardware</t>
    <phoneticPr fontId="10" type="noConversion"/>
  </si>
  <si>
    <t>Software</t>
  </si>
  <si>
    <t>Software</t>
    <phoneticPr fontId="10" type="noConversion"/>
  </si>
  <si>
    <t>Korea Total</t>
  </si>
  <si>
    <t>Korea Total</t>
    <phoneticPr fontId="10" type="noConversion"/>
  </si>
  <si>
    <t>Initiative 1: &lt;Focus on xxx market incl. xxx through xx&gt;</t>
    <phoneticPr fontId="10" type="noConversion"/>
  </si>
  <si>
    <t>Initiative 2: &lt;Maximize xxx revenue by leveraging xxxx&gt;</t>
    <phoneticPr fontId="10" type="noConversion"/>
  </si>
  <si>
    <t>xxx selling growth through xxxx in xxx market</t>
    <phoneticPr fontId="10" type="noConversion"/>
  </si>
  <si>
    <t>Demo units for xxx and replace for old one</t>
    <phoneticPr fontId="10" type="noConversion"/>
  </si>
  <si>
    <t>FY21 xxx, FY22 xxxx, FY23 xxx, FY24 xxx, FY25 xxxx</t>
    <phoneticPr fontId="10" type="noConversion"/>
  </si>
  <si>
    <t xml:space="preserve"> - XXX focus for xxx and helping other xxx</t>
    <phoneticPr fontId="10" type="noConversion"/>
  </si>
  <si>
    <t>Government</t>
  </si>
  <si>
    <t>Semiconductor</t>
  </si>
  <si>
    <t>IT</t>
  </si>
  <si>
    <t>IT</t>
    <phoneticPr fontId="10" type="noConversion"/>
  </si>
  <si>
    <t>Academy</t>
  </si>
  <si>
    <t>Academy</t>
    <phoneticPr fontId="10" type="noConversion"/>
  </si>
  <si>
    <t>Lease/Rental</t>
  </si>
  <si>
    <t>Lease/Rental</t>
    <phoneticPr fontId="10" type="noConversion"/>
  </si>
  <si>
    <t>Revenue Summary</t>
    <phoneticPr fontId="10" type="noConversion"/>
  </si>
  <si>
    <t>Key Initiatives &amp; Investments</t>
    <phoneticPr fontId="10" type="noConversion"/>
  </si>
  <si>
    <t>F&amp;B</t>
  </si>
  <si>
    <t>F&amp;B</t>
    <phoneticPr fontId="10" type="noConversion"/>
  </si>
  <si>
    <t>Construction</t>
  </si>
  <si>
    <t>Construction</t>
    <phoneticPr fontId="10" type="noConversion"/>
  </si>
  <si>
    <t>Pro-rate</t>
    <phoneticPr fontId="10" type="noConversion"/>
  </si>
  <si>
    <t>Korea Growth</t>
    <phoneticPr fontId="10" type="noConversion"/>
  </si>
  <si>
    <t>Market share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</si>
</sst>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76" formatCode="#,##0.0%_);[Red]\(#,##0.0%\);\-"/>
    <numFmt numFmtId="177" formatCode="#,##0,;[Red]\(#,##0,\);\-"/>
    <numFmt numFmtId="178" formatCode="#,##0,_);[Red]\(#,##0,\);\-"/>
    <numFmt numFmtId="179" formatCode="#,##0_);[Red]\(#,##0\);\-"/>
    <numFmt numFmtId="180" formatCode="0.0%;[Red]\(0.0%\);\-"/>
    <numFmt numFmtId="181" formatCode="#,###,"/>
    <numFmt numFmtId="182" formatCode="0.0%"/>
    <numFmt numFmtId="183" formatCode="0.00000000000000%"/>
    <numFmt numFmtId="184" formatCode="_-* #,##0.0000_-;\-* #,##0.0000_-;_-* &quot;-&quot;_-;_-@_-"/>
  </numFmts>
  <fonts count="18" x14ac:knownFonts="1"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10"/>
      <name val="돋움"/>
      <family val="3"/>
      <charset val="129"/>
    </font>
    <font>
      <sz val="11"/>
      <name val="Arial"/>
      <family val="2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41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</cellStyleXfs>
  <cellXfs count="102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right"/>
    </xf>
    <xf numFmtId="0" fontId="4" fillId="0" borderId="1" xfId="0" applyFont="1" applyBorder="1"/>
    <xf numFmtId="0" fontId="3" fillId="0" borderId="1" xfId="0" applyFont="1" applyBorder="1"/>
    <xf numFmtId="0" fontId="3" fillId="0" borderId="0" xfId="0" applyFont="1"/>
    <xf numFmtId="0" fontId="0" fillId="0" borderId="8" xfId="0" applyBorder="1"/>
    <xf numFmtId="0" fontId="5" fillId="0" borderId="2" xfId="0" applyFont="1" applyBorder="1" applyAlignment="1">
      <alignment vertical="center"/>
    </xf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0" fillId="0" borderId="5" xfId="0" applyBorder="1"/>
    <xf numFmtId="0" fontId="0" fillId="0" borderId="9" xfId="0" applyBorder="1"/>
    <xf numFmtId="0" fontId="0" fillId="0" borderId="2" xfId="0" applyBorder="1"/>
    <xf numFmtId="0" fontId="5" fillId="0" borderId="0" xfId="0" quotePrefix="1" applyFont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0" borderId="7" xfId="0" applyBorder="1" applyAlignment="1">
      <alignment horizontal="left" indent="1"/>
    </xf>
    <xf numFmtId="0" fontId="8" fillId="2" borderId="7" xfId="0" applyFont="1" applyFill="1" applyBorder="1"/>
    <xf numFmtId="176" fontId="0" fillId="0" borderId="7" xfId="0" applyNumberFormat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7" xfId="0" applyNumberFormat="1" applyBorder="1" applyAlignment="1">
      <alignment horizontal="center" vertical="center"/>
    </xf>
    <xf numFmtId="177" fontId="0" fillId="2" borderId="7" xfId="0" applyNumberFormat="1" applyFill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9" fillId="0" borderId="3" xfId="0" quotePrefix="1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6" fontId="8" fillId="2" borderId="7" xfId="0" applyNumberFormat="1" applyFont="1" applyFill="1" applyBorder="1" applyAlignment="1">
      <alignment horizontal="center" vertical="center"/>
    </xf>
    <xf numFmtId="177" fontId="8" fillId="2" borderId="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2" xfId="0" applyBorder="1" applyAlignment="1">
      <alignment horizontal="left" indent="1"/>
    </xf>
    <xf numFmtId="0" fontId="8" fillId="0" borderId="2" xfId="0" applyFont="1" applyBorder="1" applyAlignment="1">
      <alignment horizontal="left"/>
    </xf>
    <xf numFmtId="0" fontId="8" fillId="2" borderId="2" xfId="0" applyFont="1" applyFill="1" applyBorder="1"/>
    <xf numFmtId="0" fontId="0" fillId="0" borderId="2" xfId="0" applyBorder="1" applyAlignment="1">
      <alignment horizontal="left" indent="2"/>
    </xf>
    <xf numFmtId="0" fontId="0" fillId="0" borderId="2" xfId="0" quotePrefix="1" applyBorder="1" applyAlignment="1">
      <alignment horizontal="left" indent="1"/>
    </xf>
    <xf numFmtId="178" fontId="8" fillId="2" borderId="7" xfId="0" applyNumberFormat="1" applyFont="1" applyFill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176" fontId="8" fillId="0" borderId="7" xfId="0" applyNumberFormat="1" applyFont="1" applyBorder="1" applyAlignment="1">
      <alignment horizontal="center" vertical="center"/>
    </xf>
    <xf numFmtId="176" fontId="0" fillId="3" borderId="7" xfId="0" applyNumberFormat="1" applyFill="1" applyBorder="1" applyAlignment="1">
      <alignment horizontal="center" vertical="center"/>
    </xf>
    <xf numFmtId="177" fontId="0" fillId="3" borderId="7" xfId="0" applyNumberForma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0" fontId="6" fillId="0" borderId="0" xfId="0" applyFont="1" applyAlignment="1">
      <alignment horizontal="left" vertical="center" indent="3"/>
    </xf>
    <xf numFmtId="178" fontId="2" fillId="0" borderId="7" xfId="0" applyNumberFormat="1" applyFont="1" applyBorder="1" applyAlignment="1">
      <alignment horizontal="center" vertical="center"/>
    </xf>
    <xf numFmtId="179" fontId="2" fillId="0" borderId="13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indent="2"/>
    </xf>
    <xf numFmtId="176" fontId="2" fillId="0" borderId="0" xfId="0" applyNumberFormat="1" applyFont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 indent="4"/>
    </xf>
    <xf numFmtId="0" fontId="8" fillId="0" borderId="7" xfId="0" applyFont="1" applyBorder="1" applyAlignment="1">
      <alignment horizontal="center"/>
    </xf>
    <xf numFmtId="180" fontId="0" fillId="0" borderId="7" xfId="0" applyNumberFormat="1" applyBorder="1" applyAlignment="1">
      <alignment horizontal="center" vertical="center"/>
    </xf>
    <xf numFmtId="181" fontId="0" fillId="0" borderId="7" xfId="1" applyNumberFormat="1" applyFont="1" applyBorder="1" applyAlignment="1">
      <alignment horizontal="center" vertical="center"/>
    </xf>
    <xf numFmtId="181" fontId="0" fillId="0" borderId="7" xfId="0" applyNumberFormat="1" applyBorder="1" applyAlignment="1">
      <alignment horizontal="center" vertical="center"/>
    </xf>
    <xf numFmtId="9" fontId="0" fillId="0" borderId="0" xfId="2" applyFont="1" applyAlignment="1"/>
    <xf numFmtId="182" fontId="0" fillId="0" borderId="14" xfId="2" applyNumberFormat="1" applyFont="1" applyBorder="1" applyAlignment="1"/>
    <xf numFmtId="178" fontId="0" fillId="0" borderId="0" xfId="0" applyNumberFormat="1"/>
    <xf numFmtId="0" fontId="0" fillId="0" borderId="0" xfId="0" applyAlignment="1">
      <alignment wrapText="1"/>
    </xf>
    <xf numFmtId="9" fontId="0" fillId="0" borderId="0" xfId="2" applyFont="1" applyAlignment="1">
      <alignment vertical="center"/>
    </xf>
    <xf numFmtId="183" fontId="0" fillId="0" borderId="0" xfId="0" applyNumberFormat="1"/>
    <xf numFmtId="182" fontId="0" fillId="0" borderId="0" xfId="2" applyNumberFormat="1" applyFont="1" applyAlignment="1"/>
    <xf numFmtId="178" fontId="2" fillId="0" borderId="7" xfId="0" applyNumberFormat="1" applyFont="1" applyBorder="1" applyAlignment="1">
      <alignment vertical="center"/>
    </xf>
    <xf numFmtId="180" fontId="1" fillId="0" borderId="7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0" fontId="1" fillId="0" borderId="0" xfId="0" quotePrefix="1" applyFont="1"/>
    <xf numFmtId="0" fontId="12" fillId="0" borderId="0" xfId="0" applyFont="1"/>
    <xf numFmtId="176" fontId="1" fillId="2" borderId="7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3" fillId="0" borderId="13" xfId="0" applyFont="1" applyBorder="1" applyAlignment="1">
      <alignment vertical="center"/>
    </xf>
    <xf numFmtId="180" fontId="0" fillId="0" borderId="0" xfId="0" applyNumberFormat="1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2" fontId="0" fillId="2" borderId="7" xfId="2" applyNumberFormat="1" applyFont="1" applyFill="1" applyBorder="1" applyAlignment="1">
      <alignment horizontal="center" vertical="center"/>
    </xf>
    <xf numFmtId="182" fontId="0" fillId="2" borderId="7" xfId="0" applyNumberFormat="1" applyFill="1" applyBorder="1" applyAlignment="1">
      <alignment horizontal="center" vertical="center"/>
    </xf>
    <xf numFmtId="0" fontId="15" fillId="0" borderId="0" xfId="3">
      <alignment vertical="center"/>
    </xf>
    <xf numFmtId="41" fontId="0" fillId="0" borderId="0" xfId="5" applyFont="1">
      <alignment vertical="center"/>
    </xf>
    <xf numFmtId="41" fontId="0" fillId="4" borderId="3" xfId="5" applyFont="1" applyFill="1" applyBorder="1">
      <alignment vertical="center"/>
    </xf>
    <xf numFmtId="41" fontId="0" fillId="4" borderId="3" xfId="5" applyNumberFormat="1" applyFont="1" applyFill="1" applyBorder="1">
      <alignment vertical="center"/>
    </xf>
    <xf numFmtId="182" fontId="17" fillId="0" borderId="3" xfId="4" applyNumberFormat="1" applyFont="1" applyBorder="1">
      <alignment vertical="center"/>
    </xf>
    <xf numFmtId="41" fontId="17" fillId="0" borderId="3" xfId="5" applyFont="1" applyBorder="1">
      <alignment vertical="center"/>
    </xf>
    <xf numFmtId="184" fontId="17" fillId="0" borderId="3" xfId="3" applyNumberFormat="1" applyFont="1" applyBorder="1">
      <alignment vertical="center"/>
    </xf>
    <xf numFmtId="0" fontId="17" fillId="0" borderId="3" xfId="3" applyFont="1" applyBorder="1">
      <alignment vertical="center"/>
    </xf>
    <xf numFmtId="182" fontId="17" fillId="0" borderId="0" xfId="4" applyNumberFormat="1" applyFont="1">
      <alignment vertical="center"/>
    </xf>
    <xf numFmtId="41" fontId="17" fillId="0" borderId="0" xfId="5" applyFont="1">
      <alignment vertical="center"/>
    </xf>
    <xf numFmtId="0" fontId="17" fillId="0" borderId="0" xfId="3" applyFont="1">
      <alignment vertical="center"/>
    </xf>
    <xf numFmtId="182" fontId="15" fillId="0" borderId="0" xfId="3" applyNumberFormat="1">
      <alignment vertical="center"/>
    </xf>
    <xf numFmtId="0" fontId="17" fillId="0" borderId="3" xfId="3" applyFont="1" applyBorder="1" applyAlignment="1">
      <alignment vertical="center"/>
    </xf>
    <xf numFmtId="0" fontId="14" fillId="5" borderId="15" xfId="3" applyFont="1" applyFill="1" applyBorder="1" applyAlignment="1">
      <alignment vertical="center"/>
    </xf>
    <xf numFmtId="180" fontId="0" fillId="2" borderId="7" xfId="0" applyNumberFormat="1" applyFill="1" applyBorder="1" applyAlignment="1">
      <alignment horizontal="center" vertical="center"/>
    </xf>
    <xf numFmtId="9" fontId="0" fillId="0" borderId="0" xfId="2" applyFont="1" applyAlignment="1">
      <alignment horizontal="right"/>
    </xf>
    <xf numFmtId="182" fontId="0" fillId="0" borderId="7" xfId="2" applyNumberFormat="1" applyFont="1" applyBorder="1" applyAlignment="1">
      <alignment horizontal="center" vertical="center"/>
    </xf>
    <xf numFmtId="182" fontId="8" fillId="0" borderId="7" xfId="2" applyNumberFormat="1" applyFont="1" applyBorder="1" applyAlignment="1">
      <alignment horizontal="center" vertical="center"/>
    </xf>
    <xf numFmtId="182" fontId="8" fillId="2" borderId="7" xfId="2" applyNumberFormat="1" applyFont="1" applyFill="1" applyBorder="1" applyAlignment="1">
      <alignment horizontal="center" vertical="center"/>
    </xf>
    <xf numFmtId="0" fontId="15" fillId="4" borderId="3" xfId="3" applyFill="1" applyBorder="1" applyAlignment="1">
      <alignment horizontal="center" vertical="center"/>
    </xf>
  </cellXfs>
  <cellStyles count="6">
    <cellStyle name="Comma [0] 2" xfId="5" xr:uid="{00000000-0005-0000-0000-000001000000}"/>
    <cellStyle name="Normal 2" xfId="3" xr:uid="{00000000-0005-0000-0000-000003000000}"/>
    <cellStyle name="Percent 2" xfId="4" xr:uid="{00000000-0005-0000-0000-000005000000}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5</xdr:col>
      <xdr:colOff>466725</xdr:colOff>
      <xdr:row>39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52400" y="2324100"/>
          <a:ext cx="4705350" cy="46005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US" altLang="ko-KR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  </a:t>
          </a:r>
          <a:r>
            <a:rPr lang="en-US" altLang="ko-KR" sz="105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Macro Environment</a:t>
          </a:r>
          <a:endParaRPr lang="ko-KR" altLang="ko-KR" sz="105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en-US" altLang="ko-KR" sz="105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- 2019 GDP growth is expected to be ranging 2.5% to 2.7%</a:t>
          </a:r>
          <a:br>
            <a:rPr lang="en-US" altLang="ko-KR" sz="105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altLang="ko-KR" sz="105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- Government xx R&amp;D funding estimates </a:t>
          </a:r>
          <a:r>
            <a:rPr lang="en-US" altLang="ko-KR" sz="105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xx% increase </a:t>
          </a:r>
          <a:r>
            <a:rPr lang="en-US" altLang="ko-KR" sz="105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(vs xx% increase in 2018) </a:t>
          </a:r>
        </a:p>
        <a:p>
          <a:pPr eaLnBrk="1" fontAlgn="auto" latinLnBrk="0" hangingPunct="1"/>
          <a:r>
            <a:rPr lang="en-US" altLang="ko-KR" sz="105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- xx funding </a:t>
          </a:r>
          <a:r>
            <a:rPr lang="en-US" altLang="ko-KR" sz="105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xx% increase</a:t>
          </a:r>
        </a:p>
        <a:p>
          <a:pPr eaLnBrk="1" fontAlgn="auto" latinLnBrk="0" hangingPunct="1"/>
          <a:r>
            <a:rPr lang="en-US" altLang="ko-KR" sz="105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ko-KR" sz="105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xx</a:t>
          </a:r>
          <a:r>
            <a:rPr lang="en-US" altLang="ko-KR" sz="105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R&amp;D seizing and stricter regulation due to xx issue</a:t>
          </a:r>
          <a:endParaRPr lang="ko-KR" altLang="ko-KR" sz="1050" b="1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en-US" altLang="ko-KR" sz="105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- Autonomy strength of Gorvernment R&amp;D funding exeuctive</a:t>
          </a:r>
        </a:p>
        <a:p>
          <a:pPr eaLnBrk="1" fontAlgn="auto" latinLnBrk="0" hangingPunct="1"/>
          <a:r>
            <a:rPr lang="en-US" altLang="ko-KR" sz="105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- Government is expected to continue investing in xx startup</a:t>
          </a:r>
          <a:endParaRPr lang="ko-KR" altLang="ko-KR" sz="105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en-US" altLang="ko-KR" sz="105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●  Customers </a:t>
          </a:r>
          <a:endParaRPr lang="ko-KR" altLang="ko-KR" sz="105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 eaLnBrk="1" latinLnBrk="0" hangingPunct="1"/>
          <a:r>
            <a:rPr lang="en-US" altLang="ko-KR" sz="105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xx research</a:t>
          </a:r>
        </a:p>
        <a:p>
          <a:pPr rtl="0" eaLnBrk="1" latinLnBrk="0" hangingPunct="1"/>
          <a:r>
            <a:rPr lang="en-US" altLang="ko-KR" sz="105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1. Move from research expansion to reduction due to xx R&amp;D funding decrease</a:t>
          </a:r>
        </a:p>
        <a:p>
          <a:pPr rtl="0" eaLnBrk="1" latinLnBrk="0" hangingPunct="1"/>
          <a:r>
            <a:rPr lang="en-US" altLang="ko-KR" sz="105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2. Preliminary xx Test process (1 year or more estimate)</a:t>
          </a:r>
        </a:p>
        <a:p>
          <a:pPr rtl="0" eaLnBrk="1" latinLnBrk="0" hangingPunct="1"/>
          <a:r>
            <a:rPr lang="en-US" altLang="ko-KR" sz="105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xx movement in xxx</a:t>
          </a:r>
          <a:endParaRPr lang="en-US" altLang="ko-KR" sz="1050" b="0" i="0" baseline="0">
            <a:solidFill>
              <a:srgbClr val="FF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eaLnBrk="1" fontAlgn="auto" latinLnBrk="0" hangingPunct="1"/>
          <a:r>
            <a:rPr lang="en-US" altLang="ko-KR" sz="105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●  Competitive Landscape</a:t>
          </a:r>
          <a:endParaRPr lang="ko-KR" altLang="ko-KR" sz="105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altLang="ko-KR" sz="105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XX</a:t>
          </a:r>
          <a:r>
            <a:rPr lang="en-US" altLang="ko-KR" sz="105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Xxx :</a:t>
          </a:r>
          <a:r>
            <a:rPr lang="en-US" altLang="ko-KR" sz="105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Only selling XXX due to rising raw material price (XX : $XX, XXX : $XX)</a:t>
          </a:r>
          <a:endParaRPr lang="ko-KR" altLang="ko-KR" sz="105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en-US" altLang="ko-KR" sz="105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XX</a:t>
          </a:r>
          <a:r>
            <a:rPr lang="en-US" altLang="ko-KR" sz="105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market :</a:t>
          </a:r>
          <a:r>
            <a:rPr lang="en-US" altLang="ko-KR" sz="105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ko-KR" sz="105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Expand Low end market thru low spec XXX after</a:t>
          </a:r>
          <a:r>
            <a:rPr lang="en-US" altLang="ko-KR" sz="105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XX launching</a:t>
          </a:r>
          <a:r>
            <a:rPr lang="en-US" altLang="ko-KR" sz="105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(XXX : XXX, XX : XXX / ASP XXK)</a:t>
          </a:r>
          <a:endParaRPr lang="ko-KR" altLang="ko-KR" sz="105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en-US" altLang="ko-KR" sz="105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– XXX, xxx : Aggressive pricing and channel strategy on xxx to expand xxx and xxx</a:t>
          </a:r>
          <a:endParaRPr lang="ko-KR" altLang="ko-KR" sz="105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en-US" altLang="ko-KR" sz="105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●  Regulatory</a:t>
          </a:r>
          <a:endParaRPr lang="ko-KR" altLang="ko-KR" sz="105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en-US" altLang="ko-KR" sz="1050">
              <a:effectLst/>
              <a:latin typeface="Arial" panose="020B0604020202020204" pitchFamily="34" charset="0"/>
              <a:cs typeface="Arial" panose="020B0604020202020204" pitchFamily="34" charset="0"/>
            </a:rPr>
            <a:t>-</a:t>
          </a:r>
          <a:r>
            <a:rPr lang="en-US" altLang="ko-KR" sz="1050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 xxx</a:t>
          </a:r>
          <a:endParaRPr lang="en-US" altLang="ko-KR" sz="105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en-US" altLang="ko-KR" sz="1050">
              <a:effectLst/>
              <a:latin typeface="Arial" panose="020B0604020202020204" pitchFamily="34" charset="0"/>
              <a:cs typeface="Arial" panose="020B0604020202020204" pitchFamily="34" charset="0"/>
            </a:rPr>
            <a:t>- xx</a:t>
          </a:r>
        </a:p>
        <a:p>
          <a:pPr eaLnBrk="1" fontAlgn="auto" latinLnBrk="0" hangingPunct="1"/>
          <a:endParaRPr lang="ko-KR" altLang="en-US" sz="105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742949</xdr:colOff>
      <xdr:row>11</xdr:row>
      <xdr:rowOff>0</xdr:rowOff>
    </xdr:from>
    <xdr:to>
      <xdr:col>11</xdr:col>
      <xdr:colOff>641984</xdr:colOff>
      <xdr:row>39</xdr:row>
      <xdr:rowOff>57149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33974" y="2324100"/>
          <a:ext cx="4709160" cy="459104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050" b="1">
              <a:latin typeface="Arial" panose="020B0604020202020204" pitchFamily="34" charset="0"/>
              <a:cs typeface="Arial" panose="020B0604020202020204" pitchFamily="34" charset="0"/>
            </a:rPr>
            <a:t>Strategic plan </a:t>
          </a:r>
          <a:r>
            <a:rPr lang="en-US" sz="1050" b="1" baseline="0">
              <a:latin typeface="Arial" panose="020B0604020202020204" pitchFamily="34" charset="0"/>
              <a:cs typeface="Arial" panose="020B0604020202020204" pitchFamily="34" charset="0"/>
            </a:rPr>
            <a:t>overall</a:t>
          </a:r>
          <a:endParaRPr lang="en-US" sz="1050" b="1"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en-US" altLang="ko-KR" sz="105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- Addressable market expected to grow at xx</a:t>
          </a:r>
          <a:r>
            <a:rPr lang="en-US" altLang="ko-KR" sz="105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% </a:t>
          </a:r>
          <a:r>
            <a:rPr lang="en-US" altLang="ko-KR" sz="105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over the next 5Yrs</a:t>
          </a:r>
          <a:br>
            <a:rPr lang="en-US" altLang="ko-KR" sz="105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altLang="ko-KR" sz="105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- xxx growth to outpace market at xx</a:t>
          </a:r>
          <a:r>
            <a:rPr lang="en-US" altLang="ko-KR" sz="105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% </a:t>
          </a:r>
          <a:r>
            <a:rPr lang="en-US" altLang="ko-KR" sz="105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(X vs. market growth)</a:t>
          </a:r>
          <a:endParaRPr lang="ko-KR" altLang="ko-KR" sz="105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en-US" altLang="ko-KR" sz="105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- Market Share growth from xxx% to xxx</a:t>
          </a:r>
          <a:r>
            <a:rPr lang="en-US" altLang="ko-KR" sz="105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%</a:t>
          </a:r>
          <a:endParaRPr lang="ko-KR" altLang="ko-KR" sz="105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endParaRPr lang="en-US" sz="1050">
            <a:latin typeface="Arial" panose="020B0604020202020204" pitchFamily="34" charset="0"/>
            <a:cs typeface="Arial" panose="020B0604020202020204" pitchFamily="34" charset="0"/>
          </a:endParaRP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050" b="1">
              <a:latin typeface="Arial" panose="020B0604020202020204" pitchFamily="34" charset="0"/>
              <a:cs typeface="Arial" panose="020B0604020202020204" pitchFamily="34" charset="0"/>
            </a:rPr>
            <a:t>Korea Strategy</a:t>
          </a:r>
        </a:p>
        <a:p>
          <a:pPr rtl="0" eaLnBrk="1" latinLnBrk="0" hangingPunct="1"/>
          <a:r>
            <a:rPr lang="en-US" altLang="ko-KR" sz="105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</a:t>
          </a:r>
          <a:r>
            <a:rPr lang="en-US" altLang="ko-KR" sz="105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ko-KR" sz="105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opportunity finding through xxx</a:t>
          </a:r>
          <a:endParaRPr lang="en-US" altLang="ko-KR" sz="1050" b="1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rtl="0" eaLnBrk="1" latinLnBrk="0" hangingPunct="1"/>
          <a:r>
            <a:rPr lang="en-US" altLang="ko-KR" sz="105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1. xx</a:t>
          </a:r>
          <a:r>
            <a:rPr lang="en-US" altLang="ko-KR" sz="105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Startup management with xxx</a:t>
          </a:r>
          <a:endParaRPr lang="ko-KR" altLang="ko-KR" sz="105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 eaLnBrk="1" latinLnBrk="0" hangingPunct="1"/>
          <a:r>
            <a:rPr lang="en-US" altLang="ko-KR" sz="105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2. xxx </a:t>
          </a:r>
          <a:r>
            <a:rPr lang="en-US" altLang="ko-KR" sz="105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setting opoortunities through xxxx</a:t>
          </a:r>
          <a:endParaRPr lang="ko-KR" altLang="ko-KR" sz="105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 eaLnBrk="1" latinLnBrk="0" hangingPunct="1"/>
          <a:endParaRPr lang="en-US" altLang="ko-KR" sz="105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rtl="0" eaLnBrk="1" latinLnBrk="0" hangingPunct="1"/>
          <a:r>
            <a:rPr lang="en-US" altLang="ko-KR" sz="105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</a:t>
          </a:r>
          <a:r>
            <a:rPr lang="en-US" altLang="ko-KR" sz="105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ko-KR" sz="105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Focus areas </a:t>
          </a:r>
          <a:r>
            <a:rPr lang="en-US" altLang="ko-KR" sz="105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XXXX</a:t>
          </a:r>
          <a:endParaRPr lang="ko-KR" altLang="ko-KR" sz="105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 eaLnBrk="1" latinLnBrk="0" hangingPunct="1"/>
          <a:r>
            <a:rPr lang="en-US" altLang="ko-KR" sz="105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ko-KR" sz="105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1. Enhanced Key Account Management with xxx &amp; xxx team</a:t>
          </a:r>
          <a:endParaRPr lang="en-US" altLang="ko-KR" sz="105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rtl="0" eaLnBrk="1" latinLnBrk="0" hangingPunct="1"/>
          <a:r>
            <a:rPr lang="en-US" altLang="ko-KR" sz="105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2. &gt;30% growth : Production validation in xxx, xx, xx</a:t>
          </a:r>
        </a:p>
        <a:p>
          <a:pPr rtl="0" eaLnBrk="1" latinLnBrk="0" hangingPunct="1"/>
          <a:endParaRPr lang="en-US" altLang="ko-KR" sz="105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rtl="0" eaLnBrk="1" latinLnBrk="0" hangingPunct="1"/>
          <a:r>
            <a:rPr lang="en-US" altLang="ko-KR" sz="105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</a:t>
          </a:r>
          <a:r>
            <a:rPr lang="en-US" altLang="ko-KR" sz="105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ko-KR" sz="105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Commercial </a:t>
          </a:r>
          <a:r>
            <a:rPr lang="en-US" altLang="ko-KR" sz="105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effectiveness</a:t>
          </a:r>
        </a:p>
        <a:p>
          <a:pPr rtl="0" eaLnBrk="1" latinLnBrk="0" hangingPunct="1"/>
          <a:r>
            <a:rPr lang="en-US" sz="105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</a:t>
          </a:r>
          <a:r>
            <a:rPr lang="en-US" sz="105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Reinforcement of direct selling for GTM strategy</a:t>
          </a:r>
        </a:p>
        <a:p>
          <a:pPr rtl="0" eaLnBrk="1" latinLnBrk="0" hangingPunct="1"/>
          <a:r>
            <a:rPr lang="en-US" sz="105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2. Process improvement</a:t>
          </a:r>
        </a:p>
        <a:p>
          <a:pPr rtl="0" eaLnBrk="1" latinLnBrk="0" hangingPunct="1"/>
          <a:r>
            <a:rPr lang="en-US" sz="105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3. Utilization of e-Commerce for direct selling support</a:t>
          </a:r>
        </a:p>
        <a:p>
          <a:pPr rtl="0" eaLnBrk="1" latinLnBrk="0" hangingPunct="1"/>
          <a:r>
            <a:rPr lang="en-US" sz="105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4. Talent acquisition and development</a:t>
          </a:r>
        </a:p>
        <a:p>
          <a:pPr rtl="0" eaLnBrk="1" latinLnBrk="0" hangingPunct="1"/>
          <a:r>
            <a:rPr lang="en-US" sz="105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en-US" sz="1050">
            <a:latin typeface="Arial" panose="020B0604020202020204" pitchFamily="34" charset="0"/>
            <a:cs typeface="Arial" panose="020B0604020202020204" pitchFamily="34" charset="0"/>
          </a:endParaRP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050" b="1">
              <a:latin typeface="Arial" panose="020B0604020202020204" pitchFamily="34" charset="0"/>
              <a:cs typeface="Arial" panose="020B0604020202020204" pitchFamily="34" charset="0"/>
            </a:rPr>
            <a:t>Strategic</a:t>
          </a:r>
          <a:r>
            <a:rPr lang="en-US" sz="1050" b="1" baseline="0">
              <a:latin typeface="Arial" panose="020B0604020202020204" pitchFamily="34" charset="0"/>
              <a:cs typeface="Arial" panose="020B0604020202020204" pitchFamily="34" charset="0"/>
            </a:rPr>
            <a:t> Key Priorities</a:t>
          </a:r>
          <a:endParaRPr lang="en-US" altLang="ko-KR" sz="1050" b="1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5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altLang="ko-KR" sz="105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Focus on xx market (incl.xxx) through xxx</a:t>
          </a:r>
        </a:p>
        <a:p>
          <a:r>
            <a:rPr lang="en-US" altLang="ko-KR" sz="105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altLang="ko-KR" sz="105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Maximize xxx/xx revenue by leveraging xxxx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endParaRPr lang="en-US" sz="105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5</xdr:col>
      <xdr:colOff>470535</xdr:colOff>
      <xdr:row>38</xdr:row>
      <xdr:rowOff>38100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152400" y="2324100"/>
          <a:ext cx="4709160" cy="44100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>
            <a:effectLst/>
          </a:endParaRP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Bullet 1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Bullet 2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Bullet 3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742950</xdr:colOff>
      <xdr:row>11</xdr:row>
      <xdr:rowOff>0</xdr:rowOff>
    </xdr:from>
    <xdr:to>
      <xdr:col>11</xdr:col>
      <xdr:colOff>641985</xdr:colOff>
      <xdr:row>38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5133975" y="2324100"/>
          <a:ext cx="4709160" cy="44100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Bullet 1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Bullet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2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Bullet 3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endParaRPr lang="en-US" sz="1200">
            <a:solidFill>
              <a:schemeClr val="dk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600075</xdr:colOff>
      <xdr:row>0</xdr:row>
      <xdr:rowOff>57150</xdr:rowOff>
    </xdr:from>
    <xdr:to>
      <xdr:col>10</xdr:col>
      <xdr:colOff>581025</xdr:colOff>
      <xdr:row>1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4991100" y="57150"/>
          <a:ext cx="3028950" cy="35242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Page to be pitched by Commercial Lead</a:t>
          </a:r>
        </a:p>
      </xdr:txBody>
    </xdr:sp>
    <xdr:clientData/>
  </xdr:twoCellAnchor>
  <xdr:twoCellAnchor>
    <xdr:from>
      <xdr:col>1</xdr:col>
      <xdr:colOff>238125</xdr:colOff>
      <xdr:row>13</xdr:row>
      <xdr:rowOff>19050</xdr:rowOff>
    </xdr:from>
    <xdr:to>
      <xdr:col>5</xdr:col>
      <xdr:colOff>428625</xdr:colOff>
      <xdr:row>36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390525" y="2400300"/>
          <a:ext cx="3667125" cy="381952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Some examples of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Key Trends:</a:t>
          </a:r>
        </a:p>
        <a:p>
          <a:pPr marL="228600" indent="-228600" algn="l">
            <a:spcAft>
              <a:spcPts val="300"/>
            </a:spcAft>
            <a:buFont typeface="+mj-lt"/>
            <a:buAutoNum type="arabicPeriod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Macro Environment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GDP / Inflation / Macro Indicators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Govt Funding / Policies</a:t>
          </a:r>
        </a:p>
        <a:p>
          <a:pPr marL="228600" indent="-228600" algn="l">
            <a:spcAft>
              <a:spcPts val="300"/>
            </a:spcAft>
            <a:buFont typeface="+mj-lt"/>
            <a:buAutoNum type="arabicPeriod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Customers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Changes in buying behavior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Emergence of new customer seg</a:t>
          </a:r>
        </a:p>
        <a:p>
          <a:pPr marL="228600" indent="-228600" algn="l">
            <a:spcAft>
              <a:spcPts val="300"/>
            </a:spcAft>
            <a:buFont typeface="+mj-lt"/>
            <a:buAutoNum type="arabicPeriod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Competitive Landscape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/ Shift in competitor tactics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Potential new competitor / biz model</a:t>
          </a:r>
        </a:p>
        <a:p>
          <a:pPr marL="228600" indent="-228600" algn="l">
            <a:spcAft>
              <a:spcPts val="300"/>
            </a:spcAft>
            <a:buFont typeface="+mj-lt"/>
            <a:buAutoNum type="arabicPeriod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Technology / Innovation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technologies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applications for existing tech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Process Innovation (eg cloud, big data etc)</a:t>
          </a:r>
        </a:p>
        <a:p>
          <a:pPr marL="228600" indent="-228600" algn="l">
            <a:spcAft>
              <a:spcPts val="300"/>
            </a:spcAft>
            <a:buFont typeface="+mj-lt"/>
            <a:buAutoNum type="arabicPeriod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Regulatory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Regulations that increase our demand (eg environmental monitoring)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Regulations that increase our compliance requirements</a:t>
          </a:r>
        </a:p>
      </xdr:txBody>
    </xdr:sp>
    <xdr:clientData/>
  </xdr:twoCellAnchor>
  <xdr:twoCellAnchor>
    <xdr:from>
      <xdr:col>6</xdr:col>
      <xdr:colOff>581025</xdr:colOff>
      <xdr:row>18</xdr:row>
      <xdr:rowOff>123825</xdr:rowOff>
    </xdr:from>
    <xdr:to>
      <xdr:col>11</xdr:col>
      <xdr:colOff>200025</xdr:colOff>
      <xdr:row>26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4972050" y="3314700"/>
          <a:ext cx="3667125" cy="117157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>
            <a:spcAft>
              <a:spcPts val="300"/>
            </a:spcAft>
            <a:buFontTx/>
            <a:buNone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Some pointers:</a:t>
          </a:r>
        </a:p>
        <a:p>
          <a:pPr marL="171450" indent="-17145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Growing / Developing small accounts to diversify risks / reduce reliance on big key accounts</a:t>
          </a:r>
        </a:p>
        <a:p>
          <a:pPr marL="171450" indent="-17145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SmartFactory Strategy</a:t>
          </a:r>
        </a:p>
        <a:p>
          <a:pPr marL="171450" indent="-17145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Continuation of prior investments (i.e. CAC investment in China)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95250</xdr:rowOff>
    </xdr:from>
    <xdr:to>
      <xdr:col>10</xdr:col>
      <xdr:colOff>3648075</xdr:colOff>
      <xdr:row>1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 flipH="1">
          <a:off x="7572375" y="95250"/>
          <a:ext cx="3648075" cy="35242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Sync with Executive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Summary Strategic Plan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107950</xdr:colOff>
      <xdr:row>3</xdr:row>
      <xdr:rowOff>209550</xdr:rowOff>
    </xdr:from>
    <xdr:to>
      <xdr:col>24</xdr:col>
      <xdr:colOff>241300</xdr:colOff>
      <xdr:row>14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E576858-D4E0-4A2E-9680-FBD3FCA1A646}"/>
            </a:ext>
          </a:extLst>
        </xdr:cNvPr>
        <xdr:cNvSpPr txBox="1"/>
      </xdr:nvSpPr>
      <xdr:spPr>
        <a:xfrm>
          <a:off x="14319250" y="863600"/>
          <a:ext cx="7829550" cy="2870200"/>
        </a:xfrm>
        <a:prstGeom prst="rect">
          <a:avLst/>
        </a:prstGeom>
        <a:solidFill>
          <a:srgbClr val="FFFF99"/>
        </a:solidFill>
        <a:ln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spcAft>
              <a:spcPts val="300"/>
            </a:spcAft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pPr>
            <a:spcAft>
              <a:spcPts val="300"/>
            </a:spcAft>
          </a:pP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To be inter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preted as:</a:t>
          </a:r>
        </a:p>
        <a:p>
          <a:pPr>
            <a:spcAft>
              <a:spcPts val="300"/>
            </a:spcAft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By 2024, $Xm will be generated by Initiative 1 from X headcount/ EBITA/ Opex Investment by 2024</a:t>
          </a:r>
        </a:p>
        <a:p>
          <a:pPr>
            <a:spcAft>
              <a:spcPts val="300"/>
            </a:spcAft>
          </a:pPr>
          <a:r>
            <a:rPr lang="en-US" sz="1100" b="1" u="sng" baseline="0">
              <a:latin typeface="Arial" panose="020B0604020202020204" pitchFamily="34" charset="0"/>
              <a:cs typeface="Arial" panose="020B0604020202020204" pitchFamily="34" charset="0"/>
            </a:rPr>
            <a:t>Example</a:t>
          </a:r>
        </a:p>
        <a:p>
          <a:pPr>
            <a:spcAft>
              <a:spcPts val="300"/>
            </a:spcAft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Assuming 1 headcount per year from 2019 to 2021 each generate $1M rev</a:t>
          </a:r>
        </a:p>
        <a:p>
          <a:pPr>
            <a:spcAft>
              <a:spcPts val="300"/>
            </a:spcAft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By 2024, there will be 3 heads contributing to total $15M.</a:t>
          </a:r>
          <a:endParaRPr lang="en-US" sz="1400" baseline="0"/>
        </a:p>
        <a:p>
          <a:endParaRPr lang="en-US" sz="1400"/>
        </a:p>
        <a:p>
          <a:endParaRPr lang="en-US" sz="1400"/>
        </a:p>
        <a:p>
          <a:endParaRPr lang="en-US" sz="1400"/>
        </a:p>
        <a:p>
          <a:endParaRPr lang="en-US" sz="1400"/>
        </a:p>
        <a:p>
          <a:endParaRPr lang="en-US" sz="1400"/>
        </a:p>
        <a:p>
          <a:endParaRPr lang="en-US" sz="1400"/>
        </a:p>
      </xdr:txBody>
    </xdr:sp>
    <xdr:clientData/>
  </xdr:twoCellAnchor>
  <xdr:twoCellAnchor editAs="oneCell">
    <xdr:from>
      <xdr:col>12</xdr:col>
      <xdr:colOff>215194</xdr:colOff>
      <xdr:row>8</xdr:row>
      <xdr:rowOff>222250</xdr:rowOff>
    </xdr:from>
    <xdr:to>
      <xdr:col>21</xdr:col>
      <xdr:colOff>181557</xdr:colOff>
      <xdr:row>11</xdr:row>
      <xdr:rowOff>241275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734874-523D-4379-B133-0AB5C20BC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25083" y="2247194"/>
          <a:ext cx="5744863" cy="8445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5</xdr:col>
      <xdr:colOff>470535</xdr:colOff>
      <xdr:row>38</xdr:row>
      <xdr:rowOff>35433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152400" y="2324100"/>
          <a:ext cx="4709160" cy="4407408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spcAft>
              <a:spcPts val="600"/>
            </a:spcAft>
            <a:buFontTx/>
            <a:buNone/>
          </a:pPr>
          <a:endParaRPr lang="en-US" sz="1100" b="1" u="sng">
            <a:latin typeface="Arial" panose="020B0604020202020204" pitchFamily="34" charset="0"/>
            <a:cs typeface="Arial" panose="020B0604020202020204" pitchFamily="34" charset="0"/>
          </a:endParaRP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Bullet 1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Bullet 2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Bullet 3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endParaRPr lang="en-US" sz="1200">
            <a:solidFill>
              <a:schemeClr val="dk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695325</xdr:colOff>
      <xdr:row>11</xdr:row>
      <xdr:rowOff>0</xdr:rowOff>
    </xdr:from>
    <xdr:to>
      <xdr:col>11</xdr:col>
      <xdr:colOff>594360</xdr:colOff>
      <xdr:row>38</xdr:row>
      <xdr:rowOff>35433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5086350" y="2324100"/>
          <a:ext cx="4709160" cy="4407408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endParaRPr lang="en-US" sz="1100">
            <a:solidFill>
              <a:schemeClr val="dk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Bullet 1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Bullet 2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Bullet 3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endParaRPr lang="en-US" sz="1200">
            <a:solidFill>
              <a:schemeClr val="dk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723900</xdr:colOff>
      <xdr:row>0</xdr:row>
      <xdr:rowOff>57150</xdr:rowOff>
    </xdr:from>
    <xdr:to>
      <xdr:col>10</xdr:col>
      <xdr:colOff>704850</xdr:colOff>
      <xdr:row>1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5114925" y="57150"/>
          <a:ext cx="3028950" cy="35242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Page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t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o be pitched by Commercial Lead</a:t>
          </a:r>
        </a:p>
      </xdr:txBody>
    </xdr:sp>
    <xdr:clientData/>
  </xdr:twoCellAnchor>
  <xdr:twoCellAnchor>
    <xdr:from>
      <xdr:col>1</xdr:col>
      <xdr:colOff>85725</xdr:colOff>
      <xdr:row>12</xdr:row>
      <xdr:rowOff>104775</xdr:rowOff>
    </xdr:from>
    <xdr:to>
      <xdr:col>5</xdr:col>
      <xdr:colOff>276225</xdr:colOff>
      <xdr:row>36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238125" y="2590800"/>
          <a:ext cx="4429125" cy="381952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Some examples of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Key Trends to include:</a:t>
          </a:r>
        </a:p>
        <a:p>
          <a:pPr marL="228600" indent="-228600" algn="l">
            <a:spcAft>
              <a:spcPts val="300"/>
            </a:spcAft>
            <a:buFont typeface="+mj-lt"/>
            <a:buAutoNum type="arabicPeriod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Macro Environment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GDP / Inflation / Macro Indicators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Govt Funding / Policies</a:t>
          </a:r>
        </a:p>
        <a:p>
          <a:pPr marL="228600" indent="-228600" algn="l">
            <a:spcAft>
              <a:spcPts val="300"/>
            </a:spcAft>
            <a:buFont typeface="+mj-lt"/>
            <a:buAutoNum type="arabicPeriod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Customers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Changes in buying behavior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Emergence of new customer seg</a:t>
          </a:r>
        </a:p>
        <a:p>
          <a:pPr marL="228600" indent="-228600" algn="l">
            <a:spcAft>
              <a:spcPts val="300"/>
            </a:spcAft>
            <a:buFont typeface="+mj-lt"/>
            <a:buAutoNum type="arabicPeriod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Competitive Landscape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/ Shift in competitor tactics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Potential new competitor / biz model</a:t>
          </a:r>
        </a:p>
        <a:p>
          <a:pPr marL="228600" indent="-228600" algn="l">
            <a:spcAft>
              <a:spcPts val="300"/>
            </a:spcAft>
            <a:buFont typeface="+mj-lt"/>
            <a:buAutoNum type="arabicPeriod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Technology / Innovation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technologies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applications for existing tech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Process Innovation (eg cloud, big data etc)</a:t>
          </a:r>
        </a:p>
        <a:p>
          <a:pPr marL="228600" indent="-228600" algn="l">
            <a:spcAft>
              <a:spcPts val="300"/>
            </a:spcAft>
            <a:buFont typeface="+mj-lt"/>
            <a:buAutoNum type="arabicPeriod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Regulatory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Regulations that increase our demand (eg environmental monitoring)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Regulations that increase our compliance requirements</a:t>
          </a:r>
        </a:p>
      </xdr:txBody>
    </xdr:sp>
    <xdr:clientData/>
  </xdr:twoCellAnchor>
  <xdr:twoCellAnchor>
    <xdr:from>
      <xdr:col>6</xdr:col>
      <xdr:colOff>514350</xdr:colOff>
      <xdr:row>17</xdr:row>
      <xdr:rowOff>95250</xdr:rowOff>
    </xdr:from>
    <xdr:to>
      <xdr:col>11</xdr:col>
      <xdr:colOff>133350</xdr:colOff>
      <xdr:row>21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/>
      </xdr:nvSpPr>
      <xdr:spPr>
        <a:xfrm>
          <a:off x="5667375" y="3390900"/>
          <a:ext cx="3667125" cy="61912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30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Some pointers:</a:t>
          </a:r>
        </a:p>
        <a:p>
          <a:pPr marL="171450" indent="-17145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Strategy for verticals &amp; content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0</xdr:row>
      <xdr:rowOff>76200</xdr:rowOff>
    </xdr:from>
    <xdr:to>
      <xdr:col>10</xdr:col>
      <xdr:colOff>3590925</xdr:colOff>
      <xdr:row>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7286625" y="76200"/>
          <a:ext cx="3028950" cy="35242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Sync with Executive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Summary Strategic Plan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76200</xdr:colOff>
      <xdr:row>3</xdr:row>
      <xdr:rowOff>165100</xdr:rowOff>
    </xdr:from>
    <xdr:to>
      <xdr:col>24</xdr:col>
      <xdr:colOff>209550</xdr:colOff>
      <xdr:row>14</xdr:row>
      <xdr:rowOff>31750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342E6AF-C73A-4779-8A69-BB17C6411DCB}"/>
            </a:ext>
          </a:extLst>
        </xdr:cNvPr>
        <xdr:cNvSpPr txBox="1"/>
      </xdr:nvSpPr>
      <xdr:spPr>
        <a:xfrm>
          <a:off x="13398500" y="819150"/>
          <a:ext cx="7829550" cy="2870200"/>
        </a:xfrm>
        <a:prstGeom prst="rect">
          <a:avLst/>
        </a:prstGeom>
        <a:solidFill>
          <a:srgbClr val="FFFF99"/>
        </a:solidFill>
        <a:ln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spcAft>
              <a:spcPts val="300"/>
            </a:spcAft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pPr>
            <a:spcAft>
              <a:spcPts val="300"/>
            </a:spcAft>
          </a:pP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To be inter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preted as:</a:t>
          </a:r>
        </a:p>
        <a:p>
          <a:pPr>
            <a:spcAft>
              <a:spcPts val="300"/>
            </a:spcAft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By 2024, $Xm will be generated by Initiative 1 from X headcount/ EBITA/ Opex Investment by 2024</a:t>
          </a:r>
        </a:p>
        <a:p>
          <a:pPr>
            <a:spcAft>
              <a:spcPts val="300"/>
            </a:spcAft>
          </a:pPr>
          <a:r>
            <a:rPr lang="en-US" sz="1100" b="1" u="sng" baseline="0">
              <a:latin typeface="Arial" panose="020B0604020202020204" pitchFamily="34" charset="0"/>
              <a:cs typeface="Arial" panose="020B0604020202020204" pitchFamily="34" charset="0"/>
            </a:rPr>
            <a:t>Example</a:t>
          </a:r>
        </a:p>
        <a:p>
          <a:pPr>
            <a:spcAft>
              <a:spcPts val="300"/>
            </a:spcAft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Assuming 1 headcount per year from 2019 to 2021 each generate $1M rev</a:t>
          </a:r>
        </a:p>
        <a:p>
          <a:pPr>
            <a:spcAft>
              <a:spcPts val="300"/>
            </a:spcAft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By 2024, there will be 3 heads contributing to total $15M.</a:t>
          </a:r>
          <a:endParaRPr lang="en-US" sz="1400" baseline="0"/>
        </a:p>
        <a:p>
          <a:endParaRPr lang="en-US" sz="1400"/>
        </a:p>
        <a:p>
          <a:endParaRPr lang="en-US" sz="1400"/>
        </a:p>
        <a:p>
          <a:endParaRPr lang="en-US" sz="1400"/>
        </a:p>
        <a:p>
          <a:endParaRPr lang="en-US" sz="1400"/>
        </a:p>
        <a:p>
          <a:endParaRPr lang="en-US" sz="1400"/>
        </a:p>
        <a:p>
          <a:endParaRPr lang="en-US" sz="1400"/>
        </a:p>
      </xdr:txBody>
    </xdr:sp>
    <xdr:clientData/>
  </xdr:twoCellAnchor>
  <xdr:twoCellAnchor editAs="oneCell">
    <xdr:from>
      <xdr:col>12</xdr:col>
      <xdr:colOff>171450</xdr:colOff>
      <xdr:row>8</xdr:row>
      <xdr:rowOff>107950</xdr:rowOff>
    </xdr:from>
    <xdr:to>
      <xdr:col>21</xdr:col>
      <xdr:colOff>137812</xdr:colOff>
      <xdr:row>11</xdr:row>
      <xdr:rowOff>126975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DFE7BEA-E81D-4C63-8AC6-AAE5A8CE8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3750" y="2127250"/>
          <a:ext cx="5738513" cy="8381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5</xdr:col>
      <xdr:colOff>470535</xdr:colOff>
      <xdr:row>38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 txBox="1"/>
      </xdr:nvSpPr>
      <xdr:spPr>
        <a:xfrm>
          <a:off x="152400" y="2324100"/>
          <a:ext cx="4709160" cy="44100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spcAft>
              <a:spcPts val="600"/>
            </a:spcAft>
            <a:buFontTx/>
            <a:buNone/>
          </a:pPr>
          <a:endParaRPr lang="en-US" sz="1200" b="1" u="sng">
            <a:latin typeface="Arial" panose="020B0604020202020204" pitchFamily="34" charset="0"/>
            <a:cs typeface="Arial" panose="020B0604020202020204" pitchFamily="34" charset="0"/>
          </a:endParaRP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Bullet 1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Bullet 2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Bullet 3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endParaRPr lang="en-US" sz="1200">
            <a:solidFill>
              <a:schemeClr val="dk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695325</xdr:colOff>
      <xdr:row>11</xdr:row>
      <xdr:rowOff>0</xdr:rowOff>
    </xdr:from>
    <xdr:to>
      <xdr:col>11</xdr:col>
      <xdr:colOff>594360</xdr:colOff>
      <xdr:row>38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5086350" y="2324100"/>
          <a:ext cx="4709160" cy="44100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endParaRPr lang="en-US" sz="1100">
            <a:solidFill>
              <a:schemeClr val="dk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Bullet 1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Bullet 2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Bullet 3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695325</xdr:colOff>
      <xdr:row>0</xdr:row>
      <xdr:rowOff>47625</xdr:rowOff>
    </xdr:from>
    <xdr:to>
      <xdr:col>10</xdr:col>
      <xdr:colOff>676275</xdr:colOff>
      <xdr:row>1</xdr:row>
      <xdr:rowOff>95250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/>
      </xdr:nvSpPr>
      <xdr:spPr>
        <a:xfrm>
          <a:off x="5086350" y="47625"/>
          <a:ext cx="3028950" cy="35242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Page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t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o be pitched by Commercial Lead</a:t>
          </a:r>
        </a:p>
      </xdr:txBody>
    </xdr:sp>
    <xdr:clientData/>
  </xdr:twoCellAnchor>
  <xdr:twoCellAnchor>
    <xdr:from>
      <xdr:col>1</xdr:col>
      <xdr:colOff>152400</xdr:colOff>
      <xdr:row>18</xdr:row>
      <xdr:rowOff>63500</xdr:rowOff>
    </xdr:from>
    <xdr:to>
      <xdr:col>5</xdr:col>
      <xdr:colOff>342900</xdr:colOff>
      <xdr:row>41</xdr:row>
      <xdr:rowOff>155575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/>
      </xdr:nvSpPr>
      <xdr:spPr>
        <a:xfrm>
          <a:off x="311150" y="3479800"/>
          <a:ext cx="4635500" cy="374332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Some examples of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Key Trends to </a:t>
          </a:r>
          <a:r>
            <a:rPr lang="en-US" sz="12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include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:</a:t>
          </a:r>
        </a:p>
        <a:p>
          <a:pPr marL="228600" indent="-228600" algn="l">
            <a:spcAft>
              <a:spcPts val="300"/>
            </a:spcAft>
            <a:buFont typeface="+mj-lt"/>
            <a:buAutoNum type="arabicPeriod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Macro Environment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GDP / Inflation / Macro Indicators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Govt Funding / Policies</a:t>
          </a:r>
        </a:p>
        <a:p>
          <a:pPr marL="228600" indent="-228600" algn="l">
            <a:spcAft>
              <a:spcPts val="300"/>
            </a:spcAft>
            <a:buFont typeface="+mj-lt"/>
            <a:buAutoNum type="arabicPeriod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Customers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Changes in buying behavior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Emergence of new customer seg</a:t>
          </a:r>
        </a:p>
        <a:p>
          <a:pPr marL="228600" indent="-228600" algn="l">
            <a:spcAft>
              <a:spcPts val="300"/>
            </a:spcAft>
            <a:buFont typeface="+mj-lt"/>
            <a:buAutoNum type="arabicPeriod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Competitive Landscape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/ Shift in competitor tactics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Potential new competitor / biz model</a:t>
          </a:r>
        </a:p>
        <a:p>
          <a:pPr marL="228600" indent="-228600" algn="l">
            <a:spcAft>
              <a:spcPts val="300"/>
            </a:spcAft>
            <a:buFont typeface="+mj-lt"/>
            <a:buAutoNum type="arabicPeriod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Technology / Innovation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technologies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applications for existing tech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Process Innovation (eg cloud, big data etc)</a:t>
          </a:r>
        </a:p>
        <a:p>
          <a:pPr marL="228600" indent="-228600" algn="l">
            <a:spcAft>
              <a:spcPts val="300"/>
            </a:spcAft>
            <a:buFont typeface="+mj-lt"/>
            <a:buAutoNum type="arabicPeriod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Regulatory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Regulations that increase our demand (eg environmental monitoring)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Regulations that increase our compliance requirements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0</xdr:row>
      <xdr:rowOff>114300</xdr:rowOff>
    </xdr:from>
    <xdr:to>
      <xdr:col>10</xdr:col>
      <xdr:colOff>3524250</xdr:colOff>
      <xdr:row>1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7248525" y="114300"/>
          <a:ext cx="3848100" cy="35242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Sync with Executive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Summary Strategic Plan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98779</xdr:colOff>
      <xdr:row>3</xdr:row>
      <xdr:rowOff>225777</xdr:rowOff>
    </xdr:from>
    <xdr:to>
      <xdr:col>24</xdr:col>
      <xdr:colOff>223662</xdr:colOff>
      <xdr:row>14</xdr:row>
      <xdr:rowOff>69144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2E1A41B-A0C2-46D6-9E08-54CCF13BD487}"/>
            </a:ext>
          </a:extLst>
        </xdr:cNvPr>
        <xdr:cNvSpPr txBox="1"/>
      </xdr:nvSpPr>
      <xdr:spPr>
        <a:xfrm>
          <a:off x="13419668" y="874888"/>
          <a:ext cx="7829550" cy="2870200"/>
        </a:xfrm>
        <a:prstGeom prst="rect">
          <a:avLst/>
        </a:prstGeom>
        <a:solidFill>
          <a:srgbClr val="FFFF99"/>
        </a:solidFill>
        <a:ln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spcAft>
              <a:spcPts val="300"/>
            </a:spcAft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pPr>
            <a:spcAft>
              <a:spcPts val="300"/>
            </a:spcAft>
          </a:pP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To be inter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preted as:</a:t>
          </a:r>
        </a:p>
        <a:p>
          <a:pPr>
            <a:spcAft>
              <a:spcPts val="300"/>
            </a:spcAft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By 2024, $Xm will be generated by Initiative 1 from X headcount/ EBITA/ Opex Investment by 2024</a:t>
          </a:r>
        </a:p>
        <a:p>
          <a:pPr>
            <a:spcAft>
              <a:spcPts val="300"/>
            </a:spcAft>
          </a:pPr>
          <a:r>
            <a:rPr lang="en-US" sz="1100" b="1" u="sng" baseline="0">
              <a:latin typeface="Arial" panose="020B0604020202020204" pitchFamily="34" charset="0"/>
              <a:cs typeface="Arial" panose="020B0604020202020204" pitchFamily="34" charset="0"/>
            </a:rPr>
            <a:t>Example</a:t>
          </a:r>
        </a:p>
        <a:p>
          <a:pPr>
            <a:spcAft>
              <a:spcPts val="300"/>
            </a:spcAft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Assuming 1 headcount per year from 2019 to 2021 each generate $1M rev</a:t>
          </a:r>
        </a:p>
        <a:p>
          <a:pPr>
            <a:spcAft>
              <a:spcPts val="300"/>
            </a:spcAft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By 2024, there will be 3 heads contributing to total $15M.</a:t>
          </a:r>
          <a:endParaRPr lang="en-US" sz="1400" baseline="0"/>
        </a:p>
        <a:p>
          <a:endParaRPr lang="en-US" sz="1400"/>
        </a:p>
        <a:p>
          <a:endParaRPr lang="en-US" sz="1400"/>
        </a:p>
        <a:p>
          <a:endParaRPr lang="en-US" sz="1400"/>
        </a:p>
        <a:p>
          <a:endParaRPr lang="en-US" sz="1400"/>
        </a:p>
        <a:p>
          <a:endParaRPr lang="en-US" sz="1400"/>
        </a:p>
        <a:p>
          <a:endParaRPr lang="en-US" sz="1400"/>
        </a:p>
      </xdr:txBody>
    </xdr:sp>
    <xdr:clientData/>
  </xdr:twoCellAnchor>
  <xdr:twoCellAnchor editAs="oneCell">
    <xdr:from>
      <xdr:col>12</xdr:col>
      <xdr:colOff>155224</xdr:colOff>
      <xdr:row>9</xdr:row>
      <xdr:rowOff>56444</xdr:rowOff>
    </xdr:from>
    <xdr:to>
      <xdr:col>21</xdr:col>
      <xdr:colOff>115237</xdr:colOff>
      <xdr:row>12</xdr:row>
      <xdr:rowOff>69119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E4FFE0E-50B5-44A1-B3C1-77AECD3CA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76113" y="2356555"/>
          <a:ext cx="5738513" cy="8381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5</xdr:col>
      <xdr:colOff>470535</xdr:colOff>
      <xdr:row>38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89C028-FEAF-465D-B4BE-BF2A5256F2F2}"/>
            </a:ext>
          </a:extLst>
        </xdr:cNvPr>
        <xdr:cNvSpPr txBox="1"/>
      </xdr:nvSpPr>
      <xdr:spPr>
        <a:xfrm>
          <a:off x="158750" y="2305050"/>
          <a:ext cx="4915535" cy="43243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spcAft>
              <a:spcPts val="600"/>
            </a:spcAft>
            <a:buFontTx/>
            <a:buNone/>
          </a:pPr>
          <a:endParaRPr lang="en-US" sz="1200" b="1" u="sng">
            <a:latin typeface="Arial" panose="020B0604020202020204" pitchFamily="34" charset="0"/>
            <a:cs typeface="Arial" panose="020B0604020202020204" pitchFamily="34" charset="0"/>
          </a:endParaRP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Bullet 1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Bullet 2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Bullet 3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endParaRPr lang="en-US" sz="1200">
            <a:solidFill>
              <a:schemeClr val="dk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695325</xdr:colOff>
      <xdr:row>11</xdr:row>
      <xdr:rowOff>0</xdr:rowOff>
    </xdr:from>
    <xdr:to>
      <xdr:col>11</xdr:col>
      <xdr:colOff>594360</xdr:colOff>
      <xdr:row>38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784D4A-7AA4-495E-AB9D-7766D84A304F}"/>
            </a:ext>
          </a:extLst>
        </xdr:cNvPr>
        <xdr:cNvSpPr txBox="1"/>
      </xdr:nvSpPr>
      <xdr:spPr>
        <a:xfrm>
          <a:off x="5299075" y="2305050"/>
          <a:ext cx="4947285" cy="43243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endParaRPr lang="en-US" sz="1100">
            <a:solidFill>
              <a:schemeClr val="dk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Bullet 1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Bullet 2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r>
            <a:rPr 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Bullet 3</a:t>
          </a:r>
        </a:p>
        <a:p>
          <a:pPr marL="171450" indent="-171450">
            <a:spcAft>
              <a:spcPts val="600"/>
            </a:spcAft>
            <a:buFont typeface="Arial" panose="020B0604020202020204" pitchFamily="34" charset="0"/>
            <a:buChar char="•"/>
          </a:pP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695325</xdr:colOff>
      <xdr:row>0</xdr:row>
      <xdr:rowOff>47625</xdr:rowOff>
    </xdr:from>
    <xdr:to>
      <xdr:col>10</xdr:col>
      <xdr:colOff>676275</xdr:colOff>
      <xdr:row>1</xdr:row>
      <xdr:rowOff>95250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5943253-ABDD-46F9-BA39-52D69A54462E}"/>
            </a:ext>
          </a:extLst>
        </xdr:cNvPr>
        <xdr:cNvSpPr txBox="1"/>
      </xdr:nvSpPr>
      <xdr:spPr>
        <a:xfrm>
          <a:off x="6099175" y="47625"/>
          <a:ext cx="3181350" cy="34607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Page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t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o be pitched by Commercial Lead</a:t>
          </a:r>
        </a:p>
      </xdr:txBody>
    </xdr:sp>
    <xdr:clientData/>
  </xdr:twoCellAnchor>
  <xdr:twoCellAnchor>
    <xdr:from>
      <xdr:col>1</xdr:col>
      <xdr:colOff>152400</xdr:colOff>
      <xdr:row>18</xdr:row>
      <xdr:rowOff>63500</xdr:rowOff>
    </xdr:from>
    <xdr:to>
      <xdr:col>5</xdr:col>
      <xdr:colOff>342900</xdr:colOff>
      <xdr:row>41</xdr:row>
      <xdr:rowOff>155575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EC4AB4C-AE1A-4880-B276-7F21DC4AAF70}"/>
            </a:ext>
          </a:extLst>
        </xdr:cNvPr>
        <xdr:cNvSpPr txBox="1"/>
      </xdr:nvSpPr>
      <xdr:spPr>
        <a:xfrm>
          <a:off x="311150" y="3479800"/>
          <a:ext cx="4635500" cy="374332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>
            <a:spcAft>
              <a:spcPts val="300"/>
            </a:spcAft>
          </a:pP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Some examples of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Key Trends to </a:t>
          </a:r>
          <a:r>
            <a:rPr lang="en-US" sz="12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include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:</a:t>
          </a:r>
        </a:p>
        <a:p>
          <a:pPr marL="228600" indent="-228600" algn="l">
            <a:spcAft>
              <a:spcPts val="300"/>
            </a:spcAft>
            <a:buFont typeface="+mj-lt"/>
            <a:buAutoNum type="arabicPeriod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Macro Environment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GDP / Inflation / Macro Indicators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Govt Funding / Policies</a:t>
          </a:r>
        </a:p>
        <a:p>
          <a:pPr marL="228600" indent="-228600" algn="l">
            <a:spcAft>
              <a:spcPts val="300"/>
            </a:spcAft>
            <a:buFont typeface="+mj-lt"/>
            <a:buAutoNum type="arabicPeriod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Customers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Changes in buying behavior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Emergence of new customer seg</a:t>
          </a:r>
        </a:p>
        <a:p>
          <a:pPr marL="228600" indent="-228600" algn="l">
            <a:spcAft>
              <a:spcPts val="300"/>
            </a:spcAft>
            <a:buFont typeface="+mj-lt"/>
            <a:buAutoNum type="arabicPeriod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Competitive Landscape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/ Shift in competitor tactics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Potential new competitor / biz model</a:t>
          </a:r>
        </a:p>
        <a:p>
          <a:pPr marL="228600" indent="-228600" algn="l">
            <a:spcAft>
              <a:spcPts val="300"/>
            </a:spcAft>
            <a:buFont typeface="+mj-lt"/>
            <a:buAutoNum type="arabicPeriod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Technology / Innovation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technologies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applications for existing tech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Process Innovation (eg cloud, big data etc)</a:t>
          </a:r>
        </a:p>
        <a:p>
          <a:pPr marL="228600" indent="-228600" algn="l">
            <a:spcAft>
              <a:spcPts val="300"/>
            </a:spcAft>
            <a:buFont typeface="+mj-lt"/>
            <a:buAutoNum type="arabicPeriod"/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Regulatory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Regulations that increase our demand (eg environmental monitoring)</a:t>
          </a:r>
        </a:p>
        <a:p>
          <a:pPr marL="457200" lvl="1" indent="-228600" algn="l">
            <a:spcAft>
              <a:spcPts val="300"/>
            </a:spcAft>
            <a:buFont typeface="Arial" panose="020B0604020202020204" pitchFamily="34" charset="0"/>
            <a:buChar char="•"/>
          </a:pP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Regulations that increase our compliance requirements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0</xdr:row>
      <xdr:rowOff>114300</xdr:rowOff>
    </xdr:from>
    <xdr:to>
      <xdr:col>10</xdr:col>
      <xdr:colOff>3524250</xdr:colOff>
      <xdr:row>1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C56FBF-69DB-40FC-BB0E-A5E15BE2F10F}"/>
            </a:ext>
          </a:extLst>
        </xdr:cNvPr>
        <xdr:cNvSpPr txBox="1"/>
      </xdr:nvSpPr>
      <xdr:spPr>
        <a:xfrm>
          <a:off x="8467725" y="114300"/>
          <a:ext cx="3889375" cy="34607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Sync with Executive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Summary Strategic Plan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0</xdr:colOff>
      <xdr:row>4</xdr:row>
      <xdr:rowOff>0</xdr:rowOff>
    </xdr:from>
    <xdr:to>
      <xdr:col>24</xdr:col>
      <xdr:colOff>114300</xdr:colOff>
      <xdr:row>14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4EC96D-BB19-4EB0-B3FD-CAA80B0C67B1}"/>
            </a:ext>
          </a:extLst>
        </xdr:cNvPr>
        <xdr:cNvSpPr txBox="1"/>
      </xdr:nvSpPr>
      <xdr:spPr>
        <a:xfrm>
          <a:off x="13322300" y="927100"/>
          <a:ext cx="7810500" cy="2901950"/>
        </a:xfrm>
        <a:prstGeom prst="rect">
          <a:avLst/>
        </a:prstGeom>
        <a:solidFill>
          <a:srgbClr val="FFFF99"/>
        </a:solidFill>
        <a:ln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>
            <a:spcAft>
              <a:spcPts val="300"/>
            </a:spcAft>
          </a:pP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pPr>
            <a:spcAft>
              <a:spcPts val="300"/>
            </a:spcAft>
          </a:pP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To be inter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preted as:</a:t>
          </a:r>
        </a:p>
        <a:p>
          <a:pPr>
            <a:spcAft>
              <a:spcPts val="300"/>
            </a:spcAft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By 2024, $Xm will be generated by Initiative 1 from X headcount/ EBITA/ Opex Investment by 2024</a:t>
          </a:r>
        </a:p>
        <a:p>
          <a:pPr>
            <a:spcAft>
              <a:spcPts val="300"/>
            </a:spcAft>
          </a:pPr>
          <a:r>
            <a:rPr lang="en-US" sz="1100" b="1" u="sng" baseline="0">
              <a:latin typeface="Arial" panose="020B0604020202020204" pitchFamily="34" charset="0"/>
              <a:cs typeface="Arial" panose="020B0604020202020204" pitchFamily="34" charset="0"/>
            </a:rPr>
            <a:t>Example</a:t>
          </a:r>
        </a:p>
        <a:p>
          <a:pPr>
            <a:spcAft>
              <a:spcPts val="300"/>
            </a:spcAft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Assuming 1 headcount per year from 2019 to 2021 each generate $1M rev</a:t>
          </a:r>
        </a:p>
        <a:p>
          <a:pPr>
            <a:spcAft>
              <a:spcPts val="300"/>
            </a:spcAft>
          </a:pP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By 2024, there will be 3 heads contributing to total $15M.</a:t>
          </a:r>
          <a:endParaRPr lang="en-US" sz="1400" baseline="0"/>
        </a:p>
        <a:p>
          <a:endParaRPr lang="en-US" sz="1400"/>
        </a:p>
        <a:p>
          <a:endParaRPr lang="en-US" sz="1400"/>
        </a:p>
        <a:p>
          <a:endParaRPr lang="en-US" sz="1400"/>
        </a:p>
        <a:p>
          <a:endParaRPr lang="en-US" sz="1400"/>
        </a:p>
        <a:p>
          <a:endParaRPr lang="en-US" sz="1400"/>
        </a:p>
        <a:p>
          <a:endParaRPr lang="en-US" sz="1400"/>
        </a:p>
      </xdr:txBody>
    </xdr:sp>
    <xdr:clientData/>
  </xdr:twoCellAnchor>
  <xdr:twoCellAnchor editAs="oneCell">
    <xdr:from>
      <xdr:col>12</xdr:col>
      <xdr:colOff>47624</xdr:colOff>
      <xdr:row>8</xdr:row>
      <xdr:rowOff>234950</xdr:rowOff>
    </xdr:from>
    <xdr:to>
      <xdr:col>20</xdr:col>
      <xdr:colOff>642637</xdr:colOff>
      <xdr:row>11</xdr:row>
      <xdr:rowOff>263500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2F4EDE9-4773-43C8-9559-C519F264C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4687" y="2235200"/>
          <a:ext cx="5738513" cy="8381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3:B38" totalsRowShown="0">
  <autoFilter ref="A3:B38" xr:uid="{00000000-0009-0000-0100-000001000000}"/>
  <tableColumns count="2">
    <tableColumn id="1" xr3:uid="{00000000-0010-0000-0000-000001000000}" name="PG"/>
    <tableColumn id="2" xr3:uid="{00000000-0010-0000-0000-000002000000}" name="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N46"/>
  <sheetViews>
    <sheetView showGridLines="0" tabSelected="1" zoomScaleNormal="100" workbookViewId="0">
      <selection activeCell="B2" sqref="B2"/>
    </sheetView>
  </sheetViews>
  <sheetFormatPr defaultRowHeight="13.2" x14ac:dyDescent="0.25"/>
  <cols>
    <col min="1" max="1" width="2.21875" customWidth="1"/>
    <col min="2" max="2" width="12.77734375" customWidth="1"/>
    <col min="3" max="3" width="28" bestFit="1" customWidth="1"/>
    <col min="4" max="10" width="11.44140625" customWidth="1"/>
    <col min="11" max="11" width="15" customWidth="1"/>
    <col min="12" max="12" width="12.5546875" customWidth="1"/>
  </cols>
  <sheetData>
    <row r="1" spans="1:14" s="5" customFormat="1" ht="23.4" thickBot="1" x14ac:dyDescent="0.45">
      <c r="A1" s="3" t="s">
        <v>143</v>
      </c>
      <c r="B1" s="3"/>
      <c r="C1" s="4"/>
      <c r="D1" s="4"/>
      <c r="E1" s="4"/>
      <c r="F1" s="4"/>
      <c r="G1" s="4"/>
      <c r="H1" s="4"/>
      <c r="I1" s="4"/>
      <c r="J1" s="4"/>
      <c r="K1" s="4"/>
      <c r="L1" s="2" t="s">
        <v>146</v>
      </c>
    </row>
    <row r="3" spans="1:14" ht="6" customHeight="1" x14ac:dyDescent="0.25">
      <c r="C3" s="6"/>
      <c r="D3" s="11"/>
      <c r="E3" s="11"/>
      <c r="F3" s="11"/>
      <c r="G3" s="11"/>
      <c r="H3" s="11"/>
      <c r="I3" s="11"/>
      <c r="J3" s="11"/>
      <c r="K3" s="12"/>
    </row>
    <row r="4" spans="1:14" ht="15.6" x14ac:dyDescent="0.3">
      <c r="C4" s="13"/>
      <c r="D4" s="14">
        <v>2019</v>
      </c>
      <c r="E4" s="14">
        <v>2020</v>
      </c>
      <c r="F4" s="14">
        <v>2021</v>
      </c>
      <c r="G4" s="14">
        <v>2022</v>
      </c>
      <c r="H4" s="14">
        <v>2023</v>
      </c>
      <c r="I4" s="14">
        <v>2024</v>
      </c>
      <c r="J4" s="14">
        <v>2025</v>
      </c>
      <c r="K4" s="15" t="s">
        <v>10</v>
      </c>
    </row>
    <row r="5" spans="1:14" ht="21" customHeight="1" x14ac:dyDescent="0.25">
      <c r="C5" s="7" t="s">
        <v>2</v>
      </c>
      <c r="D5" s="56">
        <f>Market!D17</f>
        <v>2.6995449553548045E-2</v>
      </c>
      <c r="E5" s="56">
        <f>Market!E17</f>
        <v>1.8186812250413631E-2</v>
      </c>
      <c r="F5" s="56">
        <f>Market!F17</f>
        <v>2.9172600569665086E-2</v>
      </c>
      <c r="G5" s="56">
        <f>Market!G17</f>
        <v>2.7075453494925794E-2</v>
      </c>
      <c r="H5" s="56">
        <f>Market!H17</f>
        <v>2.6068095221482235E-2</v>
      </c>
      <c r="I5" s="56">
        <f>Market!I17</f>
        <v>2.413627672096097E-2</v>
      </c>
      <c r="J5" s="56">
        <f>Market!J17</f>
        <v>2.3011003177832778E-2</v>
      </c>
      <c r="K5" s="57">
        <f>Market!K17</f>
        <v>3.1406980679939744E-2</v>
      </c>
      <c r="N5" s="27"/>
    </row>
    <row r="6" spans="1:14" ht="21" customHeight="1" x14ac:dyDescent="0.25">
      <c r="C6" s="7" t="s">
        <v>144</v>
      </c>
      <c r="D6" s="56">
        <f>Rev!D11</f>
        <v>8.1885648839934433E-2</v>
      </c>
      <c r="E6" s="56">
        <f>Rev!E11</f>
        <v>7.2498628388814934E-2</v>
      </c>
      <c r="F6" s="56">
        <f>Rev!F11</f>
        <v>6.9513241879076926E-2</v>
      </c>
      <c r="G6" s="56">
        <f>Rev!G11</f>
        <v>7.05278507253293E-2</v>
      </c>
      <c r="H6" s="56">
        <f>Rev!H11</f>
        <v>7.1529840332806405E-2</v>
      </c>
      <c r="I6" s="56">
        <f>Rev!I11</f>
        <v>7.2501500350032222E-2</v>
      </c>
      <c r="J6" s="56">
        <f>Rev!J11</f>
        <v>7.3561787527953282E-2</v>
      </c>
      <c r="K6" s="57">
        <f>Rev!K11</f>
        <v>5.8941999282734692E-2</v>
      </c>
      <c r="L6" s="68"/>
    </row>
    <row r="7" spans="1:14" ht="21" customHeight="1" x14ac:dyDescent="0.25">
      <c r="C7" s="7" t="s">
        <v>76</v>
      </c>
      <c r="D7" s="56">
        <f>IFERROR(Rev!D21/Market!D33,)</f>
        <v>0.12372883118396072</v>
      </c>
      <c r="E7" s="56">
        <f>IFERROR(Rev!E21/Market!E33,)</f>
        <v>0.12854893265681763</v>
      </c>
      <c r="F7" s="56">
        <f>IFERROR(Rev!F21/Market!F33,)</f>
        <v>0.13314915824760676</v>
      </c>
      <c r="G7" s="56">
        <f>IFERROR(Rev!G21/Market!G33,)</f>
        <v>0.13809111346804037</v>
      </c>
      <c r="H7" s="56">
        <f>IFERROR(Rev!H21/Market!H33,)</f>
        <v>0.14325354879574095</v>
      </c>
      <c r="I7" s="56">
        <f>IFERROR(Rev!I21/Market!I33,)</f>
        <v>0.14879619478514766</v>
      </c>
      <c r="J7" s="56">
        <f>IFERROR(Rev!J21/Market!J33,)</f>
        <v>0.1466489676486922</v>
      </c>
      <c r="K7" s="57"/>
    </row>
    <row r="8" spans="1:14" ht="6" customHeight="1" x14ac:dyDescent="0.25">
      <c r="C8" s="8"/>
      <c r="D8" s="9"/>
      <c r="E8" s="9"/>
      <c r="F8" s="9"/>
      <c r="G8" s="9"/>
      <c r="H8" s="9"/>
      <c r="I8" s="9"/>
      <c r="J8" s="9"/>
      <c r="K8" s="10"/>
    </row>
    <row r="11" spans="1:14" ht="30" customHeight="1" x14ac:dyDescent="0.25">
      <c r="B11" s="51"/>
      <c r="C11" s="58" t="s">
        <v>77</v>
      </c>
      <c r="G11" s="52" t="s">
        <v>81</v>
      </c>
      <c r="I11" s="16"/>
    </row>
    <row r="46" spans="2:2" x14ac:dyDescent="0.25">
      <c r="B46" s="66"/>
    </row>
  </sheetData>
  <phoneticPr fontId="10" type="noConversion"/>
  <printOptions horizontalCentered="1"/>
  <pageMargins left="0.16" right="0.16" top="0.49" bottom="0.5" header="0.16" footer="0.16"/>
  <pageSetup paperSize="9" scale="96" orientation="landscape" r:id="rId1"/>
  <headerFooter>
    <oddFooter>&amp;LFilename: &amp;F
Printed: &amp;D &amp;T&amp;CPage: &amp;P&amp;RThermo Fisher Scientific
Proprietary and Confidential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/>
    <pageSetUpPr fitToPage="1"/>
  </sheetPr>
  <dimension ref="B1:P31"/>
  <sheetViews>
    <sheetView showGridLines="0" zoomScale="80" zoomScaleNormal="80" workbookViewId="0">
      <selection activeCell="K6" sqref="K6"/>
    </sheetView>
  </sheetViews>
  <sheetFormatPr defaultColWidth="9.21875" defaultRowHeight="13.2" outlineLevelCol="1" x14ac:dyDescent="0.25"/>
  <cols>
    <col min="1" max="1" width="2.21875" style="27" customWidth="1"/>
    <col min="2" max="2" width="22.44140625" style="27" customWidth="1"/>
    <col min="3" max="3" width="12.77734375" style="27" hidden="1" customWidth="1" outlineLevel="1"/>
    <col min="4" max="4" width="12.77734375" style="27" customWidth="1" collapsed="1"/>
    <col min="5" max="10" width="12.77734375" style="27" customWidth="1"/>
    <col min="11" max="11" width="52.21875" style="27" customWidth="1"/>
    <col min="12" max="12" width="2.77734375" style="27" customWidth="1"/>
    <col min="13" max="16384" width="9.21875" style="27"/>
  </cols>
  <sheetData>
    <row r="1" spans="2:16" s="26" customFormat="1" ht="23.4" thickBot="1" x14ac:dyDescent="0.3">
      <c r="B1" s="23" t="s">
        <v>71</v>
      </c>
      <c r="C1" s="24"/>
      <c r="D1" s="23"/>
      <c r="E1" s="24"/>
      <c r="F1" s="24"/>
      <c r="G1" s="24"/>
      <c r="H1" s="24"/>
      <c r="I1" s="24"/>
      <c r="J1" s="24"/>
      <c r="K1" s="25" t="e">
        <f>#REF!</f>
        <v>#REF!</v>
      </c>
    </row>
    <row r="2" spans="2:16" s="33" customFormat="1" ht="13.8" x14ac:dyDescent="0.25"/>
    <row r="3" spans="2:16" s="33" customFormat="1" ht="13.8" x14ac:dyDescent="0.25"/>
    <row r="4" spans="2:16" s="33" customFormat="1" ht="21.75" customHeight="1" x14ac:dyDescent="0.25">
      <c r="B4" s="40" t="s">
        <v>54</v>
      </c>
    </row>
    <row r="5" spans="2:16" s="33" customFormat="1" ht="21.75" customHeight="1" x14ac:dyDescent="0.25">
      <c r="B5" s="35" t="s">
        <v>12</v>
      </c>
      <c r="C5" s="35"/>
      <c r="D5" s="34">
        <v>2019</v>
      </c>
      <c r="E5" s="36">
        <v>2020</v>
      </c>
      <c r="F5" s="36">
        <v>2021</v>
      </c>
      <c r="G5" s="36">
        <v>2022</v>
      </c>
      <c r="H5" s="36">
        <v>2023</v>
      </c>
      <c r="I5" s="36">
        <v>2024</v>
      </c>
      <c r="J5" s="36" t="s">
        <v>57</v>
      </c>
      <c r="K5" s="36" t="s">
        <v>53</v>
      </c>
    </row>
    <row r="6" spans="2:16" s="33" customFormat="1" ht="21.75" customHeight="1" x14ac:dyDescent="0.25">
      <c r="B6" s="31" t="s">
        <v>49</v>
      </c>
      <c r="C6" s="31"/>
      <c r="D6" s="53"/>
      <c r="E6" s="53"/>
      <c r="F6" s="53"/>
      <c r="G6" s="53"/>
      <c r="H6" s="53"/>
      <c r="I6" s="53"/>
      <c r="J6" s="53">
        <f>SUM(D6:I6)</f>
        <v>0</v>
      </c>
      <c r="K6" s="31"/>
    </row>
    <row r="7" spans="2:16" s="33" customFormat="1" ht="21.75" customHeight="1" x14ac:dyDescent="0.25">
      <c r="B7" s="31" t="s">
        <v>51</v>
      </c>
      <c r="C7" s="31"/>
      <c r="D7" s="53"/>
      <c r="E7" s="53"/>
      <c r="F7" s="53"/>
      <c r="G7" s="53"/>
      <c r="H7" s="53"/>
      <c r="I7" s="53"/>
      <c r="J7" s="53">
        <f>SUM(D7:I7)</f>
        <v>0</v>
      </c>
      <c r="K7" s="31"/>
    </row>
    <row r="8" spans="2:16" s="33" customFormat="1" ht="21.75" customHeight="1" x14ac:dyDescent="0.25">
      <c r="B8" s="31" t="s">
        <v>52</v>
      </c>
      <c r="C8" s="31"/>
      <c r="D8" s="53"/>
      <c r="E8" s="53"/>
      <c r="F8" s="53"/>
      <c r="G8" s="53"/>
      <c r="H8" s="53"/>
      <c r="I8" s="53"/>
      <c r="J8" s="53">
        <f>SUM(D8:I8)</f>
        <v>0</v>
      </c>
      <c r="K8" s="31"/>
    </row>
    <row r="9" spans="2:16" s="33" customFormat="1" ht="21.75" customHeight="1" x14ac:dyDescent="0.25">
      <c r="B9" s="32" t="s">
        <v>50</v>
      </c>
      <c r="C9" s="32"/>
      <c r="D9" s="54"/>
      <c r="E9" s="54"/>
      <c r="F9" s="54"/>
      <c r="G9" s="54"/>
      <c r="H9" s="54"/>
      <c r="I9" s="54"/>
      <c r="J9" s="54">
        <f>I9</f>
        <v>0</v>
      </c>
      <c r="K9" s="32"/>
    </row>
    <row r="10" spans="2:16" s="33" customFormat="1" ht="21.75" customHeight="1" x14ac:dyDescent="0.25"/>
    <row r="11" spans="2:16" s="33" customFormat="1" ht="21.75" customHeight="1" x14ac:dyDescent="0.25">
      <c r="B11" s="40" t="s">
        <v>55</v>
      </c>
    </row>
    <row r="12" spans="2:16" s="33" customFormat="1" ht="21.75" customHeight="1" x14ac:dyDescent="0.25">
      <c r="B12" s="35" t="s">
        <v>12</v>
      </c>
      <c r="C12" s="35"/>
      <c r="D12" s="34">
        <f>D5</f>
        <v>2019</v>
      </c>
      <c r="E12" s="36">
        <f t="shared" ref="E12:I12" si="0">E5</f>
        <v>2020</v>
      </c>
      <c r="F12" s="36">
        <f t="shared" si="0"/>
        <v>2021</v>
      </c>
      <c r="G12" s="36">
        <f t="shared" si="0"/>
        <v>2022</v>
      </c>
      <c r="H12" s="36">
        <f t="shared" si="0"/>
        <v>2023</v>
      </c>
      <c r="I12" s="36">
        <f t="shared" si="0"/>
        <v>2024</v>
      </c>
      <c r="J12" s="36" t="s">
        <v>57</v>
      </c>
      <c r="K12" s="36" t="s">
        <v>53</v>
      </c>
    </row>
    <row r="13" spans="2:16" s="33" customFormat="1" ht="21.75" customHeight="1" x14ac:dyDescent="0.25">
      <c r="B13" s="31" t="s">
        <v>49</v>
      </c>
      <c r="C13" s="31"/>
      <c r="D13" s="53"/>
      <c r="E13" s="53"/>
      <c r="F13" s="53"/>
      <c r="G13" s="53"/>
      <c r="H13" s="53"/>
      <c r="I13" s="53"/>
      <c r="J13" s="53">
        <f>SUM(D13:I13)</f>
        <v>0</v>
      </c>
      <c r="K13" s="31"/>
      <c r="P13" s="55"/>
    </row>
    <row r="14" spans="2:16" s="33" customFormat="1" ht="21.75" customHeight="1" x14ac:dyDescent="0.25">
      <c r="B14" s="31" t="s">
        <v>51</v>
      </c>
      <c r="C14" s="31"/>
      <c r="D14" s="53"/>
      <c r="E14" s="53"/>
      <c r="F14" s="53"/>
      <c r="G14" s="53"/>
      <c r="H14" s="53"/>
      <c r="I14" s="53"/>
      <c r="J14" s="53">
        <f>SUM(D14:I14)</f>
        <v>0</v>
      </c>
      <c r="K14" s="31"/>
      <c r="P14" s="55"/>
    </row>
    <row r="15" spans="2:16" s="33" customFormat="1" ht="21.75" customHeight="1" x14ac:dyDescent="0.25">
      <c r="B15" s="31" t="s">
        <v>52</v>
      </c>
      <c r="C15" s="31"/>
      <c r="D15" s="53"/>
      <c r="E15" s="53"/>
      <c r="F15" s="53"/>
      <c r="G15" s="53"/>
      <c r="H15" s="53"/>
      <c r="I15" s="53"/>
      <c r="J15" s="53">
        <f>SUM(D15:I15)</f>
        <v>0</v>
      </c>
      <c r="K15" s="31"/>
      <c r="P15" s="55"/>
    </row>
    <row r="16" spans="2:16" s="33" customFormat="1" ht="21.75" customHeight="1" x14ac:dyDescent="0.25">
      <c r="B16" s="32" t="s">
        <v>50</v>
      </c>
      <c r="C16" s="32"/>
      <c r="D16" s="54"/>
      <c r="E16" s="54"/>
      <c r="F16" s="54"/>
      <c r="G16" s="54"/>
      <c r="H16" s="54"/>
      <c r="I16" s="54"/>
      <c r="J16" s="54">
        <f>I16</f>
        <v>0</v>
      </c>
      <c r="K16" s="32"/>
    </row>
    <row r="17" spans="2:11" s="33" customFormat="1" ht="21.75" customHeight="1" x14ac:dyDescent="0.25"/>
    <row r="18" spans="2:11" s="33" customFormat="1" ht="21.75" customHeight="1" x14ac:dyDescent="0.25">
      <c r="B18" s="40" t="s">
        <v>56</v>
      </c>
    </row>
    <row r="19" spans="2:11" s="33" customFormat="1" ht="21.75" customHeight="1" x14ac:dyDescent="0.25">
      <c r="B19" s="35" t="s">
        <v>12</v>
      </c>
      <c r="C19" s="35"/>
      <c r="D19" s="34">
        <f>D12</f>
        <v>2019</v>
      </c>
      <c r="E19" s="36">
        <f t="shared" ref="E19:I19" si="1">E12</f>
        <v>2020</v>
      </c>
      <c r="F19" s="36">
        <f t="shared" si="1"/>
        <v>2021</v>
      </c>
      <c r="G19" s="36">
        <f t="shared" si="1"/>
        <v>2022</v>
      </c>
      <c r="H19" s="36">
        <f t="shared" si="1"/>
        <v>2023</v>
      </c>
      <c r="I19" s="36">
        <f t="shared" si="1"/>
        <v>2024</v>
      </c>
      <c r="J19" s="36" t="s">
        <v>57</v>
      </c>
      <c r="K19" s="36" t="s">
        <v>53</v>
      </c>
    </row>
    <row r="20" spans="2:11" s="33" customFormat="1" ht="21.75" customHeight="1" x14ac:dyDescent="0.25">
      <c r="B20" s="31" t="s">
        <v>49</v>
      </c>
      <c r="C20" s="31"/>
      <c r="D20" s="53"/>
      <c r="E20" s="53"/>
      <c r="F20" s="53"/>
      <c r="G20" s="53"/>
      <c r="H20" s="53"/>
      <c r="I20" s="53"/>
      <c r="J20" s="53">
        <f>SUM(D20:I20)</f>
        <v>0</v>
      </c>
      <c r="K20" s="31"/>
    </row>
    <row r="21" spans="2:11" s="33" customFormat="1" ht="21.75" customHeight="1" x14ac:dyDescent="0.25">
      <c r="B21" s="31" t="s">
        <v>51</v>
      </c>
      <c r="C21" s="31"/>
      <c r="D21" s="53"/>
      <c r="E21" s="53"/>
      <c r="F21" s="53"/>
      <c r="G21" s="53"/>
      <c r="H21" s="53"/>
      <c r="I21" s="53"/>
      <c r="J21" s="53">
        <f>SUM(D21:I21)</f>
        <v>0</v>
      </c>
      <c r="K21" s="31"/>
    </row>
    <row r="22" spans="2:11" s="33" customFormat="1" ht="21.75" customHeight="1" x14ac:dyDescent="0.25">
      <c r="B22" s="31" t="s">
        <v>52</v>
      </c>
      <c r="C22" s="31"/>
      <c r="D22" s="53"/>
      <c r="E22" s="53"/>
      <c r="F22" s="53"/>
      <c r="G22" s="53"/>
      <c r="H22" s="53"/>
      <c r="I22" s="53"/>
      <c r="J22" s="53">
        <f>SUM(D22:I22)</f>
        <v>0</v>
      </c>
      <c r="K22" s="31"/>
    </row>
    <row r="23" spans="2:11" s="33" customFormat="1" ht="21.75" customHeight="1" x14ac:dyDescent="0.25">
      <c r="B23" s="32" t="s">
        <v>50</v>
      </c>
      <c r="C23" s="32"/>
      <c r="D23" s="54"/>
      <c r="E23" s="54"/>
      <c r="F23" s="54"/>
      <c r="G23" s="54"/>
      <c r="H23" s="54"/>
      <c r="I23" s="54"/>
      <c r="J23" s="54">
        <f>I23</f>
        <v>0</v>
      </c>
      <c r="K23" s="32"/>
    </row>
    <row r="24" spans="2:11" s="33" customFormat="1" ht="21.75" customHeight="1" x14ac:dyDescent="0.25"/>
    <row r="25" spans="2:11" s="33" customFormat="1" ht="21.75" customHeight="1" x14ac:dyDescent="0.25">
      <c r="B25" s="40" t="s">
        <v>57</v>
      </c>
    </row>
    <row r="26" spans="2:11" s="33" customFormat="1" ht="21.75" customHeight="1" x14ac:dyDescent="0.25">
      <c r="B26" s="35" t="s">
        <v>12</v>
      </c>
      <c r="C26" s="35"/>
      <c r="D26" s="34">
        <f>D19</f>
        <v>2019</v>
      </c>
      <c r="E26" s="36">
        <f t="shared" ref="E26:I26" si="2">E19</f>
        <v>2020</v>
      </c>
      <c r="F26" s="36">
        <f t="shared" si="2"/>
        <v>2021</v>
      </c>
      <c r="G26" s="36">
        <f t="shared" si="2"/>
        <v>2022</v>
      </c>
      <c r="H26" s="36">
        <f t="shared" si="2"/>
        <v>2023</v>
      </c>
      <c r="I26" s="36">
        <f t="shared" si="2"/>
        <v>2024</v>
      </c>
      <c r="J26" s="36" t="s">
        <v>57</v>
      </c>
      <c r="K26" s="36" t="s">
        <v>53</v>
      </c>
    </row>
    <row r="27" spans="2:11" s="33" customFormat="1" ht="21.75" customHeight="1" x14ac:dyDescent="0.25">
      <c r="B27" s="31" t="s">
        <v>49</v>
      </c>
      <c r="C27" s="31"/>
      <c r="D27" s="53">
        <f>SUM(D6,D13,D20)</f>
        <v>0</v>
      </c>
      <c r="E27" s="53">
        <f t="shared" ref="E27:I27" si="3">SUM(E6,E13,E20)</f>
        <v>0</v>
      </c>
      <c r="F27" s="53">
        <f t="shared" si="3"/>
        <v>0</v>
      </c>
      <c r="G27" s="53">
        <f t="shared" si="3"/>
        <v>0</v>
      </c>
      <c r="H27" s="53">
        <f t="shared" si="3"/>
        <v>0</v>
      </c>
      <c r="I27" s="53">
        <f t="shared" si="3"/>
        <v>0</v>
      </c>
      <c r="J27" s="53">
        <f>SUM(D27:I27)</f>
        <v>0</v>
      </c>
      <c r="K27" s="31"/>
    </row>
    <row r="28" spans="2:11" s="33" customFormat="1" ht="21.75" customHeight="1" x14ac:dyDescent="0.25">
      <c r="B28" s="31" t="s">
        <v>51</v>
      </c>
      <c r="C28" s="31"/>
      <c r="D28" s="53">
        <f t="shared" ref="D28:I30" si="4">SUM(D7,D14,D21)</f>
        <v>0</v>
      </c>
      <c r="E28" s="53">
        <f t="shared" si="4"/>
        <v>0</v>
      </c>
      <c r="F28" s="53">
        <f t="shared" si="4"/>
        <v>0</v>
      </c>
      <c r="G28" s="53">
        <f t="shared" si="4"/>
        <v>0</v>
      </c>
      <c r="H28" s="53">
        <f t="shared" si="4"/>
        <v>0</v>
      </c>
      <c r="I28" s="53">
        <f t="shared" si="4"/>
        <v>0</v>
      </c>
      <c r="J28" s="53">
        <f>SUM(D28:I28)</f>
        <v>0</v>
      </c>
      <c r="K28" s="31"/>
    </row>
    <row r="29" spans="2:11" s="33" customFormat="1" ht="21.75" customHeight="1" x14ac:dyDescent="0.25">
      <c r="B29" s="31" t="s">
        <v>52</v>
      </c>
      <c r="C29" s="31"/>
      <c r="D29" s="53">
        <f t="shared" si="4"/>
        <v>0</v>
      </c>
      <c r="E29" s="53">
        <f t="shared" si="4"/>
        <v>0</v>
      </c>
      <c r="F29" s="53">
        <f t="shared" si="4"/>
        <v>0</v>
      </c>
      <c r="G29" s="53">
        <f t="shared" si="4"/>
        <v>0</v>
      </c>
      <c r="H29" s="53">
        <f t="shared" si="4"/>
        <v>0</v>
      </c>
      <c r="I29" s="53">
        <f t="shared" si="4"/>
        <v>0</v>
      </c>
      <c r="J29" s="53">
        <f>SUM(D29:I29)</f>
        <v>0</v>
      </c>
      <c r="K29" s="31"/>
    </row>
    <row r="30" spans="2:11" s="33" customFormat="1" ht="21.75" customHeight="1" x14ac:dyDescent="0.25">
      <c r="B30" s="32" t="s">
        <v>50</v>
      </c>
      <c r="C30" s="32"/>
      <c r="D30" s="54">
        <f t="shared" si="4"/>
        <v>0</v>
      </c>
      <c r="E30" s="54">
        <f t="shared" si="4"/>
        <v>0</v>
      </c>
      <c r="F30" s="54">
        <f t="shared" si="4"/>
        <v>0</v>
      </c>
      <c r="G30" s="54">
        <f t="shared" si="4"/>
        <v>0</v>
      </c>
      <c r="H30" s="54">
        <f t="shared" si="4"/>
        <v>0</v>
      </c>
      <c r="I30" s="54">
        <f t="shared" si="4"/>
        <v>0</v>
      </c>
      <c r="J30" s="54">
        <f>I30</f>
        <v>0</v>
      </c>
      <c r="K30" s="32"/>
    </row>
    <row r="31" spans="2:11" s="33" customFormat="1" ht="13.8" x14ac:dyDescent="0.25"/>
  </sheetData>
  <phoneticPr fontId="10" type="noConversion"/>
  <printOptions horizontalCentered="1"/>
  <pageMargins left="0.16" right="0.16" top="0.16" bottom="0.5" header="0.16" footer="0.16"/>
  <pageSetup paperSize="9" scale="77" orientation="landscape" r:id="rId1"/>
  <headerFooter>
    <oddFooter>&amp;LFilename: &amp;F
Printed: &amp;D &amp;T&amp;CPage: &amp;P&amp;RThermo Fisher Scientific
Proprietary and Confidential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/>
    <pageSetUpPr fitToPage="1"/>
  </sheetPr>
  <dimension ref="B1:K28"/>
  <sheetViews>
    <sheetView showGridLines="0" zoomScaleNormal="100" workbookViewId="0">
      <selection activeCell="K6" sqref="K6"/>
    </sheetView>
  </sheetViews>
  <sheetFormatPr defaultRowHeight="13.2" outlineLevelCol="1" x14ac:dyDescent="0.25"/>
  <cols>
    <col min="1" max="1" width="2.21875" customWidth="1"/>
    <col min="2" max="2" width="40.5546875" customWidth="1"/>
    <col min="3" max="3" width="12.77734375" hidden="1" customWidth="1" outlineLevel="1"/>
    <col min="4" max="4" width="12.77734375" customWidth="1" collapsed="1"/>
    <col min="5" max="11" width="12.77734375" customWidth="1"/>
  </cols>
  <sheetData>
    <row r="1" spans="2:11" s="5" customFormat="1" ht="23.4" thickBot="1" x14ac:dyDescent="0.45">
      <c r="B1" s="3" t="s">
        <v>68</v>
      </c>
      <c r="C1" s="3"/>
      <c r="D1" s="4"/>
      <c r="E1" s="4"/>
      <c r="F1" s="4"/>
      <c r="G1" s="4"/>
      <c r="H1" s="4"/>
      <c r="I1" s="4"/>
      <c r="J1" s="4"/>
      <c r="K1" s="2" t="e">
        <f>#REF!</f>
        <v>#REF!</v>
      </c>
    </row>
    <row r="4" spans="2:11" x14ac:dyDescent="0.25">
      <c r="B4" s="17" t="s">
        <v>15</v>
      </c>
      <c r="C4" s="17">
        <v>2017</v>
      </c>
      <c r="D4" s="17">
        <v>2018</v>
      </c>
      <c r="E4" s="17">
        <v>2019</v>
      </c>
      <c r="F4" s="17">
        <v>2020</v>
      </c>
      <c r="G4" s="17">
        <v>2021</v>
      </c>
      <c r="H4" s="17">
        <v>2022</v>
      </c>
      <c r="I4" s="17">
        <v>2023</v>
      </c>
      <c r="J4" s="17">
        <v>2024</v>
      </c>
      <c r="K4" s="17" t="s">
        <v>13</v>
      </c>
    </row>
    <row r="5" spans="2:11" x14ac:dyDescent="0.25">
      <c r="B5" s="18"/>
      <c r="C5" s="18" t="s">
        <v>14</v>
      </c>
      <c r="D5" s="18" t="s">
        <v>14</v>
      </c>
      <c r="E5" s="18" t="s">
        <v>14</v>
      </c>
      <c r="F5" s="18" t="s">
        <v>14</v>
      </c>
      <c r="G5" s="18" t="s">
        <v>14</v>
      </c>
      <c r="H5" s="18" t="s">
        <v>14</v>
      </c>
      <c r="I5" s="18" t="s">
        <v>14</v>
      </c>
      <c r="J5" s="18" t="s">
        <v>14</v>
      </c>
      <c r="K5" s="18" t="s">
        <v>79</v>
      </c>
    </row>
    <row r="6" spans="2:11" x14ac:dyDescent="0.25">
      <c r="B6" s="41" t="s">
        <v>61</v>
      </c>
      <c r="C6" s="21"/>
      <c r="D6" s="21" t="e">
        <f>#REF!</f>
        <v>#REF!</v>
      </c>
      <c r="E6" s="21" t="e">
        <f>#REF!</f>
        <v>#REF!</v>
      </c>
      <c r="F6" s="21" t="e">
        <f>#REF!</f>
        <v>#REF!</v>
      </c>
      <c r="G6" s="21" t="e">
        <f>#REF!</f>
        <v>#REF!</v>
      </c>
      <c r="H6" s="21" t="e">
        <f>#REF!</f>
        <v>#REF!</v>
      </c>
      <c r="I6" s="21" t="e">
        <f>#REF!</f>
        <v>#REF!</v>
      </c>
      <c r="J6" s="21" t="e">
        <f>#REF!</f>
        <v>#REF!</v>
      </c>
      <c r="K6" s="21">
        <f t="shared" ref="K6:K14" si="0">IFERROR((J19/E19)^(1/5)-1,)</f>
        <v>0</v>
      </c>
    </row>
    <row r="7" spans="2:11" x14ac:dyDescent="0.25">
      <c r="B7" s="41" t="s">
        <v>62</v>
      </c>
      <c r="C7" s="21"/>
      <c r="D7" s="21" t="e">
        <f>#REF!</f>
        <v>#REF!</v>
      </c>
      <c r="E7" s="21" t="e">
        <f>#REF!</f>
        <v>#REF!</v>
      </c>
      <c r="F7" s="21" t="e">
        <f>#REF!</f>
        <v>#REF!</v>
      </c>
      <c r="G7" s="21" t="e">
        <f>#REF!</f>
        <v>#REF!</v>
      </c>
      <c r="H7" s="21" t="e">
        <f>#REF!</f>
        <v>#REF!</v>
      </c>
      <c r="I7" s="21" t="e">
        <f>#REF!</f>
        <v>#REF!</v>
      </c>
      <c r="J7" s="21" t="e">
        <f>#REF!</f>
        <v>#REF!</v>
      </c>
      <c r="K7" s="21">
        <f t="shared" si="0"/>
        <v>0</v>
      </c>
    </row>
    <row r="8" spans="2:11" x14ac:dyDescent="0.25">
      <c r="B8" s="44" t="s">
        <v>58</v>
      </c>
      <c r="C8" s="21"/>
      <c r="D8" s="21" t="e">
        <f>#REF!</f>
        <v>#REF!</v>
      </c>
      <c r="E8" s="21" t="e">
        <f>#REF!</f>
        <v>#REF!</v>
      </c>
      <c r="F8" s="21" t="e">
        <f>#REF!</f>
        <v>#REF!</v>
      </c>
      <c r="G8" s="21" t="e">
        <f>#REF!</f>
        <v>#REF!</v>
      </c>
      <c r="H8" s="21" t="e">
        <f>#REF!</f>
        <v>#REF!</v>
      </c>
      <c r="I8" s="21" t="e">
        <f>#REF!</f>
        <v>#REF!</v>
      </c>
      <c r="J8" s="21" t="e">
        <f>#REF!</f>
        <v>#REF!</v>
      </c>
      <c r="K8" s="21">
        <f t="shared" si="0"/>
        <v>0</v>
      </c>
    </row>
    <row r="9" spans="2:11" x14ac:dyDescent="0.25">
      <c r="B9" s="44" t="s">
        <v>59</v>
      </c>
      <c r="C9" s="21"/>
      <c r="D9" s="21" t="e">
        <f>#REF!</f>
        <v>#REF!</v>
      </c>
      <c r="E9" s="21" t="e">
        <f>#REF!</f>
        <v>#REF!</v>
      </c>
      <c r="F9" s="21" t="e">
        <f>#REF!</f>
        <v>#REF!</v>
      </c>
      <c r="G9" s="21" t="e">
        <f>#REF!</f>
        <v>#REF!</v>
      </c>
      <c r="H9" s="21" t="e">
        <f>#REF!</f>
        <v>#REF!</v>
      </c>
      <c r="I9" s="21" t="e">
        <f>#REF!</f>
        <v>#REF!</v>
      </c>
      <c r="J9" s="21" t="e">
        <f>#REF!</f>
        <v>#REF!</v>
      </c>
      <c r="K9" s="21">
        <f t="shared" si="0"/>
        <v>0</v>
      </c>
    </row>
    <row r="10" spans="2:11" x14ac:dyDescent="0.25">
      <c r="B10" s="44" t="s">
        <v>60</v>
      </c>
      <c r="C10" s="21"/>
      <c r="D10" s="21" t="e">
        <f>#REF!</f>
        <v>#REF!</v>
      </c>
      <c r="E10" s="21" t="e">
        <f>#REF!</f>
        <v>#REF!</v>
      </c>
      <c r="F10" s="21" t="e">
        <f>#REF!</f>
        <v>#REF!</v>
      </c>
      <c r="G10" s="21" t="e">
        <f>#REF!</f>
        <v>#REF!</v>
      </c>
      <c r="H10" s="21" t="e">
        <f>#REF!</f>
        <v>#REF!</v>
      </c>
      <c r="I10" s="21" t="e">
        <f>#REF!</f>
        <v>#REF!</v>
      </c>
      <c r="J10" s="21" t="e">
        <f>#REF!</f>
        <v>#REF!</v>
      </c>
      <c r="K10" s="21">
        <f t="shared" si="0"/>
        <v>0</v>
      </c>
    </row>
    <row r="11" spans="2:11" x14ac:dyDescent="0.25">
      <c r="B11" s="41" t="s">
        <v>63</v>
      </c>
      <c r="C11" s="21"/>
      <c r="D11" s="21" t="e">
        <f>#REF!</f>
        <v>#REF!</v>
      </c>
      <c r="E11" s="21" t="e">
        <f>#REF!</f>
        <v>#REF!</v>
      </c>
      <c r="F11" s="21" t="e">
        <f>#REF!</f>
        <v>#REF!</v>
      </c>
      <c r="G11" s="21" t="e">
        <f>#REF!</f>
        <v>#REF!</v>
      </c>
      <c r="H11" s="21" t="e">
        <f>#REF!</f>
        <v>#REF!</v>
      </c>
      <c r="I11" s="21" t="e">
        <f>#REF!</f>
        <v>#REF!</v>
      </c>
      <c r="J11" s="21" t="e">
        <f>#REF!</f>
        <v>#REF!</v>
      </c>
      <c r="K11" s="21">
        <f t="shared" si="0"/>
        <v>0</v>
      </c>
    </row>
    <row r="12" spans="2:11" x14ac:dyDescent="0.25">
      <c r="B12" s="42" t="s">
        <v>27</v>
      </c>
      <c r="C12" s="48"/>
      <c r="D12" s="48" t="e">
        <f>#REF!</f>
        <v>#REF!</v>
      </c>
      <c r="E12" s="48" t="e">
        <f>#REF!</f>
        <v>#REF!</v>
      </c>
      <c r="F12" s="48" t="e">
        <f>#REF!</f>
        <v>#REF!</v>
      </c>
      <c r="G12" s="48" t="e">
        <f>#REF!</f>
        <v>#REF!</v>
      </c>
      <c r="H12" s="48" t="e">
        <f>#REF!</f>
        <v>#REF!</v>
      </c>
      <c r="I12" s="48" t="e">
        <f>#REF!</f>
        <v>#REF!</v>
      </c>
      <c r="J12" s="48" t="e">
        <f>#REF!</f>
        <v>#REF!</v>
      </c>
      <c r="K12" s="48">
        <f t="shared" si="0"/>
        <v>0</v>
      </c>
    </row>
    <row r="13" spans="2:11" x14ac:dyDescent="0.25">
      <c r="B13" s="42" t="s">
        <v>28</v>
      </c>
      <c r="C13" s="21"/>
      <c r="D13" s="21" t="e">
        <f>#REF!</f>
        <v>#REF!</v>
      </c>
      <c r="E13" s="21" t="e">
        <f>#REF!</f>
        <v>#REF!</v>
      </c>
      <c r="F13" s="21" t="e">
        <f>#REF!</f>
        <v>#REF!</v>
      </c>
      <c r="G13" s="21" t="e">
        <f>#REF!</f>
        <v>#REF!</v>
      </c>
      <c r="H13" s="21" t="e">
        <f>#REF!</f>
        <v>#REF!</v>
      </c>
      <c r="I13" s="21" t="e">
        <f>#REF!</f>
        <v>#REF!</v>
      </c>
      <c r="J13" s="21" t="e">
        <f>#REF!</f>
        <v>#REF!</v>
      </c>
      <c r="K13" s="21">
        <f t="shared" si="0"/>
        <v>0</v>
      </c>
    </row>
    <row r="14" spans="2:11" x14ac:dyDescent="0.25">
      <c r="B14" s="43" t="s">
        <v>29</v>
      </c>
      <c r="C14" s="38"/>
      <c r="D14" s="38" t="e">
        <f>#REF!</f>
        <v>#REF!</v>
      </c>
      <c r="E14" s="38" t="e">
        <f>#REF!</f>
        <v>#REF!</v>
      </c>
      <c r="F14" s="38" t="e">
        <f>#REF!</f>
        <v>#REF!</v>
      </c>
      <c r="G14" s="38" t="e">
        <f>#REF!</f>
        <v>#REF!</v>
      </c>
      <c r="H14" s="38" t="e">
        <f>#REF!</f>
        <v>#REF!</v>
      </c>
      <c r="I14" s="38" t="e">
        <f>#REF!</f>
        <v>#REF!</v>
      </c>
      <c r="J14" s="38" t="e">
        <f>#REF!</f>
        <v>#REF!</v>
      </c>
      <c r="K14" s="38">
        <f t="shared" si="0"/>
        <v>0</v>
      </c>
    </row>
    <row r="15" spans="2:11" x14ac:dyDescent="0.25"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7" spans="2:10" x14ac:dyDescent="0.25">
      <c r="B17" s="17" t="s">
        <v>49</v>
      </c>
      <c r="C17" s="17">
        <f>C4</f>
        <v>2017</v>
      </c>
      <c r="D17" s="17">
        <f t="shared" ref="D17:J17" si="1">D4</f>
        <v>2018</v>
      </c>
      <c r="E17" s="17">
        <f t="shared" si="1"/>
        <v>2019</v>
      </c>
      <c r="F17" s="17">
        <f t="shared" si="1"/>
        <v>2020</v>
      </c>
      <c r="G17" s="17">
        <f t="shared" si="1"/>
        <v>2021</v>
      </c>
      <c r="H17" s="17">
        <f t="shared" si="1"/>
        <v>2022</v>
      </c>
      <c r="I17" s="17">
        <f t="shared" si="1"/>
        <v>2023</v>
      </c>
      <c r="J17" s="17">
        <f t="shared" si="1"/>
        <v>2024</v>
      </c>
    </row>
    <row r="18" spans="2:10" x14ac:dyDescent="0.25">
      <c r="B18" s="18" t="s">
        <v>12</v>
      </c>
      <c r="C18" s="18"/>
      <c r="D18" s="18"/>
      <c r="E18" s="18"/>
      <c r="F18" s="18"/>
      <c r="G18" s="18"/>
      <c r="H18" s="18"/>
      <c r="I18" s="18"/>
      <c r="J18" s="18"/>
    </row>
    <row r="19" spans="2:10" x14ac:dyDescent="0.25">
      <c r="B19" s="41" t="s">
        <v>61</v>
      </c>
      <c r="C19" s="37"/>
      <c r="D19" s="37" t="e">
        <f>#REF!</f>
        <v>#REF!</v>
      </c>
      <c r="E19" s="37" t="e">
        <f>#REF!</f>
        <v>#REF!</v>
      </c>
      <c r="F19" s="37" t="e">
        <f>#REF!</f>
        <v>#REF!</v>
      </c>
      <c r="G19" s="37" t="e">
        <f>#REF!</f>
        <v>#REF!</v>
      </c>
      <c r="H19" s="37" t="e">
        <f>#REF!</f>
        <v>#REF!</v>
      </c>
      <c r="I19" s="37" t="e">
        <f>#REF!</f>
        <v>#REF!</v>
      </c>
      <c r="J19" s="37" t="e">
        <f>#REF!</f>
        <v>#REF!</v>
      </c>
    </row>
    <row r="20" spans="2:10" x14ac:dyDescent="0.25">
      <c r="B20" s="41" t="s">
        <v>62</v>
      </c>
      <c r="C20" s="37"/>
      <c r="D20" s="37" t="e">
        <f>#REF!</f>
        <v>#REF!</v>
      </c>
      <c r="E20" s="37" t="e">
        <f>#REF!</f>
        <v>#REF!</v>
      </c>
      <c r="F20" s="37" t="e">
        <f>#REF!</f>
        <v>#REF!</v>
      </c>
      <c r="G20" s="37" t="e">
        <f>#REF!</f>
        <v>#REF!</v>
      </c>
      <c r="H20" s="37" t="e">
        <f>#REF!</f>
        <v>#REF!</v>
      </c>
      <c r="I20" s="37" t="e">
        <f>#REF!</f>
        <v>#REF!</v>
      </c>
      <c r="J20" s="37" t="e">
        <f>#REF!</f>
        <v>#REF!</v>
      </c>
    </row>
    <row r="21" spans="2:10" x14ac:dyDescent="0.25">
      <c r="B21" s="44" t="s">
        <v>58</v>
      </c>
      <c r="C21" s="37"/>
      <c r="D21" s="37" t="e">
        <f>#REF!</f>
        <v>#REF!</v>
      </c>
      <c r="E21" s="37" t="e">
        <f>#REF!</f>
        <v>#REF!</v>
      </c>
      <c r="F21" s="37" t="e">
        <f>#REF!</f>
        <v>#REF!</v>
      </c>
      <c r="G21" s="37" t="e">
        <f>#REF!</f>
        <v>#REF!</v>
      </c>
      <c r="H21" s="37" t="e">
        <f>#REF!</f>
        <v>#REF!</v>
      </c>
      <c r="I21" s="37" t="e">
        <f>#REF!</f>
        <v>#REF!</v>
      </c>
      <c r="J21" s="37" t="e">
        <f>#REF!</f>
        <v>#REF!</v>
      </c>
    </row>
    <row r="22" spans="2:10" x14ac:dyDescent="0.25">
      <c r="B22" s="44" t="s">
        <v>59</v>
      </c>
      <c r="C22" s="37"/>
      <c r="D22" s="37" t="e">
        <f>#REF!</f>
        <v>#REF!</v>
      </c>
      <c r="E22" s="37" t="e">
        <f>#REF!</f>
        <v>#REF!</v>
      </c>
      <c r="F22" s="37" t="e">
        <f>#REF!</f>
        <v>#REF!</v>
      </c>
      <c r="G22" s="37" t="e">
        <f>#REF!</f>
        <v>#REF!</v>
      </c>
      <c r="H22" s="37" t="e">
        <f>#REF!</f>
        <v>#REF!</v>
      </c>
      <c r="I22" s="37" t="e">
        <f>#REF!</f>
        <v>#REF!</v>
      </c>
      <c r="J22" s="37" t="e">
        <f>#REF!</f>
        <v>#REF!</v>
      </c>
    </row>
    <row r="23" spans="2:10" x14ac:dyDescent="0.25">
      <c r="B23" s="44" t="s">
        <v>60</v>
      </c>
      <c r="C23" s="37"/>
      <c r="D23" s="37" t="e">
        <f>#REF!</f>
        <v>#REF!</v>
      </c>
      <c r="E23" s="37" t="e">
        <f>#REF!</f>
        <v>#REF!</v>
      </c>
      <c r="F23" s="37" t="e">
        <f>#REF!</f>
        <v>#REF!</v>
      </c>
      <c r="G23" s="37" t="e">
        <f>#REF!</f>
        <v>#REF!</v>
      </c>
      <c r="H23" s="37" t="e">
        <f>#REF!</f>
        <v>#REF!</v>
      </c>
      <c r="I23" s="37" t="e">
        <f>#REF!</f>
        <v>#REF!</v>
      </c>
      <c r="J23" s="37" t="e">
        <f>#REF!</f>
        <v>#REF!</v>
      </c>
    </row>
    <row r="24" spans="2:10" x14ac:dyDescent="0.25">
      <c r="B24" s="41" t="s">
        <v>63</v>
      </c>
      <c r="C24" s="37">
        <f>SUM(C21:C23)</f>
        <v>0</v>
      </c>
      <c r="D24" s="37" t="e">
        <f>#REF!</f>
        <v>#REF!</v>
      </c>
      <c r="E24" s="37" t="e">
        <f>#REF!</f>
        <v>#REF!</v>
      </c>
      <c r="F24" s="37" t="e">
        <f>#REF!</f>
        <v>#REF!</v>
      </c>
      <c r="G24" s="37" t="e">
        <f>#REF!</f>
        <v>#REF!</v>
      </c>
      <c r="H24" s="37" t="e">
        <f>#REF!</f>
        <v>#REF!</v>
      </c>
      <c r="I24" s="37" t="e">
        <f>#REF!</f>
        <v>#REF!</v>
      </c>
      <c r="J24" s="37" t="e">
        <f>#REF!</f>
        <v>#REF!</v>
      </c>
    </row>
    <row r="25" spans="2:10" x14ac:dyDescent="0.25">
      <c r="B25" s="42" t="s">
        <v>27</v>
      </c>
      <c r="C25" s="47">
        <f>SUM(C19,C20,C24)</f>
        <v>0</v>
      </c>
      <c r="D25" s="47" t="e">
        <f>#REF!</f>
        <v>#REF!</v>
      </c>
      <c r="E25" s="47" t="e">
        <f>#REF!</f>
        <v>#REF!</v>
      </c>
      <c r="F25" s="47" t="e">
        <f>#REF!</f>
        <v>#REF!</v>
      </c>
      <c r="G25" s="47" t="e">
        <f>#REF!</f>
        <v>#REF!</v>
      </c>
      <c r="H25" s="47" t="e">
        <f>#REF!</f>
        <v>#REF!</v>
      </c>
      <c r="I25" s="47" t="e">
        <f>#REF!</f>
        <v>#REF!</v>
      </c>
      <c r="J25" s="47" t="e">
        <f>#REF!</f>
        <v>#REF!</v>
      </c>
    </row>
    <row r="26" spans="2:10" x14ac:dyDescent="0.25">
      <c r="B26" s="42" t="s">
        <v>28</v>
      </c>
      <c r="C26" s="37"/>
      <c r="D26" s="37" t="e">
        <f>#REF!</f>
        <v>#REF!</v>
      </c>
      <c r="E26" s="37" t="e">
        <f>#REF!</f>
        <v>#REF!</v>
      </c>
      <c r="F26" s="37" t="e">
        <f>#REF!</f>
        <v>#REF!</v>
      </c>
      <c r="G26" s="37" t="e">
        <f>#REF!</f>
        <v>#REF!</v>
      </c>
      <c r="H26" s="37" t="e">
        <f>#REF!</f>
        <v>#REF!</v>
      </c>
      <c r="I26" s="37" t="e">
        <f>#REF!</f>
        <v>#REF!</v>
      </c>
      <c r="J26" s="37" t="e">
        <f>#REF!</f>
        <v>#REF!</v>
      </c>
    </row>
    <row r="27" spans="2:10" x14ac:dyDescent="0.25">
      <c r="B27" s="43" t="s">
        <v>29</v>
      </c>
      <c r="C27" s="46">
        <f>SUM(C25:C26)</f>
        <v>0</v>
      </c>
      <c r="D27" s="46" t="e">
        <f>#REF!</f>
        <v>#REF!</v>
      </c>
      <c r="E27" s="46" t="e">
        <f>#REF!</f>
        <v>#REF!</v>
      </c>
      <c r="F27" s="46" t="e">
        <f>#REF!</f>
        <v>#REF!</v>
      </c>
      <c r="G27" s="46" t="e">
        <f>#REF!</f>
        <v>#REF!</v>
      </c>
      <c r="H27" s="46" t="e">
        <f>#REF!</f>
        <v>#REF!</v>
      </c>
      <c r="I27" s="46" t="e">
        <f>#REF!</f>
        <v>#REF!</v>
      </c>
      <c r="J27" s="46" t="e">
        <f>#REF!</f>
        <v>#REF!</v>
      </c>
    </row>
    <row r="28" spans="2:10" x14ac:dyDescent="0.25">
      <c r="B28" s="30"/>
      <c r="C28" s="30"/>
      <c r="D28" s="30"/>
      <c r="E28" s="30"/>
      <c r="F28" s="30"/>
      <c r="G28" s="30"/>
      <c r="H28" s="30"/>
      <c r="I28" s="30"/>
      <c r="J28" s="30"/>
    </row>
  </sheetData>
  <phoneticPr fontId="10" type="noConversion"/>
  <printOptions horizontalCentered="1"/>
  <pageMargins left="0.16" right="0.16" top="0.16" bottom="0.5" header="0.16" footer="0.16"/>
  <pageSetup paperSize="9" orientation="landscape" r:id="rId1"/>
  <headerFooter>
    <oddFooter>&amp;LFilename: &amp;F
Printed: &amp;D &amp;T&amp;CPage: &amp;P&amp;RThermo Fisher Scientific
Proprietary and Confidential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/>
    <pageSetUpPr fitToPage="1"/>
  </sheetPr>
  <dimension ref="B1:K34"/>
  <sheetViews>
    <sheetView showGridLines="0" zoomScaleNormal="100" workbookViewId="0">
      <selection activeCell="K6" sqref="K6"/>
    </sheetView>
  </sheetViews>
  <sheetFormatPr defaultRowHeight="13.2" outlineLevelCol="1" x14ac:dyDescent="0.25"/>
  <cols>
    <col min="1" max="1" width="2.21875" customWidth="1"/>
    <col min="2" max="2" width="40.5546875" customWidth="1"/>
    <col min="3" max="3" width="12.77734375" hidden="1" customWidth="1" outlineLevel="1"/>
    <col min="4" max="4" width="12.77734375" customWidth="1" collapsed="1"/>
    <col min="5" max="11" width="12.77734375" customWidth="1"/>
  </cols>
  <sheetData>
    <row r="1" spans="2:11" s="5" customFormat="1" ht="23.4" thickBot="1" x14ac:dyDescent="0.45">
      <c r="B1" s="3" t="s">
        <v>70</v>
      </c>
      <c r="C1" s="3"/>
      <c r="D1" s="4"/>
      <c r="E1" s="4"/>
      <c r="F1" s="4"/>
      <c r="G1" s="4"/>
      <c r="H1" s="4"/>
      <c r="I1" s="4"/>
      <c r="J1" s="4"/>
      <c r="K1" s="2" t="e">
        <f>#REF!</f>
        <v>#REF!</v>
      </c>
    </row>
    <row r="4" spans="2:11" x14ac:dyDescent="0.25">
      <c r="B4" s="17" t="s">
        <v>36</v>
      </c>
      <c r="C4" s="17">
        <v>2017</v>
      </c>
      <c r="D4" s="17">
        <v>2018</v>
      </c>
      <c r="E4" s="17">
        <v>2019</v>
      </c>
      <c r="F4" s="17">
        <v>2020</v>
      </c>
      <c r="G4" s="17">
        <v>2021</v>
      </c>
      <c r="H4" s="17">
        <v>2022</v>
      </c>
      <c r="I4" s="17">
        <v>2023</v>
      </c>
      <c r="J4" s="17">
        <v>2024</v>
      </c>
      <c r="K4" s="17" t="s">
        <v>13</v>
      </c>
    </row>
    <row r="5" spans="2:11" x14ac:dyDescent="0.25">
      <c r="B5" s="18"/>
      <c r="C5" s="18" t="s">
        <v>14</v>
      </c>
      <c r="D5" s="18" t="s">
        <v>14</v>
      </c>
      <c r="E5" s="18" t="s">
        <v>14</v>
      </c>
      <c r="F5" s="18" t="s">
        <v>14</v>
      </c>
      <c r="G5" s="18" t="s">
        <v>14</v>
      </c>
      <c r="H5" s="18" t="s">
        <v>14</v>
      </c>
      <c r="I5" s="18" t="s">
        <v>14</v>
      </c>
      <c r="J5" s="18" t="s">
        <v>14</v>
      </c>
      <c r="K5" s="18" t="s">
        <v>79</v>
      </c>
    </row>
    <row r="6" spans="2:11" x14ac:dyDescent="0.25">
      <c r="B6" s="19" t="s">
        <v>37</v>
      </c>
      <c r="C6" s="21"/>
      <c r="D6" s="21" t="e">
        <f>#REF!</f>
        <v>#REF!</v>
      </c>
      <c r="E6" s="21" t="e">
        <f>#REF!</f>
        <v>#REF!</v>
      </c>
      <c r="F6" s="21" t="e">
        <f>#REF!</f>
        <v>#REF!</v>
      </c>
      <c r="G6" s="21" t="e">
        <f>#REF!</f>
        <v>#REF!</v>
      </c>
      <c r="H6" s="21" t="e">
        <f>#REF!</f>
        <v>#REF!</v>
      </c>
      <c r="I6" s="21" t="e">
        <f>#REF!</f>
        <v>#REF!</v>
      </c>
      <c r="J6" s="21" t="e">
        <f>#REF!</f>
        <v>#REF!</v>
      </c>
      <c r="K6" s="21">
        <f>IFERROR((J22/E22)^(1/5)-1,)</f>
        <v>0</v>
      </c>
    </row>
    <row r="7" spans="2:11" x14ac:dyDescent="0.25">
      <c r="B7" s="19" t="s">
        <v>38</v>
      </c>
      <c r="C7" s="21"/>
      <c r="D7" s="21" t="e">
        <f>#REF!</f>
        <v>#REF!</v>
      </c>
      <c r="E7" s="21" t="e">
        <f>#REF!</f>
        <v>#REF!</v>
      </c>
      <c r="F7" s="21" t="e">
        <f>#REF!</f>
        <v>#REF!</v>
      </c>
      <c r="G7" s="21" t="e">
        <f>#REF!</f>
        <v>#REF!</v>
      </c>
      <c r="H7" s="21" t="e">
        <f>#REF!</f>
        <v>#REF!</v>
      </c>
      <c r="I7" s="21" t="e">
        <f>#REF!</f>
        <v>#REF!</v>
      </c>
      <c r="J7" s="21" t="e">
        <f>#REF!</f>
        <v>#REF!</v>
      </c>
      <c r="K7" s="21">
        <f t="shared" ref="K7:K17" si="0">IFERROR((J23/E23)^(1/5)-1,)</f>
        <v>0</v>
      </c>
    </row>
    <row r="8" spans="2:11" x14ac:dyDescent="0.25">
      <c r="B8" s="19" t="s">
        <v>39</v>
      </c>
      <c r="C8" s="21"/>
      <c r="D8" s="21" t="e">
        <f>#REF!</f>
        <v>#REF!</v>
      </c>
      <c r="E8" s="21" t="e">
        <f>#REF!</f>
        <v>#REF!</v>
      </c>
      <c r="F8" s="21" t="e">
        <f>#REF!</f>
        <v>#REF!</v>
      </c>
      <c r="G8" s="21" t="e">
        <f>#REF!</f>
        <v>#REF!</v>
      </c>
      <c r="H8" s="21" t="e">
        <f>#REF!</f>
        <v>#REF!</v>
      </c>
      <c r="I8" s="21" t="e">
        <f>#REF!</f>
        <v>#REF!</v>
      </c>
      <c r="J8" s="21" t="e">
        <f>#REF!</f>
        <v>#REF!</v>
      </c>
      <c r="K8" s="21">
        <f t="shared" si="0"/>
        <v>0</v>
      </c>
    </row>
    <row r="9" spans="2:11" x14ac:dyDescent="0.25">
      <c r="B9" s="19" t="s">
        <v>40</v>
      </c>
      <c r="C9" s="21"/>
      <c r="D9" s="21" t="e">
        <f>#REF!</f>
        <v>#REF!</v>
      </c>
      <c r="E9" s="21" t="e">
        <f>#REF!</f>
        <v>#REF!</v>
      </c>
      <c r="F9" s="21" t="e">
        <f>#REF!</f>
        <v>#REF!</v>
      </c>
      <c r="G9" s="21" t="e">
        <f>#REF!</f>
        <v>#REF!</v>
      </c>
      <c r="H9" s="21" t="e">
        <f>#REF!</f>
        <v>#REF!</v>
      </c>
      <c r="I9" s="21" t="e">
        <f>#REF!</f>
        <v>#REF!</v>
      </c>
      <c r="J9" s="21" t="e">
        <f>#REF!</f>
        <v>#REF!</v>
      </c>
      <c r="K9" s="21">
        <f t="shared" si="0"/>
        <v>0</v>
      </c>
    </row>
    <row r="10" spans="2:11" x14ac:dyDescent="0.25">
      <c r="B10" s="19" t="s">
        <v>41</v>
      </c>
      <c r="C10" s="21"/>
      <c r="D10" s="21" t="e">
        <f>#REF!</f>
        <v>#REF!</v>
      </c>
      <c r="E10" s="21" t="e">
        <f>#REF!</f>
        <v>#REF!</v>
      </c>
      <c r="F10" s="21" t="e">
        <f>#REF!</f>
        <v>#REF!</v>
      </c>
      <c r="G10" s="21" t="e">
        <f>#REF!</f>
        <v>#REF!</v>
      </c>
      <c r="H10" s="21" t="e">
        <f>#REF!</f>
        <v>#REF!</v>
      </c>
      <c r="I10" s="21" t="e">
        <f>#REF!</f>
        <v>#REF!</v>
      </c>
      <c r="J10" s="21" t="e">
        <f>#REF!</f>
        <v>#REF!</v>
      </c>
      <c r="K10" s="21">
        <f t="shared" si="0"/>
        <v>0</v>
      </c>
    </row>
    <row r="11" spans="2:11" x14ac:dyDescent="0.25">
      <c r="B11" s="19" t="s">
        <v>42</v>
      </c>
      <c r="C11" s="21"/>
      <c r="D11" s="21" t="e">
        <f>#REF!</f>
        <v>#REF!</v>
      </c>
      <c r="E11" s="21" t="e">
        <f>#REF!</f>
        <v>#REF!</v>
      </c>
      <c r="F11" s="21" t="e">
        <f>#REF!</f>
        <v>#REF!</v>
      </c>
      <c r="G11" s="21" t="e">
        <f>#REF!</f>
        <v>#REF!</v>
      </c>
      <c r="H11" s="21" t="e">
        <f>#REF!</f>
        <v>#REF!</v>
      </c>
      <c r="I11" s="21" t="e">
        <f>#REF!</f>
        <v>#REF!</v>
      </c>
      <c r="J11" s="21" t="e">
        <f>#REF!</f>
        <v>#REF!</v>
      </c>
      <c r="K11" s="21">
        <f t="shared" si="0"/>
        <v>0</v>
      </c>
    </row>
    <row r="12" spans="2:11" x14ac:dyDescent="0.25">
      <c r="B12" s="19" t="s">
        <v>43</v>
      </c>
      <c r="C12" s="21"/>
      <c r="D12" s="21" t="e">
        <f>#REF!</f>
        <v>#REF!</v>
      </c>
      <c r="E12" s="21" t="e">
        <f>#REF!</f>
        <v>#REF!</v>
      </c>
      <c r="F12" s="21" t="e">
        <f>#REF!</f>
        <v>#REF!</v>
      </c>
      <c r="G12" s="21" t="e">
        <f>#REF!</f>
        <v>#REF!</v>
      </c>
      <c r="H12" s="21" t="e">
        <f>#REF!</f>
        <v>#REF!</v>
      </c>
      <c r="I12" s="21" t="e">
        <f>#REF!</f>
        <v>#REF!</v>
      </c>
      <c r="J12" s="21" t="e">
        <f>#REF!</f>
        <v>#REF!</v>
      </c>
      <c r="K12" s="21">
        <f t="shared" si="0"/>
        <v>0</v>
      </c>
    </row>
    <row r="13" spans="2:11" x14ac:dyDescent="0.25">
      <c r="B13" s="19" t="s">
        <v>44</v>
      </c>
      <c r="C13" s="21"/>
      <c r="D13" s="21" t="e">
        <f>#REF!</f>
        <v>#REF!</v>
      </c>
      <c r="E13" s="21" t="e">
        <f>#REF!</f>
        <v>#REF!</v>
      </c>
      <c r="F13" s="21" t="e">
        <f>#REF!</f>
        <v>#REF!</v>
      </c>
      <c r="G13" s="21" t="e">
        <f>#REF!</f>
        <v>#REF!</v>
      </c>
      <c r="H13" s="21" t="e">
        <f>#REF!</f>
        <v>#REF!</v>
      </c>
      <c r="I13" s="21" t="e">
        <f>#REF!</f>
        <v>#REF!</v>
      </c>
      <c r="J13" s="21" t="e">
        <f>#REF!</f>
        <v>#REF!</v>
      </c>
      <c r="K13" s="21">
        <f t="shared" si="0"/>
        <v>0</v>
      </c>
    </row>
    <row r="14" spans="2:11" x14ac:dyDescent="0.25">
      <c r="B14" s="19" t="s">
        <v>45</v>
      </c>
      <c r="C14" s="21"/>
      <c r="D14" s="21" t="e">
        <f>#REF!</f>
        <v>#REF!</v>
      </c>
      <c r="E14" s="21" t="e">
        <f>#REF!</f>
        <v>#REF!</v>
      </c>
      <c r="F14" s="21" t="e">
        <f>#REF!</f>
        <v>#REF!</v>
      </c>
      <c r="G14" s="21" t="e">
        <f>#REF!</f>
        <v>#REF!</v>
      </c>
      <c r="H14" s="21" t="e">
        <f>#REF!</f>
        <v>#REF!</v>
      </c>
      <c r="I14" s="21" t="e">
        <f>#REF!</f>
        <v>#REF!</v>
      </c>
      <c r="J14" s="21" t="e">
        <f>#REF!</f>
        <v>#REF!</v>
      </c>
      <c r="K14" s="21">
        <f t="shared" si="0"/>
        <v>0</v>
      </c>
    </row>
    <row r="15" spans="2:11" x14ac:dyDescent="0.25">
      <c r="B15" s="19" t="s">
        <v>46</v>
      </c>
      <c r="C15" s="21"/>
      <c r="D15" s="21" t="e">
        <f>#REF!</f>
        <v>#REF!</v>
      </c>
      <c r="E15" s="21" t="e">
        <f>#REF!</f>
        <v>#REF!</v>
      </c>
      <c r="F15" s="21" t="e">
        <f>#REF!</f>
        <v>#REF!</v>
      </c>
      <c r="G15" s="21" t="e">
        <f>#REF!</f>
        <v>#REF!</v>
      </c>
      <c r="H15" s="21" t="e">
        <f>#REF!</f>
        <v>#REF!</v>
      </c>
      <c r="I15" s="21" t="e">
        <f>#REF!</f>
        <v>#REF!</v>
      </c>
      <c r="J15" s="21" t="e">
        <f>#REF!</f>
        <v>#REF!</v>
      </c>
      <c r="K15" s="21">
        <f t="shared" si="0"/>
        <v>0</v>
      </c>
    </row>
    <row r="16" spans="2:11" x14ac:dyDescent="0.25">
      <c r="B16" s="19" t="s">
        <v>47</v>
      </c>
      <c r="C16" s="21"/>
      <c r="D16" s="21" t="e">
        <f>#REF!</f>
        <v>#REF!</v>
      </c>
      <c r="E16" s="21" t="e">
        <f>#REF!</f>
        <v>#REF!</v>
      </c>
      <c r="F16" s="21" t="e">
        <f>#REF!</f>
        <v>#REF!</v>
      </c>
      <c r="G16" s="21" t="e">
        <f>#REF!</f>
        <v>#REF!</v>
      </c>
      <c r="H16" s="21" t="e">
        <f>#REF!</f>
        <v>#REF!</v>
      </c>
      <c r="I16" s="21" t="e">
        <f>#REF!</f>
        <v>#REF!</v>
      </c>
      <c r="J16" s="21" t="e">
        <f>#REF!</f>
        <v>#REF!</v>
      </c>
      <c r="K16" s="21">
        <f t="shared" si="0"/>
        <v>0</v>
      </c>
    </row>
    <row r="17" spans="2:11" x14ac:dyDescent="0.25">
      <c r="B17" s="20" t="s">
        <v>29</v>
      </c>
      <c r="C17" s="22"/>
      <c r="D17" s="22" t="e">
        <f>#REF!</f>
        <v>#REF!</v>
      </c>
      <c r="E17" s="22" t="e">
        <f>#REF!</f>
        <v>#REF!</v>
      </c>
      <c r="F17" s="22" t="e">
        <f>#REF!</f>
        <v>#REF!</v>
      </c>
      <c r="G17" s="22" t="e">
        <f>#REF!</f>
        <v>#REF!</v>
      </c>
      <c r="H17" s="22" t="e">
        <f>#REF!</f>
        <v>#REF!</v>
      </c>
      <c r="I17" s="22" t="e">
        <f>#REF!</f>
        <v>#REF!</v>
      </c>
      <c r="J17" s="22" t="e">
        <f>#REF!</f>
        <v>#REF!</v>
      </c>
      <c r="K17" s="22">
        <f t="shared" si="0"/>
        <v>0</v>
      </c>
    </row>
    <row r="18" spans="2:11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20" spans="2:11" x14ac:dyDescent="0.25">
      <c r="B20" s="17" t="s">
        <v>48</v>
      </c>
      <c r="C20" s="17">
        <f>C4</f>
        <v>2017</v>
      </c>
      <c r="D20" s="17">
        <f t="shared" ref="D20:J20" si="1">D4</f>
        <v>2018</v>
      </c>
      <c r="E20" s="17">
        <f t="shared" si="1"/>
        <v>2019</v>
      </c>
      <c r="F20" s="17">
        <f t="shared" si="1"/>
        <v>2020</v>
      </c>
      <c r="G20" s="17">
        <f t="shared" si="1"/>
        <v>2021</v>
      </c>
      <c r="H20" s="17">
        <f t="shared" si="1"/>
        <v>2022</v>
      </c>
      <c r="I20" s="17">
        <f t="shared" si="1"/>
        <v>2023</v>
      </c>
      <c r="J20" s="17">
        <f t="shared" si="1"/>
        <v>2024</v>
      </c>
    </row>
    <row r="21" spans="2:11" x14ac:dyDescent="0.25">
      <c r="B21" s="18" t="s">
        <v>12</v>
      </c>
      <c r="C21" s="18"/>
      <c r="D21" s="18"/>
      <c r="E21" s="18"/>
      <c r="F21" s="18"/>
      <c r="G21" s="18"/>
      <c r="H21" s="18"/>
      <c r="I21" s="18"/>
      <c r="J21" s="18"/>
    </row>
    <row r="22" spans="2:11" x14ac:dyDescent="0.25">
      <c r="B22" s="19" t="s">
        <v>37</v>
      </c>
      <c r="C22" s="28"/>
      <c r="D22" s="28" t="e">
        <f>#REF!</f>
        <v>#REF!</v>
      </c>
      <c r="E22" s="28" t="e">
        <f>#REF!</f>
        <v>#REF!</v>
      </c>
      <c r="F22" s="28" t="e">
        <f>#REF!</f>
        <v>#REF!</v>
      </c>
      <c r="G22" s="28" t="e">
        <f>#REF!</f>
        <v>#REF!</v>
      </c>
      <c r="H22" s="28" t="e">
        <f>#REF!</f>
        <v>#REF!</v>
      </c>
      <c r="I22" s="28" t="e">
        <f>#REF!</f>
        <v>#REF!</v>
      </c>
      <c r="J22" s="28" t="e">
        <f>#REF!</f>
        <v>#REF!</v>
      </c>
    </row>
    <row r="23" spans="2:11" x14ac:dyDescent="0.25">
      <c r="B23" s="19" t="s">
        <v>38</v>
      </c>
      <c r="C23" s="28"/>
      <c r="D23" s="28" t="e">
        <f>#REF!</f>
        <v>#REF!</v>
      </c>
      <c r="E23" s="28" t="e">
        <f>#REF!</f>
        <v>#REF!</v>
      </c>
      <c r="F23" s="28" t="e">
        <f>#REF!</f>
        <v>#REF!</v>
      </c>
      <c r="G23" s="28" t="e">
        <f>#REF!</f>
        <v>#REF!</v>
      </c>
      <c r="H23" s="28" t="e">
        <f>#REF!</f>
        <v>#REF!</v>
      </c>
      <c r="I23" s="28" t="e">
        <f>#REF!</f>
        <v>#REF!</v>
      </c>
      <c r="J23" s="28" t="e">
        <f>#REF!</f>
        <v>#REF!</v>
      </c>
    </row>
    <row r="24" spans="2:11" x14ac:dyDescent="0.25">
      <c r="B24" s="19" t="s">
        <v>39</v>
      </c>
      <c r="C24" s="28"/>
      <c r="D24" s="28" t="e">
        <f>#REF!</f>
        <v>#REF!</v>
      </c>
      <c r="E24" s="28" t="e">
        <f>#REF!</f>
        <v>#REF!</v>
      </c>
      <c r="F24" s="28" t="e">
        <f>#REF!</f>
        <v>#REF!</v>
      </c>
      <c r="G24" s="28" t="e">
        <f>#REF!</f>
        <v>#REF!</v>
      </c>
      <c r="H24" s="28" t="e">
        <f>#REF!</f>
        <v>#REF!</v>
      </c>
      <c r="I24" s="28" t="e">
        <f>#REF!</f>
        <v>#REF!</v>
      </c>
      <c r="J24" s="28" t="e">
        <f>#REF!</f>
        <v>#REF!</v>
      </c>
    </row>
    <row r="25" spans="2:11" x14ac:dyDescent="0.25">
      <c r="B25" s="19" t="s">
        <v>40</v>
      </c>
      <c r="C25" s="28"/>
      <c r="D25" s="28" t="e">
        <f>#REF!</f>
        <v>#REF!</v>
      </c>
      <c r="E25" s="28" t="e">
        <f>#REF!</f>
        <v>#REF!</v>
      </c>
      <c r="F25" s="28" t="e">
        <f>#REF!</f>
        <v>#REF!</v>
      </c>
      <c r="G25" s="28" t="e">
        <f>#REF!</f>
        <v>#REF!</v>
      </c>
      <c r="H25" s="28" t="e">
        <f>#REF!</f>
        <v>#REF!</v>
      </c>
      <c r="I25" s="28" t="e">
        <f>#REF!</f>
        <v>#REF!</v>
      </c>
      <c r="J25" s="28" t="e">
        <f>#REF!</f>
        <v>#REF!</v>
      </c>
    </row>
    <row r="26" spans="2:11" x14ac:dyDescent="0.25">
      <c r="B26" s="19" t="s">
        <v>41</v>
      </c>
      <c r="C26" s="28"/>
      <c r="D26" s="28" t="e">
        <f>#REF!</f>
        <v>#REF!</v>
      </c>
      <c r="E26" s="28" t="e">
        <f>#REF!</f>
        <v>#REF!</v>
      </c>
      <c r="F26" s="28" t="e">
        <f>#REF!</f>
        <v>#REF!</v>
      </c>
      <c r="G26" s="28" t="e">
        <f>#REF!</f>
        <v>#REF!</v>
      </c>
      <c r="H26" s="28" t="e">
        <f>#REF!</f>
        <v>#REF!</v>
      </c>
      <c r="I26" s="28" t="e">
        <f>#REF!</f>
        <v>#REF!</v>
      </c>
      <c r="J26" s="28" t="e">
        <f>#REF!</f>
        <v>#REF!</v>
      </c>
    </row>
    <row r="27" spans="2:11" x14ac:dyDescent="0.25">
      <c r="B27" s="19" t="s">
        <v>42</v>
      </c>
      <c r="C27" s="28"/>
      <c r="D27" s="28" t="e">
        <f>#REF!</f>
        <v>#REF!</v>
      </c>
      <c r="E27" s="28" t="e">
        <f>#REF!</f>
        <v>#REF!</v>
      </c>
      <c r="F27" s="28" t="e">
        <f>#REF!</f>
        <v>#REF!</v>
      </c>
      <c r="G27" s="28" t="e">
        <f>#REF!</f>
        <v>#REF!</v>
      </c>
      <c r="H27" s="28" t="e">
        <f>#REF!</f>
        <v>#REF!</v>
      </c>
      <c r="I27" s="28" t="e">
        <f>#REF!</f>
        <v>#REF!</v>
      </c>
      <c r="J27" s="28" t="e">
        <f>#REF!</f>
        <v>#REF!</v>
      </c>
    </row>
    <row r="28" spans="2:11" x14ac:dyDescent="0.25">
      <c r="B28" s="19" t="s">
        <v>43</v>
      </c>
      <c r="C28" s="28"/>
      <c r="D28" s="28" t="e">
        <f>#REF!</f>
        <v>#REF!</v>
      </c>
      <c r="E28" s="28" t="e">
        <f>#REF!</f>
        <v>#REF!</v>
      </c>
      <c r="F28" s="28" t="e">
        <f>#REF!</f>
        <v>#REF!</v>
      </c>
      <c r="G28" s="28" t="e">
        <f>#REF!</f>
        <v>#REF!</v>
      </c>
      <c r="H28" s="28" t="e">
        <f>#REF!</f>
        <v>#REF!</v>
      </c>
      <c r="I28" s="28" t="e">
        <f>#REF!</f>
        <v>#REF!</v>
      </c>
      <c r="J28" s="28" t="e">
        <f>#REF!</f>
        <v>#REF!</v>
      </c>
    </row>
    <row r="29" spans="2:11" x14ac:dyDescent="0.25">
      <c r="B29" s="19" t="s">
        <v>44</v>
      </c>
      <c r="C29" s="28"/>
      <c r="D29" s="28" t="e">
        <f>#REF!</f>
        <v>#REF!</v>
      </c>
      <c r="E29" s="28" t="e">
        <f>#REF!</f>
        <v>#REF!</v>
      </c>
      <c r="F29" s="28" t="e">
        <f>#REF!</f>
        <v>#REF!</v>
      </c>
      <c r="G29" s="28" t="e">
        <f>#REF!</f>
        <v>#REF!</v>
      </c>
      <c r="H29" s="28" t="e">
        <f>#REF!</f>
        <v>#REF!</v>
      </c>
      <c r="I29" s="28" t="e">
        <f>#REF!</f>
        <v>#REF!</v>
      </c>
      <c r="J29" s="28" t="e">
        <f>#REF!</f>
        <v>#REF!</v>
      </c>
    </row>
    <row r="30" spans="2:11" x14ac:dyDescent="0.25">
      <c r="B30" s="19" t="s">
        <v>45</v>
      </c>
      <c r="C30" s="28"/>
      <c r="D30" s="28" t="e">
        <f>#REF!</f>
        <v>#REF!</v>
      </c>
      <c r="E30" s="28" t="e">
        <f>#REF!</f>
        <v>#REF!</v>
      </c>
      <c r="F30" s="28" t="e">
        <f>#REF!</f>
        <v>#REF!</v>
      </c>
      <c r="G30" s="28" t="e">
        <f>#REF!</f>
        <v>#REF!</v>
      </c>
      <c r="H30" s="28" t="e">
        <f>#REF!</f>
        <v>#REF!</v>
      </c>
      <c r="I30" s="28" t="e">
        <f>#REF!</f>
        <v>#REF!</v>
      </c>
      <c r="J30" s="28" t="e">
        <f>#REF!</f>
        <v>#REF!</v>
      </c>
    </row>
    <row r="31" spans="2:11" x14ac:dyDescent="0.25">
      <c r="B31" s="19" t="s">
        <v>46</v>
      </c>
      <c r="C31" s="28"/>
      <c r="D31" s="28" t="e">
        <f>#REF!</f>
        <v>#REF!</v>
      </c>
      <c r="E31" s="28" t="e">
        <f>#REF!</f>
        <v>#REF!</v>
      </c>
      <c r="F31" s="28" t="e">
        <f>#REF!</f>
        <v>#REF!</v>
      </c>
      <c r="G31" s="28" t="e">
        <f>#REF!</f>
        <v>#REF!</v>
      </c>
      <c r="H31" s="28" t="e">
        <f>#REF!</f>
        <v>#REF!</v>
      </c>
      <c r="I31" s="28" t="e">
        <f>#REF!</f>
        <v>#REF!</v>
      </c>
      <c r="J31" s="28" t="e">
        <f>#REF!</f>
        <v>#REF!</v>
      </c>
    </row>
    <row r="32" spans="2:11" x14ac:dyDescent="0.25">
      <c r="B32" s="19" t="s">
        <v>47</v>
      </c>
      <c r="C32" s="28"/>
      <c r="D32" s="28" t="e">
        <f>#REF!</f>
        <v>#REF!</v>
      </c>
      <c r="E32" s="28" t="e">
        <f>#REF!</f>
        <v>#REF!</v>
      </c>
      <c r="F32" s="28" t="e">
        <f>#REF!</f>
        <v>#REF!</v>
      </c>
      <c r="G32" s="28" t="e">
        <f>#REF!</f>
        <v>#REF!</v>
      </c>
      <c r="H32" s="28" t="e">
        <f>#REF!</f>
        <v>#REF!</v>
      </c>
      <c r="I32" s="28" t="e">
        <f>#REF!</f>
        <v>#REF!</v>
      </c>
      <c r="J32" s="28" t="e">
        <f>#REF!</f>
        <v>#REF!</v>
      </c>
    </row>
    <row r="33" spans="2:10" x14ac:dyDescent="0.25">
      <c r="B33" s="20" t="s">
        <v>29</v>
      </c>
      <c r="C33" s="29"/>
      <c r="D33" s="29" t="e">
        <f>#REF!</f>
        <v>#REF!</v>
      </c>
      <c r="E33" s="29" t="e">
        <f>#REF!</f>
        <v>#REF!</v>
      </c>
      <c r="F33" s="29" t="e">
        <f>#REF!</f>
        <v>#REF!</v>
      </c>
      <c r="G33" s="29" t="e">
        <f>#REF!</f>
        <v>#REF!</v>
      </c>
      <c r="H33" s="29" t="e">
        <f>#REF!</f>
        <v>#REF!</v>
      </c>
      <c r="I33" s="29" t="e">
        <f>#REF!</f>
        <v>#REF!</v>
      </c>
      <c r="J33" s="29" t="e">
        <f>#REF!</f>
        <v>#REF!</v>
      </c>
    </row>
    <row r="34" spans="2:10" x14ac:dyDescent="0.25">
      <c r="B34" s="30"/>
      <c r="C34" s="30"/>
      <c r="D34" s="30"/>
      <c r="E34" s="30"/>
      <c r="F34" s="30"/>
      <c r="G34" s="30"/>
      <c r="H34" s="30"/>
      <c r="I34" s="30"/>
      <c r="J34" s="30"/>
    </row>
  </sheetData>
  <phoneticPr fontId="10" type="noConversion"/>
  <printOptions horizontalCentered="1"/>
  <pageMargins left="0.16" right="0.16" top="0.16" bottom="0.5" header="0.16" footer="0.16"/>
  <pageSetup paperSize="9" orientation="landscape" r:id="rId1"/>
  <headerFooter>
    <oddFooter>&amp;LFilename: &amp;F
Printed: &amp;D &amp;T&amp;CPage: &amp;P&amp;RThermo Fisher Scientific
Proprietary and Confidential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/>
    <pageSetUpPr fitToPage="1"/>
  </sheetPr>
  <dimension ref="A1:L11"/>
  <sheetViews>
    <sheetView showGridLines="0" zoomScale="85" zoomScaleNormal="85" workbookViewId="0">
      <selection activeCell="K6" sqref="K6"/>
    </sheetView>
  </sheetViews>
  <sheetFormatPr defaultRowHeight="13.2" x14ac:dyDescent="0.25"/>
  <cols>
    <col min="1" max="1" width="2.21875" customWidth="1"/>
    <col min="2" max="2" width="12.77734375" customWidth="1"/>
    <col min="3" max="3" width="28" bestFit="1" customWidth="1"/>
    <col min="4" max="10" width="11.44140625" customWidth="1"/>
    <col min="11" max="11" width="15" customWidth="1"/>
    <col min="12" max="12" width="12.5546875" customWidth="1"/>
  </cols>
  <sheetData>
    <row r="1" spans="1:12" s="5" customFormat="1" ht="23.4" thickBot="1" x14ac:dyDescent="0.45">
      <c r="A1" s="3" t="s">
        <v>72</v>
      </c>
      <c r="B1" s="3"/>
      <c r="C1" s="4"/>
      <c r="D1" s="4"/>
      <c r="E1" s="4"/>
      <c r="F1" s="4"/>
      <c r="G1" s="4"/>
      <c r="H1" s="4"/>
      <c r="I1" s="4"/>
      <c r="J1" s="4"/>
      <c r="K1" s="4"/>
      <c r="L1" s="2" t="e">
        <f>#REF!</f>
        <v>#REF!</v>
      </c>
    </row>
    <row r="3" spans="1:12" ht="6" customHeight="1" x14ac:dyDescent="0.25">
      <c r="C3" s="6"/>
      <c r="D3" s="11"/>
      <c r="E3" s="11"/>
      <c r="F3" s="11"/>
      <c r="G3" s="11"/>
      <c r="H3" s="11"/>
      <c r="I3" s="11"/>
      <c r="J3" s="11"/>
      <c r="K3" s="12"/>
    </row>
    <row r="4" spans="1:12" ht="15.6" x14ac:dyDescent="0.3">
      <c r="C4" s="13"/>
      <c r="D4" s="14" t="s">
        <v>4</v>
      </c>
      <c r="E4" s="14" t="s">
        <v>5</v>
      </c>
      <c r="F4" s="14" t="s">
        <v>6</v>
      </c>
      <c r="G4" s="14" t="s">
        <v>7</v>
      </c>
      <c r="H4" s="14" t="s">
        <v>8</v>
      </c>
      <c r="I4" s="14" t="s">
        <v>9</v>
      </c>
      <c r="J4" s="14" t="s">
        <v>80</v>
      </c>
      <c r="K4" s="15" t="s">
        <v>10</v>
      </c>
    </row>
    <row r="5" spans="1:12" ht="21" customHeight="1" x14ac:dyDescent="0.25">
      <c r="C5" s="7" t="s">
        <v>2</v>
      </c>
      <c r="D5" s="56" t="e">
        <f>CSD_Market!D17</f>
        <v>#REF!</v>
      </c>
      <c r="E5" s="56" t="e">
        <f>CSD_Market!E17</f>
        <v>#REF!</v>
      </c>
      <c r="F5" s="56" t="e">
        <f>CSD_Market!F17</f>
        <v>#REF!</v>
      </c>
      <c r="G5" s="56" t="e">
        <f>CSD_Market!G17</f>
        <v>#REF!</v>
      </c>
      <c r="H5" s="56" t="e">
        <f>CSD_Market!H17</f>
        <v>#REF!</v>
      </c>
      <c r="I5" s="56" t="e">
        <f>CSD_Market!I17</f>
        <v>#REF!</v>
      </c>
      <c r="J5" s="56" t="e">
        <f>CSD_Market!J17</f>
        <v>#REF!</v>
      </c>
      <c r="K5" s="57">
        <f>CSD_Market!K17</f>
        <v>0</v>
      </c>
    </row>
    <row r="6" spans="1:12" ht="21" customHeight="1" x14ac:dyDescent="0.25">
      <c r="C6" s="7" t="s">
        <v>3</v>
      </c>
      <c r="D6" s="56" t="e">
        <f>CSD_Rev!D11</f>
        <v>#REF!</v>
      </c>
      <c r="E6" s="56" t="e">
        <f>CSD_Rev!E11</f>
        <v>#REF!</v>
      </c>
      <c r="F6" s="56" t="e">
        <f>CSD_Rev!F11</f>
        <v>#REF!</v>
      </c>
      <c r="G6" s="56" t="e">
        <f>CSD_Rev!G11</f>
        <v>#REF!</v>
      </c>
      <c r="H6" s="56" t="e">
        <f>CSD_Rev!H11</f>
        <v>#REF!</v>
      </c>
      <c r="I6" s="56" t="e">
        <f>CSD_Rev!I11</f>
        <v>#REF!</v>
      </c>
      <c r="J6" s="56" t="e">
        <f>CSD_Rev!J11</f>
        <v>#REF!</v>
      </c>
      <c r="K6" s="57">
        <f>CSD_Rev!K11</f>
        <v>0</v>
      </c>
    </row>
    <row r="7" spans="1:12" ht="21" customHeight="1" x14ac:dyDescent="0.25">
      <c r="C7" s="7" t="s">
        <v>76</v>
      </c>
      <c r="D7" s="56">
        <f>IFERROR(CSD_Rev!D21/CSD_Market!D33,)</f>
        <v>0</v>
      </c>
      <c r="E7" s="56">
        <f>IFERROR(CSD_Rev!E21/CSD_Market!E33,)</f>
        <v>0</v>
      </c>
      <c r="F7" s="56">
        <f>IFERROR(CSD_Rev!F21/CSD_Market!F33,)</f>
        <v>0</v>
      </c>
      <c r="G7" s="56">
        <f>IFERROR(CSD_Rev!G21/CSD_Market!G33,)</f>
        <v>0</v>
      </c>
      <c r="H7" s="56">
        <f>IFERROR(CSD_Rev!H21/CSD_Market!H33,)</f>
        <v>0</v>
      </c>
      <c r="I7" s="56">
        <f>IFERROR(CSD_Rev!I21/CSD_Market!I33,)</f>
        <v>0</v>
      </c>
      <c r="J7" s="56">
        <f>IFERROR(CSD_Rev!J21/CSD_Market!J33,)</f>
        <v>0</v>
      </c>
      <c r="K7" s="57"/>
    </row>
    <row r="8" spans="1:12" ht="6" customHeight="1" x14ac:dyDescent="0.25">
      <c r="C8" s="8"/>
      <c r="D8" s="9"/>
      <c r="E8" s="9"/>
      <c r="F8" s="9"/>
      <c r="G8" s="9"/>
      <c r="H8" s="9"/>
      <c r="I8" s="9"/>
      <c r="J8" s="9"/>
      <c r="K8" s="10"/>
    </row>
    <row r="11" spans="1:12" ht="30" customHeight="1" x14ac:dyDescent="0.25">
      <c r="B11" s="51"/>
      <c r="C11" s="58" t="s">
        <v>77</v>
      </c>
      <c r="G11" s="52" t="s">
        <v>81</v>
      </c>
      <c r="I11" s="16"/>
    </row>
  </sheetData>
  <phoneticPr fontId="10" type="noConversion"/>
  <printOptions horizontalCentered="1"/>
  <pageMargins left="0.16" right="0.16" top="0.49" bottom="0.5" header="0.16" footer="0.16"/>
  <pageSetup paperSize="9" scale="98" orientation="landscape" r:id="rId1"/>
  <headerFooter>
    <oddFooter>&amp;LFilename: &amp;F
Printed: &amp;D &amp;T&amp;CPage: &amp;P&amp;RThermo Fisher Scientific
Proprietary and Confidential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/>
    <pageSetUpPr fitToPage="1"/>
  </sheetPr>
  <dimension ref="B1:P31"/>
  <sheetViews>
    <sheetView showGridLines="0" zoomScale="80" zoomScaleNormal="80" workbookViewId="0">
      <selection activeCell="K6" sqref="K6"/>
    </sheetView>
  </sheetViews>
  <sheetFormatPr defaultColWidth="9.21875" defaultRowHeight="13.2" outlineLevelCol="1" x14ac:dyDescent="0.25"/>
  <cols>
    <col min="1" max="1" width="2.21875" style="27" customWidth="1"/>
    <col min="2" max="2" width="22.44140625" style="27" customWidth="1"/>
    <col min="3" max="3" width="12.77734375" style="27" hidden="1" customWidth="1" outlineLevel="1"/>
    <col min="4" max="4" width="12.77734375" style="27" customWidth="1" collapsed="1"/>
    <col min="5" max="10" width="12.77734375" style="27" customWidth="1"/>
    <col min="11" max="11" width="74.21875" style="27" customWidth="1"/>
    <col min="12" max="12" width="2.77734375" style="27" customWidth="1"/>
    <col min="13" max="16384" width="9.21875" style="27"/>
  </cols>
  <sheetData>
    <row r="1" spans="2:16" s="26" customFormat="1" ht="23.4" thickBot="1" x14ac:dyDescent="0.3">
      <c r="B1" s="23" t="s">
        <v>75</v>
      </c>
      <c r="C1" s="24"/>
      <c r="D1" s="23"/>
      <c r="E1" s="24"/>
      <c r="F1" s="24"/>
      <c r="G1" s="24"/>
      <c r="H1" s="24"/>
      <c r="I1" s="24"/>
      <c r="J1" s="24"/>
      <c r="K1" s="25" t="e">
        <f>#REF!</f>
        <v>#REF!</v>
      </c>
    </row>
    <row r="2" spans="2:16" s="33" customFormat="1" ht="13.8" x14ac:dyDescent="0.25"/>
    <row r="3" spans="2:16" s="33" customFormat="1" ht="13.8" x14ac:dyDescent="0.25"/>
    <row r="4" spans="2:16" s="33" customFormat="1" ht="21.75" customHeight="1" x14ac:dyDescent="0.25">
      <c r="B4" s="40" t="s">
        <v>54</v>
      </c>
    </row>
    <row r="5" spans="2:16" s="33" customFormat="1" ht="21.75" customHeight="1" x14ac:dyDescent="0.25">
      <c r="B5" s="35" t="s">
        <v>12</v>
      </c>
      <c r="C5" s="35"/>
      <c r="D5" s="34">
        <v>2019</v>
      </c>
      <c r="E5" s="36">
        <v>2020</v>
      </c>
      <c r="F5" s="36">
        <v>2021</v>
      </c>
      <c r="G5" s="36">
        <v>2022</v>
      </c>
      <c r="H5" s="36">
        <v>2023</v>
      </c>
      <c r="I5" s="36">
        <v>2024</v>
      </c>
      <c r="J5" s="36" t="s">
        <v>57</v>
      </c>
      <c r="K5" s="36" t="s">
        <v>53</v>
      </c>
    </row>
    <row r="6" spans="2:16" s="33" customFormat="1" ht="21.75" customHeight="1" x14ac:dyDescent="0.25">
      <c r="B6" s="31" t="s">
        <v>49</v>
      </c>
      <c r="C6" s="31"/>
      <c r="D6" s="53"/>
      <c r="E6" s="53"/>
      <c r="F6" s="53"/>
      <c r="G6" s="53"/>
      <c r="H6" s="53"/>
      <c r="I6" s="53"/>
      <c r="J6" s="53">
        <f>SUM(D6:I6)</f>
        <v>0</v>
      </c>
      <c r="K6" s="31"/>
    </row>
    <row r="7" spans="2:16" s="33" customFormat="1" ht="21.75" customHeight="1" x14ac:dyDescent="0.25">
      <c r="B7" s="31" t="s">
        <v>51</v>
      </c>
      <c r="C7" s="31"/>
      <c r="D7" s="53"/>
      <c r="E7" s="53"/>
      <c r="F7" s="53"/>
      <c r="G7" s="53"/>
      <c r="H7" s="53"/>
      <c r="I7" s="53"/>
      <c r="J7" s="53">
        <f>SUM(D7:I7)</f>
        <v>0</v>
      </c>
      <c r="K7" s="31"/>
    </row>
    <row r="8" spans="2:16" s="33" customFormat="1" ht="21.75" customHeight="1" x14ac:dyDescent="0.25">
      <c r="B8" s="31" t="s">
        <v>52</v>
      </c>
      <c r="C8" s="31"/>
      <c r="D8" s="53"/>
      <c r="E8" s="53"/>
      <c r="F8" s="53"/>
      <c r="G8" s="53"/>
      <c r="H8" s="53"/>
      <c r="I8" s="53"/>
      <c r="J8" s="53">
        <f>SUM(D8:I8)</f>
        <v>0</v>
      </c>
      <c r="K8" s="31"/>
    </row>
    <row r="9" spans="2:16" s="33" customFormat="1" ht="21.75" customHeight="1" x14ac:dyDescent="0.25">
      <c r="B9" s="32" t="s">
        <v>50</v>
      </c>
      <c r="C9" s="32"/>
      <c r="D9" s="54"/>
      <c r="E9" s="54"/>
      <c r="F9" s="54"/>
      <c r="G9" s="54"/>
      <c r="H9" s="54"/>
      <c r="I9" s="54"/>
      <c r="J9" s="54">
        <f>I9</f>
        <v>0</v>
      </c>
      <c r="K9" s="32"/>
    </row>
    <row r="10" spans="2:16" s="33" customFormat="1" ht="21.75" customHeight="1" x14ac:dyDescent="0.25"/>
    <row r="11" spans="2:16" s="33" customFormat="1" ht="21.75" customHeight="1" x14ac:dyDescent="0.25">
      <c r="B11" s="40" t="s">
        <v>55</v>
      </c>
    </row>
    <row r="12" spans="2:16" s="33" customFormat="1" ht="21.75" customHeight="1" x14ac:dyDescent="0.25">
      <c r="B12" s="35" t="s">
        <v>12</v>
      </c>
      <c r="C12" s="35"/>
      <c r="D12" s="34">
        <f>D5</f>
        <v>2019</v>
      </c>
      <c r="E12" s="36">
        <f t="shared" ref="E12:I12" si="0">E5</f>
        <v>2020</v>
      </c>
      <c r="F12" s="36">
        <f t="shared" si="0"/>
        <v>2021</v>
      </c>
      <c r="G12" s="36">
        <f t="shared" si="0"/>
        <v>2022</v>
      </c>
      <c r="H12" s="36">
        <f t="shared" si="0"/>
        <v>2023</v>
      </c>
      <c r="I12" s="36">
        <f t="shared" si="0"/>
        <v>2024</v>
      </c>
      <c r="J12" s="36" t="s">
        <v>57</v>
      </c>
      <c r="K12" s="36" t="s">
        <v>53</v>
      </c>
    </row>
    <row r="13" spans="2:16" s="33" customFormat="1" ht="21.75" customHeight="1" x14ac:dyDescent="0.25">
      <c r="B13" s="31" t="s">
        <v>49</v>
      </c>
      <c r="C13" s="31"/>
      <c r="D13" s="53"/>
      <c r="E13" s="53"/>
      <c r="F13" s="53"/>
      <c r="G13" s="53"/>
      <c r="H13" s="53"/>
      <c r="I13" s="53"/>
      <c r="J13" s="53">
        <f>SUM(D13:I13)</f>
        <v>0</v>
      </c>
      <c r="K13" s="31"/>
      <c r="P13" s="55"/>
    </row>
    <row r="14" spans="2:16" s="33" customFormat="1" ht="21.75" customHeight="1" x14ac:dyDescent="0.25">
      <c r="B14" s="31" t="s">
        <v>51</v>
      </c>
      <c r="C14" s="31"/>
      <c r="D14" s="53"/>
      <c r="E14" s="53"/>
      <c r="F14" s="53"/>
      <c r="G14" s="53"/>
      <c r="H14" s="53"/>
      <c r="I14" s="53"/>
      <c r="J14" s="53">
        <f>SUM(D14:I14)</f>
        <v>0</v>
      </c>
      <c r="K14" s="31"/>
      <c r="P14" s="55"/>
    </row>
    <row r="15" spans="2:16" s="33" customFormat="1" ht="21.75" customHeight="1" x14ac:dyDescent="0.25">
      <c r="B15" s="31" t="s">
        <v>52</v>
      </c>
      <c r="C15" s="31"/>
      <c r="D15" s="53"/>
      <c r="E15" s="53"/>
      <c r="F15" s="53"/>
      <c r="G15" s="53"/>
      <c r="H15" s="53"/>
      <c r="I15" s="53"/>
      <c r="J15" s="53">
        <f>SUM(D15:I15)</f>
        <v>0</v>
      </c>
      <c r="K15" s="31"/>
      <c r="P15" s="55"/>
    </row>
    <row r="16" spans="2:16" s="33" customFormat="1" ht="21.75" customHeight="1" x14ac:dyDescent="0.25">
      <c r="B16" s="32" t="s">
        <v>50</v>
      </c>
      <c r="C16" s="32"/>
      <c r="D16" s="54"/>
      <c r="E16" s="54"/>
      <c r="F16" s="54"/>
      <c r="G16" s="54"/>
      <c r="H16" s="54"/>
      <c r="I16" s="54"/>
      <c r="J16" s="54">
        <f>I16</f>
        <v>0</v>
      </c>
      <c r="K16" s="32"/>
    </row>
    <row r="17" spans="2:11" s="33" customFormat="1" ht="21.75" customHeight="1" x14ac:dyDescent="0.25"/>
    <row r="18" spans="2:11" s="33" customFormat="1" ht="21.75" customHeight="1" x14ac:dyDescent="0.25">
      <c r="B18" s="40" t="s">
        <v>56</v>
      </c>
    </row>
    <row r="19" spans="2:11" s="33" customFormat="1" ht="21.75" customHeight="1" x14ac:dyDescent="0.25">
      <c r="B19" s="35" t="s">
        <v>12</v>
      </c>
      <c r="C19" s="35"/>
      <c r="D19" s="34">
        <f>D12</f>
        <v>2019</v>
      </c>
      <c r="E19" s="36">
        <f t="shared" ref="E19:I19" si="1">E12</f>
        <v>2020</v>
      </c>
      <c r="F19" s="36">
        <f t="shared" si="1"/>
        <v>2021</v>
      </c>
      <c r="G19" s="36">
        <f t="shared" si="1"/>
        <v>2022</v>
      </c>
      <c r="H19" s="36">
        <f t="shared" si="1"/>
        <v>2023</v>
      </c>
      <c r="I19" s="36">
        <f t="shared" si="1"/>
        <v>2024</v>
      </c>
      <c r="J19" s="36" t="s">
        <v>57</v>
      </c>
      <c r="K19" s="36" t="s">
        <v>53</v>
      </c>
    </row>
    <row r="20" spans="2:11" s="33" customFormat="1" ht="21.75" customHeight="1" x14ac:dyDescent="0.25">
      <c r="B20" s="31" t="s">
        <v>49</v>
      </c>
      <c r="C20" s="31"/>
      <c r="D20" s="53"/>
      <c r="E20" s="53"/>
      <c r="F20" s="53"/>
      <c r="G20" s="53"/>
      <c r="H20" s="53"/>
      <c r="I20" s="53"/>
      <c r="J20" s="53">
        <f>SUM(D20:I20)</f>
        <v>0</v>
      </c>
      <c r="K20" s="31"/>
    </row>
    <row r="21" spans="2:11" s="33" customFormat="1" ht="21.75" customHeight="1" x14ac:dyDescent="0.25">
      <c r="B21" s="31" t="s">
        <v>51</v>
      </c>
      <c r="C21" s="31"/>
      <c r="D21" s="53"/>
      <c r="E21" s="53"/>
      <c r="F21" s="53"/>
      <c r="G21" s="53"/>
      <c r="H21" s="53"/>
      <c r="I21" s="53"/>
      <c r="J21" s="53">
        <f>SUM(D21:I21)</f>
        <v>0</v>
      </c>
      <c r="K21" s="31"/>
    </row>
    <row r="22" spans="2:11" s="33" customFormat="1" ht="21.75" customHeight="1" x14ac:dyDescent="0.25">
      <c r="B22" s="31" t="s">
        <v>52</v>
      </c>
      <c r="C22" s="31"/>
      <c r="D22" s="53"/>
      <c r="E22" s="53"/>
      <c r="F22" s="53"/>
      <c r="G22" s="53"/>
      <c r="H22" s="53"/>
      <c r="I22" s="53"/>
      <c r="J22" s="53">
        <f>SUM(D22:I22)</f>
        <v>0</v>
      </c>
      <c r="K22" s="31"/>
    </row>
    <row r="23" spans="2:11" s="33" customFormat="1" ht="21.75" customHeight="1" x14ac:dyDescent="0.25">
      <c r="B23" s="32" t="s">
        <v>50</v>
      </c>
      <c r="C23" s="32"/>
      <c r="D23" s="54"/>
      <c r="E23" s="54"/>
      <c r="F23" s="54"/>
      <c r="G23" s="54"/>
      <c r="H23" s="54"/>
      <c r="I23" s="54"/>
      <c r="J23" s="54">
        <f>I23</f>
        <v>0</v>
      </c>
      <c r="K23" s="32"/>
    </row>
    <row r="24" spans="2:11" s="33" customFormat="1" ht="21.75" customHeight="1" x14ac:dyDescent="0.25"/>
    <row r="25" spans="2:11" s="33" customFormat="1" ht="21.75" customHeight="1" x14ac:dyDescent="0.25">
      <c r="B25" s="40" t="s">
        <v>57</v>
      </c>
    </row>
    <row r="26" spans="2:11" s="33" customFormat="1" ht="21.75" customHeight="1" x14ac:dyDescent="0.25">
      <c r="B26" s="35" t="s">
        <v>12</v>
      </c>
      <c r="C26" s="35"/>
      <c r="D26" s="34">
        <f>D19</f>
        <v>2019</v>
      </c>
      <c r="E26" s="36">
        <f t="shared" ref="E26:I26" si="2">E19</f>
        <v>2020</v>
      </c>
      <c r="F26" s="36">
        <f t="shared" si="2"/>
        <v>2021</v>
      </c>
      <c r="G26" s="36">
        <f t="shared" si="2"/>
        <v>2022</v>
      </c>
      <c r="H26" s="36">
        <f t="shared" si="2"/>
        <v>2023</v>
      </c>
      <c r="I26" s="36">
        <f t="shared" si="2"/>
        <v>2024</v>
      </c>
      <c r="J26" s="36" t="s">
        <v>57</v>
      </c>
      <c r="K26" s="36" t="s">
        <v>53</v>
      </c>
    </row>
    <row r="27" spans="2:11" s="33" customFormat="1" ht="21.75" customHeight="1" x14ac:dyDescent="0.25">
      <c r="B27" s="31" t="s">
        <v>49</v>
      </c>
      <c r="C27" s="31"/>
      <c r="D27" s="53">
        <f>SUM(D6,D13,D20)</f>
        <v>0</v>
      </c>
      <c r="E27" s="53">
        <f t="shared" ref="E27:I27" si="3">SUM(E6,E13,E20)</f>
        <v>0</v>
      </c>
      <c r="F27" s="53">
        <f t="shared" si="3"/>
        <v>0</v>
      </c>
      <c r="G27" s="53">
        <f t="shared" si="3"/>
        <v>0</v>
      </c>
      <c r="H27" s="53">
        <f t="shared" si="3"/>
        <v>0</v>
      </c>
      <c r="I27" s="53">
        <f t="shared" si="3"/>
        <v>0</v>
      </c>
      <c r="J27" s="53">
        <f>SUM(D27:I27)</f>
        <v>0</v>
      </c>
      <c r="K27" s="31"/>
    </row>
    <row r="28" spans="2:11" s="33" customFormat="1" ht="21.75" customHeight="1" x14ac:dyDescent="0.25">
      <c r="B28" s="31" t="s">
        <v>51</v>
      </c>
      <c r="C28" s="31"/>
      <c r="D28" s="53">
        <f t="shared" ref="D28:I30" si="4">SUM(D7,D14,D21)</f>
        <v>0</v>
      </c>
      <c r="E28" s="53">
        <f t="shared" si="4"/>
        <v>0</v>
      </c>
      <c r="F28" s="53">
        <f t="shared" si="4"/>
        <v>0</v>
      </c>
      <c r="G28" s="53">
        <f t="shared" si="4"/>
        <v>0</v>
      </c>
      <c r="H28" s="53">
        <f t="shared" si="4"/>
        <v>0</v>
      </c>
      <c r="I28" s="53">
        <f t="shared" si="4"/>
        <v>0</v>
      </c>
      <c r="J28" s="53">
        <f>SUM(D28:I28)</f>
        <v>0</v>
      </c>
      <c r="K28" s="31"/>
    </row>
    <row r="29" spans="2:11" s="33" customFormat="1" ht="21.75" customHeight="1" x14ac:dyDescent="0.25">
      <c r="B29" s="31" t="s">
        <v>52</v>
      </c>
      <c r="C29" s="31"/>
      <c r="D29" s="53">
        <f t="shared" si="4"/>
        <v>0</v>
      </c>
      <c r="E29" s="53">
        <f t="shared" si="4"/>
        <v>0</v>
      </c>
      <c r="F29" s="53">
        <f t="shared" si="4"/>
        <v>0</v>
      </c>
      <c r="G29" s="53">
        <f t="shared" si="4"/>
        <v>0</v>
      </c>
      <c r="H29" s="53">
        <f t="shared" si="4"/>
        <v>0</v>
      </c>
      <c r="I29" s="53">
        <f t="shared" si="4"/>
        <v>0</v>
      </c>
      <c r="J29" s="53">
        <f>SUM(D29:I29)</f>
        <v>0</v>
      </c>
      <c r="K29" s="31"/>
    </row>
    <row r="30" spans="2:11" s="33" customFormat="1" ht="21.75" customHeight="1" x14ac:dyDescent="0.25">
      <c r="B30" s="32" t="s">
        <v>50</v>
      </c>
      <c r="C30" s="32"/>
      <c r="D30" s="54">
        <f t="shared" si="4"/>
        <v>0</v>
      </c>
      <c r="E30" s="54">
        <f t="shared" si="4"/>
        <v>0</v>
      </c>
      <c r="F30" s="54">
        <f t="shared" si="4"/>
        <v>0</v>
      </c>
      <c r="G30" s="54">
        <f t="shared" si="4"/>
        <v>0</v>
      </c>
      <c r="H30" s="54">
        <f t="shared" si="4"/>
        <v>0</v>
      </c>
      <c r="I30" s="54">
        <f t="shared" si="4"/>
        <v>0</v>
      </c>
      <c r="J30" s="54">
        <f>I30</f>
        <v>0</v>
      </c>
      <c r="K30" s="32"/>
    </row>
    <row r="31" spans="2:11" s="33" customFormat="1" ht="13.8" x14ac:dyDescent="0.25"/>
  </sheetData>
  <phoneticPr fontId="10" type="noConversion"/>
  <printOptions horizontalCentered="1"/>
  <pageMargins left="0.16" right="0.16" top="0.16" bottom="0.5" header="0.16" footer="0.16"/>
  <pageSetup paperSize="9" scale="77" orientation="landscape" r:id="rId1"/>
  <headerFooter>
    <oddFooter>&amp;LFilename: &amp;F
Printed: &amp;D &amp;T&amp;CPage: &amp;P&amp;RThermo Fisher Scientific
Proprietary and Confidential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/>
    <pageSetUpPr fitToPage="1"/>
  </sheetPr>
  <dimension ref="B1:K22"/>
  <sheetViews>
    <sheetView showGridLines="0" zoomScaleNormal="100" workbookViewId="0">
      <selection activeCell="K6" sqref="K6"/>
    </sheetView>
  </sheetViews>
  <sheetFormatPr defaultRowHeight="13.2" outlineLevelCol="1" x14ac:dyDescent="0.25"/>
  <cols>
    <col min="1" max="1" width="2.21875" customWidth="1"/>
    <col min="2" max="2" width="40.5546875" customWidth="1"/>
    <col min="3" max="3" width="12.77734375" hidden="1" customWidth="1" outlineLevel="1"/>
    <col min="4" max="4" width="12.77734375" customWidth="1" collapsed="1"/>
    <col min="5" max="11" width="12.77734375" customWidth="1"/>
  </cols>
  <sheetData>
    <row r="1" spans="2:11" s="5" customFormat="1" ht="23.4" thickBot="1" x14ac:dyDescent="0.45">
      <c r="B1" s="3" t="s">
        <v>74</v>
      </c>
      <c r="C1" s="3"/>
      <c r="D1" s="4"/>
      <c r="E1" s="4"/>
      <c r="F1" s="4"/>
      <c r="G1" s="4"/>
      <c r="H1" s="4"/>
      <c r="I1" s="4"/>
      <c r="J1" s="4"/>
      <c r="K1" s="2" t="e">
        <f>#REF!</f>
        <v>#REF!</v>
      </c>
    </row>
    <row r="4" spans="2:11" x14ac:dyDescent="0.25">
      <c r="B4" s="17" t="s">
        <v>15</v>
      </c>
      <c r="C4" s="17">
        <v>2017</v>
      </c>
      <c r="D4" s="17">
        <v>2018</v>
      </c>
      <c r="E4" s="17">
        <v>2019</v>
      </c>
      <c r="F4" s="17">
        <v>2020</v>
      </c>
      <c r="G4" s="17">
        <v>2021</v>
      </c>
      <c r="H4" s="17">
        <v>2022</v>
      </c>
      <c r="I4" s="17">
        <v>2023</v>
      </c>
      <c r="J4" s="17">
        <v>2024</v>
      </c>
      <c r="K4" s="17" t="s">
        <v>13</v>
      </c>
    </row>
    <row r="5" spans="2:11" x14ac:dyDescent="0.25">
      <c r="B5" s="18"/>
      <c r="C5" s="18" t="s">
        <v>14</v>
      </c>
      <c r="D5" s="18" t="s">
        <v>14</v>
      </c>
      <c r="E5" s="18" t="s">
        <v>14</v>
      </c>
      <c r="F5" s="18" t="s">
        <v>14</v>
      </c>
      <c r="G5" s="18" t="s">
        <v>14</v>
      </c>
      <c r="H5" s="18" t="s">
        <v>14</v>
      </c>
      <c r="I5" s="18" t="s">
        <v>14</v>
      </c>
      <c r="J5" s="18" t="s">
        <v>14</v>
      </c>
      <c r="K5" s="18" t="s">
        <v>79</v>
      </c>
    </row>
    <row r="6" spans="2:11" x14ac:dyDescent="0.25">
      <c r="B6" s="45" t="s">
        <v>82</v>
      </c>
      <c r="C6" s="59"/>
      <c r="D6" s="21" t="e">
        <f>#REF!</f>
        <v>#REF!</v>
      </c>
      <c r="E6" s="21" t="e">
        <f>#REF!</f>
        <v>#REF!</v>
      </c>
      <c r="F6" s="21" t="e">
        <f>#REF!</f>
        <v>#REF!</v>
      </c>
      <c r="G6" s="21" t="e">
        <f>#REF!</f>
        <v>#REF!</v>
      </c>
      <c r="H6" s="21" t="e">
        <f>#REF!</f>
        <v>#REF!</v>
      </c>
      <c r="I6" s="21" t="e">
        <f>#REF!</f>
        <v>#REF!</v>
      </c>
      <c r="J6" s="21" t="e">
        <f>#REF!</f>
        <v>#REF!</v>
      </c>
      <c r="K6" s="21">
        <f t="shared" ref="K6:K11" si="0">IFERROR((J16/E16)^(1/5)-1,)</f>
        <v>0</v>
      </c>
    </row>
    <row r="7" spans="2:11" x14ac:dyDescent="0.25">
      <c r="B7" s="45" t="s">
        <v>83</v>
      </c>
      <c r="C7" s="21"/>
      <c r="D7" s="21" t="e">
        <f>#REF!</f>
        <v>#REF!</v>
      </c>
      <c r="E7" s="21" t="e">
        <f>#REF!</f>
        <v>#REF!</v>
      </c>
      <c r="F7" s="21" t="e">
        <f>#REF!</f>
        <v>#REF!</v>
      </c>
      <c r="G7" s="21" t="e">
        <f>#REF!</f>
        <v>#REF!</v>
      </c>
      <c r="H7" s="21" t="e">
        <f>#REF!</f>
        <v>#REF!</v>
      </c>
      <c r="I7" s="21" t="e">
        <f>#REF!</f>
        <v>#REF!</v>
      </c>
      <c r="J7" s="21" t="e">
        <f>#REF!</f>
        <v>#REF!</v>
      </c>
      <c r="K7" s="21">
        <f t="shared" si="0"/>
        <v>0</v>
      </c>
    </row>
    <row r="8" spans="2:11" x14ac:dyDescent="0.25">
      <c r="B8" s="41" t="s">
        <v>30</v>
      </c>
      <c r="C8" s="21"/>
      <c r="D8" s="21" t="e">
        <f>#REF!</f>
        <v>#REF!</v>
      </c>
      <c r="E8" s="21" t="e">
        <f>#REF!</f>
        <v>#REF!</v>
      </c>
      <c r="F8" s="21" t="e">
        <f>#REF!</f>
        <v>#REF!</v>
      </c>
      <c r="G8" s="21" t="e">
        <f>#REF!</f>
        <v>#REF!</v>
      </c>
      <c r="H8" s="21" t="e">
        <f>#REF!</f>
        <v>#REF!</v>
      </c>
      <c r="I8" s="21" t="e">
        <f>#REF!</f>
        <v>#REF!</v>
      </c>
      <c r="J8" s="21" t="e">
        <f>#REF!</f>
        <v>#REF!</v>
      </c>
      <c r="K8" s="21">
        <f t="shared" si="0"/>
        <v>0</v>
      </c>
    </row>
    <row r="9" spans="2:11" x14ac:dyDescent="0.25">
      <c r="B9" s="42" t="s">
        <v>31</v>
      </c>
      <c r="C9" s="48"/>
      <c r="D9" s="48" t="e">
        <f>#REF!</f>
        <v>#REF!</v>
      </c>
      <c r="E9" s="48" t="e">
        <f>#REF!</f>
        <v>#REF!</v>
      </c>
      <c r="F9" s="48" t="e">
        <f>#REF!</f>
        <v>#REF!</v>
      </c>
      <c r="G9" s="48" t="e">
        <f>#REF!</f>
        <v>#REF!</v>
      </c>
      <c r="H9" s="48" t="e">
        <f>#REF!</f>
        <v>#REF!</v>
      </c>
      <c r="I9" s="48" t="e">
        <f>#REF!</f>
        <v>#REF!</v>
      </c>
      <c r="J9" s="48" t="e">
        <f>#REF!</f>
        <v>#REF!</v>
      </c>
      <c r="K9" s="48">
        <f t="shared" si="0"/>
        <v>0</v>
      </c>
    </row>
    <row r="10" spans="2:11" x14ac:dyDescent="0.25">
      <c r="B10" s="42" t="s">
        <v>32</v>
      </c>
      <c r="C10" s="21"/>
      <c r="D10" s="21" t="e">
        <f>#REF!</f>
        <v>#REF!</v>
      </c>
      <c r="E10" s="21" t="e">
        <f>#REF!</f>
        <v>#REF!</v>
      </c>
      <c r="F10" s="21" t="e">
        <f>#REF!</f>
        <v>#REF!</v>
      </c>
      <c r="G10" s="21" t="e">
        <f>#REF!</f>
        <v>#REF!</v>
      </c>
      <c r="H10" s="21" t="e">
        <f>#REF!</f>
        <v>#REF!</v>
      </c>
      <c r="I10" s="21" t="e">
        <f>#REF!</f>
        <v>#REF!</v>
      </c>
      <c r="J10" s="21" t="e">
        <f>#REF!</f>
        <v>#REF!</v>
      </c>
      <c r="K10" s="21">
        <f t="shared" si="0"/>
        <v>0</v>
      </c>
    </row>
    <row r="11" spans="2:11" x14ac:dyDescent="0.25">
      <c r="B11" s="43" t="s">
        <v>33</v>
      </c>
      <c r="C11" s="38"/>
      <c r="D11" s="38" t="e">
        <f>#REF!</f>
        <v>#REF!</v>
      </c>
      <c r="E11" s="38" t="e">
        <f>#REF!</f>
        <v>#REF!</v>
      </c>
      <c r="F11" s="38" t="e">
        <f>#REF!</f>
        <v>#REF!</v>
      </c>
      <c r="G11" s="38" t="e">
        <f>#REF!</f>
        <v>#REF!</v>
      </c>
      <c r="H11" s="38" t="e">
        <f>#REF!</f>
        <v>#REF!</v>
      </c>
      <c r="I11" s="38" t="e">
        <f>#REF!</f>
        <v>#REF!</v>
      </c>
      <c r="J11" s="38" t="e">
        <f>#REF!</f>
        <v>#REF!</v>
      </c>
      <c r="K11" s="38">
        <f t="shared" si="0"/>
        <v>0</v>
      </c>
    </row>
    <row r="12" spans="2:11" x14ac:dyDescent="0.25">
      <c r="B12" s="30"/>
      <c r="C12" s="30"/>
      <c r="D12" s="30"/>
      <c r="E12" s="30"/>
      <c r="F12" s="30"/>
      <c r="G12" s="30"/>
      <c r="H12" s="30"/>
      <c r="I12" s="30"/>
      <c r="J12" s="30"/>
      <c r="K12" s="30"/>
    </row>
    <row r="14" spans="2:11" x14ac:dyDescent="0.25">
      <c r="B14" s="17" t="s">
        <v>49</v>
      </c>
      <c r="C14" s="17">
        <f>C4</f>
        <v>2017</v>
      </c>
      <c r="D14" s="17">
        <f t="shared" ref="D14:J14" si="1">D4</f>
        <v>2018</v>
      </c>
      <c r="E14" s="17">
        <f t="shared" si="1"/>
        <v>2019</v>
      </c>
      <c r="F14" s="17">
        <f t="shared" si="1"/>
        <v>2020</v>
      </c>
      <c r="G14" s="17">
        <f t="shared" si="1"/>
        <v>2021</v>
      </c>
      <c r="H14" s="17">
        <f t="shared" si="1"/>
        <v>2022</v>
      </c>
      <c r="I14" s="17">
        <f t="shared" si="1"/>
        <v>2023</v>
      </c>
      <c r="J14" s="17">
        <f t="shared" si="1"/>
        <v>2024</v>
      </c>
    </row>
    <row r="15" spans="2:11" x14ac:dyDescent="0.25">
      <c r="B15" s="18" t="s">
        <v>12</v>
      </c>
      <c r="C15" s="18"/>
      <c r="D15" s="18"/>
      <c r="E15" s="18"/>
      <c r="F15" s="18"/>
      <c r="G15" s="18"/>
      <c r="H15" s="18"/>
      <c r="I15" s="18"/>
      <c r="J15" s="18"/>
    </row>
    <row r="16" spans="2:11" x14ac:dyDescent="0.25">
      <c r="B16" s="45" t="s">
        <v>82</v>
      </c>
      <c r="C16" s="59"/>
      <c r="D16" s="37" t="e">
        <f>#REF!</f>
        <v>#REF!</v>
      </c>
      <c r="E16" s="37" t="e">
        <f>#REF!</f>
        <v>#REF!</v>
      </c>
      <c r="F16" s="37" t="e">
        <f>#REF!</f>
        <v>#REF!</v>
      </c>
      <c r="G16" s="37" t="e">
        <f>#REF!</f>
        <v>#REF!</v>
      </c>
      <c r="H16" s="37" t="e">
        <f>#REF!</f>
        <v>#REF!</v>
      </c>
      <c r="I16" s="37" t="e">
        <f>#REF!</f>
        <v>#REF!</v>
      </c>
      <c r="J16" s="37" t="e">
        <f>#REF!</f>
        <v>#REF!</v>
      </c>
    </row>
    <row r="17" spans="2:10" x14ac:dyDescent="0.25">
      <c r="B17" s="45" t="s">
        <v>83</v>
      </c>
      <c r="C17" s="37"/>
      <c r="D17" s="37" t="e">
        <f>#REF!</f>
        <v>#REF!</v>
      </c>
      <c r="E17" s="37" t="e">
        <f>#REF!</f>
        <v>#REF!</v>
      </c>
      <c r="F17" s="37" t="e">
        <f>#REF!</f>
        <v>#REF!</v>
      </c>
      <c r="G17" s="37" t="e">
        <f>#REF!</f>
        <v>#REF!</v>
      </c>
      <c r="H17" s="37" t="e">
        <f>#REF!</f>
        <v>#REF!</v>
      </c>
      <c r="I17" s="37" t="e">
        <f>#REF!</f>
        <v>#REF!</v>
      </c>
      <c r="J17" s="37" t="e">
        <f>#REF!</f>
        <v>#REF!</v>
      </c>
    </row>
    <row r="18" spans="2:10" x14ac:dyDescent="0.25">
      <c r="B18" s="41" t="s">
        <v>30</v>
      </c>
      <c r="C18" s="37"/>
      <c r="D18" s="37" t="e">
        <f>#REF!</f>
        <v>#REF!</v>
      </c>
      <c r="E18" s="37" t="e">
        <f>#REF!</f>
        <v>#REF!</v>
      </c>
      <c r="F18" s="37" t="e">
        <f>#REF!</f>
        <v>#REF!</v>
      </c>
      <c r="G18" s="37" t="e">
        <f>#REF!</f>
        <v>#REF!</v>
      </c>
      <c r="H18" s="37" t="e">
        <f>#REF!</f>
        <v>#REF!</v>
      </c>
      <c r="I18" s="37" t="e">
        <f>#REF!</f>
        <v>#REF!</v>
      </c>
      <c r="J18" s="37" t="e">
        <f>#REF!</f>
        <v>#REF!</v>
      </c>
    </row>
    <row r="19" spans="2:10" x14ac:dyDescent="0.25">
      <c r="B19" s="42" t="s">
        <v>31</v>
      </c>
      <c r="C19" s="47"/>
      <c r="D19" s="47" t="e">
        <f>#REF!</f>
        <v>#REF!</v>
      </c>
      <c r="E19" s="47" t="e">
        <f>#REF!</f>
        <v>#REF!</v>
      </c>
      <c r="F19" s="47" t="e">
        <f>#REF!</f>
        <v>#REF!</v>
      </c>
      <c r="G19" s="47" t="e">
        <f>#REF!</f>
        <v>#REF!</v>
      </c>
      <c r="H19" s="47" t="e">
        <f>#REF!</f>
        <v>#REF!</v>
      </c>
      <c r="I19" s="47" t="e">
        <f>#REF!</f>
        <v>#REF!</v>
      </c>
      <c r="J19" s="47" t="e">
        <f>#REF!</f>
        <v>#REF!</v>
      </c>
    </row>
    <row r="20" spans="2:10" x14ac:dyDescent="0.25">
      <c r="B20" s="42" t="s">
        <v>32</v>
      </c>
      <c r="C20" s="37"/>
      <c r="D20" s="37" t="e">
        <f>#REF!</f>
        <v>#REF!</v>
      </c>
      <c r="E20" s="37" t="e">
        <f>#REF!</f>
        <v>#REF!</v>
      </c>
      <c r="F20" s="37" t="e">
        <f>#REF!</f>
        <v>#REF!</v>
      </c>
      <c r="G20" s="37" t="e">
        <f>#REF!</f>
        <v>#REF!</v>
      </c>
      <c r="H20" s="37" t="e">
        <f>#REF!</f>
        <v>#REF!</v>
      </c>
      <c r="I20" s="37" t="e">
        <f>#REF!</f>
        <v>#REF!</v>
      </c>
      <c r="J20" s="37" t="e">
        <f>#REF!</f>
        <v>#REF!</v>
      </c>
    </row>
    <row r="21" spans="2:10" x14ac:dyDescent="0.25">
      <c r="B21" s="43" t="s">
        <v>33</v>
      </c>
      <c r="C21" s="46"/>
      <c r="D21" s="46" t="e">
        <f>#REF!</f>
        <v>#REF!</v>
      </c>
      <c r="E21" s="46" t="e">
        <f>#REF!</f>
        <v>#REF!</v>
      </c>
      <c r="F21" s="46" t="e">
        <f>#REF!</f>
        <v>#REF!</v>
      </c>
      <c r="G21" s="46" t="e">
        <f>#REF!</f>
        <v>#REF!</v>
      </c>
      <c r="H21" s="46" t="e">
        <f>#REF!</f>
        <v>#REF!</v>
      </c>
      <c r="I21" s="46" t="e">
        <f>#REF!</f>
        <v>#REF!</v>
      </c>
      <c r="J21" s="46" t="e">
        <f>#REF!</f>
        <v>#REF!</v>
      </c>
    </row>
    <row r="22" spans="2:10" x14ac:dyDescent="0.25">
      <c r="B22" s="30"/>
      <c r="C22" s="30"/>
      <c r="D22" s="30"/>
      <c r="E22" s="30"/>
      <c r="F22" s="30"/>
      <c r="G22" s="30"/>
      <c r="H22" s="30"/>
      <c r="I22" s="30"/>
      <c r="J22" s="30"/>
    </row>
  </sheetData>
  <phoneticPr fontId="10" type="noConversion"/>
  <printOptions horizontalCentered="1"/>
  <pageMargins left="0.16" right="0.16" top="0.16" bottom="0.5" header="0.16" footer="0.16"/>
  <pageSetup paperSize="9" orientation="landscape" r:id="rId1"/>
  <headerFooter>
    <oddFooter>&amp;LFilename: &amp;F
Printed: &amp;D &amp;T&amp;CPage: &amp;P&amp;RThermo Fisher Scientific
Proprietary and Confidential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/>
    <pageSetUpPr fitToPage="1"/>
  </sheetPr>
  <dimension ref="B1:K34"/>
  <sheetViews>
    <sheetView showGridLines="0" zoomScaleNormal="100" workbookViewId="0">
      <selection activeCell="K6" sqref="K6"/>
    </sheetView>
  </sheetViews>
  <sheetFormatPr defaultRowHeight="13.2" outlineLevelCol="1" x14ac:dyDescent="0.25"/>
  <cols>
    <col min="1" max="1" width="2.21875" customWidth="1"/>
    <col min="2" max="2" width="40.5546875" customWidth="1"/>
    <col min="3" max="3" width="12.77734375" hidden="1" customWidth="1" outlineLevel="1"/>
    <col min="4" max="4" width="12.77734375" customWidth="1" collapsed="1"/>
    <col min="5" max="11" width="12.77734375" customWidth="1"/>
  </cols>
  <sheetData>
    <row r="1" spans="2:11" s="5" customFormat="1" ht="23.4" thickBot="1" x14ac:dyDescent="0.45">
      <c r="B1" s="3" t="s">
        <v>73</v>
      </c>
      <c r="C1" s="3"/>
      <c r="D1" s="4"/>
      <c r="E1" s="4"/>
      <c r="F1" s="4"/>
      <c r="G1" s="4"/>
      <c r="H1" s="4"/>
      <c r="I1" s="4"/>
      <c r="J1" s="4"/>
      <c r="K1" s="2" t="e">
        <f>#REF!</f>
        <v>#REF!</v>
      </c>
    </row>
    <row r="4" spans="2:11" x14ac:dyDescent="0.25">
      <c r="B4" s="17" t="s">
        <v>36</v>
      </c>
      <c r="C4" s="17">
        <v>2017</v>
      </c>
      <c r="D4" s="17">
        <v>2018</v>
      </c>
      <c r="E4" s="17">
        <v>2019</v>
      </c>
      <c r="F4" s="17">
        <v>2020</v>
      </c>
      <c r="G4" s="17">
        <v>2021</v>
      </c>
      <c r="H4" s="17">
        <v>2022</v>
      </c>
      <c r="I4" s="17">
        <v>2023</v>
      </c>
      <c r="J4" s="17">
        <v>2024</v>
      </c>
      <c r="K4" s="17" t="s">
        <v>13</v>
      </c>
    </row>
    <row r="5" spans="2:11" x14ac:dyDescent="0.25">
      <c r="B5" s="18"/>
      <c r="C5" s="18" t="s">
        <v>14</v>
      </c>
      <c r="D5" s="18" t="s">
        <v>14</v>
      </c>
      <c r="E5" s="18" t="s">
        <v>14</v>
      </c>
      <c r="F5" s="18" t="s">
        <v>14</v>
      </c>
      <c r="G5" s="18" t="s">
        <v>14</v>
      </c>
      <c r="H5" s="18" t="s">
        <v>14</v>
      </c>
      <c r="I5" s="18" t="s">
        <v>14</v>
      </c>
      <c r="J5" s="18" t="s">
        <v>14</v>
      </c>
      <c r="K5" s="18" t="s">
        <v>79</v>
      </c>
    </row>
    <row r="6" spans="2:11" x14ac:dyDescent="0.25">
      <c r="B6" s="19" t="s">
        <v>37</v>
      </c>
      <c r="C6" s="21"/>
      <c r="D6" s="21" t="e">
        <f>#REF!</f>
        <v>#REF!</v>
      </c>
      <c r="E6" s="21" t="e">
        <f>#REF!</f>
        <v>#REF!</v>
      </c>
      <c r="F6" s="21" t="e">
        <f>#REF!</f>
        <v>#REF!</v>
      </c>
      <c r="G6" s="21" t="e">
        <f>#REF!</f>
        <v>#REF!</v>
      </c>
      <c r="H6" s="21" t="e">
        <f>#REF!</f>
        <v>#REF!</v>
      </c>
      <c r="I6" s="21" t="e">
        <f>#REF!</f>
        <v>#REF!</v>
      </c>
      <c r="J6" s="21" t="e">
        <f>#REF!</f>
        <v>#REF!</v>
      </c>
      <c r="K6" s="21">
        <f>IFERROR((J22/E22)^(1/5)-1,)</f>
        <v>0</v>
      </c>
    </row>
    <row r="7" spans="2:11" x14ac:dyDescent="0.25">
      <c r="B7" s="19" t="s">
        <v>38</v>
      </c>
      <c r="C7" s="21"/>
      <c r="D7" s="21" t="e">
        <f>#REF!</f>
        <v>#REF!</v>
      </c>
      <c r="E7" s="21" t="e">
        <f>#REF!</f>
        <v>#REF!</v>
      </c>
      <c r="F7" s="21" t="e">
        <f>#REF!</f>
        <v>#REF!</v>
      </c>
      <c r="G7" s="21" t="e">
        <f>#REF!</f>
        <v>#REF!</v>
      </c>
      <c r="H7" s="21" t="e">
        <f>#REF!</f>
        <v>#REF!</v>
      </c>
      <c r="I7" s="21" t="e">
        <f>#REF!</f>
        <v>#REF!</v>
      </c>
      <c r="J7" s="21" t="e">
        <f>#REF!</f>
        <v>#REF!</v>
      </c>
      <c r="K7" s="21">
        <f t="shared" ref="K7:K17" si="0">IFERROR((J23/E23)^(1/5)-1,)</f>
        <v>0</v>
      </c>
    </row>
    <row r="8" spans="2:11" x14ac:dyDescent="0.25">
      <c r="B8" s="19" t="s">
        <v>39</v>
      </c>
      <c r="C8" s="21"/>
      <c r="D8" s="21" t="e">
        <f>#REF!</f>
        <v>#REF!</v>
      </c>
      <c r="E8" s="21" t="e">
        <f>#REF!</f>
        <v>#REF!</v>
      </c>
      <c r="F8" s="21" t="e">
        <f>#REF!</f>
        <v>#REF!</v>
      </c>
      <c r="G8" s="21" t="e">
        <f>#REF!</f>
        <v>#REF!</v>
      </c>
      <c r="H8" s="21" t="e">
        <f>#REF!</f>
        <v>#REF!</v>
      </c>
      <c r="I8" s="21" t="e">
        <f>#REF!</f>
        <v>#REF!</v>
      </c>
      <c r="J8" s="21" t="e">
        <f>#REF!</f>
        <v>#REF!</v>
      </c>
      <c r="K8" s="21">
        <f t="shared" si="0"/>
        <v>0</v>
      </c>
    </row>
    <row r="9" spans="2:11" x14ac:dyDescent="0.25">
      <c r="B9" s="19" t="s">
        <v>40</v>
      </c>
      <c r="C9" s="21"/>
      <c r="D9" s="21" t="e">
        <f>#REF!</f>
        <v>#REF!</v>
      </c>
      <c r="E9" s="21" t="e">
        <f>#REF!</f>
        <v>#REF!</v>
      </c>
      <c r="F9" s="21" t="e">
        <f>#REF!</f>
        <v>#REF!</v>
      </c>
      <c r="G9" s="21" t="e">
        <f>#REF!</f>
        <v>#REF!</v>
      </c>
      <c r="H9" s="21" t="e">
        <f>#REF!</f>
        <v>#REF!</v>
      </c>
      <c r="I9" s="21" t="e">
        <f>#REF!</f>
        <v>#REF!</v>
      </c>
      <c r="J9" s="21" t="e">
        <f>#REF!</f>
        <v>#REF!</v>
      </c>
      <c r="K9" s="21">
        <f t="shared" si="0"/>
        <v>0</v>
      </c>
    </row>
    <row r="10" spans="2:11" x14ac:dyDescent="0.25">
      <c r="B10" s="19" t="s">
        <v>41</v>
      </c>
      <c r="C10" s="21"/>
      <c r="D10" s="21" t="e">
        <f>#REF!</f>
        <v>#REF!</v>
      </c>
      <c r="E10" s="21" t="e">
        <f>#REF!</f>
        <v>#REF!</v>
      </c>
      <c r="F10" s="21" t="e">
        <f>#REF!</f>
        <v>#REF!</v>
      </c>
      <c r="G10" s="21" t="e">
        <f>#REF!</f>
        <v>#REF!</v>
      </c>
      <c r="H10" s="21" t="e">
        <f>#REF!</f>
        <v>#REF!</v>
      </c>
      <c r="I10" s="21" t="e">
        <f>#REF!</f>
        <v>#REF!</v>
      </c>
      <c r="J10" s="21" t="e">
        <f>#REF!</f>
        <v>#REF!</v>
      </c>
      <c r="K10" s="21">
        <f t="shared" si="0"/>
        <v>0</v>
      </c>
    </row>
    <row r="11" spans="2:11" x14ac:dyDescent="0.25">
      <c r="B11" s="19" t="s">
        <v>42</v>
      </c>
      <c r="C11" s="21"/>
      <c r="D11" s="21" t="e">
        <f>#REF!</f>
        <v>#REF!</v>
      </c>
      <c r="E11" s="21" t="e">
        <f>#REF!</f>
        <v>#REF!</v>
      </c>
      <c r="F11" s="21" t="e">
        <f>#REF!</f>
        <v>#REF!</v>
      </c>
      <c r="G11" s="21" t="e">
        <f>#REF!</f>
        <v>#REF!</v>
      </c>
      <c r="H11" s="21" t="e">
        <f>#REF!</f>
        <v>#REF!</v>
      </c>
      <c r="I11" s="21" t="e">
        <f>#REF!</f>
        <v>#REF!</v>
      </c>
      <c r="J11" s="21" t="e">
        <f>#REF!</f>
        <v>#REF!</v>
      </c>
      <c r="K11" s="21">
        <f t="shared" si="0"/>
        <v>0</v>
      </c>
    </row>
    <row r="12" spans="2:11" x14ac:dyDescent="0.25">
      <c r="B12" s="19" t="s">
        <v>43</v>
      </c>
      <c r="C12" s="21"/>
      <c r="D12" s="21" t="e">
        <f>#REF!</f>
        <v>#REF!</v>
      </c>
      <c r="E12" s="21" t="e">
        <f>#REF!</f>
        <v>#REF!</v>
      </c>
      <c r="F12" s="21" t="e">
        <f>#REF!</f>
        <v>#REF!</v>
      </c>
      <c r="G12" s="21" t="e">
        <f>#REF!</f>
        <v>#REF!</v>
      </c>
      <c r="H12" s="21" t="e">
        <f>#REF!</f>
        <v>#REF!</v>
      </c>
      <c r="I12" s="21" t="e">
        <f>#REF!</f>
        <v>#REF!</v>
      </c>
      <c r="J12" s="21" t="e">
        <f>#REF!</f>
        <v>#REF!</v>
      </c>
      <c r="K12" s="21">
        <f t="shared" si="0"/>
        <v>0</v>
      </c>
    </row>
    <row r="13" spans="2:11" x14ac:dyDescent="0.25">
      <c r="B13" s="19" t="s">
        <v>44</v>
      </c>
      <c r="C13" s="21"/>
      <c r="D13" s="21" t="e">
        <f>#REF!</f>
        <v>#REF!</v>
      </c>
      <c r="E13" s="21" t="e">
        <f>#REF!</f>
        <v>#REF!</v>
      </c>
      <c r="F13" s="21" t="e">
        <f>#REF!</f>
        <v>#REF!</v>
      </c>
      <c r="G13" s="21" t="e">
        <f>#REF!</f>
        <v>#REF!</v>
      </c>
      <c r="H13" s="21" t="e">
        <f>#REF!</f>
        <v>#REF!</v>
      </c>
      <c r="I13" s="21" t="e">
        <f>#REF!</f>
        <v>#REF!</v>
      </c>
      <c r="J13" s="21" t="e">
        <f>#REF!</f>
        <v>#REF!</v>
      </c>
      <c r="K13" s="21">
        <f t="shared" si="0"/>
        <v>0</v>
      </c>
    </row>
    <row r="14" spans="2:11" x14ac:dyDescent="0.25">
      <c r="B14" s="19" t="s">
        <v>45</v>
      </c>
      <c r="C14" s="21"/>
      <c r="D14" s="21" t="e">
        <f>#REF!</f>
        <v>#REF!</v>
      </c>
      <c r="E14" s="21" t="e">
        <f>#REF!</f>
        <v>#REF!</v>
      </c>
      <c r="F14" s="21" t="e">
        <f>#REF!</f>
        <v>#REF!</v>
      </c>
      <c r="G14" s="21" t="e">
        <f>#REF!</f>
        <v>#REF!</v>
      </c>
      <c r="H14" s="21" t="e">
        <f>#REF!</f>
        <v>#REF!</v>
      </c>
      <c r="I14" s="21" t="e">
        <f>#REF!</f>
        <v>#REF!</v>
      </c>
      <c r="J14" s="21" t="e">
        <f>#REF!</f>
        <v>#REF!</v>
      </c>
      <c r="K14" s="21">
        <f t="shared" si="0"/>
        <v>0</v>
      </c>
    </row>
    <row r="15" spans="2:11" x14ac:dyDescent="0.25">
      <c r="B15" s="19" t="s">
        <v>46</v>
      </c>
      <c r="C15" s="21"/>
      <c r="D15" s="21" t="e">
        <f>#REF!</f>
        <v>#REF!</v>
      </c>
      <c r="E15" s="21" t="e">
        <f>#REF!</f>
        <v>#REF!</v>
      </c>
      <c r="F15" s="21" t="e">
        <f>#REF!</f>
        <v>#REF!</v>
      </c>
      <c r="G15" s="21" t="e">
        <f>#REF!</f>
        <v>#REF!</v>
      </c>
      <c r="H15" s="21" t="e">
        <f>#REF!</f>
        <v>#REF!</v>
      </c>
      <c r="I15" s="21" t="e">
        <f>#REF!</f>
        <v>#REF!</v>
      </c>
      <c r="J15" s="21" t="e">
        <f>#REF!</f>
        <v>#REF!</v>
      </c>
      <c r="K15" s="21">
        <f t="shared" si="0"/>
        <v>0</v>
      </c>
    </row>
    <row r="16" spans="2:11" x14ac:dyDescent="0.25">
      <c r="B16" s="19" t="s">
        <v>47</v>
      </c>
      <c r="C16" s="21"/>
      <c r="D16" s="21" t="e">
        <f>#REF!</f>
        <v>#REF!</v>
      </c>
      <c r="E16" s="21" t="e">
        <f>#REF!</f>
        <v>#REF!</v>
      </c>
      <c r="F16" s="21" t="e">
        <f>#REF!</f>
        <v>#REF!</v>
      </c>
      <c r="G16" s="21" t="e">
        <f>#REF!</f>
        <v>#REF!</v>
      </c>
      <c r="H16" s="21" t="e">
        <f>#REF!</f>
        <v>#REF!</v>
      </c>
      <c r="I16" s="21" t="e">
        <f>#REF!</f>
        <v>#REF!</v>
      </c>
      <c r="J16" s="21" t="e">
        <f>#REF!</f>
        <v>#REF!</v>
      </c>
      <c r="K16" s="21">
        <f t="shared" si="0"/>
        <v>0</v>
      </c>
    </row>
    <row r="17" spans="2:11" x14ac:dyDescent="0.25">
      <c r="B17" s="20" t="s">
        <v>33</v>
      </c>
      <c r="C17" s="22"/>
      <c r="D17" s="22" t="e">
        <f>#REF!</f>
        <v>#REF!</v>
      </c>
      <c r="E17" s="22" t="e">
        <f>#REF!</f>
        <v>#REF!</v>
      </c>
      <c r="F17" s="22" t="e">
        <f>#REF!</f>
        <v>#REF!</v>
      </c>
      <c r="G17" s="22" t="e">
        <f>#REF!</f>
        <v>#REF!</v>
      </c>
      <c r="H17" s="22" t="e">
        <f>#REF!</f>
        <v>#REF!</v>
      </c>
      <c r="I17" s="22" t="e">
        <f>#REF!</f>
        <v>#REF!</v>
      </c>
      <c r="J17" s="22" t="e">
        <f>#REF!</f>
        <v>#REF!</v>
      </c>
      <c r="K17" s="22">
        <f t="shared" si="0"/>
        <v>0</v>
      </c>
    </row>
    <row r="18" spans="2:11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20" spans="2:11" x14ac:dyDescent="0.25">
      <c r="B20" s="17" t="s">
        <v>48</v>
      </c>
      <c r="C20" s="17">
        <f>C4</f>
        <v>2017</v>
      </c>
      <c r="D20" s="17">
        <f t="shared" ref="D20:J20" si="1">D4</f>
        <v>2018</v>
      </c>
      <c r="E20" s="17">
        <f t="shared" si="1"/>
        <v>2019</v>
      </c>
      <c r="F20" s="17">
        <f t="shared" si="1"/>
        <v>2020</v>
      </c>
      <c r="G20" s="17">
        <f t="shared" si="1"/>
        <v>2021</v>
      </c>
      <c r="H20" s="17">
        <f t="shared" si="1"/>
        <v>2022</v>
      </c>
      <c r="I20" s="17">
        <f t="shared" si="1"/>
        <v>2023</v>
      </c>
      <c r="J20" s="17">
        <f t="shared" si="1"/>
        <v>2024</v>
      </c>
    </row>
    <row r="21" spans="2:11" x14ac:dyDescent="0.25">
      <c r="B21" s="18" t="s">
        <v>12</v>
      </c>
      <c r="C21" s="18"/>
      <c r="D21" s="18"/>
      <c r="E21" s="18"/>
      <c r="F21" s="18"/>
      <c r="G21" s="18"/>
      <c r="H21" s="18"/>
      <c r="I21" s="18"/>
      <c r="J21" s="18"/>
    </row>
    <row r="22" spans="2:11" x14ac:dyDescent="0.25">
      <c r="B22" s="19" t="s">
        <v>37</v>
      </c>
      <c r="C22" s="28"/>
      <c r="D22" s="28" t="e">
        <f>#REF!</f>
        <v>#REF!</v>
      </c>
      <c r="E22" s="28" t="e">
        <f>#REF!</f>
        <v>#REF!</v>
      </c>
      <c r="F22" s="28" t="e">
        <f>#REF!</f>
        <v>#REF!</v>
      </c>
      <c r="G22" s="28" t="e">
        <f>#REF!</f>
        <v>#REF!</v>
      </c>
      <c r="H22" s="28" t="e">
        <f>#REF!</f>
        <v>#REF!</v>
      </c>
      <c r="I22" s="28" t="e">
        <f>#REF!</f>
        <v>#REF!</v>
      </c>
      <c r="J22" s="28" t="e">
        <f>#REF!</f>
        <v>#REF!</v>
      </c>
    </row>
    <row r="23" spans="2:11" x14ac:dyDescent="0.25">
      <c r="B23" s="19" t="s">
        <v>38</v>
      </c>
      <c r="C23" s="28"/>
      <c r="D23" s="28" t="e">
        <f>#REF!</f>
        <v>#REF!</v>
      </c>
      <c r="E23" s="28" t="e">
        <f>#REF!</f>
        <v>#REF!</v>
      </c>
      <c r="F23" s="28" t="e">
        <f>#REF!</f>
        <v>#REF!</v>
      </c>
      <c r="G23" s="28" t="e">
        <f>#REF!</f>
        <v>#REF!</v>
      </c>
      <c r="H23" s="28" t="e">
        <f>#REF!</f>
        <v>#REF!</v>
      </c>
      <c r="I23" s="28" t="e">
        <f>#REF!</f>
        <v>#REF!</v>
      </c>
      <c r="J23" s="28" t="e">
        <f>#REF!</f>
        <v>#REF!</v>
      </c>
    </row>
    <row r="24" spans="2:11" x14ac:dyDescent="0.25">
      <c r="B24" s="19" t="s">
        <v>39</v>
      </c>
      <c r="C24" s="28"/>
      <c r="D24" s="28" t="e">
        <f>#REF!</f>
        <v>#REF!</v>
      </c>
      <c r="E24" s="28" t="e">
        <f>#REF!</f>
        <v>#REF!</v>
      </c>
      <c r="F24" s="28" t="e">
        <f>#REF!</f>
        <v>#REF!</v>
      </c>
      <c r="G24" s="28" t="e">
        <f>#REF!</f>
        <v>#REF!</v>
      </c>
      <c r="H24" s="28" t="e">
        <f>#REF!</f>
        <v>#REF!</v>
      </c>
      <c r="I24" s="28" t="e">
        <f>#REF!</f>
        <v>#REF!</v>
      </c>
      <c r="J24" s="28" t="e">
        <f>#REF!</f>
        <v>#REF!</v>
      </c>
    </row>
    <row r="25" spans="2:11" x14ac:dyDescent="0.25">
      <c r="B25" s="19" t="s">
        <v>40</v>
      </c>
      <c r="C25" s="28"/>
      <c r="D25" s="28" t="e">
        <f>#REF!</f>
        <v>#REF!</v>
      </c>
      <c r="E25" s="28" t="e">
        <f>#REF!</f>
        <v>#REF!</v>
      </c>
      <c r="F25" s="28" t="e">
        <f>#REF!</f>
        <v>#REF!</v>
      </c>
      <c r="G25" s="28" t="e">
        <f>#REF!</f>
        <v>#REF!</v>
      </c>
      <c r="H25" s="28" t="e">
        <f>#REF!</f>
        <v>#REF!</v>
      </c>
      <c r="I25" s="28" t="e">
        <f>#REF!</f>
        <v>#REF!</v>
      </c>
      <c r="J25" s="28" t="e">
        <f>#REF!</f>
        <v>#REF!</v>
      </c>
    </row>
    <row r="26" spans="2:11" x14ac:dyDescent="0.25">
      <c r="B26" s="19" t="s">
        <v>41</v>
      </c>
      <c r="C26" s="28"/>
      <c r="D26" s="28" t="e">
        <f>#REF!</f>
        <v>#REF!</v>
      </c>
      <c r="E26" s="28" t="e">
        <f>#REF!</f>
        <v>#REF!</v>
      </c>
      <c r="F26" s="28" t="e">
        <f>#REF!</f>
        <v>#REF!</v>
      </c>
      <c r="G26" s="28" t="e">
        <f>#REF!</f>
        <v>#REF!</v>
      </c>
      <c r="H26" s="28" t="e">
        <f>#REF!</f>
        <v>#REF!</v>
      </c>
      <c r="I26" s="28" t="e">
        <f>#REF!</f>
        <v>#REF!</v>
      </c>
      <c r="J26" s="28" t="e">
        <f>#REF!</f>
        <v>#REF!</v>
      </c>
    </row>
    <row r="27" spans="2:11" x14ac:dyDescent="0.25">
      <c r="B27" s="19" t="s">
        <v>42</v>
      </c>
      <c r="C27" s="28"/>
      <c r="D27" s="28" t="e">
        <f>#REF!</f>
        <v>#REF!</v>
      </c>
      <c r="E27" s="28" t="e">
        <f>#REF!</f>
        <v>#REF!</v>
      </c>
      <c r="F27" s="28" t="e">
        <f>#REF!</f>
        <v>#REF!</v>
      </c>
      <c r="G27" s="28" t="e">
        <f>#REF!</f>
        <v>#REF!</v>
      </c>
      <c r="H27" s="28" t="e">
        <f>#REF!</f>
        <v>#REF!</v>
      </c>
      <c r="I27" s="28" t="e">
        <f>#REF!</f>
        <v>#REF!</v>
      </c>
      <c r="J27" s="28" t="e">
        <f>#REF!</f>
        <v>#REF!</v>
      </c>
    </row>
    <row r="28" spans="2:11" x14ac:dyDescent="0.25">
      <c r="B28" s="19" t="s">
        <v>43</v>
      </c>
      <c r="C28" s="28"/>
      <c r="D28" s="28" t="e">
        <f>#REF!</f>
        <v>#REF!</v>
      </c>
      <c r="E28" s="28" t="e">
        <f>#REF!</f>
        <v>#REF!</v>
      </c>
      <c r="F28" s="28" t="e">
        <f>#REF!</f>
        <v>#REF!</v>
      </c>
      <c r="G28" s="28" t="e">
        <f>#REF!</f>
        <v>#REF!</v>
      </c>
      <c r="H28" s="28" t="e">
        <f>#REF!</f>
        <v>#REF!</v>
      </c>
      <c r="I28" s="28" t="e">
        <f>#REF!</f>
        <v>#REF!</v>
      </c>
      <c r="J28" s="28" t="e">
        <f>#REF!</f>
        <v>#REF!</v>
      </c>
    </row>
    <row r="29" spans="2:11" x14ac:dyDescent="0.25">
      <c r="B29" s="19" t="s">
        <v>44</v>
      </c>
      <c r="C29" s="28"/>
      <c r="D29" s="28" t="e">
        <f>#REF!</f>
        <v>#REF!</v>
      </c>
      <c r="E29" s="28" t="e">
        <f>#REF!</f>
        <v>#REF!</v>
      </c>
      <c r="F29" s="28" t="e">
        <f>#REF!</f>
        <v>#REF!</v>
      </c>
      <c r="G29" s="28" t="e">
        <f>#REF!</f>
        <v>#REF!</v>
      </c>
      <c r="H29" s="28" t="e">
        <f>#REF!</f>
        <v>#REF!</v>
      </c>
      <c r="I29" s="28" t="e">
        <f>#REF!</f>
        <v>#REF!</v>
      </c>
      <c r="J29" s="28" t="e">
        <f>#REF!</f>
        <v>#REF!</v>
      </c>
    </row>
    <row r="30" spans="2:11" x14ac:dyDescent="0.25">
      <c r="B30" s="19" t="s">
        <v>45</v>
      </c>
      <c r="C30" s="28"/>
      <c r="D30" s="28" t="e">
        <f>#REF!</f>
        <v>#REF!</v>
      </c>
      <c r="E30" s="28" t="e">
        <f>#REF!</f>
        <v>#REF!</v>
      </c>
      <c r="F30" s="28" t="e">
        <f>#REF!</f>
        <v>#REF!</v>
      </c>
      <c r="G30" s="28" t="e">
        <f>#REF!</f>
        <v>#REF!</v>
      </c>
      <c r="H30" s="28" t="e">
        <f>#REF!</f>
        <v>#REF!</v>
      </c>
      <c r="I30" s="28" t="e">
        <f>#REF!</f>
        <v>#REF!</v>
      </c>
      <c r="J30" s="28" t="e">
        <f>#REF!</f>
        <v>#REF!</v>
      </c>
    </row>
    <row r="31" spans="2:11" x14ac:dyDescent="0.25">
      <c r="B31" s="19" t="s">
        <v>46</v>
      </c>
      <c r="C31" s="28"/>
      <c r="D31" s="28" t="e">
        <f>#REF!</f>
        <v>#REF!</v>
      </c>
      <c r="E31" s="28" t="e">
        <f>#REF!</f>
        <v>#REF!</v>
      </c>
      <c r="F31" s="28" t="e">
        <f>#REF!</f>
        <v>#REF!</v>
      </c>
      <c r="G31" s="28" t="e">
        <f>#REF!</f>
        <v>#REF!</v>
      </c>
      <c r="H31" s="28" t="e">
        <f>#REF!</f>
        <v>#REF!</v>
      </c>
      <c r="I31" s="28" t="e">
        <f>#REF!</f>
        <v>#REF!</v>
      </c>
      <c r="J31" s="28" t="e">
        <f>#REF!</f>
        <v>#REF!</v>
      </c>
    </row>
    <row r="32" spans="2:11" x14ac:dyDescent="0.25">
      <c r="B32" s="19" t="s">
        <v>47</v>
      </c>
      <c r="C32" s="28"/>
      <c r="D32" s="28" t="e">
        <f>#REF!</f>
        <v>#REF!</v>
      </c>
      <c r="E32" s="28" t="e">
        <f>#REF!</f>
        <v>#REF!</v>
      </c>
      <c r="F32" s="28" t="e">
        <f>#REF!</f>
        <v>#REF!</v>
      </c>
      <c r="G32" s="28" t="e">
        <f>#REF!</f>
        <v>#REF!</v>
      </c>
      <c r="H32" s="28" t="e">
        <f>#REF!</f>
        <v>#REF!</v>
      </c>
      <c r="I32" s="28" t="e">
        <f>#REF!</f>
        <v>#REF!</v>
      </c>
      <c r="J32" s="28" t="e">
        <f>#REF!</f>
        <v>#REF!</v>
      </c>
    </row>
    <row r="33" spans="2:10" x14ac:dyDescent="0.25">
      <c r="B33" s="20" t="s">
        <v>33</v>
      </c>
      <c r="C33" s="29"/>
      <c r="D33" s="29" t="e">
        <f>#REF!</f>
        <v>#REF!</v>
      </c>
      <c r="E33" s="29" t="e">
        <f>#REF!</f>
        <v>#REF!</v>
      </c>
      <c r="F33" s="29" t="e">
        <f>#REF!</f>
        <v>#REF!</v>
      </c>
      <c r="G33" s="29" t="e">
        <f>#REF!</f>
        <v>#REF!</v>
      </c>
      <c r="H33" s="29" t="e">
        <f>#REF!</f>
        <v>#REF!</v>
      </c>
      <c r="I33" s="29" t="e">
        <f>#REF!</f>
        <v>#REF!</v>
      </c>
      <c r="J33" s="29" t="e">
        <f>#REF!</f>
        <v>#REF!</v>
      </c>
    </row>
    <row r="34" spans="2:10" x14ac:dyDescent="0.25">
      <c r="B34" s="30"/>
      <c r="C34" s="30"/>
      <c r="D34" s="30"/>
      <c r="E34" s="30"/>
      <c r="F34" s="30"/>
      <c r="G34" s="30"/>
      <c r="H34" s="30"/>
      <c r="I34" s="30"/>
      <c r="J34" s="30"/>
    </row>
  </sheetData>
  <phoneticPr fontId="10" type="noConversion"/>
  <printOptions horizontalCentered="1"/>
  <pageMargins left="0.16" right="0.16" top="0.16" bottom="0.5" header="0.16" footer="0.16"/>
  <pageSetup paperSize="9" orientation="landscape" r:id="rId1"/>
  <headerFooter>
    <oddFooter>&amp;LFilename: &amp;F
Printed: &amp;D &amp;T&amp;CPage: &amp;P&amp;RThermo Fisher Scientific
Proprietary and Confidential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6"/>
    <pageSetUpPr fitToPage="1"/>
  </sheetPr>
  <dimension ref="A1:L11"/>
  <sheetViews>
    <sheetView showGridLines="0" zoomScale="85" zoomScaleNormal="85" workbookViewId="0">
      <selection activeCell="K6" sqref="K6"/>
    </sheetView>
  </sheetViews>
  <sheetFormatPr defaultRowHeight="13.2" x14ac:dyDescent="0.25"/>
  <cols>
    <col min="1" max="1" width="2.21875" customWidth="1"/>
    <col min="2" max="2" width="12.77734375" customWidth="1"/>
    <col min="3" max="3" width="28" bestFit="1" customWidth="1"/>
    <col min="4" max="10" width="11.44140625" customWidth="1"/>
    <col min="11" max="11" width="15" customWidth="1"/>
    <col min="12" max="12" width="12.5546875" customWidth="1"/>
  </cols>
  <sheetData>
    <row r="1" spans="1:12" s="5" customFormat="1" ht="23.4" thickBot="1" x14ac:dyDescent="0.45">
      <c r="A1" s="3" t="s">
        <v>95</v>
      </c>
      <c r="B1" s="3"/>
      <c r="C1" s="4"/>
      <c r="D1" s="4"/>
      <c r="E1" s="4"/>
      <c r="F1" s="4"/>
      <c r="G1" s="4"/>
      <c r="H1" s="4"/>
      <c r="I1" s="4"/>
      <c r="J1" s="4"/>
      <c r="K1" s="4"/>
      <c r="L1" s="2" t="e">
        <f>#REF!</f>
        <v>#REF!</v>
      </c>
    </row>
    <row r="3" spans="1:12" ht="6" customHeight="1" x14ac:dyDescent="0.25">
      <c r="C3" s="6"/>
      <c r="D3" s="11"/>
      <c r="E3" s="11"/>
      <c r="F3" s="11"/>
      <c r="G3" s="11"/>
      <c r="H3" s="11"/>
      <c r="I3" s="11"/>
      <c r="J3" s="11"/>
      <c r="K3" s="12"/>
    </row>
    <row r="4" spans="1:12" ht="15.6" x14ac:dyDescent="0.3">
      <c r="C4" s="13"/>
      <c r="D4" s="14" t="s">
        <v>4</v>
      </c>
      <c r="E4" s="14" t="s">
        <v>5</v>
      </c>
      <c r="F4" s="14" t="s">
        <v>6</v>
      </c>
      <c r="G4" s="14" t="s">
        <v>7</v>
      </c>
      <c r="H4" s="14" t="s">
        <v>8</v>
      </c>
      <c r="I4" s="14" t="s">
        <v>9</v>
      </c>
      <c r="J4" s="14" t="s">
        <v>80</v>
      </c>
      <c r="K4" s="15" t="s">
        <v>10</v>
      </c>
    </row>
    <row r="5" spans="1:12" ht="21" customHeight="1" x14ac:dyDescent="0.25">
      <c r="C5" s="7" t="s">
        <v>2</v>
      </c>
      <c r="D5" s="56">
        <f>'LPD_Market '!D17</f>
        <v>0</v>
      </c>
      <c r="E5" s="56">
        <f>'LPD_Market '!E17</f>
        <v>0</v>
      </c>
      <c r="F5" s="56">
        <f>'LPD_Market '!F17</f>
        <v>0</v>
      </c>
      <c r="G5" s="56">
        <f>'LPD_Market '!G17</f>
        <v>0</v>
      </c>
      <c r="H5" s="56">
        <f>'LPD_Market '!H17</f>
        <v>0</v>
      </c>
      <c r="I5" s="56">
        <f>'LPD_Market '!I17</f>
        <v>0</v>
      </c>
      <c r="J5" s="56">
        <f>'LPD_Market '!J17</f>
        <v>0</v>
      </c>
      <c r="K5" s="57">
        <f>'LPD_Market '!K17</f>
        <v>0</v>
      </c>
    </row>
    <row r="6" spans="1:12" ht="21" customHeight="1" x14ac:dyDescent="0.25">
      <c r="C6" s="7" t="s">
        <v>3</v>
      </c>
      <c r="D6" s="56" t="e">
        <f>'LPD Rev'!D12</f>
        <v>#REF!</v>
      </c>
      <c r="E6" s="56">
        <f>'LPD Rev'!E12</f>
        <v>0</v>
      </c>
      <c r="F6" s="56">
        <f>'LPD Rev'!F12</f>
        <v>0</v>
      </c>
      <c r="G6" s="56">
        <f>'LPD Rev'!G12</f>
        <v>0</v>
      </c>
      <c r="H6" s="56">
        <f>'LPD Rev'!H12</f>
        <v>0</v>
      </c>
      <c r="I6" s="56">
        <f>'LPD Rev'!I12</f>
        <v>0</v>
      </c>
      <c r="J6" s="56">
        <f>'LPD Rev'!J12</f>
        <v>0</v>
      </c>
      <c r="K6" s="57">
        <f>'LPD Rev'!K12</f>
        <v>0</v>
      </c>
    </row>
    <row r="7" spans="1:12" ht="21" customHeight="1" x14ac:dyDescent="0.25">
      <c r="C7" s="7" t="s">
        <v>76</v>
      </c>
      <c r="D7" s="56">
        <f>IFERROR('LPD Rev'!D23/'LPD_Market '!D33,)</f>
        <v>0</v>
      </c>
      <c r="E7" s="56">
        <f>IFERROR('LPD Rev'!E23/'LPD_Market '!E33,)</f>
        <v>0</v>
      </c>
      <c r="F7" s="56">
        <f>IFERROR('LPD Rev'!F23/'LPD_Market '!F33,)</f>
        <v>0</v>
      </c>
      <c r="G7" s="56">
        <f>IFERROR('LPD Rev'!G23/'LPD_Market '!G33,)</f>
        <v>0</v>
      </c>
      <c r="H7" s="56">
        <f>IFERROR('LPD Rev'!H23/'LPD_Market '!H33,)</f>
        <v>0</v>
      </c>
      <c r="I7" s="56">
        <f>IFERROR('LPD Rev'!I23/'LPD_Market '!I33,)</f>
        <v>0</v>
      </c>
      <c r="J7" s="56">
        <f>IFERROR('LPD Rev'!J23/'LPD_Market '!J33,)</f>
        <v>0</v>
      </c>
      <c r="K7" s="57"/>
    </row>
    <row r="8" spans="1:12" ht="6" customHeight="1" x14ac:dyDescent="0.25">
      <c r="C8" s="8"/>
      <c r="D8" s="9"/>
      <c r="E8" s="9"/>
      <c r="F8" s="9"/>
      <c r="G8" s="9"/>
      <c r="H8" s="9"/>
      <c r="I8" s="9"/>
      <c r="J8" s="9"/>
      <c r="K8" s="10"/>
    </row>
    <row r="11" spans="1:12" ht="30" customHeight="1" x14ac:dyDescent="0.25">
      <c r="B11" s="51"/>
      <c r="C11" s="58" t="s">
        <v>77</v>
      </c>
      <c r="G11" s="52" t="s">
        <v>81</v>
      </c>
      <c r="I11" s="16"/>
    </row>
  </sheetData>
  <phoneticPr fontId="10" type="noConversion"/>
  <printOptions horizontalCentered="1"/>
  <pageMargins left="0.16" right="0.16" top="0.49" bottom="0.5" header="0.16" footer="0.16"/>
  <pageSetup paperSize="9" scale="98" orientation="landscape" r:id="rId1"/>
  <headerFooter>
    <oddFooter>&amp;LFilename: &amp;F
Printed: &amp;D &amp;T&amp;CPage: &amp;P&amp;RThermo Fisher Scientific
Proprietary and Confidential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/>
    <pageSetUpPr fitToPage="1"/>
  </sheetPr>
  <dimension ref="B1:P31"/>
  <sheetViews>
    <sheetView showGridLines="0" zoomScale="80" zoomScaleNormal="80" workbookViewId="0">
      <selection activeCell="K6" sqref="K6"/>
    </sheetView>
  </sheetViews>
  <sheetFormatPr defaultColWidth="9.21875" defaultRowHeight="13.2" outlineLevelCol="1" x14ac:dyDescent="0.25"/>
  <cols>
    <col min="1" max="1" width="2.21875" style="27" customWidth="1"/>
    <col min="2" max="2" width="22.44140625" style="27" customWidth="1"/>
    <col min="3" max="3" width="12.77734375" style="27" hidden="1" customWidth="1" outlineLevel="1"/>
    <col min="4" max="4" width="12.77734375" style="27" customWidth="1" collapsed="1"/>
    <col min="5" max="10" width="12.77734375" style="27" customWidth="1"/>
    <col min="11" max="11" width="74.21875" style="27" customWidth="1"/>
    <col min="12" max="12" width="2.77734375" style="27" customWidth="1"/>
    <col min="13" max="16384" width="9.21875" style="27"/>
  </cols>
  <sheetData>
    <row r="1" spans="2:16" s="26" customFormat="1" ht="23.4" thickBot="1" x14ac:dyDescent="0.3">
      <c r="B1" s="23" t="s">
        <v>94</v>
      </c>
      <c r="C1" s="24"/>
      <c r="D1" s="23"/>
      <c r="E1" s="24"/>
      <c r="F1" s="24"/>
      <c r="G1" s="24"/>
      <c r="H1" s="24"/>
      <c r="I1" s="24"/>
      <c r="J1" s="24"/>
      <c r="K1" s="25" t="e">
        <f>#REF!</f>
        <v>#REF!</v>
      </c>
    </row>
    <row r="2" spans="2:16" s="33" customFormat="1" ht="13.8" x14ac:dyDescent="0.25"/>
    <row r="3" spans="2:16" s="33" customFormat="1" ht="13.8" x14ac:dyDescent="0.25"/>
    <row r="4" spans="2:16" s="33" customFormat="1" ht="21.75" customHeight="1" x14ac:dyDescent="0.25">
      <c r="B4" s="40" t="s">
        <v>54</v>
      </c>
    </row>
    <row r="5" spans="2:16" s="33" customFormat="1" ht="21.75" customHeight="1" x14ac:dyDescent="0.25">
      <c r="B5" s="35" t="s">
        <v>12</v>
      </c>
      <c r="C5" s="35"/>
      <c r="D5" s="34">
        <v>2019</v>
      </c>
      <c r="E5" s="36">
        <v>2020</v>
      </c>
      <c r="F5" s="36">
        <v>2021</v>
      </c>
      <c r="G5" s="36">
        <v>2022</v>
      </c>
      <c r="H5" s="36">
        <v>2023</v>
      </c>
      <c r="I5" s="36">
        <v>2024</v>
      </c>
      <c r="J5" s="36" t="s">
        <v>57</v>
      </c>
      <c r="K5" s="36" t="s">
        <v>53</v>
      </c>
    </row>
    <row r="6" spans="2:16" s="33" customFormat="1" ht="21.75" customHeight="1" x14ac:dyDescent="0.25">
      <c r="B6" s="31" t="s">
        <v>49</v>
      </c>
      <c r="C6" s="31"/>
      <c r="D6" s="53"/>
      <c r="E6" s="53"/>
      <c r="F6" s="53"/>
      <c r="G6" s="53"/>
      <c r="H6" s="53"/>
      <c r="I6" s="53"/>
      <c r="J6" s="53">
        <f>SUM(D6:I6)</f>
        <v>0</v>
      </c>
      <c r="K6" s="31"/>
    </row>
    <row r="7" spans="2:16" s="33" customFormat="1" ht="21.75" customHeight="1" x14ac:dyDescent="0.25">
      <c r="B7" s="31" t="s">
        <v>51</v>
      </c>
      <c r="C7" s="31"/>
      <c r="D7" s="53"/>
      <c r="E7" s="53"/>
      <c r="F7" s="53"/>
      <c r="G7" s="53"/>
      <c r="H7" s="53"/>
      <c r="I7" s="53"/>
      <c r="J7" s="53">
        <f>SUM(D7:I7)</f>
        <v>0</v>
      </c>
      <c r="K7" s="31"/>
    </row>
    <row r="8" spans="2:16" s="33" customFormat="1" ht="21.75" customHeight="1" x14ac:dyDescent="0.25">
      <c r="B8" s="31" t="s">
        <v>52</v>
      </c>
      <c r="C8" s="31"/>
      <c r="D8" s="53"/>
      <c r="E8" s="53"/>
      <c r="F8" s="53"/>
      <c r="G8" s="53"/>
      <c r="H8" s="53"/>
      <c r="I8" s="53"/>
      <c r="J8" s="53">
        <f>SUM(D8:I8)</f>
        <v>0</v>
      </c>
      <c r="K8" s="31"/>
    </row>
    <row r="9" spans="2:16" s="33" customFormat="1" ht="21.75" customHeight="1" x14ac:dyDescent="0.25">
      <c r="B9" s="32" t="s">
        <v>50</v>
      </c>
      <c r="C9" s="32"/>
      <c r="D9" s="54"/>
      <c r="E9" s="54"/>
      <c r="F9" s="54"/>
      <c r="G9" s="54"/>
      <c r="H9" s="54"/>
      <c r="I9" s="54"/>
      <c r="J9" s="54">
        <f>I9</f>
        <v>0</v>
      </c>
      <c r="K9" s="32"/>
    </row>
    <row r="10" spans="2:16" s="33" customFormat="1" ht="21.75" customHeight="1" x14ac:dyDescent="0.25"/>
    <row r="11" spans="2:16" s="33" customFormat="1" ht="21.75" customHeight="1" x14ac:dyDescent="0.25">
      <c r="B11" s="40" t="s">
        <v>55</v>
      </c>
    </row>
    <row r="12" spans="2:16" s="33" customFormat="1" ht="21.75" customHeight="1" x14ac:dyDescent="0.25">
      <c r="B12" s="35" t="s">
        <v>12</v>
      </c>
      <c r="C12" s="35"/>
      <c r="D12" s="34">
        <f>D5</f>
        <v>2019</v>
      </c>
      <c r="E12" s="36">
        <f t="shared" ref="E12:I12" si="0">E5</f>
        <v>2020</v>
      </c>
      <c r="F12" s="36">
        <f t="shared" si="0"/>
        <v>2021</v>
      </c>
      <c r="G12" s="36">
        <f t="shared" si="0"/>
        <v>2022</v>
      </c>
      <c r="H12" s="36">
        <f t="shared" si="0"/>
        <v>2023</v>
      </c>
      <c r="I12" s="36">
        <f t="shared" si="0"/>
        <v>2024</v>
      </c>
      <c r="J12" s="36" t="s">
        <v>57</v>
      </c>
      <c r="K12" s="36" t="s">
        <v>53</v>
      </c>
    </row>
    <row r="13" spans="2:16" s="33" customFormat="1" ht="21.75" customHeight="1" x14ac:dyDescent="0.25">
      <c r="B13" s="31" t="s">
        <v>49</v>
      </c>
      <c r="C13" s="31"/>
      <c r="D13" s="53"/>
      <c r="E13" s="53"/>
      <c r="F13" s="53"/>
      <c r="G13" s="53"/>
      <c r="H13" s="53"/>
      <c r="I13" s="53"/>
      <c r="J13" s="53">
        <f>SUM(D13:I13)</f>
        <v>0</v>
      </c>
      <c r="K13" s="31"/>
      <c r="P13" s="55"/>
    </row>
    <row r="14" spans="2:16" s="33" customFormat="1" ht="21.75" customHeight="1" x14ac:dyDescent="0.25">
      <c r="B14" s="31" t="s">
        <v>51</v>
      </c>
      <c r="C14" s="31"/>
      <c r="D14" s="53"/>
      <c r="E14" s="53"/>
      <c r="F14" s="53"/>
      <c r="G14" s="53"/>
      <c r="H14" s="53"/>
      <c r="I14" s="53"/>
      <c r="J14" s="53">
        <f>SUM(D14:I14)</f>
        <v>0</v>
      </c>
      <c r="K14" s="31"/>
      <c r="P14" s="55"/>
    </row>
    <row r="15" spans="2:16" s="33" customFormat="1" ht="21.75" customHeight="1" x14ac:dyDescent="0.25">
      <c r="B15" s="31" t="s">
        <v>52</v>
      </c>
      <c r="C15" s="31"/>
      <c r="D15" s="53"/>
      <c r="E15" s="53"/>
      <c r="F15" s="53"/>
      <c r="G15" s="53"/>
      <c r="H15" s="53"/>
      <c r="I15" s="53"/>
      <c r="J15" s="53">
        <f>SUM(D15:I15)</f>
        <v>0</v>
      </c>
      <c r="K15" s="31"/>
      <c r="P15" s="55"/>
    </row>
    <row r="16" spans="2:16" s="33" customFormat="1" ht="21.75" customHeight="1" x14ac:dyDescent="0.25">
      <c r="B16" s="32" t="s">
        <v>50</v>
      </c>
      <c r="C16" s="32"/>
      <c r="D16" s="54"/>
      <c r="E16" s="54"/>
      <c r="F16" s="54"/>
      <c r="G16" s="54"/>
      <c r="H16" s="54"/>
      <c r="I16" s="54"/>
      <c r="J16" s="54">
        <f>I16</f>
        <v>0</v>
      </c>
      <c r="K16" s="32"/>
    </row>
    <row r="17" spans="2:11" s="33" customFormat="1" ht="21.75" customHeight="1" x14ac:dyDescent="0.25"/>
    <row r="18" spans="2:11" s="33" customFormat="1" ht="21.75" customHeight="1" x14ac:dyDescent="0.25">
      <c r="B18" s="40" t="s">
        <v>56</v>
      </c>
    </row>
    <row r="19" spans="2:11" s="33" customFormat="1" ht="21.75" customHeight="1" x14ac:dyDescent="0.25">
      <c r="B19" s="35" t="s">
        <v>12</v>
      </c>
      <c r="C19" s="35"/>
      <c r="D19" s="34">
        <f>D12</f>
        <v>2019</v>
      </c>
      <c r="E19" s="36">
        <f t="shared" ref="E19:I19" si="1">E12</f>
        <v>2020</v>
      </c>
      <c r="F19" s="36">
        <f t="shared" si="1"/>
        <v>2021</v>
      </c>
      <c r="G19" s="36">
        <f t="shared" si="1"/>
        <v>2022</v>
      </c>
      <c r="H19" s="36">
        <f t="shared" si="1"/>
        <v>2023</v>
      </c>
      <c r="I19" s="36">
        <f t="shared" si="1"/>
        <v>2024</v>
      </c>
      <c r="J19" s="36" t="s">
        <v>57</v>
      </c>
      <c r="K19" s="36" t="s">
        <v>53</v>
      </c>
    </row>
    <row r="20" spans="2:11" s="33" customFormat="1" ht="21.75" customHeight="1" x14ac:dyDescent="0.25">
      <c r="B20" s="31" t="s">
        <v>49</v>
      </c>
      <c r="C20" s="31"/>
      <c r="D20" s="53"/>
      <c r="E20" s="53"/>
      <c r="F20" s="53"/>
      <c r="G20" s="53"/>
      <c r="H20" s="53"/>
      <c r="I20" s="53"/>
      <c r="J20" s="53">
        <f>SUM(D20:I20)</f>
        <v>0</v>
      </c>
      <c r="K20" s="31"/>
    </row>
    <row r="21" spans="2:11" s="33" customFormat="1" ht="21.75" customHeight="1" x14ac:dyDescent="0.25">
      <c r="B21" s="31" t="s">
        <v>51</v>
      </c>
      <c r="C21" s="31"/>
      <c r="D21" s="53"/>
      <c r="E21" s="53"/>
      <c r="F21" s="53"/>
      <c r="G21" s="53"/>
      <c r="H21" s="53"/>
      <c r="I21" s="53"/>
      <c r="J21" s="53">
        <f>SUM(D21:I21)</f>
        <v>0</v>
      </c>
      <c r="K21" s="31"/>
    </row>
    <row r="22" spans="2:11" s="33" customFormat="1" ht="21.75" customHeight="1" x14ac:dyDescent="0.25">
      <c r="B22" s="31" t="s">
        <v>52</v>
      </c>
      <c r="C22" s="31"/>
      <c r="D22" s="53"/>
      <c r="E22" s="53"/>
      <c r="F22" s="53"/>
      <c r="G22" s="53"/>
      <c r="H22" s="53"/>
      <c r="I22" s="53"/>
      <c r="J22" s="53">
        <f>SUM(D22:I22)</f>
        <v>0</v>
      </c>
      <c r="K22" s="31"/>
    </row>
    <row r="23" spans="2:11" s="33" customFormat="1" ht="21.75" customHeight="1" x14ac:dyDescent="0.25">
      <c r="B23" s="32" t="s">
        <v>50</v>
      </c>
      <c r="C23" s="32"/>
      <c r="D23" s="54"/>
      <c r="E23" s="54"/>
      <c r="F23" s="54"/>
      <c r="G23" s="54"/>
      <c r="H23" s="54"/>
      <c r="I23" s="54"/>
      <c r="J23" s="54">
        <f>I23</f>
        <v>0</v>
      </c>
      <c r="K23" s="32"/>
    </row>
    <row r="24" spans="2:11" s="33" customFormat="1" ht="21.75" customHeight="1" x14ac:dyDescent="0.25"/>
    <row r="25" spans="2:11" s="33" customFormat="1" ht="21.75" customHeight="1" x14ac:dyDescent="0.25">
      <c r="B25" s="40" t="s">
        <v>57</v>
      </c>
    </row>
    <row r="26" spans="2:11" s="33" customFormat="1" ht="21.75" customHeight="1" x14ac:dyDescent="0.25">
      <c r="B26" s="35" t="s">
        <v>12</v>
      </c>
      <c r="C26" s="35"/>
      <c r="D26" s="34">
        <f>D19</f>
        <v>2019</v>
      </c>
      <c r="E26" s="36">
        <f t="shared" ref="E26:I26" si="2">E19</f>
        <v>2020</v>
      </c>
      <c r="F26" s="36">
        <f t="shared" si="2"/>
        <v>2021</v>
      </c>
      <c r="G26" s="36">
        <f t="shared" si="2"/>
        <v>2022</v>
      </c>
      <c r="H26" s="36">
        <f t="shared" si="2"/>
        <v>2023</v>
      </c>
      <c r="I26" s="36">
        <f t="shared" si="2"/>
        <v>2024</v>
      </c>
      <c r="J26" s="36" t="s">
        <v>57</v>
      </c>
      <c r="K26" s="36" t="s">
        <v>53</v>
      </c>
    </row>
    <row r="27" spans="2:11" s="33" customFormat="1" ht="21.75" customHeight="1" x14ac:dyDescent="0.25">
      <c r="B27" s="31" t="s">
        <v>49</v>
      </c>
      <c r="C27" s="31"/>
      <c r="D27" s="53">
        <f>SUM(D6,D13,D20)</f>
        <v>0</v>
      </c>
      <c r="E27" s="53">
        <f t="shared" ref="E27:I27" si="3">SUM(E6,E13,E20)</f>
        <v>0</v>
      </c>
      <c r="F27" s="53">
        <f t="shared" si="3"/>
        <v>0</v>
      </c>
      <c r="G27" s="53">
        <f t="shared" si="3"/>
        <v>0</v>
      </c>
      <c r="H27" s="53">
        <f t="shared" si="3"/>
        <v>0</v>
      </c>
      <c r="I27" s="53">
        <f t="shared" si="3"/>
        <v>0</v>
      </c>
      <c r="J27" s="53">
        <f>SUM(D27:I27)</f>
        <v>0</v>
      </c>
      <c r="K27" s="31"/>
    </row>
    <row r="28" spans="2:11" s="33" customFormat="1" ht="21.75" customHeight="1" x14ac:dyDescent="0.25">
      <c r="B28" s="31" t="s">
        <v>51</v>
      </c>
      <c r="C28" s="31"/>
      <c r="D28" s="53">
        <f t="shared" ref="D28:I30" si="4">SUM(D7,D14,D21)</f>
        <v>0</v>
      </c>
      <c r="E28" s="53">
        <f t="shared" si="4"/>
        <v>0</v>
      </c>
      <c r="F28" s="53">
        <f t="shared" si="4"/>
        <v>0</v>
      </c>
      <c r="G28" s="53">
        <f t="shared" si="4"/>
        <v>0</v>
      </c>
      <c r="H28" s="53">
        <f t="shared" si="4"/>
        <v>0</v>
      </c>
      <c r="I28" s="53">
        <f t="shared" si="4"/>
        <v>0</v>
      </c>
      <c r="J28" s="53">
        <f>SUM(D28:I28)</f>
        <v>0</v>
      </c>
      <c r="K28" s="31"/>
    </row>
    <row r="29" spans="2:11" s="33" customFormat="1" ht="21.75" customHeight="1" x14ac:dyDescent="0.25">
      <c r="B29" s="31" t="s">
        <v>52</v>
      </c>
      <c r="C29" s="31"/>
      <c r="D29" s="53">
        <f t="shared" si="4"/>
        <v>0</v>
      </c>
      <c r="E29" s="53">
        <f t="shared" si="4"/>
        <v>0</v>
      </c>
      <c r="F29" s="53">
        <f t="shared" si="4"/>
        <v>0</v>
      </c>
      <c r="G29" s="53">
        <f t="shared" si="4"/>
        <v>0</v>
      </c>
      <c r="H29" s="53">
        <f t="shared" si="4"/>
        <v>0</v>
      </c>
      <c r="I29" s="53">
        <f t="shared" si="4"/>
        <v>0</v>
      </c>
      <c r="J29" s="53">
        <f>SUM(D29:I29)</f>
        <v>0</v>
      </c>
      <c r="K29" s="31"/>
    </row>
    <row r="30" spans="2:11" s="33" customFormat="1" ht="21.75" customHeight="1" x14ac:dyDescent="0.25">
      <c r="B30" s="32" t="s">
        <v>50</v>
      </c>
      <c r="C30" s="32"/>
      <c r="D30" s="54">
        <f t="shared" si="4"/>
        <v>0</v>
      </c>
      <c r="E30" s="54">
        <f t="shared" si="4"/>
        <v>0</v>
      </c>
      <c r="F30" s="54">
        <f t="shared" si="4"/>
        <v>0</v>
      </c>
      <c r="G30" s="54">
        <f t="shared" si="4"/>
        <v>0</v>
      </c>
      <c r="H30" s="54">
        <f t="shared" si="4"/>
        <v>0</v>
      </c>
      <c r="I30" s="54">
        <f t="shared" si="4"/>
        <v>0</v>
      </c>
      <c r="J30" s="54">
        <f>I30</f>
        <v>0</v>
      </c>
      <c r="K30" s="32"/>
    </row>
    <row r="31" spans="2:11" s="33" customFormat="1" ht="13.8" x14ac:dyDescent="0.25"/>
  </sheetData>
  <phoneticPr fontId="10" type="noConversion"/>
  <printOptions horizontalCentered="1"/>
  <pageMargins left="0.16" right="0.16" top="0.16" bottom="0.5" header="0.16" footer="0.16"/>
  <pageSetup paperSize="9" scale="77" orientation="landscape" r:id="rId1"/>
  <headerFooter>
    <oddFooter>&amp;LFilename: &amp;F
Printed: &amp;D &amp;T&amp;CPage: &amp;P&amp;RThermo Fisher Scientific
Proprietary and Confidential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6"/>
    <pageSetUpPr fitToPage="1"/>
  </sheetPr>
  <dimension ref="B1:K24"/>
  <sheetViews>
    <sheetView showGridLines="0" topLeftCell="A2" zoomScaleNormal="100" workbookViewId="0">
      <selection activeCell="K6" sqref="K6"/>
    </sheetView>
  </sheetViews>
  <sheetFormatPr defaultRowHeight="13.2" outlineLevelCol="1" x14ac:dyDescent="0.25"/>
  <cols>
    <col min="1" max="1" width="2.21875" customWidth="1"/>
    <col min="2" max="2" width="40.5546875" customWidth="1"/>
    <col min="3" max="3" width="12.77734375" hidden="1" customWidth="1" outlineLevel="1"/>
    <col min="4" max="4" width="12.77734375" customWidth="1" collapsed="1"/>
    <col min="5" max="11" width="12.77734375" customWidth="1"/>
  </cols>
  <sheetData>
    <row r="1" spans="2:11" s="5" customFormat="1" ht="23.4" thickBot="1" x14ac:dyDescent="0.45">
      <c r="B1" s="3" t="s">
        <v>92</v>
      </c>
      <c r="C1" s="3"/>
      <c r="D1" s="4"/>
      <c r="E1" s="4"/>
      <c r="F1" s="4"/>
      <c r="G1" s="4"/>
      <c r="H1" s="4"/>
      <c r="I1" s="4"/>
      <c r="J1" s="4"/>
      <c r="K1" s="2" t="e">
        <f>#REF!</f>
        <v>#REF!</v>
      </c>
    </row>
    <row r="4" spans="2:11" x14ac:dyDescent="0.25">
      <c r="B4" s="17" t="s">
        <v>15</v>
      </c>
      <c r="C4" s="17">
        <v>2017</v>
      </c>
      <c r="D4" s="17">
        <v>2018</v>
      </c>
      <c r="E4" s="17">
        <v>2019</v>
      </c>
      <c r="F4" s="17">
        <v>2020</v>
      </c>
      <c r="G4" s="17">
        <v>2021</v>
      </c>
      <c r="H4" s="17">
        <v>2022</v>
      </c>
      <c r="I4" s="17">
        <v>2023</v>
      </c>
      <c r="J4" s="17">
        <v>2024</v>
      </c>
      <c r="K4" s="17" t="s">
        <v>13</v>
      </c>
    </row>
    <row r="5" spans="2:11" x14ac:dyDescent="0.25">
      <c r="B5" s="18"/>
      <c r="C5" s="18" t="s">
        <v>14</v>
      </c>
      <c r="D5" s="18" t="s">
        <v>14</v>
      </c>
      <c r="E5" s="18" t="s">
        <v>14</v>
      </c>
      <c r="F5" s="18" t="s">
        <v>14</v>
      </c>
      <c r="G5" s="18" t="s">
        <v>14</v>
      </c>
      <c r="H5" s="18" t="s">
        <v>14</v>
      </c>
      <c r="I5" s="18" t="s">
        <v>14</v>
      </c>
      <c r="J5" s="18" t="s">
        <v>14</v>
      </c>
      <c r="K5" s="18" t="s">
        <v>79</v>
      </c>
    </row>
    <row r="6" spans="2:11" x14ac:dyDescent="0.25">
      <c r="B6" s="41" t="s">
        <v>84</v>
      </c>
      <c r="C6" s="21"/>
      <c r="D6" s="21" t="e">
        <f>LPD_Rev!D6</f>
        <v>#REF!</v>
      </c>
      <c r="E6" s="21">
        <f>LPD_Rev!E6</f>
        <v>0</v>
      </c>
      <c r="F6" s="21">
        <f>LPD_Rev!F6</f>
        <v>0</v>
      </c>
      <c r="G6" s="21">
        <f>LPD_Rev!G6</f>
        <v>0</v>
      </c>
      <c r="H6" s="21">
        <f>LPD_Rev!H6</f>
        <v>0</v>
      </c>
      <c r="I6" s="21">
        <f>LPD_Rev!I6</f>
        <v>0</v>
      </c>
      <c r="J6" s="21">
        <f>LPD_Rev!J6</f>
        <v>0</v>
      </c>
      <c r="K6" s="21">
        <f>IFERROR((J17/E17)^(1/5)-1,)</f>
        <v>0</v>
      </c>
    </row>
    <row r="7" spans="2:11" x14ac:dyDescent="0.25">
      <c r="B7" s="41" t="s">
        <v>85</v>
      </c>
      <c r="C7" s="21"/>
      <c r="D7" s="21" t="e">
        <f>LPD_Rev!D7</f>
        <v>#REF!</v>
      </c>
      <c r="E7" s="21">
        <f>LPD_Rev!E7</f>
        <v>0</v>
      </c>
      <c r="F7" s="21">
        <f>LPD_Rev!F7</f>
        <v>0</v>
      </c>
      <c r="G7" s="21">
        <f>LPD_Rev!G7</f>
        <v>0</v>
      </c>
      <c r="H7" s="21">
        <f>LPD_Rev!H7</f>
        <v>0</v>
      </c>
      <c r="I7" s="21">
        <f>LPD_Rev!I7</f>
        <v>0</v>
      </c>
      <c r="J7" s="21">
        <f>LPD_Rev!J7</f>
        <v>0</v>
      </c>
      <c r="K7" s="21">
        <f t="shared" ref="K7:K12" si="0">IFERROR((J18/E18)^(1/5)-1,)</f>
        <v>0</v>
      </c>
    </row>
    <row r="8" spans="2:11" x14ac:dyDescent="0.25">
      <c r="B8" s="41" t="s">
        <v>86</v>
      </c>
      <c r="C8" s="21"/>
      <c r="D8" s="21" t="e">
        <f>LPD_Rev!D8</f>
        <v>#REF!</v>
      </c>
      <c r="E8" s="21">
        <f>LPD_Rev!E8</f>
        <v>0</v>
      </c>
      <c r="F8" s="21">
        <f>LPD_Rev!F8</f>
        <v>0</v>
      </c>
      <c r="G8" s="21">
        <f>LPD_Rev!G8</f>
        <v>0</v>
      </c>
      <c r="H8" s="21">
        <f>LPD_Rev!H8</f>
        <v>0</v>
      </c>
      <c r="I8" s="21">
        <f>LPD_Rev!I8</f>
        <v>0</v>
      </c>
      <c r="J8" s="21">
        <f>LPD_Rev!J8</f>
        <v>0</v>
      </c>
      <c r="K8" s="21">
        <f t="shared" si="0"/>
        <v>0</v>
      </c>
    </row>
    <row r="9" spans="2:11" x14ac:dyDescent="0.25">
      <c r="B9" s="41" t="s">
        <v>87</v>
      </c>
      <c r="C9" s="21"/>
      <c r="D9" s="21" t="e">
        <f>LPD_Rev!D9</f>
        <v>#REF!</v>
      </c>
      <c r="E9" s="21">
        <f>LPD_Rev!E9</f>
        <v>0</v>
      </c>
      <c r="F9" s="21">
        <f>LPD_Rev!F9</f>
        <v>0</v>
      </c>
      <c r="G9" s="21">
        <f>LPD_Rev!G9</f>
        <v>0</v>
      </c>
      <c r="H9" s="21">
        <f>LPD_Rev!H9</f>
        <v>0</v>
      </c>
      <c r="I9" s="21">
        <f>LPD_Rev!I9</f>
        <v>0</v>
      </c>
      <c r="J9" s="21">
        <f>LPD_Rev!J9</f>
        <v>0</v>
      </c>
      <c r="K9" s="21">
        <f t="shared" si="0"/>
        <v>0</v>
      </c>
    </row>
    <row r="10" spans="2:11" x14ac:dyDescent="0.25">
      <c r="B10" s="41" t="s">
        <v>88</v>
      </c>
      <c r="C10" s="21"/>
      <c r="D10" s="21" t="e">
        <f>LPD_Rev!D10</f>
        <v>#REF!</v>
      </c>
      <c r="E10" s="21">
        <f>LPD_Rev!E10</f>
        <v>0</v>
      </c>
      <c r="F10" s="21">
        <f>LPD_Rev!F10</f>
        <v>0</v>
      </c>
      <c r="G10" s="21">
        <f>LPD_Rev!G10</f>
        <v>0</v>
      </c>
      <c r="H10" s="21">
        <f>LPD_Rev!H10</f>
        <v>0</v>
      </c>
      <c r="I10" s="21">
        <f>LPD_Rev!I10</f>
        <v>0</v>
      </c>
      <c r="J10" s="21">
        <f>LPD_Rev!J10</f>
        <v>0</v>
      </c>
      <c r="K10" s="21">
        <f t="shared" si="0"/>
        <v>0</v>
      </c>
    </row>
    <row r="11" spans="2:11" x14ac:dyDescent="0.25">
      <c r="B11" s="41" t="s">
        <v>89</v>
      </c>
      <c r="C11" s="48"/>
      <c r="D11" s="48" t="e">
        <f>LPD_Rev!D11</f>
        <v>#REF!</v>
      </c>
      <c r="E11" s="48">
        <f>LPD_Rev!E11</f>
        <v>0</v>
      </c>
      <c r="F11" s="48">
        <f>LPD_Rev!F11</f>
        <v>0</v>
      </c>
      <c r="G11" s="48">
        <f>LPD_Rev!G11</f>
        <v>0</v>
      </c>
      <c r="H11" s="48">
        <f>LPD_Rev!H11</f>
        <v>0</v>
      </c>
      <c r="I11" s="48">
        <f>LPD_Rev!I11</f>
        <v>0</v>
      </c>
      <c r="J11" s="48">
        <f>LPD_Rev!J11</f>
        <v>0</v>
      </c>
      <c r="K11" s="48">
        <f t="shared" si="0"/>
        <v>0</v>
      </c>
    </row>
    <row r="12" spans="2:11" x14ac:dyDescent="0.25">
      <c r="B12" s="43" t="s">
        <v>90</v>
      </c>
      <c r="C12" s="38"/>
      <c r="D12" s="38" t="e">
        <f>LPD_Rev!D12</f>
        <v>#REF!</v>
      </c>
      <c r="E12" s="38">
        <f>LPD_Rev!E12</f>
        <v>0</v>
      </c>
      <c r="F12" s="38">
        <f>LPD_Rev!F12</f>
        <v>0</v>
      </c>
      <c r="G12" s="38">
        <f>LPD_Rev!G12</f>
        <v>0</v>
      </c>
      <c r="H12" s="38">
        <f>LPD_Rev!H12</f>
        <v>0</v>
      </c>
      <c r="I12" s="38">
        <f>LPD_Rev!I12</f>
        <v>0</v>
      </c>
      <c r="J12" s="38">
        <f>LPD_Rev!J12</f>
        <v>0</v>
      </c>
      <c r="K12" s="38">
        <f t="shared" si="0"/>
        <v>0</v>
      </c>
    </row>
    <row r="13" spans="2:11" x14ac:dyDescent="0.25">
      <c r="B13" s="30"/>
      <c r="C13" s="30"/>
      <c r="D13" s="30"/>
      <c r="E13" s="30"/>
      <c r="F13" s="30"/>
      <c r="G13" s="30"/>
      <c r="H13" s="30"/>
      <c r="I13" s="30"/>
      <c r="J13" s="30"/>
      <c r="K13" s="30"/>
    </row>
    <row r="15" spans="2:11" x14ac:dyDescent="0.25">
      <c r="B15" s="17" t="s">
        <v>49</v>
      </c>
      <c r="C15" s="17">
        <f>C4</f>
        <v>2017</v>
      </c>
      <c r="D15" s="17">
        <f t="shared" ref="D15:J15" si="1">D4</f>
        <v>2018</v>
      </c>
      <c r="E15" s="17">
        <f t="shared" si="1"/>
        <v>2019</v>
      </c>
      <c r="F15" s="17">
        <f t="shared" si="1"/>
        <v>2020</v>
      </c>
      <c r="G15" s="17">
        <f t="shared" si="1"/>
        <v>2021</v>
      </c>
      <c r="H15" s="17">
        <f t="shared" si="1"/>
        <v>2022</v>
      </c>
      <c r="I15" s="17">
        <f t="shared" si="1"/>
        <v>2023</v>
      </c>
      <c r="J15" s="17">
        <f t="shared" si="1"/>
        <v>2024</v>
      </c>
    </row>
    <row r="16" spans="2:11" x14ac:dyDescent="0.25">
      <c r="B16" s="18" t="s">
        <v>12</v>
      </c>
      <c r="C16" s="18"/>
      <c r="D16" s="18"/>
      <c r="E16" s="18"/>
      <c r="F16" s="18"/>
      <c r="G16" s="18"/>
      <c r="H16" s="18"/>
      <c r="I16" s="18"/>
      <c r="J16" s="18"/>
    </row>
    <row r="17" spans="2:10" x14ac:dyDescent="0.25">
      <c r="B17" s="45" t="s">
        <v>84</v>
      </c>
      <c r="C17" s="37"/>
      <c r="D17" s="37" t="e">
        <f>LPD_Rev!D17</f>
        <v>#REF!</v>
      </c>
      <c r="E17" s="37">
        <f>LPD_Rev!E17</f>
        <v>0</v>
      </c>
      <c r="F17" s="37">
        <f>LPD_Rev!F17</f>
        <v>0</v>
      </c>
      <c r="G17" s="37">
        <f>LPD_Rev!G17</f>
        <v>0</v>
      </c>
      <c r="H17" s="37">
        <f>LPD_Rev!H17</f>
        <v>0</v>
      </c>
      <c r="I17" s="37">
        <f>LPD_Rev!I17</f>
        <v>0</v>
      </c>
      <c r="J17" s="37">
        <f>LPD_Rev!J17</f>
        <v>0</v>
      </c>
    </row>
    <row r="18" spans="2:10" x14ac:dyDescent="0.25">
      <c r="B18" s="45" t="s">
        <v>85</v>
      </c>
      <c r="C18" s="37"/>
      <c r="D18" s="37" t="e">
        <f>LPD_Rev!D18</f>
        <v>#REF!</v>
      </c>
      <c r="E18" s="37">
        <f>LPD_Rev!E18</f>
        <v>0</v>
      </c>
      <c r="F18" s="37">
        <f>LPD_Rev!F18</f>
        <v>0</v>
      </c>
      <c r="G18" s="37">
        <f>LPD_Rev!G18</f>
        <v>0</v>
      </c>
      <c r="H18" s="37">
        <f>LPD_Rev!H18</f>
        <v>0</v>
      </c>
      <c r="I18" s="37">
        <f>LPD_Rev!I18</f>
        <v>0</v>
      </c>
      <c r="J18" s="37">
        <f>LPD_Rev!J18</f>
        <v>0</v>
      </c>
    </row>
    <row r="19" spans="2:10" x14ac:dyDescent="0.25">
      <c r="B19" s="45" t="s">
        <v>86</v>
      </c>
      <c r="C19" s="37"/>
      <c r="D19" s="37" t="e">
        <f>LPD_Rev!D19</f>
        <v>#REF!</v>
      </c>
      <c r="E19" s="37">
        <f>LPD_Rev!E19</f>
        <v>0</v>
      </c>
      <c r="F19" s="37">
        <f>LPD_Rev!F19</f>
        <v>0</v>
      </c>
      <c r="G19" s="37">
        <f>LPD_Rev!G19</f>
        <v>0</v>
      </c>
      <c r="H19" s="37">
        <f>LPD_Rev!H19</f>
        <v>0</v>
      </c>
      <c r="I19" s="37">
        <f>LPD_Rev!I19</f>
        <v>0</v>
      </c>
      <c r="J19" s="37">
        <f>LPD_Rev!J19</f>
        <v>0</v>
      </c>
    </row>
    <row r="20" spans="2:10" x14ac:dyDescent="0.25">
      <c r="B20" s="45" t="s">
        <v>87</v>
      </c>
      <c r="C20" s="37"/>
      <c r="D20" s="37" t="e">
        <f>LPD_Rev!D20</f>
        <v>#REF!</v>
      </c>
      <c r="E20" s="37">
        <f>LPD_Rev!E20</f>
        <v>0</v>
      </c>
      <c r="F20" s="37">
        <f>LPD_Rev!F20</f>
        <v>0</v>
      </c>
      <c r="G20" s="37">
        <f>LPD_Rev!G20</f>
        <v>0</v>
      </c>
      <c r="H20" s="37">
        <f>LPD_Rev!H20</f>
        <v>0</v>
      </c>
      <c r="I20" s="37">
        <f>LPD_Rev!I20</f>
        <v>0</v>
      </c>
      <c r="J20" s="37">
        <f>LPD_Rev!J20</f>
        <v>0</v>
      </c>
    </row>
    <row r="21" spans="2:10" x14ac:dyDescent="0.25">
      <c r="B21" s="41" t="s">
        <v>88</v>
      </c>
      <c r="C21" s="37"/>
      <c r="D21" s="37" t="e">
        <f>LPD_Rev!D21</f>
        <v>#REF!</v>
      </c>
      <c r="E21" s="37">
        <f>LPD_Rev!E21</f>
        <v>0</v>
      </c>
      <c r="F21" s="37">
        <f>LPD_Rev!F21</f>
        <v>0</v>
      </c>
      <c r="G21" s="37">
        <f>LPD_Rev!G21</f>
        <v>0</v>
      </c>
      <c r="H21" s="37">
        <f>LPD_Rev!H21</f>
        <v>0</v>
      </c>
      <c r="I21" s="37">
        <f>LPD_Rev!I21</f>
        <v>0</v>
      </c>
      <c r="J21" s="37">
        <f>LPD_Rev!J21</f>
        <v>0</v>
      </c>
    </row>
    <row r="22" spans="2:10" x14ac:dyDescent="0.25">
      <c r="B22" s="41" t="s">
        <v>89</v>
      </c>
      <c r="C22" s="47">
        <f>SUM(C17:C21)</f>
        <v>0</v>
      </c>
      <c r="D22" s="37" t="e">
        <f>LPD_Rev!D22</f>
        <v>#REF!</v>
      </c>
      <c r="E22" s="37">
        <f>LPD_Rev!E22</f>
        <v>0</v>
      </c>
      <c r="F22" s="37">
        <f>LPD_Rev!F22</f>
        <v>0</v>
      </c>
      <c r="G22" s="37">
        <f>LPD_Rev!G22</f>
        <v>0</v>
      </c>
      <c r="H22" s="37">
        <f>LPD_Rev!H22</f>
        <v>0</v>
      </c>
      <c r="I22" s="37">
        <f>LPD_Rev!I22</f>
        <v>0</v>
      </c>
      <c r="J22" s="37">
        <f>LPD_Rev!J22</f>
        <v>0</v>
      </c>
    </row>
    <row r="23" spans="2:10" x14ac:dyDescent="0.25">
      <c r="B23" s="43" t="s">
        <v>90</v>
      </c>
      <c r="C23" s="46">
        <f>SUM(C22:C22)</f>
        <v>0</v>
      </c>
      <c r="D23" s="46" t="e">
        <f>LPD_Rev!D23</f>
        <v>#REF!</v>
      </c>
      <c r="E23" s="46">
        <f>LPD_Rev!E23</f>
        <v>0</v>
      </c>
      <c r="F23" s="46">
        <f>LPD_Rev!F23</f>
        <v>0</v>
      </c>
      <c r="G23" s="46">
        <f>LPD_Rev!G23</f>
        <v>0</v>
      </c>
      <c r="H23" s="46">
        <f>LPD_Rev!H23</f>
        <v>0</v>
      </c>
      <c r="I23" s="46">
        <f>LPD_Rev!I23</f>
        <v>0</v>
      </c>
      <c r="J23" s="46">
        <f>LPD_Rev!J23</f>
        <v>0</v>
      </c>
    </row>
    <row r="24" spans="2:10" x14ac:dyDescent="0.25">
      <c r="B24" s="30"/>
      <c r="C24" s="30"/>
      <c r="D24" s="30"/>
      <c r="E24" s="30"/>
      <c r="F24" s="30"/>
      <c r="G24" s="30"/>
      <c r="H24" s="30"/>
      <c r="I24" s="30"/>
      <c r="J24" s="30"/>
    </row>
  </sheetData>
  <phoneticPr fontId="10" type="noConversion"/>
  <printOptions horizontalCentered="1"/>
  <pageMargins left="0.16" right="0.16" top="0.16" bottom="0.5" header="0.16" footer="0.16"/>
  <pageSetup paperSize="9" orientation="landscape" r:id="rId1"/>
  <headerFooter>
    <oddFooter>&amp;LFilename: &amp;F
Printed: &amp;D &amp;T&amp;CPage: &amp;P&amp;RThermo Fisher Scientific
Proprietary and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B1:L31"/>
  <sheetViews>
    <sheetView showGridLines="0" zoomScale="85" zoomScaleNormal="85" workbookViewId="0">
      <selection activeCell="J30" sqref="J30"/>
    </sheetView>
  </sheetViews>
  <sheetFormatPr defaultRowHeight="13.2" outlineLevelCol="1" x14ac:dyDescent="0.25"/>
  <cols>
    <col min="1" max="1" width="2.21875" customWidth="1"/>
    <col min="2" max="2" width="40.5546875" customWidth="1"/>
    <col min="3" max="3" width="12.77734375" customWidth="1" outlineLevel="1"/>
    <col min="4" max="11" width="12.77734375" customWidth="1"/>
    <col min="12" max="12" width="11.44140625" customWidth="1"/>
  </cols>
  <sheetData>
    <row r="1" spans="2:12" s="5" customFormat="1" ht="23.4" thickBot="1" x14ac:dyDescent="0.45">
      <c r="B1" s="3" t="s">
        <v>170</v>
      </c>
      <c r="C1" s="3"/>
      <c r="D1" s="4"/>
      <c r="E1" s="4"/>
      <c r="F1" s="4"/>
      <c r="G1" s="4"/>
      <c r="H1" s="4"/>
      <c r="I1" s="4"/>
      <c r="J1" s="4"/>
      <c r="K1" s="2" t="str">
        <f>Exec!L1</f>
        <v>Korea</v>
      </c>
    </row>
    <row r="4" spans="2:12" x14ac:dyDescent="0.25">
      <c r="B4" s="17" t="s">
        <v>15</v>
      </c>
      <c r="C4" s="17">
        <f>D4-1</f>
        <v>2018</v>
      </c>
      <c r="D4" s="17">
        <f>Exec!D4</f>
        <v>2019</v>
      </c>
      <c r="E4" s="17">
        <f>Exec!E4</f>
        <v>2020</v>
      </c>
      <c r="F4" s="17">
        <f>Exec!F4</f>
        <v>2021</v>
      </c>
      <c r="G4" s="17">
        <f>Exec!G4</f>
        <v>2022</v>
      </c>
      <c r="H4" s="17">
        <f>Exec!H4</f>
        <v>2023</v>
      </c>
      <c r="I4" s="17">
        <f>Exec!I4</f>
        <v>2024</v>
      </c>
      <c r="J4" s="17">
        <f>Exec!J4</f>
        <v>2025</v>
      </c>
      <c r="K4" s="17" t="s">
        <v>13</v>
      </c>
    </row>
    <row r="5" spans="2:12" x14ac:dyDescent="0.25">
      <c r="B5" s="18"/>
      <c r="C5" s="18" t="s">
        <v>14</v>
      </c>
      <c r="D5" s="18" t="s">
        <v>14</v>
      </c>
      <c r="E5" s="18" t="s">
        <v>14</v>
      </c>
      <c r="F5" s="18" t="s">
        <v>14</v>
      </c>
      <c r="G5" s="18" t="s">
        <v>14</v>
      </c>
      <c r="H5" s="18" t="s">
        <v>14</v>
      </c>
      <c r="I5" s="18" t="s">
        <v>14</v>
      </c>
      <c r="J5" s="18" t="s">
        <v>14</v>
      </c>
      <c r="K5" s="18"/>
    </row>
    <row r="6" spans="2:12" x14ac:dyDescent="0.25">
      <c r="B6" s="41" t="s">
        <v>147</v>
      </c>
      <c r="C6" s="21"/>
      <c r="D6" s="21">
        <v>0.10699396596333946</v>
      </c>
      <c r="E6" s="21">
        <v>9.0643615283739987E-2</v>
      </c>
      <c r="F6" s="21">
        <v>8.7499999999999994E-2</v>
      </c>
      <c r="G6" s="21">
        <v>8.6499999999999994E-2</v>
      </c>
      <c r="H6" s="21">
        <v>8.57068E-2</v>
      </c>
      <c r="I6" s="21">
        <v>8.5500000000000007E-2</v>
      </c>
      <c r="J6" s="21">
        <v>8.5114999999999996E-2</v>
      </c>
      <c r="K6" s="21">
        <f>IFERROR((J16/E16)^(1/5)-1,)</f>
        <v>8.6064028778522816E-2</v>
      </c>
    </row>
    <row r="7" spans="2:12" x14ac:dyDescent="0.25">
      <c r="B7" s="41" t="s">
        <v>148</v>
      </c>
      <c r="C7" s="21"/>
      <c r="D7" s="21">
        <v>7.7712767654387338E-2</v>
      </c>
      <c r="E7" s="21">
        <v>5.5324728898754838E-2</v>
      </c>
      <c r="F7" s="21">
        <v>4.8500000000000001E-2</v>
      </c>
      <c r="G7" s="21">
        <v>4.8500000000000001E-2</v>
      </c>
      <c r="H7" s="21">
        <v>4.8000000000000001E-2</v>
      </c>
      <c r="I7" s="21">
        <v>4.6817900000000003E-2</v>
      </c>
      <c r="J7" s="21">
        <v>4.5499999999999999E-2</v>
      </c>
      <c r="K7" s="21">
        <f t="shared" ref="K7:K8" si="0">IFERROR((J17/E17)^(1/5)-1,)</f>
        <v>4.7462939203616994E-2</v>
      </c>
      <c r="L7" s="66"/>
    </row>
    <row r="8" spans="2:12" x14ac:dyDescent="0.25">
      <c r="B8" s="41" t="s">
        <v>149</v>
      </c>
      <c r="C8" s="21"/>
      <c r="D8" s="21">
        <v>2.71961180114474E-2</v>
      </c>
      <c r="E8" s="21">
        <v>1.9950464936432155E-2</v>
      </c>
      <c r="F8" s="21">
        <v>1.2500000000000001E-2</v>
      </c>
      <c r="G8" s="21">
        <v>1.244E-2</v>
      </c>
      <c r="H8" s="21">
        <v>1.15E-2</v>
      </c>
      <c r="I8" s="21">
        <v>1.0999999999999999E-2</v>
      </c>
      <c r="J8" s="21">
        <v>1.0500000000000001E-2</v>
      </c>
      <c r="K8" s="21">
        <f t="shared" si="0"/>
        <v>1.1587694049694619E-2</v>
      </c>
    </row>
    <row r="9" spans="2:12" x14ac:dyDescent="0.25">
      <c r="B9" s="42" t="s">
        <v>151</v>
      </c>
      <c r="C9" s="48"/>
      <c r="D9" s="48">
        <v>8.1472639027863725E-2</v>
      </c>
      <c r="E9" s="48">
        <v>7.1028486500724686E-2</v>
      </c>
      <c r="F9" s="48">
        <v>6.7857872675080477E-2</v>
      </c>
      <c r="G9" s="48">
        <v>6.9383021256569144E-2</v>
      </c>
      <c r="H9" s="48">
        <v>7.0683010283952408E-2</v>
      </c>
      <c r="I9" s="48">
        <v>7.1962899995869689E-2</v>
      </c>
      <c r="J9" s="48">
        <v>7.3348637474105249E-2</v>
      </c>
      <c r="K9" s="48">
        <f>IFERROR((J19/E19)^(1/5)-1,)</f>
        <v>5.7568380987310208E-2</v>
      </c>
    </row>
    <row r="10" spans="2:12" x14ac:dyDescent="0.25">
      <c r="B10" s="42" t="s">
        <v>153</v>
      </c>
      <c r="C10" s="21"/>
      <c r="D10" s="21">
        <v>0.114</v>
      </c>
      <c r="E10" s="21">
        <v>0.12712414254757598</v>
      </c>
      <c r="F10" s="21">
        <v>0.12795999999999999</v>
      </c>
      <c r="G10" s="21">
        <v>0.108795</v>
      </c>
      <c r="H10" s="21">
        <v>9.8829899999999998E-2</v>
      </c>
      <c r="I10" s="21">
        <v>8.9420100000000002E-2</v>
      </c>
      <c r="J10" s="21">
        <v>8.0149999999999999E-2</v>
      </c>
      <c r="K10" s="21">
        <f>IFERROR((J20/E20)^(1/5)-1,)</f>
        <v>0.10090786906766191</v>
      </c>
    </row>
    <row r="11" spans="2:12" x14ac:dyDescent="0.25">
      <c r="B11" s="43" t="s">
        <v>155</v>
      </c>
      <c r="C11" s="38"/>
      <c r="D11" s="38">
        <v>8.1885648839934433E-2</v>
      </c>
      <c r="E11" s="38">
        <v>7.2498628388814934E-2</v>
      </c>
      <c r="F11" s="38">
        <v>6.9513241879076926E-2</v>
      </c>
      <c r="G11" s="38">
        <v>7.05278507253293E-2</v>
      </c>
      <c r="H11" s="38">
        <v>7.1529840332806405E-2</v>
      </c>
      <c r="I11" s="38">
        <v>7.2501500350032222E-2</v>
      </c>
      <c r="J11" s="38">
        <v>7.3561787527953282E-2</v>
      </c>
      <c r="K11" s="38">
        <f>IFERROR((J21/E21)^(1/5)-1,)</f>
        <v>5.8941999282734692E-2</v>
      </c>
    </row>
    <row r="12" spans="2:12" x14ac:dyDescent="0.25">
      <c r="B12" s="30"/>
      <c r="C12" s="30"/>
      <c r="D12" s="30"/>
      <c r="E12" s="30"/>
      <c r="F12" s="64"/>
      <c r="G12" s="64"/>
      <c r="H12" s="64"/>
      <c r="I12" s="64"/>
      <c r="J12" s="30"/>
      <c r="K12" s="30"/>
    </row>
    <row r="14" spans="2:12" x14ac:dyDescent="0.25">
      <c r="B14" s="17" t="s">
        <v>49</v>
      </c>
      <c r="C14" s="17">
        <f t="shared" ref="C14:J14" si="1">C4</f>
        <v>2018</v>
      </c>
      <c r="D14" s="17">
        <f t="shared" si="1"/>
        <v>2019</v>
      </c>
      <c r="E14" s="17">
        <f t="shared" si="1"/>
        <v>2020</v>
      </c>
      <c r="F14" s="17">
        <f t="shared" si="1"/>
        <v>2021</v>
      </c>
      <c r="G14" s="17">
        <f t="shared" si="1"/>
        <v>2022</v>
      </c>
      <c r="H14" s="17">
        <f t="shared" si="1"/>
        <v>2023</v>
      </c>
      <c r="I14" s="17">
        <f t="shared" si="1"/>
        <v>2024</v>
      </c>
      <c r="J14" s="17">
        <f t="shared" si="1"/>
        <v>2025</v>
      </c>
    </row>
    <row r="15" spans="2:12" x14ac:dyDescent="0.25">
      <c r="B15" s="18" t="s">
        <v>12</v>
      </c>
      <c r="C15" s="18"/>
      <c r="D15" s="18"/>
      <c r="E15" s="18"/>
      <c r="F15" s="18"/>
      <c r="G15" s="18"/>
      <c r="H15" s="18"/>
      <c r="I15" s="18"/>
      <c r="J15" s="18"/>
    </row>
    <row r="16" spans="2:12" x14ac:dyDescent="0.25">
      <c r="B16" s="41" t="s">
        <v>147</v>
      </c>
      <c r="C16" s="37">
        <f t="shared" ref="C16:I18" si="2">D16/(1+D6)</f>
        <v>12451597.210771035</v>
      </c>
      <c r="D16" s="37">
        <f t="shared" si="2"/>
        <v>13783842.978929484</v>
      </c>
      <c r="E16" s="37">
        <f t="shared" si="2"/>
        <v>15033260.339043049</v>
      </c>
      <c r="F16" s="37">
        <f t="shared" si="2"/>
        <v>16348670.618709315</v>
      </c>
      <c r="G16" s="37">
        <f t="shared" si="2"/>
        <v>17762830.627227671</v>
      </c>
      <c r="H16" s="37">
        <f t="shared" si="2"/>
        <v>19285225.999229349</v>
      </c>
      <c r="I16" s="37">
        <f t="shared" si="2"/>
        <v>20934112.822163455</v>
      </c>
      <c r="J16" s="37">
        <v>22715919.835021898</v>
      </c>
      <c r="K16" s="65"/>
    </row>
    <row r="17" spans="2:10" x14ac:dyDescent="0.25">
      <c r="B17" s="41" t="s">
        <v>148</v>
      </c>
      <c r="C17" s="37">
        <f t="shared" si="2"/>
        <v>18225998.995148879</v>
      </c>
      <c r="D17" s="37">
        <f t="shared" si="2"/>
        <v>19642391.820327982</v>
      </c>
      <c r="E17" s="37">
        <f t="shared" si="2"/>
        <v>20729101.822710749</v>
      </c>
      <c r="F17" s="37">
        <f t="shared" si="2"/>
        <v>21734463.261112221</v>
      </c>
      <c r="G17" s="37">
        <f t="shared" si="2"/>
        <v>22788584.729276162</v>
      </c>
      <c r="H17" s="37">
        <f t="shared" si="2"/>
        <v>23882436.79628142</v>
      </c>
      <c r="I17" s="37">
        <f t="shared" si="2"/>
        <v>25000562.333966043</v>
      </c>
      <c r="J17" s="37">
        <v>26138087.920161501</v>
      </c>
    </row>
    <row r="18" spans="2:10" x14ac:dyDescent="0.25">
      <c r="B18" s="41" t="s">
        <v>149</v>
      </c>
      <c r="C18" s="37">
        <f t="shared" si="2"/>
        <v>5583588.9675397286</v>
      </c>
      <c r="D18" s="37">
        <f t="shared" si="2"/>
        <v>5735440.9120283555</v>
      </c>
      <c r="E18" s="37">
        <f t="shared" si="2"/>
        <v>5849865.6248387555</v>
      </c>
      <c r="F18" s="37">
        <f t="shared" si="2"/>
        <v>5922988.9451492401</v>
      </c>
      <c r="G18" s="37">
        <f t="shared" si="2"/>
        <v>5996670.9276268966</v>
      </c>
      <c r="H18" s="37">
        <f t="shared" si="2"/>
        <v>6065632.6432946064</v>
      </c>
      <c r="I18" s="37">
        <f t="shared" si="2"/>
        <v>6132354.6023708461</v>
      </c>
      <c r="J18" s="37">
        <v>6196744.3256957401</v>
      </c>
    </row>
    <row r="19" spans="2:10" x14ac:dyDescent="0.25">
      <c r="B19" s="42" t="s">
        <v>150</v>
      </c>
      <c r="C19" s="47">
        <f t="shared" ref="C19:J19" si="3">SUM(C16:C18)</f>
        <v>36261185.173459642</v>
      </c>
      <c r="D19" s="47">
        <f t="shared" si="3"/>
        <v>39161675.711285822</v>
      </c>
      <c r="E19" s="47">
        <f t="shared" si="3"/>
        <v>41612227.786592551</v>
      </c>
      <c r="F19" s="47">
        <f t="shared" si="3"/>
        <v>44006122.824970782</v>
      </c>
      <c r="G19" s="47">
        <f t="shared" si="3"/>
        <v>46548086.284130722</v>
      </c>
      <c r="H19" s="47">
        <f t="shared" si="3"/>
        <v>49233295.438805372</v>
      </c>
      <c r="I19" s="47">
        <f t="shared" si="3"/>
        <v>52067029.758500338</v>
      </c>
      <c r="J19" s="47">
        <f t="shared" si="3"/>
        <v>55050752.080879137</v>
      </c>
    </row>
    <row r="20" spans="2:10" x14ac:dyDescent="0.25">
      <c r="B20" s="42" t="s">
        <v>152</v>
      </c>
      <c r="C20" s="37">
        <f t="shared" ref="C20:I20" si="4">D20/(1+D10)</f>
        <v>999525.27207683865</v>
      </c>
      <c r="D20" s="37">
        <f t="shared" si="4"/>
        <v>1113471.1530935983</v>
      </c>
      <c r="E20" s="37">
        <f t="shared" si="4"/>
        <v>1255020.2186820826</v>
      </c>
      <c r="F20" s="37">
        <f t="shared" si="4"/>
        <v>1415612.605864642</v>
      </c>
      <c r="G20" s="37">
        <f t="shared" si="4"/>
        <v>1569624.1793196856</v>
      </c>
      <c r="H20" s="37">
        <f t="shared" si="4"/>
        <v>1724749.9799994321</v>
      </c>
      <c r="I20" s="37">
        <f t="shared" si="4"/>
        <v>1878977.2956859791</v>
      </c>
      <c r="J20" s="37">
        <v>2029577.3259352101</v>
      </c>
    </row>
    <row r="21" spans="2:10" x14ac:dyDescent="0.25">
      <c r="B21" s="43" t="s">
        <v>154</v>
      </c>
      <c r="C21" s="46">
        <f t="shared" ref="C21:J21" si="5">SUM(C19:C20)</f>
        <v>37260710.445536479</v>
      </c>
      <c r="D21" s="46">
        <f t="shared" si="5"/>
        <v>40275146.864379421</v>
      </c>
      <c r="E21" s="46">
        <f t="shared" si="5"/>
        <v>42867248.005274631</v>
      </c>
      <c r="F21" s="46">
        <f t="shared" si="5"/>
        <v>45421735.430835426</v>
      </c>
      <c r="G21" s="46">
        <f t="shared" si="5"/>
        <v>48117710.463450409</v>
      </c>
      <c r="H21" s="46">
        <f t="shared" si="5"/>
        <v>50958045.418804802</v>
      </c>
      <c r="I21" s="46">
        <f t="shared" si="5"/>
        <v>53946007.054186314</v>
      </c>
      <c r="J21" s="46">
        <f t="shared" si="5"/>
        <v>57080329.406814344</v>
      </c>
    </row>
    <row r="22" spans="2:10" x14ac:dyDescent="0.25">
      <c r="B22" s="30"/>
      <c r="C22" s="30"/>
      <c r="D22" s="30"/>
      <c r="E22" s="30"/>
      <c r="F22" s="30"/>
      <c r="G22" s="30"/>
      <c r="H22" s="30"/>
      <c r="I22" s="30"/>
      <c r="J22" s="30"/>
    </row>
    <row r="23" spans="2:10" x14ac:dyDescent="0.25">
      <c r="C23" s="69"/>
    </row>
    <row r="24" spans="2:10" x14ac:dyDescent="0.25">
      <c r="B24" s="17" t="s">
        <v>176</v>
      </c>
      <c r="C24" s="17">
        <v>2018</v>
      </c>
      <c r="D24" s="17">
        <v>2019</v>
      </c>
      <c r="E24" s="17">
        <v>2020</v>
      </c>
      <c r="F24" s="17">
        <v>2021</v>
      </c>
      <c r="G24" s="17">
        <v>2022</v>
      </c>
      <c r="H24" s="17">
        <v>2023</v>
      </c>
      <c r="I24" s="17">
        <v>2024</v>
      </c>
      <c r="J24" s="17">
        <v>2025</v>
      </c>
    </row>
    <row r="25" spans="2:10" x14ac:dyDescent="0.25">
      <c r="B25" s="18"/>
      <c r="C25" s="18"/>
      <c r="D25" s="18"/>
      <c r="E25" s="18"/>
      <c r="F25" s="18"/>
      <c r="G25" s="18"/>
      <c r="H25" s="18"/>
      <c r="I25" s="18"/>
      <c r="J25" s="18"/>
    </row>
    <row r="26" spans="2:10" x14ac:dyDescent="0.25">
      <c r="B26" s="41" t="s">
        <v>147</v>
      </c>
      <c r="C26" s="98">
        <f t="shared" ref="C26:J28" si="6">C16/C$21</f>
        <v>0.3341749811499537</v>
      </c>
      <c r="D26" s="98">
        <f t="shared" si="6"/>
        <v>0.34224190479911915</v>
      </c>
      <c r="E26" s="98">
        <f t="shared" si="6"/>
        <v>0.35069338571007103</v>
      </c>
      <c r="F26" s="98">
        <f t="shared" si="6"/>
        <v>0.35993055887535952</v>
      </c>
      <c r="G26" s="98">
        <f t="shared" si="6"/>
        <v>0.36915369530560038</v>
      </c>
      <c r="H26" s="98">
        <f t="shared" si="6"/>
        <v>0.37845301641245083</v>
      </c>
      <c r="I26" s="98">
        <f t="shared" si="6"/>
        <v>0.38805676203497491</v>
      </c>
      <c r="J26" s="98">
        <f t="shared" si="6"/>
        <v>0.39796406347140023</v>
      </c>
    </row>
    <row r="27" spans="2:10" x14ac:dyDescent="0.25">
      <c r="B27" s="41" t="s">
        <v>148</v>
      </c>
      <c r="C27" s="98">
        <f t="shared" si="6"/>
        <v>0.48914791954355236</v>
      </c>
      <c r="D27" s="98">
        <f t="shared" si="6"/>
        <v>0.48770503274564886</v>
      </c>
      <c r="E27" s="98">
        <f t="shared" si="6"/>
        <v>0.48356502428521003</v>
      </c>
      <c r="F27" s="98">
        <f t="shared" si="6"/>
        <v>0.47850358545211724</v>
      </c>
      <c r="G27" s="98">
        <f t="shared" si="6"/>
        <v>0.47360077006544349</v>
      </c>
      <c r="H27" s="98">
        <f t="shared" si="6"/>
        <v>0.46866861944960314</v>
      </c>
      <c r="I27" s="98">
        <f t="shared" si="6"/>
        <v>0.46343675276752389</v>
      </c>
      <c r="J27" s="98">
        <f t="shared" si="6"/>
        <v>0.45791760825124272</v>
      </c>
    </row>
    <row r="28" spans="2:10" x14ac:dyDescent="0.25">
      <c r="B28" s="41" t="s">
        <v>149</v>
      </c>
      <c r="C28" s="98">
        <f t="shared" si="6"/>
        <v>0.14985191910662013</v>
      </c>
      <c r="D28" s="98">
        <f t="shared" si="6"/>
        <v>0.14240645555785561</v>
      </c>
      <c r="E28" s="98">
        <f t="shared" si="6"/>
        <v>0.13646468800887229</v>
      </c>
      <c r="F28" s="98">
        <f t="shared" si="6"/>
        <v>0.130399882104203</v>
      </c>
      <c r="G28" s="98">
        <f t="shared" si="6"/>
        <v>0.12462502620904813</v>
      </c>
      <c r="H28" s="98">
        <f t="shared" si="6"/>
        <v>0.11903189365768403</v>
      </c>
      <c r="I28" s="98">
        <f t="shared" si="6"/>
        <v>0.11367578319950862</v>
      </c>
      <c r="J28" s="98">
        <f t="shared" si="6"/>
        <v>0.10856181788180014</v>
      </c>
    </row>
    <row r="29" spans="2:10" x14ac:dyDescent="0.25">
      <c r="B29" s="42" t="s">
        <v>150</v>
      </c>
      <c r="C29" s="99">
        <f t="shared" ref="C29:J29" si="7">C19/C$21</f>
        <v>0.9731748198001261</v>
      </c>
      <c r="D29" s="99">
        <f t="shared" si="7"/>
        <v>0.97235339310262359</v>
      </c>
      <c r="E29" s="99">
        <f t="shared" si="7"/>
        <v>0.97072309800415335</v>
      </c>
      <c r="F29" s="99">
        <f t="shared" si="7"/>
        <v>0.96883402643167993</v>
      </c>
      <c r="G29" s="99">
        <f t="shared" si="7"/>
        <v>0.96737949158009184</v>
      </c>
      <c r="H29" s="99">
        <f t="shared" si="7"/>
        <v>0.96615352951973799</v>
      </c>
      <c r="I29" s="99">
        <f t="shared" si="7"/>
        <v>0.96516929800200724</v>
      </c>
      <c r="J29" s="99">
        <f t="shared" si="7"/>
        <v>0.96444348960444304</v>
      </c>
    </row>
    <row r="30" spans="2:10" x14ac:dyDescent="0.25">
      <c r="B30" s="42" t="s">
        <v>152</v>
      </c>
      <c r="C30" s="98">
        <f t="shared" ref="C30:J30" si="8">C20/C$21</f>
        <v>2.6825180199873871E-2</v>
      </c>
      <c r="D30" s="98">
        <f t="shared" si="8"/>
        <v>2.7646606897376368E-2</v>
      </c>
      <c r="E30" s="98">
        <f t="shared" si="8"/>
        <v>2.9276901995846753E-2</v>
      </c>
      <c r="F30" s="98">
        <f t="shared" si="8"/>
        <v>3.1165973568320023E-2</v>
      </c>
      <c r="G30" s="98">
        <f t="shared" si="8"/>
        <v>3.2620508419908129E-2</v>
      </c>
      <c r="H30" s="98">
        <f t="shared" si="8"/>
        <v>3.3846470480262097E-2</v>
      </c>
      <c r="I30" s="98">
        <f t="shared" si="8"/>
        <v>3.4830701997992763E-2</v>
      </c>
      <c r="J30" s="98">
        <f t="shared" si="8"/>
        <v>3.5556510395556962E-2</v>
      </c>
    </row>
    <row r="31" spans="2:10" x14ac:dyDescent="0.25">
      <c r="B31" s="43" t="s">
        <v>154</v>
      </c>
      <c r="C31" s="100">
        <f t="shared" ref="C31:J31" si="9">C21/C$21</f>
        <v>1</v>
      </c>
      <c r="D31" s="100">
        <f t="shared" si="9"/>
        <v>1</v>
      </c>
      <c r="E31" s="100">
        <f t="shared" si="9"/>
        <v>1</v>
      </c>
      <c r="F31" s="100">
        <f t="shared" si="9"/>
        <v>1</v>
      </c>
      <c r="G31" s="100">
        <f t="shared" si="9"/>
        <v>1</v>
      </c>
      <c r="H31" s="100">
        <f t="shared" si="9"/>
        <v>1</v>
      </c>
      <c r="I31" s="100">
        <f t="shared" si="9"/>
        <v>1</v>
      </c>
      <c r="J31" s="100">
        <f t="shared" si="9"/>
        <v>1</v>
      </c>
    </row>
  </sheetData>
  <phoneticPr fontId="10" type="noConversion"/>
  <printOptions horizontalCentered="1"/>
  <pageMargins left="0.16" right="0.16" top="0.16" bottom="0.5" header="0.16" footer="0.16"/>
  <pageSetup paperSize="9" orientation="landscape" r:id="rId1"/>
  <headerFooter>
    <oddFooter>&amp;LFilename: &amp;F
Printed: &amp;D &amp;T&amp;CPage: &amp;P&amp;RThermo Fisher Scientific
Proprietary and Confidential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6"/>
    <pageSetUpPr fitToPage="1"/>
  </sheetPr>
  <dimension ref="B1:K34"/>
  <sheetViews>
    <sheetView showGridLines="0" zoomScaleNormal="100" workbookViewId="0">
      <selection activeCell="K6" sqref="K6"/>
    </sheetView>
  </sheetViews>
  <sheetFormatPr defaultRowHeight="13.2" outlineLevelCol="1" x14ac:dyDescent="0.25"/>
  <cols>
    <col min="1" max="1" width="2.21875" customWidth="1"/>
    <col min="2" max="2" width="40.5546875" customWidth="1"/>
    <col min="3" max="3" width="12.77734375" hidden="1" customWidth="1" outlineLevel="1"/>
    <col min="4" max="4" width="12.77734375" customWidth="1" collapsed="1"/>
    <col min="5" max="11" width="12.77734375" customWidth="1"/>
  </cols>
  <sheetData>
    <row r="1" spans="2:11" s="5" customFormat="1" ht="23.4" thickBot="1" x14ac:dyDescent="0.45">
      <c r="B1" s="3" t="s">
        <v>93</v>
      </c>
      <c r="C1" s="3"/>
      <c r="D1" s="4"/>
      <c r="E1" s="4"/>
      <c r="F1" s="4"/>
      <c r="G1" s="4"/>
      <c r="H1" s="4"/>
      <c r="I1" s="4"/>
      <c r="J1" s="4"/>
      <c r="K1" s="2" t="e">
        <f>#REF!</f>
        <v>#REF!</v>
      </c>
    </row>
    <row r="4" spans="2:11" x14ac:dyDescent="0.25">
      <c r="B4" s="17" t="s">
        <v>36</v>
      </c>
      <c r="C4" s="17">
        <v>2017</v>
      </c>
      <c r="D4" s="17">
        <v>2018</v>
      </c>
      <c r="E4" s="17">
        <v>2019</v>
      </c>
      <c r="F4" s="17">
        <v>2020</v>
      </c>
      <c r="G4" s="17">
        <v>2021</v>
      </c>
      <c r="H4" s="17">
        <v>2022</v>
      </c>
      <c r="I4" s="17">
        <v>2023</v>
      </c>
      <c r="J4" s="17">
        <v>2024</v>
      </c>
      <c r="K4" s="17" t="s">
        <v>13</v>
      </c>
    </row>
    <row r="5" spans="2:11" x14ac:dyDescent="0.25">
      <c r="B5" s="18"/>
      <c r="C5" s="18" t="s">
        <v>14</v>
      </c>
      <c r="D5" s="18" t="s">
        <v>14</v>
      </c>
      <c r="E5" s="18" t="s">
        <v>14</v>
      </c>
      <c r="F5" s="18" t="s">
        <v>14</v>
      </c>
      <c r="G5" s="18" t="s">
        <v>14</v>
      </c>
      <c r="H5" s="18" t="s">
        <v>14</v>
      </c>
      <c r="I5" s="18" t="s">
        <v>14</v>
      </c>
      <c r="J5" s="18" t="s">
        <v>14</v>
      </c>
      <c r="K5" s="18" t="s">
        <v>79</v>
      </c>
    </row>
    <row r="6" spans="2:11" x14ac:dyDescent="0.25">
      <c r="B6" s="19" t="s">
        <v>37</v>
      </c>
      <c r="C6" s="21"/>
      <c r="D6" s="21">
        <f>LPD_Market!D6</f>
        <v>0</v>
      </c>
      <c r="E6" s="21">
        <f>LPD_Market!E6</f>
        <v>0</v>
      </c>
      <c r="F6" s="21">
        <f>LPD_Market!F6</f>
        <v>0</v>
      </c>
      <c r="G6" s="21">
        <f>LPD_Market!G6</f>
        <v>0</v>
      </c>
      <c r="H6" s="21">
        <f>LPD_Market!H6</f>
        <v>0</v>
      </c>
      <c r="I6" s="21">
        <f>LPD_Market!I6</f>
        <v>0</v>
      </c>
      <c r="J6" s="21">
        <f>LPD_Market!J6</f>
        <v>0</v>
      </c>
      <c r="K6" s="21">
        <f>IFERROR((J22/E22)^(1/5)-1,)</f>
        <v>0</v>
      </c>
    </row>
    <row r="7" spans="2:11" x14ac:dyDescent="0.25">
      <c r="B7" s="19" t="s">
        <v>38</v>
      </c>
      <c r="C7" s="21"/>
      <c r="D7" s="21">
        <f>LPD_Market!D7</f>
        <v>0</v>
      </c>
      <c r="E7" s="21">
        <f>LPD_Market!E7</f>
        <v>0</v>
      </c>
      <c r="F7" s="21">
        <f>LPD_Market!F7</f>
        <v>0</v>
      </c>
      <c r="G7" s="21">
        <f>LPD_Market!G7</f>
        <v>0</v>
      </c>
      <c r="H7" s="21">
        <f>LPD_Market!H7</f>
        <v>0</v>
      </c>
      <c r="I7" s="21">
        <f>LPD_Market!I7</f>
        <v>0</v>
      </c>
      <c r="J7" s="21">
        <f>LPD_Market!J7</f>
        <v>0</v>
      </c>
      <c r="K7" s="21">
        <f t="shared" ref="K7:K17" si="0">IFERROR((J23/E23)^(1/5)-1,)</f>
        <v>0</v>
      </c>
    </row>
    <row r="8" spans="2:11" x14ac:dyDescent="0.25">
      <c r="B8" s="19" t="s">
        <v>39</v>
      </c>
      <c r="C8" s="21"/>
      <c r="D8" s="21">
        <f>LPD_Market!D8</f>
        <v>0</v>
      </c>
      <c r="E8" s="21">
        <f>LPD_Market!E8</f>
        <v>0</v>
      </c>
      <c r="F8" s="21">
        <f>LPD_Market!F8</f>
        <v>0</v>
      </c>
      <c r="G8" s="21">
        <f>LPD_Market!G8</f>
        <v>0</v>
      </c>
      <c r="H8" s="21">
        <f>LPD_Market!H8</f>
        <v>0</v>
      </c>
      <c r="I8" s="21">
        <f>LPD_Market!I8</f>
        <v>0</v>
      </c>
      <c r="J8" s="21">
        <f>LPD_Market!J8</f>
        <v>0</v>
      </c>
      <c r="K8" s="21">
        <f t="shared" si="0"/>
        <v>0</v>
      </c>
    </row>
    <row r="9" spans="2:11" x14ac:dyDescent="0.25">
      <c r="B9" s="19" t="s">
        <v>40</v>
      </c>
      <c r="C9" s="21"/>
      <c r="D9" s="21">
        <f>LPD_Market!D9</f>
        <v>0</v>
      </c>
      <c r="E9" s="21">
        <f>LPD_Market!E9</f>
        <v>0</v>
      </c>
      <c r="F9" s="21">
        <f>LPD_Market!F9</f>
        <v>0</v>
      </c>
      <c r="G9" s="21">
        <f>LPD_Market!G9</f>
        <v>0</v>
      </c>
      <c r="H9" s="21">
        <f>LPD_Market!H9</f>
        <v>0</v>
      </c>
      <c r="I9" s="21">
        <f>LPD_Market!I9</f>
        <v>0</v>
      </c>
      <c r="J9" s="21">
        <f>LPD_Market!J9</f>
        <v>0</v>
      </c>
      <c r="K9" s="21">
        <f t="shared" si="0"/>
        <v>0</v>
      </c>
    </row>
    <row r="10" spans="2:11" x14ac:dyDescent="0.25">
      <c r="B10" s="19" t="s">
        <v>41</v>
      </c>
      <c r="C10" s="21"/>
      <c r="D10" s="21">
        <f>LPD_Market!D10</f>
        <v>0</v>
      </c>
      <c r="E10" s="21">
        <f>LPD_Market!E10</f>
        <v>0</v>
      </c>
      <c r="F10" s="21">
        <f>LPD_Market!F10</f>
        <v>0</v>
      </c>
      <c r="G10" s="21">
        <f>LPD_Market!G10</f>
        <v>0</v>
      </c>
      <c r="H10" s="21">
        <f>LPD_Market!H10</f>
        <v>0</v>
      </c>
      <c r="I10" s="21">
        <f>LPD_Market!I10</f>
        <v>0</v>
      </c>
      <c r="J10" s="21">
        <f>LPD_Market!J10</f>
        <v>0</v>
      </c>
      <c r="K10" s="21">
        <f t="shared" si="0"/>
        <v>0</v>
      </c>
    </row>
    <row r="11" spans="2:11" x14ac:dyDescent="0.25">
      <c r="B11" s="19" t="s">
        <v>42</v>
      </c>
      <c r="C11" s="21"/>
      <c r="D11" s="21">
        <f>LPD_Market!D11</f>
        <v>0</v>
      </c>
      <c r="E11" s="21">
        <f>LPD_Market!E11</f>
        <v>0</v>
      </c>
      <c r="F11" s="21">
        <f>LPD_Market!F11</f>
        <v>0</v>
      </c>
      <c r="G11" s="21">
        <f>LPD_Market!G11</f>
        <v>0</v>
      </c>
      <c r="H11" s="21">
        <f>LPD_Market!H11</f>
        <v>0</v>
      </c>
      <c r="I11" s="21">
        <f>LPD_Market!I11</f>
        <v>0</v>
      </c>
      <c r="J11" s="21">
        <f>LPD_Market!J11</f>
        <v>0</v>
      </c>
      <c r="K11" s="21">
        <f t="shared" si="0"/>
        <v>0</v>
      </c>
    </row>
    <row r="12" spans="2:11" x14ac:dyDescent="0.25">
      <c r="B12" s="19" t="s">
        <v>43</v>
      </c>
      <c r="C12" s="21"/>
      <c r="D12" s="21">
        <f>LPD_Market!D12</f>
        <v>0</v>
      </c>
      <c r="E12" s="21">
        <f>LPD_Market!E12</f>
        <v>0</v>
      </c>
      <c r="F12" s="21">
        <f>LPD_Market!F12</f>
        <v>0</v>
      </c>
      <c r="G12" s="21">
        <f>LPD_Market!G12</f>
        <v>0</v>
      </c>
      <c r="H12" s="21">
        <f>LPD_Market!H12</f>
        <v>0</v>
      </c>
      <c r="I12" s="21">
        <f>LPD_Market!I12</f>
        <v>0</v>
      </c>
      <c r="J12" s="21">
        <f>LPD_Market!J12</f>
        <v>0</v>
      </c>
      <c r="K12" s="21">
        <f t="shared" si="0"/>
        <v>0</v>
      </c>
    </row>
    <row r="13" spans="2:11" x14ac:dyDescent="0.25">
      <c r="B13" s="19" t="s">
        <v>44</v>
      </c>
      <c r="C13" s="21"/>
      <c r="D13" s="21">
        <f>LPD_Market!D13</f>
        <v>0</v>
      </c>
      <c r="E13" s="21">
        <f>LPD_Market!E13</f>
        <v>0</v>
      </c>
      <c r="F13" s="21">
        <f>LPD_Market!F13</f>
        <v>0</v>
      </c>
      <c r="G13" s="21">
        <f>LPD_Market!G13</f>
        <v>0</v>
      </c>
      <c r="H13" s="21">
        <f>LPD_Market!H13</f>
        <v>0</v>
      </c>
      <c r="I13" s="21">
        <f>LPD_Market!I13</f>
        <v>0</v>
      </c>
      <c r="J13" s="21">
        <f>LPD_Market!J13</f>
        <v>0</v>
      </c>
      <c r="K13" s="21">
        <f t="shared" si="0"/>
        <v>0</v>
      </c>
    </row>
    <row r="14" spans="2:11" x14ac:dyDescent="0.25">
      <c r="B14" s="19" t="s">
        <v>45</v>
      </c>
      <c r="C14" s="21"/>
      <c r="D14" s="21">
        <f>LPD_Market!D14</f>
        <v>0</v>
      </c>
      <c r="E14" s="21">
        <f>LPD_Market!E14</f>
        <v>0</v>
      </c>
      <c r="F14" s="21">
        <f>LPD_Market!F14</f>
        <v>0</v>
      </c>
      <c r="G14" s="21">
        <f>LPD_Market!G14</f>
        <v>0</v>
      </c>
      <c r="H14" s="21">
        <f>LPD_Market!H14</f>
        <v>0</v>
      </c>
      <c r="I14" s="21">
        <f>LPD_Market!I14</f>
        <v>0</v>
      </c>
      <c r="J14" s="21">
        <f>LPD_Market!J14</f>
        <v>0</v>
      </c>
      <c r="K14" s="21">
        <f t="shared" si="0"/>
        <v>0</v>
      </c>
    </row>
    <row r="15" spans="2:11" x14ac:dyDescent="0.25">
      <c r="B15" s="19" t="s">
        <v>46</v>
      </c>
      <c r="C15" s="21"/>
      <c r="D15" s="21">
        <f>LPD_Market!D15</f>
        <v>0</v>
      </c>
      <c r="E15" s="21">
        <f>LPD_Market!E15</f>
        <v>0</v>
      </c>
      <c r="F15" s="21">
        <f>LPD_Market!F15</f>
        <v>0</v>
      </c>
      <c r="G15" s="21">
        <f>LPD_Market!G15</f>
        <v>0</v>
      </c>
      <c r="H15" s="21">
        <f>LPD_Market!H15</f>
        <v>0</v>
      </c>
      <c r="I15" s="21">
        <f>LPD_Market!I15</f>
        <v>0</v>
      </c>
      <c r="J15" s="21">
        <f>LPD_Market!J15</f>
        <v>0</v>
      </c>
      <c r="K15" s="21">
        <f t="shared" si="0"/>
        <v>0</v>
      </c>
    </row>
    <row r="16" spans="2:11" x14ac:dyDescent="0.25">
      <c r="B16" s="19" t="s">
        <v>47</v>
      </c>
      <c r="C16" s="21"/>
      <c r="D16" s="21">
        <f>LPD_Market!D16</f>
        <v>0</v>
      </c>
      <c r="E16" s="21">
        <f>LPD_Market!E16</f>
        <v>0</v>
      </c>
      <c r="F16" s="21">
        <f>LPD_Market!F16</f>
        <v>0</v>
      </c>
      <c r="G16" s="21">
        <f>LPD_Market!G16</f>
        <v>0</v>
      </c>
      <c r="H16" s="21">
        <f>LPD_Market!H16</f>
        <v>0</v>
      </c>
      <c r="I16" s="21">
        <f>LPD_Market!I16</f>
        <v>0</v>
      </c>
      <c r="J16" s="21">
        <f>LPD_Market!J16</f>
        <v>0</v>
      </c>
      <c r="K16" s="21">
        <f t="shared" si="0"/>
        <v>0</v>
      </c>
    </row>
    <row r="17" spans="2:11" x14ac:dyDescent="0.25">
      <c r="B17" s="20" t="s">
        <v>90</v>
      </c>
      <c r="C17" s="22"/>
      <c r="D17" s="22">
        <f>LPD_Market!D17</f>
        <v>0</v>
      </c>
      <c r="E17" s="22">
        <f>LPD_Market!E17</f>
        <v>0</v>
      </c>
      <c r="F17" s="22">
        <f>LPD_Market!F17</f>
        <v>0</v>
      </c>
      <c r="G17" s="22">
        <f>LPD_Market!G17</f>
        <v>0</v>
      </c>
      <c r="H17" s="22">
        <f>LPD_Market!H17</f>
        <v>0</v>
      </c>
      <c r="I17" s="22">
        <f>LPD_Market!I17</f>
        <v>0</v>
      </c>
      <c r="J17" s="22">
        <f>LPD_Market!J17</f>
        <v>0</v>
      </c>
      <c r="K17" s="22">
        <f t="shared" si="0"/>
        <v>0</v>
      </c>
    </row>
    <row r="18" spans="2:11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20" spans="2:11" x14ac:dyDescent="0.25">
      <c r="B20" s="17" t="s">
        <v>48</v>
      </c>
      <c r="C20" s="17">
        <f>C4</f>
        <v>2017</v>
      </c>
      <c r="D20" s="17">
        <f t="shared" ref="D20:J20" si="1">D4</f>
        <v>2018</v>
      </c>
      <c r="E20" s="17">
        <f t="shared" si="1"/>
        <v>2019</v>
      </c>
      <c r="F20" s="17">
        <f t="shared" si="1"/>
        <v>2020</v>
      </c>
      <c r="G20" s="17">
        <f t="shared" si="1"/>
        <v>2021</v>
      </c>
      <c r="H20" s="17">
        <f t="shared" si="1"/>
        <v>2022</v>
      </c>
      <c r="I20" s="17">
        <f t="shared" si="1"/>
        <v>2023</v>
      </c>
      <c r="J20" s="17">
        <f t="shared" si="1"/>
        <v>2024</v>
      </c>
    </row>
    <row r="21" spans="2:11" x14ac:dyDescent="0.25">
      <c r="B21" s="18" t="s">
        <v>12</v>
      </c>
      <c r="C21" s="18"/>
      <c r="D21" s="18"/>
      <c r="E21" s="18"/>
      <c r="F21" s="18"/>
      <c r="G21" s="18"/>
      <c r="H21" s="18"/>
      <c r="I21" s="18"/>
      <c r="J21" s="18"/>
    </row>
    <row r="22" spans="2:11" x14ac:dyDescent="0.25">
      <c r="B22" s="19" t="s">
        <v>37</v>
      </c>
      <c r="C22" s="28"/>
      <c r="D22" s="28">
        <f>LPD_Market!D22</f>
        <v>0</v>
      </c>
      <c r="E22" s="28">
        <f>LPD_Market!E22</f>
        <v>0</v>
      </c>
      <c r="F22" s="28">
        <f>LPD_Market!F22</f>
        <v>0</v>
      </c>
      <c r="G22" s="28">
        <f>LPD_Market!G22</f>
        <v>0</v>
      </c>
      <c r="H22" s="28">
        <f>LPD_Market!H22</f>
        <v>0</v>
      </c>
      <c r="I22" s="28">
        <f>LPD_Market!I22</f>
        <v>0</v>
      </c>
      <c r="J22" s="28">
        <f>LPD_Market!J22</f>
        <v>0</v>
      </c>
    </row>
    <row r="23" spans="2:11" x14ac:dyDescent="0.25">
      <c r="B23" s="19" t="s">
        <v>38</v>
      </c>
      <c r="C23" s="28"/>
      <c r="D23" s="28">
        <f>LPD_Market!D23</f>
        <v>0</v>
      </c>
      <c r="E23" s="28">
        <f>LPD_Market!E23</f>
        <v>0</v>
      </c>
      <c r="F23" s="28">
        <f>LPD_Market!F23</f>
        <v>0</v>
      </c>
      <c r="G23" s="28">
        <f>LPD_Market!G23</f>
        <v>0</v>
      </c>
      <c r="H23" s="28">
        <f>LPD_Market!H23</f>
        <v>0</v>
      </c>
      <c r="I23" s="28">
        <f>LPD_Market!I23</f>
        <v>0</v>
      </c>
      <c r="J23" s="28">
        <f>LPD_Market!J23</f>
        <v>0</v>
      </c>
    </row>
    <row r="24" spans="2:11" x14ac:dyDescent="0.25">
      <c r="B24" s="19" t="s">
        <v>39</v>
      </c>
      <c r="C24" s="28"/>
      <c r="D24" s="28">
        <f>LPD_Market!D24</f>
        <v>0</v>
      </c>
      <c r="E24" s="28">
        <f>LPD_Market!E24</f>
        <v>0</v>
      </c>
      <c r="F24" s="28">
        <f>LPD_Market!F24</f>
        <v>0</v>
      </c>
      <c r="G24" s="28">
        <f>LPD_Market!G24</f>
        <v>0</v>
      </c>
      <c r="H24" s="28">
        <f>LPD_Market!H24</f>
        <v>0</v>
      </c>
      <c r="I24" s="28">
        <f>LPD_Market!I24</f>
        <v>0</v>
      </c>
      <c r="J24" s="28">
        <f>LPD_Market!J24</f>
        <v>0</v>
      </c>
    </row>
    <row r="25" spans="2:11" x14ac:dyDescent="0.25">
      <c r="B25" s="19" t="s">
        <v>40</v>
      </c>
      <c r="C25" s="28"/>
      <c r="D25" s="28">
        <f>LPD_Market!D25</f>
        <v>0</v>
      </c>
      <c r="E25" s="28">
        <f>LPD_Market!E25</f>
        <v>0</v>
      </c>
      <c r="F25" s="28">
        <f>LPD_Market!F25</f>
        <v>0</v>
      </c>
      <c r="G25" s="28">
        <f>LPD_Market!G25</f>
        <v>0</v>
      </c>
      <c r="H25" s="28">
        <f>LPD_Market!H25</f>
        <v>0</v>
      </c>
      <c r="I25" s="28">
        <f>LPD_Market!I25</f>
        <v>0</v>
      </c>
      <c r="J25" s="28">
        <f>LPD_Market!J25</f>
        <v>0</v>
      </c>
    </row>
    <row r="26" spans="2:11" x14ac:dyDescent="0.25">
      <c r="B26" s="19" t="s">
        <v>41</v>
      </c>
      <c r="C26" s="28"/>
      <c r="D26" s="28">
        <f>LPD_Market!D26</f>
        <v>0</v>
      </c>
      <c r="E26" s="28">
        <f>LPD_Market!E26</f>
        <v>0</v>
      </c>
      <c r="F26" s="28">
        <f>LPD_Market!F26</f>
        <v>0</v>
      </c>
      <c r="G26" s="28">
        <f>LPD_Market!G26</f>
        <v>0</v>
      </c>
      <c r="H26" s="28">
        <f>LPD_Market!H26</f>
        <v>0</v>
      </c>
      <c r="I26" s="28">
        <f>LPD_Market!I26</f>
        <v>0</v>
      </c>
      <c r="J26" s="28">
        <f>LPD_Market!J26</f>
        <v>0</v>
      </c>
    </row>
    <row r="27" spans="2:11" x14ac:dyDescent="0.25">
      <c r="B27" s="19" t="s">
        <v>42</v>
      </c>
      <c r="C27" s="28"/>
      <c r="D27" s="28">
        <f>LPD_Market!D27</f>
        <v>0</v>
      </c>
      <c r="E27" s="28">
        <f>LPD_Market!E27</f>
        <v>0</v>
      </c>
      <c r="F27" s="28">
        <f>LPD_Market!F27</f>
        <v>0</v>
      </c>
      <c r="G27" s="28">
        <f>LPD_Market!G27</f>
        <v>0</v>
      </c>
      <c r="H27" s="28">
        <f>LPD_Market!H27</f>
        <v>0</v>
      </c>
      <c r="I27" s="28">
        <f>LPD_Market!I27</f>
        <v>0</v>
      </c>
      <c r="J27" s="28">
        <f>LPD_Market!J27</f>
        <v>0</v>
      </c>
    </row>
    <row r="28" spans="2:11" x14ac:dyDescent="0.25">
      <c r="B28" s="19" t="s">
        <v>43</v>
      </c>
      <c r="C28" s="28"/>
      <c r="D28" s="28">
        <f>LPD_Market!D28</f>
        <v>0</v>
      </c>
      <c r="E28" s="28">
        <f>LPD_Market!E28</f>
        <v>0</v>
      </c>
      <c r="F28" s="28">
        <f>LPD_Market!F28</f>
        <v>0</v>
      </c>
      <c r="G28" s="28">
        <f>LPD_Market!G28</f>
        <v>0</v>
      </c>
      <c r="H28" s="28">
        <f>LPD_Market!H28</f>
        <v>0</v>
      </c>
      <c r="I28" s="28">
        <f>LPD_Market!I28</f>
        <v>0</v>
      </c>
      <c r="J28" s="28">
        <f>LPD_Market!J28</f>
        <v>0</v>
      </c>
    </row>
    <row r="29" spans="2:11" x14ac:dyDescent="0.25">
      <c r="B29" s="19" t="s">
        <v>44</v>
      </c>
      <c r="C29" s="28"/>
      <c r="D29" s="28">
        <f>LPD_Market!D29</f>
        <v>0</v>
      </c>
      <c r="E29" s="28">
        <f>LPD_Market!E29</f>
        <v>0</v>
      </c>
      <c r="F29" s="28">
        <f>LPD_Market!F29</f>
        <v>0</v>
      </c>
      <c r="G29" s="28">
        <f>LPD_Market!G29</f>
        <v>0</v>
      </c>
      <c r="H29" s="28">
        <f>LPD_Market!H29</f>
        <v>0</v>
      </c>
      <c r="I29" s="28">
        <f>LPD_Market!I29</f>
        <v>0</v>
      </c>
      <c r="J29" s="28">
        <f>LPD_Market!J29</f>
        <v>0</v>
      </c>
    </row>
    <row r="30" spans="2:11" x14ac:dyDescent="0.25">
      <c r="B30" s="19" t="s">
        <v>45</v>
      </c>
      <c r="C30" s="28"/>
      <c r="D30" s="28">
        <f>LPD_Market!D30</f>
        <v>0</v>
      </c>
      <c r="E30" s="28">
        <f>LPD_Market!E30</f>
        <v>0</v>
      </c>
      <c r="F30" s="28">
        <f>LPD_Market!F30</f>
        <v>0</v>
      </c>
      <c r="G30" s="28">
        <f>LPD_Market!G30</f>
        <v>0</v>
      </c>
      <c r="H30" s="28">
        <f>LPD_Market!H30</f>
        <v>0</v>
      </c>
      <c r="I30" s="28">
        <f>LPD_Market!I30</f>
        <v>0</v>
      </c>
      <c r="J30" s="28">
        <f>LPD_Market!J30</f>
        <v>0</v>
      </c>
    </row>
    <row r="31" spans="2:11" x14ac:dyDescent="0.25">
      <c r="B31" s="19" t="s">
        <v>46</v>
      </c>
      <c r="C31" s="28"/>
      <c r="D31" s="28">
        <f>LPD_Market!D31</f>
        <v>0</v>
      </c>
      <c r="E31" s="28">
        <f>LPD_Market!E31</f>
        <v>0</v>
      </c>
      <c r="F31" s="28">
        <f>LPD_Market!F31</f>
        <v>0</v>
      </c>
      <c r="G31" s="28">
        <f>LPD_Market!G31</f>
        <v>0</v>
      </c>
      <c r="H31" s="28">
        <f>LPD_Market!H31</f>
        <v>0</v>
      </c>
      <c r="I31" s="28">
        <f>LPD_Market!I31</f>
        <v>0</v>
      </c>
      <c r="J31" s="28">
        <f>LPD_Market!J31</f>
        <v>0</v>
      </c>
    </row>
    <row r="32" spans="2:11" x14ac:dyDescent="0.25">
      <c r="B32" s="19" t="s">
        <v>47</v>
      </c>
      <c r="C32" s="28"/>
      <c r="D32" s="28">
        <f>LPD_Market!D32</f>
        <v>0</v>
      </c>
      <c r="E32" s="28">
        <f>LPD_Market!E32</f>
        <v>0</v>
      </c>
      <c r="F32" s="28">
        <f>LPD_Market!F32</f>
        <v>0</v>
      </c>
      <c r="G32" s="28">
        <f>LPD_Market!G32</f>
        <v>0</v>
      </c>
      <c r="H32" s="28">
        <f>LPD_Market!H32</f>
        <v>0</v>
      </c>
      <c r="I32" s="28">
        <f>LPD_Market!I32</f>
        <v>0</v>
      </c>
      <c r="J32" s="28">
        <f>LPD_Market!J32</f>
        <v>0</v>
      </c>
    </row>
    <row r="33" spans="2:10" x14ac:dyDescent="0.25">
      <c r="B33" s="20" t="s">
        <v>90</v>
      </c>
      <c r="C33" s="29"/>
      <c r="D33" s="29">
        <f>LPD_Market!D33</f>
        <v>0</v>
      </c>
      <c r="E33" s="29">
        <f>LPD_Market!E33</f>
        <v>0</v>
      </c>
      <c r="F33" s="29">
        <f>LPD_Market!F33</f>
        <v>0</v>
      </c>
      <c r="G33" s="29">
        <f>LPD_Market!G33</f>
        <v>0</v>
      </c>
      <c r="H33" s="29">
        <f>LPD_Market!H33</f>
        <v>0</v>
      </c>
      <c r="I33" s="29">
        <f>LPD_Market!I33</f>
        <v>0</v>
      </c>
      <c r="J33" s="29">
        <f>LPD_Market!J33</f>
        <v>0</v>
      </c>
    </row>
    <row r="34" spans="2:10" x14ac:dyDescent="0.25">
      <c r="B34" s="30"/>
      <c r="C34" s="30"/>
      <c r="D34" s="30"/>
      <c r="E34" s="30"/>
      <c r="F34" s="30"/>
      <c r="G34" s="30"/>
      <c r="H34" s="30"/>
      <c r="I34" s="30"/>
      <c r="J34" s="30"/>
    </row>
  </sheetData>
  <phoneticPr fontId="10" type="noConversion"/>
  <printOptions horizontalCentered="1"/>
  <pageMargins left="0.16" right="0.16" top="0.16" bottom="0.5" header="0.16" footer="0.16"/>
  <pageSetup paperSize="9" orientation="landscape" r:id="rId1"/>
  <headerFooter>
    <oddFooter>&amp;LFilename: &amp;F
Printed: &amp;D &amp;T&amp;CPage: &amp;P&amp;RThermo Fisher Scientific
Proprietary and Confidential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1"/>
    <pageSetUpPr fitToPage="1"/>
  </sheetPr>
  <dimension ref="A1"/>
  <sheetViews>
    <sheetView showGridLines="0" zoomScaleNormal="100" workbookViewId="0">
      <selection activeCell="M21" sqref="M21"/>
    </sheetView>
  </sheetViews>
  <sheetFormatPr defaultRowHeight="13.2" x14ac:dyDescent="0.25"/>
  <sheetData/>
  <phoneticPr fontId="10" type="noConversion"/>
  <printOptions horizontalCentered="1"/>
  <pageMargins left="0.16" right="0.16" top="0.6" bottom="0.5" header="0.16" footer="0.16"/>
  <pageSetup paperSize="9" orientation="landscape" r:id="rId1"/>
  <headerFooter>
    <oddFooter>&amp;LFilename: &amp;F
Printed: &amp;D &amp;T&amp;CPage: &amp;P&amp;RThermo Fisher Scientific
Proprietary and Confidential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40"/>
  <sheetViews>
    <sheetView zoomScale="85" zoomScaleNormal="85" workbookViewId="0">
      <selection activeCell="D4" sqref="D4"/>
    </sheetView>
  </sheetViews>
  <sheetFormatPr defaultColWidth="8.77734375" defaultRowHeight="17.399999999999999" x14ac:dyDescent="0.25"/>
  <cols>
    <col min="1" max="1" width="13.5546875" style="82" customWidth="1"/>
    <col min="2" max="2" width="21.5546875" style="82" customWidth="1"/>
    <col min="3" max="3" width="15.33203125" style="82" bestFit="1" customWidth="1"/>
    <col min="4" max="4" width="14.109375" style="82" bestFit="1" customWidth="1"/>
    <col min="5" max="5" width="7.33203125" style="82" bestFit="1" customWidth="1"/>
    <col min="6" max="6" width="15.33203125" style="82" bestFit="1" customWidth="1"/>
    <col min="7" max="7" width="14.109375" style="82" bestFit="1" customWidth="1"/>
    <col min="8" max="8" width="7.33203125" style="82" bestFit="1" customWidth="1"/>
    <col min="9" max="9" width="15.33203125" style="82" bestFit="1" customWidth="1"/>
    <col min="10" max="10" width="14.109375" style="82" bestFit="1" customWidth="1"/>
    <col min="11" max="11" width="7.33203125" style="82" bestFit="1" customWidth="1"/>
    <col min="12" max="12" width="15.33203125" style="82" bestFit="1" customWidth="1"/>
    <col min="13" max="13" width="14.109375" style="82" bestFit="1" customWidth="1"/>
    <col min="14" max="14" width="7.33203125" style="82" bestFit="1" customWidth="1"/>
    <col min="15" max="15" width="15.33203125" style="82" bestFit="1" customWidth="1"/>
    <col min="16" max="16" width="14.109375" style="82" bestFit="1" customWidth="1"/>
    <col min="17" max="17" width="7.33203125" style="82" bestFit="1" customWidth="1"/>
    <col min="18" max="18" width="15.33203125" style="82" bestFit="1" customWidth="1"/>
    <col min="19" max="19" width="14.109375" style="82" bestFit="1" customWidth="1"/>
    <col min="20" max="20" width="7.33203125" style="82" bestFit="1" customWidth="1"/>
    <col min="21" max="21" width="15.33203125" style="82" bestFit="1" customWidth="1"/>
    <col min="22" max="22" width="14.109375" style="82" bestFit="1" customWidth="1"/>
    <col min="23" max="23" width="7.33203125" style="82" bestFit="1" customWidth="1"/>
    <col min="24" max="16384" width="8.77734375" style="82"/>
  </cols>
  <sheetData>
    <row r="1" spans="1:23" x14ac:dyDescent="0.25">
      <c r="F1" s="82">
        <v>4</v>
      </c>
      <c r="G1" s="82">
        <f>F1</f>
        <v>4</v>
      </c>
      <c r="I1" s="82">
        <f>F1+1</f>
        <v>5</v>
      </c>
      <c r="J1" s="82">
        <f>I1</f>
        <v>5</v>
      </c>
      <c r="L1" s="82">
        <f>I1+1</f>
        <v>6</v>
      </c>
      <c r="M1" s="82">
        <f>L1</f>
        <v>6</v>
      </c>
      <c r="O1" s="82">
        <f>L1+1</f>
        <v>7</v>
      </c>
      <c r="P1" s="82">
        <f>O1</f>
        <v>7</v>
      </c>
      <c r="R1" s="82">
        <f>O1+1</f>
        <v>8</v>
      </c>
      <c r="S1" s="82">
        <f>R1</f>
        <v>8</v>
      </c>
      <c r="U1" s="82">
        <f>R1+1</f>
        <v>9</v>
      </c>
      <c r="V1" s="82">
        <f>U1</f>
        <v>9</v>
      </c>
    </row>
    <row r="2" spans="1:23" x14ac:dyDescent="0.25">
      <c r="C2" s="95">
        <v>2018</v>
      </c>
      <c r="D2" s="95"/>
      <c r="E2" s="95"/>
      <c r="F2" s="95">
        <f>C2+1</f>
        <v>2019</v>
      </c>
      <c r="G2" s="95"/>
      <c r="H2" s="95"/>
      <c r="I2" s="95">
        <f t="shared" ref="I2" si="0">F2+1</f>
        <v>2020</v>
      </c>
      <c r="J2" s="95"/>
      <c r="K2" s="95"/>
      <c r="L2" s="95">
        <f t="shared" ref="L2" si="1">I2+1</f>
        <v>2021</v>
      </c>
      <c r="M2" s="95"/>
      <c r="N2" s="95"/>
      <c r="O2" s="95">
        <f t="shared" ref="O2" si="2">L2+1</f>
        <v>2022</v>
      </c>
      <c r="P2" s="95"/>
      <c r="Q2" s="95"/>
      <c r="R2" s="95">
        <f t="shared" ref="R2" si="3">O2+1</f>
        <v>2023</v>
      </c>
      <c r="S2" s="95"/>
      <c r="T2" s="95"/>
      <c r="U2" s="95">
        <f>R2+1</f>
        <v>2024</v>
      </c>
      <c r="V2" s="95"/>
      <c r="W2" s="95"/>
    </row>
    <row r="3" spans="1:23" x14ac:dyDescent="0.25">
      <c r="A3" s="82" t="s">
        <v>134</v>
      </c>
      <c r="B3" s="82" t="s">
        <v>133</v>
      </c>
      <c r="C3" s="82" t="s">
        <v>141</v>
      </c>
      <c r="D3" s="82" t="s">
        <v>132</v>
      </c>
      <c r="E3" s="82" t="s">
        <v>142</v>
      </c>
      <c r="F3" s="82" t="s">
        <v>135</v>
      </c>
      <c r="G3" s="82" t="s">
        <v>136</v>
      </c>
      <c r="H3" s="82" t="s">
        <v>137</v>
      </c>
      <c r="I3" s="82" t="s">
        <v>138</v>
      </c>
      <c r="J3" s="82" t="s">
        <v>139</v>
      </c>
      <c r="K3" s="82" t="s">
        <v>140</v>
      </c>
      <c r="L3" s="82" t="s">
        <v>138</v>
      </c>
      <c r="M3" s="82" t="s">
        <v>139</v>
      </c>
      <c r="N3" s="82" t="s">
        <v>140</v>
      </c>
      <c r="O3" s="82" t="s">
        <v>138</v>
      </c>
      <c r="P3" s="82" t="s">
        <v>139</v>
      </c>
      <c r="Q3" s="82" t="s">
        <v>140</v>
      </c>
      <c r="R3" s="82" t="s">
        <v>138</v>
      </c>
      <c r="S3" s="82" t="s">
        <v>139</v>
      </c>
      <c r="T3" s="82" t="s">
        <v>140</v>
      </c>
      <c r="U3" s="82" t="s">
        <v>138</v>
      </c>
      <c r="V3" s="82" t="s">
        <v>139</v>
      </c>
      <c r="W3" s="82" t="s">
        <v>140</v>
      </c>
    </row>
    <row r="4" spans="1:23" x14ac:dyDescent="0.25">
      <c r="A4" s="82" t="s">
        <v>131</v>
      </c>
      <c r="B4" s="82" t="s">
        <v>130</v>
      </c>
      <c r="C4" s="83">
        <v>17482489.377297528</v>
      </c>
      <c r="D4" s="83">
        <v>3212728.1815243592</v>
      </c>
      <c r="E4" s="93">
        <f t="shared" ref="E4:E10" si="4">D4/C4</f>
        <v>0.18376834741260331</v>
      </c>
      <c r="F4" s="83"/>
      <c r="G4" s="83"/>
      <c r="H4" s="93" t="e">
        <f t="shared" ref="H4:H10" si="5">G4/F4</f>
        <v>#DIV/0!</v>
      </c>
      <c r="I4" s="83"/>
      <c r="J4" s="83"/>
      <c r="K4" s="93" t="e">
        <f t="shared" ref="K4:K10" si="6">J4/I4</f>
        <v>#DIV/0!</v>
      </c>
      <c r="L4" s="83"/>
      <c r="M4" s="83"/>
      <c r="N4" s="93" t="e">
        <f t="shared" ref="N4:N10" si="7">M4/L4</f>
        <v>#DIV/0!</v>
      </c>
      <c r="O4" s="83"/>
      <c r="P4" s="83"/>
      <c r="Q4" s="93" t="e">
        <f t="shared" ref="Q4:Q10" si="8">P4/O4</f>
        <v>#DIV/0!</v>
      </c>
      <c r="R4" s="83"/>
      <c r="S4" s="83"/>
      <c r="T4" s="93" t="e">
        <f t="shared" ref="T4:T10" si="9">S4/R4</f>
        <v>#DIV/0!</v>
      </c>
      <c r="U4" s="83"/>
      <c r="V4" s="83"/>
      <c r="W4" s="93" t="e">
        <f t="shared" ref="W4:W10" si="10">V4/U4</f>
        <v>#DIV/0!</v>
      </c>
    </row>
    <row r="5" spans="1:23" x14ac:dyDescent="0.25">
      <c r="B5" s="82" t="s">
        <v>129</v>
      </c>
      <c r="C5" s="83">
        <v>6313121.164024109</v>
      </c>
      <c r="D5" s="83">
        <v>4015910.2269054488</v>
      </c>
      <c r="E5" s="93">
        <f t="shared" si="4"/>
        <v>0.63612120258208826</v>
      </c>
      <c r="F5" s="83"/>
      <c r="G5" s="83"/>
      <c r="H5" s="93" t="e">
        <f t="shared" si="5"/>
        <v>#DIV/0!</v>
      </c>
      <c r="I5" s="83"/>
      <c r="J5" s="83"/>
      <c r="K5" s="93" t="e">
        <f t="shared" si="6"/>
        <v>#DIV/0!</v>
      </c>
      <c r="L5" s="83"/>
      <c r="M5" s="83"/>
      <c r="N5" s="93" t="e">
        <f t="shared" si="7"/>
        <v>#DIV/0!</v>
      </c>
      <c r="O5" s="83"/>
      <c r="P5" s="83"/>
      <c r="Q5" s="93" t="e">
        <f t="shared" si="8"/>
        <v>#DIV/0!</v>
      </c>
      <c r="R5" s="83"/>
      <c r="S5" s="83"/>
      <c r="T5" s="93" t="e">
        <f t="shared" si="9"/>
        <v>#DIV/0!</v>
      </c>
      <c r="U5" s="83"/>
      <c r="V5" s="83"/>
      <c r="W5" s="93" t="e">
        <f t="shared" si="10"/>
        <v>#DIV/0!</v>
      </c>
    </row>
    <row r="6" spans="1:23" x14ac:dyDescent="0.25">
      <c r="B6" s="82" t="s">
        <v>128</v>
      </c>
      <c r="C6" s="83">
        <v>6604495.9869790683</v>
      </c>
      <c r="D6" s="83">
        <v>4417501.2495959941</v>
      </c>
      <c r="E6" s="93">
        <f t="shared" si="4"/>
        <v>0.66886273506793104</v>
      </c>
      <c r="F6" s="83"/>
      <c r="G6" s="83"/>
      <c r="H6" s="93" t="e">
        <f t="shared" si="5"/>
        <v>#DIV/0!</v>
      </c>
      <c r="I6" s="83"/>
      <c r="J6" s="83"/>
      <c r="K6" s="93" t="e">
        <f t="shared" si="6"/>
        <v>#DIV/0!</v>
      </c>
      <c r="L6" s="83"/>
      <c r="M6" s="83"/>
      <c r="N6" s="93" t="e">
        <f t="shared" si="7"/>
        <v>#DIV/0!</v>
      </c>
      <c r="O6" s="83"/>
      <c r="P6" s="83"/>
      <c r="Q6" s="93" t="e">
        <f t="shared" si="8"/>
        <v>#DIV/0!</v>
      </c>
      <c r="R6" s="83"/>
      <c r="S6" s="83"/>
      <c r="T6" s="93" t="e">
        <f t="shared" si="9"/>
        <v>#DIV/0!</v>
      </c>
      <c r="U6" s="83"/>
      <c r="V6" s="83"/>
      <c r="W6" s="93" t="e">
        <f t="shared" si="10"/>
        <v>#DIV/0!</v>
      </c>
    </row>
    <row r="7" spans="1:23" x14ac:dyDescent="0.25">
      <c r="B7" s="82" t="s">
        <v>127</v>
      </c>
      <c r="C7" s="83">
        <v>12626242.328048218</v>
      </c>
      <c r="D7" s="83">
        <v>10441366.589954168</v>
      </c>
      <c r="E7" s="93">
        <f t="shared" si="4"/>
        <v>0.82695756335671478</v>
      </c>
      <c r="F7" s="83"/>
      <c r="G7" s="83"/>
      <c r="H7" s="93" t="e">
        <f t="shared" si="5"/>
        <v>#DIV/0!</v>
      </c>
      <c r="I7" s="83"/>
      <c r="J7" s="83"/>
      <c r="K7" s="93" t="e">
        <f t="shared" si="6"/>
        <v>#DIV/0!</v>
      </c>
      <c r="L7" s="83"/>
      <c r="M7" s="83"/>
      <c r="N7" s="93" t="e">
        <f t="shared" si="7"/>
        <v>#DIV/0!</v>
      </c>
      <c r="O7" s="83"/>
      <c r="P7" s="83"/>
      <c r="Q7" s="93" t="e">
        <f t="shared" si="8"/>
        <v>#DIV/0!</v>
      </c>
      <c r="R7" s="83"/>
      <c r="S7" s="83"/>
      <c r="T7" s="93" t="e">
        <f t="shared" si="9"/>
        <v>#DIV/0!</v>
      </c>
      <c r="U7" s="83"/>
      <c r="V7" s="83"/>
      <c r="W7" s="93" t="e">
        <f t="shared" si="10"/>
        <v>#DIV/0!</v>
      </c>
    </row>
    <row r="8" spans="1:23" x14ac:dyDescent="0.25">
      <c r="B8" s="82" t="s">
        <v>126</v>
      </c>
      <c r="C8" s="83">
        <v>18453738.787147395</v>
      </c>
      <c r="D8" s="83">
        <v>7831024.9424656257</v>
      </c>
      <c r="E8" s="93">
        <f t="shared" si="4"/>
        <v>0.42435980224884046</v>
      </c>
      <c r="F8" s="83"/>
      <c r="G8" s="83"/>
      <c r="H8" s="93" t="e">
        <f t="shared" si="5"/>
        <v>#DIV/0!</v>
      </c>
      <c r="I8" s="83"/>
      <c r="J8" s="83"/>
      <c r="K8" s="93" t="e">
        <f t="shared" si="6"/>
        <v>#DIV/0!</v>
      </c>
      <c r="L8" s="83"/>
      <c r="M8" s="83"/>
      <c r="N8" s="93" t="e">
        <f t="shared" si="7"/>
        <v>#DIV/0!</v>
      </c>
      <c r="O8" s="83"/>
      <c r="P8" s="83"/>
      <c r="Q8" s="93" t="e">
        <f t="shared" si="8"/>
        <v>#DIV/0!</v>
      </c>
      <c r="R8" s="83"/>
      <c r="S8" s="83"/>
      <c r="T8" s="93" t="e">
        <f t="shared" si="9"/>
        <v>#DIV/0!</v>
      </c>
      <c r="U8" s="83"/>
      <c r="V8" s="83"/>
      <c r="W8" s="93" t="e">
        <f t="shared" si="10"/>
        <v>#DIV/0!</v>
      </c>
    </row>
    <row r="9" spans="1:23" x14ac:dyDescent="0.25">
      <c r="B9" s="82" t="s">
        <v>125</v>
      </c>
      <c r="C9" s="83">
        <v>20007737.842907175</v>
      </c>
      <c r="D9" s="83">
        <v>11144150.879662622</v>
      </c>
      <c r="E9" s="93">
        <f t="shared" si="4"/>
        <v>0.55699204813468051</v>
      </c>
      <c r="F9" s="83"/>
      <c r="G9" s="83"/>
      <c r="H9" s="93" t="e">
        <f t="shared" si="5"/>
        <v>#DIV/0!</v>
      </c>
      <c r="I9" s="83"/>
      <c r="J9" s="83"/>
      <c r="K9" s="93" t="e">
        <f t="shared" si="6"/>
        <v>#DIV/0!</v>
      </c>
      <c r="L9" s="83"/>
      <c r="M9" s="83"/>
      <c r="N9" s="93" t="e">
        <f t="shared" si="7"/>
        <v>#DIV/0!</v>
      </c>
      <c r="O9" s="83"/>
      <c r="P9" s="83"/>
      <c r="Q9" s="93" t="e">
        <f t="shared" si="8"/>
        <v>#DIV/0!</v>
      </c>
      <c r="R9" s="83"/>
      <c r="S9" s="83"/>
      <c r="T9" s="93" t="e">
        <f t="shared" si="9"/>
        <v>#DIV/0!</v>
      </c>
      <c r="U9" s="83"/>
      <c r="V9" s="83"/>
      <c r="W9" s="93" t="e">
        <f t="shared" si="10"/>
        <v>#DIV/0!</v>
      </c>
    </row>
    <row r="10" spans="1:23" x14ac:dyDescent="0.25">
      <c r="B10" s="82" t="s">
        <v>124</v>
      </c>
      <c r="C10" s="83">
        <v>2330998.5836396706</v>
      </c>
      <c r="D10" s="83">
        <v>602386.53403581737</v>
      </c>
      <c r="E10" s="93">
        <f t="shared" si="4"/>
        <v>0.2584242385489734</v>
      </c>
      <c r="F10" s="83"/>
      <c r="G10" s="83"/>
      <c r="H10" s="93" t="e">
        <f t="shared" si="5"/>
        <v>#DIV/0!</v>
      </c>
      <c r="I10" s="83"/>
      <c r="J10" s="83"/>
      <c r="K10" s="93" t="e">
        <f t="shared" si="6"/>
        <v>#DIV/0!</v>
      </c>
      <c r="L10" s="83"/>
      <c r="M10" s="83"/>
      <c r="N10" s="93" t="e">
        <f t="shared" si="7"/>
        <v>#DIV/0!</v>
      </c>
      <c r="O10" s="83"/>
      <c r="P10" s="83"/>
      <c r="Q10" s="93" t="e">
        <f t="shared" si="8"/>
        <v>#DIV/0!</v>
      </c>
      <c r="R10" s="83"/>
      <c r="S10" s="83"/>
      <c r="T10" s="93" t="e">
        <f t="shared" si="9"/>
        <v>#DIV/0!</v>
      </c>
      <c r="U10" s="83"/>
      <c r="V10" s="83"/>
      <c r="W10" s="93" t="e">
        <f t="shared" si="10"/>
        <v>#DIV/0!</v>
      </c>
    </row>
    <row r="11" spans="1:23" x14ac:dyDescent="0.25">
      <c r="A11" s="92"/>
      <c r="B11" s="92" t="s">
        <v>17</v>
      </c>
      <c r="C11" s="91">
        <f>SUM(C4:C10)</f>
        <v>83818824.070043162</v>
      </c>
      <c r="D11" s="91">
        <f>SUM(D4:D10)</f>
        <v>41665068.604144037</v>
      </c>
      <c r="E11" s="90">
        <f>D11/C11</f>
        <v>0.49708486209883646</v>
      </c>
      <c r="F11" s="91" t="e">
        <f>VLOOKUP($B11,Market!$B$39:$J$43,F$1,0)</f>
        <v>#N/A</v>
      </c>
      <c r="G11" s="91" t="e">
        <f>VLOOKUP($B11,Rev!$B$16:$J$20,G$1,0)</f>
        <v>#N/A</v>
      </c>
      <c r="H11" s="90" t="e">
        <f>G11/F11</f>
        <v>#N/A</v>
      </c>
      <c r="I11" s="91" t="e">
        <f>VLOOKUP($B11,Market!$B$39:$J$43,I$1,0)</f>
        <v>#N/A</v>
      </c>
      <c r="J11" s="91" t="e">
        <f>VLOOKUP($B11,Rev!$B$16:$J$20,J$1,0)</f>
        <v>#N/A</v>
      </c>
      <c r="K11" s="90" t="e">
        <f>J11/I11</f>
        <v>#N/A</v>
      </c>
      <c r="L11" s="91" t="e">
        <f>VLOOKUP($B11,Market!$B$39:$J$43,L$1,0)</f>
        <v>#N/A</v>
      </c>
      <c r="M11" s="91" t="e">
        <f>VLOOKUP($B11,Rev!$B$16:$J$20,M$1,0)</f>
        <v>#N/A</v>
      </c>
      <c r="N11" s="90" t="e">
        <f>M11/L11</f>
        <v>#N/A</v>
      </c>
      <c r="O11" s="91" t="e">
        <f>VLOOKUP($B11,Market!$B$39:$J$43,O$1,0)</f>
        <v>#N/A</v>
      </c>
      <c r="P11" s="91" t="e">
        <f>VLOOKUP($B11,Rev!$B$16:$J$20,P$1,0)</f>
        <v>#N/A</v>
      </c>
      <c r="Q11" s="90" t="e">
        <f>P11/O11</f>
        <v>#N/A</v>
      </c>
      <c r="R11" s="91" t="e">
        <f>VLOOKUP($B11,Market!$B$39:$J$43,R$1,0)</f>
        <v>#N/A</v>
      </c>
      <c r="S11" s="91" t="e">
        <f>VLOOKUP($B11,Rev!$B$16:$J$20,S$1,0)</f>
        <v>#N/A</v>
      </c>
      <c r="T11" s="90" t="e">
        <f>S11/R11</f>
        <v>#N/A</v>
      </c>
      <c r="U11" s="91" t="e">
        <f>VLOOKUP($B11,Market!$B$39:$J$43,U$1,0)</f>
        <v>#N/A</v>
      </c>
      <c r="V11" s="91" t="e">
        <f>VLOOKUP($B11,Rev!$B$16:$J$20,V$1,0)</f>
        <v>#N/A</v>
      </c>
      <c r="W11" s="90" t="e">
        <f>V11/U11</f>
        <v>#N/A</v>
      </c>
    </row>
    <row r="12" spans="1:23" x14ac:dyDescent="0.25">
      <c r="C12" s="83"/>
      <c r="D12" s="83"/>
      <c r="E12" s="93"/>
      <c r="F12" s="83"/>
      <c r="G12" s="83"/>
      <c r="H12" s="93"/>
      <c r="I12" s="83"/>
      <c r="J12" s="83"/>
      <c r="K12" s="93"/>
      <c r="L12" s="83"/>
      <c r="M12" s="83"/>
      <c r="N12" s="93"/>
      <c r="O12" s="83"/>
      <c r="P12" s="83"/>
      <c r="Q12" s="93"/>
      <c r="R12" s="83"/>
      <c r="S12" s="83"/>
      <c r="T12" s="93"/>
      <c r="U12" s="83"/>
      <c r="V12" s="83"/>
      <c r="W12" s="93"/>
    </row>
    <row r="13" spans="1:23" x14ac:dyDescent="0.25">
      <c r="A13" s="82" t="s">
        <v>123</v>
      </c>
      <c r="B13" s="82" t="s">
        <v>122</v>
      </c>
      <c r="C13" s="83">
        <v>9709655.057013493</v>
      </c>
      <c r="D13" s="83">
        <v>1797995.1229195774</v>
      </c>
      <c r="E13" s="93">
        <f t="shared" ref="E13:E20" si="11">D13/C13</f>
        <v>0.18517600392208031</v>
      </c>
      <c r="F13" s="83"/>
      <c r="G13" s="83"/>
      <c r="H13" s="93" t="e">
        <f t="shared" ref="H13:H20" si="12">G13/F13</f>
        <v>#DIV/0!</v>
      </c>
      <c r="I13" s="83"/>
      <c r="J13" s="83"/>
      <c r="K13" s="93" t="e">
        <f t="shared" ref="K13:K20" si="13">J13/I13</f>
        <v>#DIV/0!</v>
      </c>
      <c r="L13" s="83"/>
      <c r="M13" s="83"/>
      <c r="N13" s="93" t="e">
        <f t="shared" ref="N13:N20" si="14">M13/L13</f>
        <v>#DIV/0!</v>
      </c>
      <c r="O13" s="83"/>
      <c r="P13" s="83"/>
      <c r="Q13" s="93" t="e">
        <f t="shared" ref="Q13:Q20" si="15">P13/O13</f>
        <v>#DIV/0!</v>
      </c>
      <c r="R13" s="83"/>
      <c r="S13" s="83"/>
      <c r="T13" s="93" t="e">
        <f t="shared" ref="T13:T20" si="16">S13/R13</f>
        <v>#DIV/0!</v>
      </c>
      <c r="U13" s="83"/>
      <c r="V13" s="83"/>
      <c r="W13" s="93" t="e">
        <f t="shared" ref="W13:W20" si="17">V13/U13</f>
        <v>#DIV/0!</v>
      </c>
    </row>
    <row r="14" spans="1:23" x14ac:dyDescent="0.25">
      <c r="B14" s="82" t="s">
        <v>121</v>
      </c>
      <c r="C14" s="83">
        <v>6184472.8568558889</v>
      </c>
      <c r="D14" s="83">
        <v>3595990.2458391548</v>
      </c>
      <c r="E14" s="93">
        <f t="shared" si="11"/>
        <v>0.58145460883586331</v>
      </c>
      <c r="F14" s="83"/>
      <c r="G14" s="83"/>
      <c r="H14" s="93" t="e">
        <f t="shared" si="12"/>
        <v>#DIV/0!</v>
      </c>
      <c r="I14" s="83"/>
      <c r="J14" s="83"/>
      <c r="K14" s="93" t="e">
        <f t="shared" si="13"/>
        <v>#DIV/0!</v>
      </c>
      <c r="L14" s="83"/>
      <c r="M14" s="83"/>
      <c r="N14" s="93" t="e">
        <f t="shared" si="14"/>
        <v>#DIV/0!</v>
      </c>
      <c r="O14" s="83"/>
      <c r="P14" s="83"/>
      <c r="Q14" s="93" t="e">
        <f t="shared" si="15"/>
        <v>#DIV/0!</v>
      </c>
      <c r="R14" s="83"/>
      <c r="S14" s="83"/>
      <c r="T14" s="93" t="e">
        <f t="shared" si="16"/>
        <v>#DIV/0!</v>
      </c>
      <c r="U14" s="83"/>
      <c r="V14" s="83"/>
      <c r="W14" s="93" t="e">
        <f t="shared" si="17"/>
        <v>#DIV/0!</v>
      </c>
    </row>
    <row r="15" spans="1:23" x14ac:dyDescent="0.25">
      <c r="B15" s="82" t="s">
        <v>120</v>
      </c>
      <c r="C15" s="83">
        <v>10000944.708723897</v>
      </c>
      <c r="D15" s="83">
        <v>1598217.8870396244</v>
      </c>
      <c r="E15" s="93">
        <f t="shared" si="11"/>
        <v>0.15980669162639077</v>
      </c>
      <c r="F15" s="83"/>
      <c r="G15" s="83"/>
      <c r="H15" s="93" t="e">
        <f t="shared" si="12"/>
        <v>#DIV/0!</v>
      </c>
      <c r="I15" s="83"/>
      <c r="J15" s="83"/>
      <c r="K15" s="93" t="e">
        <f t="shared" si="13"/>
        <v>#DIV/0!</v>
      </c>
      <c r="L15" s="83"/>
      <c r="M15" s="83"/>
      <c r="N15" s="93" t="e">
        <f t="shared" si="14"/>
        <v>#DIV/0!</v>
      </c>
      <c r="O15" s="83"/>
      <c r="P15" s="83"/>
      <c r="Q15" s="93" t="e">
        <f t="shared" si="15"/>
        <v>#DIV/0!</v>
      </c>
      <c r="R15" s="83"/>
      <c r="S15" s="83"/>
      <c r="T15" s="93" t="e">
        <f t="shared" si="16"/>
        <v>#DIV/0!</v>
      </c>
      <c r="U15" s="83"/>
      <c r="V15" s="83"/>
      <c r="W15" s="93" t="e">
        <f t="shared" si="17"/>
        <v>#DIV/0!</v>
      </c>
    </row>
    <row r="16" spans="1:23" x14ac:dyDescent="0.25">
      <c r="B16" s="82" t="s">
        <v>119</v>
      </c>
      <c r="C16" s="83">
        <v>6796758.5399094438</v>
      </c>
      <c r="D16" s="83">
        <v>2297438.2126194602</v>
      </c>
      <c r="E16" s="93">
        <f t="shared" si="11"/>
        <v>0.33801968969903556</v>
      </c>
      <c r="F16" s="83"/>
      <c r="G16" s="83"/>
      <c r="H16" s="93" t="e">
        <f t="shared" si="12"/>
        <v>#DIV/0!</v>
      </c>
      <c r="I16" s="83"/>
      <c r="J16" s="83"/>
      <c r="K16" s="93" t="e">
        <f t="shared" si="13"/>
        <v>#DIV/0!</v>
      </c>
      <c r="L16" s="83"/>
      <c r="M16" s="83"/>
      <c r="N16" s="93" t="e">
        <f t="shared" si="14"/>
        <v>#DIV/0!</v>
      </c>
      <c r="O16" s="83"/>
      <c r="P16" s="83"/>
      <c r="Q16" s="93" t="e">
        <f t="shared" si="15"/>
        <v>#DIV/0!</v>
      </c>
      <c r="R16" s="83"/>
      <c r="S16" s="83"/>
      <c r="T16" s="93" t="e">
        <f t="shared" si="16"/>
        <v>#DIV/0!</v>
      </c>
      <c r="U16" s="83"/>
      <c r="V16" s="83"/>
      <c r="W16" s="93" t="e">
        <f t="shared" si="17"/>
        <v>#DIV/0!</v>
      </c>
    </row>
    <row r="17" spans="1:23" x14ac:dyDescent="0.25">
      <c r="B17" s="82" t="s">
        <v>118</v>
      </c>
      <c r="C17" s="83">
        <v>47771502.880506381</v>
      </c>
      <c r="D17" s="83">
        <v>5793539.8405186385</v>
      </c>
      <c r="E17" s="93">
        <f t="shared" si="11"/>
        <v>0.1212760639959424</v>
      </c>
      <c r="F17" s="83"/>
      <c r="G17" s="83"/>
      <c r="H17" s="93" t="e">
        <f t="shared" si="12"/>
        <v>#DIV/0!</v>
      </c>
      <c r="I17" s="83"/>
      <c r="J17" s="83"/>
      <c r="K17" s="93" t="e">
        <f t="shared" si="13"/>
        <v>#DIV/0!</v>
      </c>
      <c r="L17" s="83"/>
      <c r="M17" s="83"/>
      <c r="N17" s="93" t="e">
        <f t="shared" si="14"/>
        <v>#DIV/0!</v>
      </c>
      <c r="O17" s="83"/>
      <c r="P17" s="83"/>
      <c r="Q17" s="93" t="e">
        <f t="shared" si="15"/>
        <v>#DIV/0!</v>
      </c>
      <c r="R17" s="83"/>
      <c r="S17" s="83"/>
      <c r="T17" s="93" t="e">
        <f t="shared" si="16"/>
        <v>#DIV/0!</v>
      </c>
      <c r="U17" s="83"/>
      <c r="V17" s="83"/>
      <c r="W17" s="93" t="e">
        <f t="shared" si="17"/>
        <v>#DIV/0!</v>
      </c>
    </row>
    <row r="18" spans="1:23" x14ac:dyDescent="0.25">
      <c r="B18" s="82" t="s">
        <v>117</v>
      </c>
      <c r="C18" s="83">
        <v>29128965.171040475</v>
      </c>
      <c r="D18" s="83">
        <v>9589307.3222377468</v>
      </c>
      <c r="E18" s="93">
        <f t="shared" si="11"/>
        <v>0.32920178475036505</v>
      </c>
      <c r="F18" s="83"/>
      <c r="G18" s="83"/>
      <c r="H18" s="93" t="e">
        <f t="shared" si="12"/>
        <v>#DIV/0!</v>
      </c>
      <c r="I18" s="83"/>
      <c r="J18" s="83"/>
      <c r="K18" s="93" t="e">
        <f t="shared" si="13"/>
        <v>#DIV/0!</v>
      </c>
      <c r="L18" s="83"/>
      <c r="M18" s="83"/>
      <c r="N18" s="93" t="e">
        <f t="shared" si="14"/>
        <v>#DIV/0!</v>
      </c>
      <c r="O18" s="83"/>
      <c r="P18" s="83"/>
      <c r="Q18" s="93" t="e">
        <f t="shared" si="15"/>
        <v>#DIV/0!</v>
      </c>
      <c r="R18" s="83"/>
      <c r="S18" s="83"/>
      <c r="T18" s="93" t="e">
        <f t="shared" si="16"/>
        <v>#DIV/0!</v>
      </c>
      <c r="U18" s="83"/>
      <c r="V18" s="83"/>
      <c r="W18" s="93" t="e">
        <f t="shared" si="17"/>
        <v>#DIV/0!</v>
      </c>
    </row>
    <row r="19" spans="1:23" x14ac:dyDescent="0.25">
      <c r="B19" s="82" t="s">
        <v>116</v>
      </c>
      <c r="C19" s="83">
        <v>3883862.0228053969</v>
      </c>
      <c r="D19" s="83">
        <v>0</v>
      </c>
      <c r="E19" s="93">
        <f t="shared" si="11"/>
        <v>0</v>
      </c>
      <c r="F19" s="83"/>
      <c r="G19" s="83"/>
      <c r="H19" s="93" t="e">
        <f t="shared" si="12"/>
        <v>#DIV/0!</v>
      </c>
      <c r="I19" s="83"/>
      <c r="J19" s="83"/>
      <c r="K19" s="93" t="e">
        <f t="shared" si="13"/>
        <v>#DIV/0!</v>
      </c>
      <c r="L19" s="83"/>
      <c r="M19" s="83"/>
      <c r="N19" s="93" t="e">
        <f t="shared" si="14"/>
        <v>#DIV/0!</v>
      </c>
      <c r="O19" s="83"/>
      <c r="P19" s="83"/>
      <c r="Q19" s="93" t="e">
        <f t="shared" si="15"/>
        <v>#DIV/0!</v>
      </c>
      <c r="R19" s="83"/>
      <c r="S19" s="83"/>
      <c r="T19" s="93" t="e">
        <f t="shared" si="16"/>
        <v>#DIV/0!</v>
      </c>
      <c r="U19" s="83"/>
      <c r="V19" s="83"/>
      <c r="W19" s="93" t="e">
        <f t="shared" si="17"/>
        <v>#DIV/0!</v>
      </c>
    </row>
    <row r="20" spans="1:23" x14ac:dyDescent="0.25">
      <c r="A20" s="92"/>
      <c r="B20" s="92" t="s">
        <v>16</v>
      </c>
      <c r="C20" s="91">
        <f>SUM(C13:C19)</f>
        <v>113476161.23685497</v>
      </c>
      <c r="D20" s="91">
        <f>SUM(D13:D19)</f>
        <v>24672488.631174199</v>
      </c>
      <c r="E20" s="90">
        <f t="shared" si="11"/>
        <v>0.21742442079685922</v>
      </c>
      <c r="F20" s="91" t="e">
        <f>VLOOKUP($B20,Market!$B$39:$J$43,F$1,0)</f>
        <v>#N/A</v>
      </c>
      <c r="G20" s="91" t="e">
        <f>VLOOKUP($B20,Rev!$B$16:$J$20,G$1,0)</f>
        <v>#N/A</v>
      </c>
      <c r="H20" s="90" t="e">
        <f t="shared" si="12"/>
        <v>#N/A</v>
      </c>
      <c r="I20" s="91" t="e">
        <f>VLOOKUP($B20,Market!$B$39:$J$43,I$1,0)</f>
        <v>#N/A</v>
      </c>
      <c r="J20" s="91" t="e">
        <f>VLOOKUP($B20,Rev!$B$16:$J$20,J$1,0)</f>
        <v>#N/A</v>
      </c>
      <c r="K20" s="90" t="e">
        <f t="shared" si="13"/>
        <v>#N/A</v>
      </c>
      <c r="L20" s="91" t="e">
        <f>VLOOKUP($B20,Market!$B$39:$J$43,L$1,0)</f>
        <v>#N/A</v>
      </c>
      <c r="M20" s="91" t="e">
        <f>VLOOKUP($B20,Rev!$B$16:$J$20,M$1,0)</f>
        <v>#N/A</v>
      </c>
      <c r="N20" s="90" t="e">
        <f t="shared" si="14"/>
        <v>#N/A</v>
      </c>
      <c r="O20" s="91" t="e">
        <f>VLOOKUP($B20,Market!$B$39:$J$43,O$1,0)</f>
        <v>#N/A</v>
      </c>
      <c r="P20" s="91" t="e">
        <f>VLOOKUP($B20,Rev!$B$16:$J$20,P$1,0)</f>
        <v>#N/A</v>
      </c>
      <c r="Q20" s="90" t="e">
        <f t="shared" si="15"/>
        <v>#N/A</v>
      </c>
      <c r="R20" s="91" t="e">
        <f>VLOOKUP($B20,Market!$B$39:$J$43,R$1,0)</f>
        <v>#N/A</v>
      </c>
      <c r="S20" s="91" t="e">
        <f>VLOOKUP($B20,Rev!$B$16:$J$20,S$1,0)</f>
        <v>#N/A</v>
      </c>
      <c r="T20" s="90" t="e">
        <f t="shared" si="16"/>
        <v>#N/A</v>
      </c>
      <c r="U20" s="91" t="e">
        <f>VLOOKUP($B20,Market!$B$39:$J$43,U$1,0)</f>
        <v>#N/A</v>
      </c>
      <c r="V20" s="91" t="e">
        <f>VLOOKUP($B20,Rev!$B$16:$J$20,V$1,0)</f>
        <v>#N/A</v>
      </c>
      <c r="W20" s="90" t="e">
        <f t="shared" si="17"/>
        <v>#N/A</v>
      </c>
    </row>
    <row r="21" spans="1:23" x14ac:dyDescent="0.25">
      <c r="C21" s="83"/>
      <c r="D21" s="83"/>
      <c r="E21" s="93"/>
      <c r="F21" s="83"/>
      <c r="G21" s="83"/>
      <c r="H21" s="93"/>
      <c r="I21" s="83"/>
      <c r="J21" s="83"/>
      <c r="K21" s="93"/>
      <c r="L21" s="83"/>
      <c r="M21" s="83"/>
      <c r="N21" s="93"/>
      <c r="O21" s="83"/>
      <c r="P21" s="83"/>
      <c r="Q21" s="93"/>
      <c r="R21" s="83"/>
      <c r="S21" s="83"/>
      <c r="T21" s="93"/>
      <c r="U21" s="83"/>
      <c r="V21" s="83"/>
      <c r="W21" s="93"/>
    </row>
    <row r="22" spans="1:23" x14ac:dyDescent="0.25">
      <c r="A22" s="82" t="s">
        <v>115</v>
      </c>
      <c r="B22" s="82" t="s">
        <v>114</v>
      </c>
      <c r="C22" s="83">
        <v>3882272.7058261321</v>
      </c>
      <c r="D22" s="83">
        <v>2104468.2417723476</v>
      </c>
      <c r="E22" s="93">
        <f t="shared" ref="E22:E27" si="18">D22/C22</f>
        <v>0.54207120448137736</v>
      </c>
      <c r="F22" s="83"/>
      <c r="G22" s="83"/>
      <c r="H22" s="93" t="e">
        <f t="shared" ref="H22:H27" si="19">G22/F22</f>
        <v>#DIV/0!</v>
      </c>
      <c r="I22" s="83"/>
      <c r="J22" s="83"/>
      <c r="K22" s="93" t="e">
        <f t="shared" ref="K22:K27" si="20">J22/I22</f>
        <v>#DIV/0!</v>
      </c>
      <c r="L22" s="83"/>
      <c r="M22" s="83"/>
      <c r="N22" s="93" t="e">
        <f t="shared" ref="N22:N27" si="21">M22/L22</f>
        <v>#DIV/0!</v>
      </c>
      <c r="O22" s="83"/>
      <c r="P22" s="83"/>
      <c r="Q22" s="93" t="e">
        <f t="shared" ref="Q22:Q27" si="22">P22/O22</f>
        <v>#DIV/0!</v>
      </c>
      <c r="R22" s="83"/>
      <c r="S22" s="83"/>
      <c r="T22" s="93" t="e">
        <f t="shared" ref="T22:T27" si="23">S22/R22</f>
        <v>#DIV/0!</v>
      </c>
      <c r="U22" s="83"/>
      <c r="V22" s="83"/>
      <c r="W22" s="93" t="e">
        <f t="shared" ref="W22:W27" si="24">V22/U22</f>
        <v>#DIV/0!</v>
      </c>
    </row>
    <row r="23" spans="1:23" x14ac:dyDescent="0.25">
      <c r="B23" s="82" t="s">
        <v>113</v>
      </c>
      <c r="C23" s="83">
        <v>4852840.882282665</v>
      </c>
      <c r="D23" s="83">
        <v>2304893.7886078092</v>
      </c>
      <c r="E23" s="93">
        <f t="shared" si="18"/>
        <v>0.47495762678368308</v>
      </c>
      <c r="F23" s="83"/>
      <c r="G23" s="83"/>
      <c r="H23" s="93" t="e">
        <f t="shared" si="19"/>
        <v>#DIV/0!</v>
      </c>
      <c r="I23" s="83"/>
      <c r="J23" s="83"/>
      <c r="K23" s="93" t="e">
        <f t="shared" si="20"/>
        <v>#DIV/0!</v>
      </c>
      <c r="L23" s="83"/>
      <c r="M23" s="83"/>
      <c r="N23" s="93" t="e">
        <f t="shared" si="21"/>
        <v>#DIV/0!</v>
      </c>
      <c r="O23" s="83"/>
      <c r="P23" s="83"/>
      <c r="Q23" s="93" t="e">
        <f t="shared" si="22"/>
        <v>#DIV/0!</v>
      </c>
      <c r="R23" s="83"/>
      <c r="S23" s="83"/>
      <c r="T23" s="93" t="e">
        <f t="shared" si="23"/>
        <v>#DIV/0!</v>
      </c>
      <c r="U23" s="83"/>
      <c r="V23" s="83"/>
      <c r="W23" s="93" t="e">
        <f t="shared" si="24"/>
        <v>#DIV/0!</v>
      </c>
    </row>
    <row r="24" spans="1:23" x14ac:dyDescent="0.25">
      <c r="B24" s="82" t="s">
        <v>112</v>
      </c>
      <c r="C24" s="83">
        <v>3882272.7058261321</v>
      </c>
      <c r="D24" s="83">
        <v>2104468.2417723476</v>
      </c>
      <c r="E24" s="93">
        <f t="shared" si="18"/>
        <v>0.54207120448137736</v>
      </c>
      <c r="F24" s="83"/>
      <c r="G24" s="83"/>
      <c r="H24" s="93" t="e">
        <f t="shared" si="19"/>
        <v>#DIV/0!</v>
      </c>
      <c r="I24" s="83"/>
      <c r="J24" s="83"/>
      <c r="K24" s="93" t="e">
        <f t="shared" si="20"/>
        <v>#DIV/0!</v>
      </c>
      <c r="L24" s="83"/>
      <c r="M24" s="83"/>
      <c r="N24" s="93" t="e">
        <f t="shared" si="21"/>
        <v>#DIV/0!</v>
      </c>
      <c r="O24" s="83"/>
      <c r="P24" s="83"/>
      <c r="Q24" s="93" t="e">
        <f t="shared" si="22"/>
        <v>#DIV/0!</v>
      </c>
      <c r="R24" s="83"/>
      <c r="S24" s="83"/>
      <c r="T24" s="93" t="e">
        <f t="shared" si="23"/>
        <v>#DIV/0!</v>
      </c>
      <c r="U24" s="83"/>
      <c r="V24" s="83"/>
      <c r="W24" s="93" t="e">
        <f t="shared" si="24"/>
        <v>#DIV/0!</v>
      </c>
    </row>
    <row r="25" spans="1:23" x14ac:dyDescent="0.25">
      <c r="B25" s="82" t="s">
        <v>111</v>
      </c>
      <c r="C25" s="83">
        <v>6308693.1469674641</v>
      </c>
      <c r="D25" s="83">
        <v>2906170.4291141941</v>
      </c>
      <c r="E25" s="93">
        <f t="shared" si="18"/>
        <v>0.46066124336878961</v>
      </c>
      <c r="F25" s="83"/>
      <c r="G25" s="83"/>
      <c r="H25" s="93" t="e">
        <f t="shared" si="19"/>
        <v>#DIV/0!</v>
      </c>
      <c r="I25" s="83"/>
      <c r="J25" s="83"/>
      <c r="K25" s="93" t="e">
        <f t="shared" si="20"/>
        <v>#DIV/0!</v>
      </c>
      <c r="L25" s="83"/>
      <c r="M25" s="83"/>
      <c r="N25" s="93" t="e">
        <f t="shared" si="21"/>
        <v>#DIV/0!</v>
      </c>
      <c r="O25" s="83"/>
      <c r="P25" s="83"/>
      <c r="Q25" s="93" t="e">
        <f t="shared" si="22"/>
        <v>#DIV/0!</v>
      </c>
      <c r="R25" s="83"/>
      <c r="S25" s="83"/>
      <c r="T25" s="93" t="e">
        <f t="shared" si="23"/>
        <v>#DIV/0!</v>
      </c>
      <c r="U25" s="83"/>
      <c r="V25" s="83"/>
      <c r="W25" s="93" t="e">
        <f t="shared" si="24"/>
        <v>#DIV/0!</v>
      </c>
    </row>
    <row r="26" spans="1:23" x14ac:dyDescent="0.25">
      <c r="B26" s="82" t="s">
        <v>110</v>
      </c>
      <c r="C26" s="83">
        <v>1455852.2646847994</v>
      </c>
      <c r="D26" s="83">
        <v>0</v>
      </c>
      <c r="E26" s="93">
        <f t="shared" si="18"/>
        <v>0</v>
      </c>
      <c r="F26" s="83"/>
      <c r="G26" s="83"/>
      <c r="H26" s="93" t="e">
        <f t="shared" si="19"/>
        <v>#DIV/0!</v>
      </c>
      <c r="I26" s="83"/>
      <c r="J26" s="83"/>
      <c r="K26" s="93" t="e">
        <f t="shared" si="20"/>
        <v>#DIV/0!</v>
      </c>
      <c r="L26" s="83"/>
      <c r="M26" s="83"/>
      <c r="N26" s="93" t="e">
        <f t="shared" si="21"/>
        <v>#DIV/0!</v>
      </c>
      <c r="O26" s="83"/>
      <c r="P26" s="83"/>
      <c r="Q26" s="93" t="e">
        <f t="shared" si="22"/>
        <v>#DIV/0!</v>
      </c>
      <c r="R26" s="83"/>
      <c r="S26" s="83"/>
      <c r="T26" s="93" t="e">
        <f t="shared" si="23"/>
        <v>#DIV/0!</v>
      </c>
      <c r="U26" s="83"/>
      <c r="V26" s="83"/>
      <c r="W26" s="93" t="e">
        <f t="shared" si="24"/>
        <v>#DIV/0!</v>
      </c>
    </row>
    <row r="27" spans="1:23" x14ac:dyDescent="0.25">
      <c r="A27" s="92"/>
      <c r="B27" s="92" t="s">
        <v>18</v>
      </c>
      <c r="C27" s="91">
        <f>SUM(C22:C26)</f>
        <v>20381931.705587193</v>
      </c>
      <c r="D27" s="91">
        <f>SUM(D22:D26)</f>
        <v>9420000.7012666985</v>
      </c>
      <c r="E27" s="90">
        <f t="shared" si="18"/>
        <v>0.46217408817459843</v>
      </c>
      <c r="F27" s="91" t="e">
        <f>VLOOKUP($B27,Market!$B$39:$J$43,F$1,0)</f>
        <v>#N/A</v>
      </c>
      <c r="G27" s="91" t="e">
        <f>VLOOKUP($B27,Rev!$B$16:$J$20,G$1,0)</f>
        <v>#N/A</v>
      </c>
      <c r="H27" s="90" t="e">
        <f t="shared" si="19"/>
        <v>#N/A</v>
      </c>
      <c r="I27" s="91" t="e">
        <f>VLOOKUP($B27,Market!$B$39:$J$43,I$1,0)</f>
        <v>#N/A</v>
      </c>
      <c r="J27" s="91" t="e">
        <f>VLOOKUP($B27,Rev!$B$16:$J$20,J$1,0)</f>
        <v>#N/A</v>
      </c>
      <c r="K27" s="90" t="e">
        <f t="shared" si="20"/>
        <v>#N/A</v>
      </c>
      <c r="L27" s="91" t="e">
        <f>VLOOKUP($B27,Market!$B$39:$J$43,L$1,0)</f>
        <v>#N/A</v>
      </c>
      <c r="M27" s="91" t="e">
        <f>VLOOKUP($B27,Rev!$B$16:$J$20,M$1,0)</f>
        <v>#N/A</v>
      </c>
      <c r="N27" s="90" t="e">
        <f t="shared" si="21"/>
        <v>#N/A</v>
      </c>
      <c r="O27" s="91" t="e">
        <f>VLOOKUP($B27,Market!$B$39:$J$43,O$1,0)</f>
        <v>#N/A</v>
      </c>
      <c r="P27" s="91" t="e">
        <f>VLOOKUP($B27,Rev!$B$16:$J$20,P$1,0)</f>
        <v>#N/A</v>
      </c>
      <c r="Q27" s="90" t="e">
        <f t="shared" si="22"/>
        <v>#N/A</v>
      </c>
      <c r="R27" s="91" t="e">
        <f>VLOOKUP($B27,Market!$B$39:$J$43,R$1,0)</f>
        <v>#N/A</v>
      </c>
      <c r="S27" s="91" t="e">
        <f>VLOOKUP($B27,Rev!$B$16:$J$20,S$1,0)</f>
        <v>#N/A</v>
      </c>
      <c r="T27" s="90" t="e">
        <f t="shared" si="23"/>
        <v>#N/A</v>
      </c>
      <c r="U27" s="91" t="e">
        <f>VLOOKUP($B27,Market!$B$39:$J$43,U$1,0)</f>
        <v>#N/A</v>
      </c>
      <c r="V27" s="91" t="e">
        <f>VLOOKUP($B27,Rev!$B$16:$J$20,V$1,0)</f>
        <v>#N/A</v>
      </c>
      <c r="W27" s="90" t="e">
        <f t="shared" si="24"/>
        <v>#N/A</v>
      </c>
    </row>
    <row r="28" spans="1:23" x14ac:dyDescent="0.25">
      <c r="C28" s="83"/>
      <c r="D28" s="83"/>
      <c r="E28" s="90"/>
      <c r="F28" s="83"/>
      <c r="G28" s="83"/>
      <c r="H28" s="90"/>
      <c r="I28" s="83"/>
      <c r="J28" s="83"/>
      <c r="K28" s="90"/>
      <c r="L28" s="83"/>
      <c r="M28" s="83"/>
      <c r="N28" s="90"/>
      <c r="O28" s="83"/>
      <c r="P28" s="83"/>
      <c r="Q28" s="90"/>
      <c r="R28" s="83"/>
      <c r="S28" s="83"/>
      <c r="T28" s="90"/>
      <c r="U28" s="83"/>
      <c r="V28" s="83"/>
      <c r="W28" s="90"/>
    </row>
    <row r="29" spans="1:23" x14ac:dyDescent="0.25">
      <c r="A29" s="82" t="s">
        <v>109</v>
      </c>
      <c r="B29" s="82" t="s">
        <v>108</v>
      </c>
      <c r="C29" s="83"/>
      <c r="D29" s="83"/>
      <c r="E29" s="90"/>
      <c r="F29" s="83"/>
      <c r="G29" s="83"/>
      <c r="H29" s="90"/>
      <c r="I29" s="83"/>
      <c r="J29" s="83"/>
      <c r="K29" s="90"/>
      <c r="L29" s="83"/>
      <c r="M29" s="83"/>
      <c r="N29" s="90"/>
      <c r="O29" s="83"/>
      <c r="P29" s="83"/>
      <c r="Q29" s="90"/>
      <c r="R29" s="83"/>
      <c r="S29" s="83"/>
      <c r="T29" s="90"/>
      <c r="U29" s="83"/>
      <c r="V29" s="83"/>
      <c r="W29" s="90"/>
    </row>
    <row r="30" spans="1:23" x14ac:dyDescent="0.25">
      <c r="B30" s="82" t="s">
        <v>107</v>
      </c>
      <c r="C30" s="83"/>
      <c r="D30" s="83"/>
      <c r="E30" s="90"/>
      <c r="F30" s="83"/>
      <c r="G30" s="83"/>
      <c r="H30" s="90"/>
      <c r="I30" s="83"/>
      <c r="J30" s="83"/>
      <c r="K30" s="90"/>
      <c r="L30" s="83"/>
      <c r="M30" s="83"/>
      <c r="N30" s="90"/>
      <c r="O30" s="83"/>
      <c r="P30" s="83"/>
      <c r="Q30" s="90"/>
      <c r="R30" s="83"/>
      <c r="S30" s="83"/>
      <c r="T30" s="90"/>
      <c r="U30" s="83"/>
      <c r="V30" s="83"/>
      <c r="W30" s="90"/>
    </row>
    <row r="31" spans="1:23" x14ac:dyDescent="0.25">
      <c r="A31" s="82" t="s">
        <v>106</v>
      </c>
      <c r="B31" s="82" t="s">
        <v>105</v>
      </c>
      <c r="C31" s="83">
        <v>4367225.5664608059</v>
      </c>
      <c r="D31" s="83">
        <v>858041.33283852926</v>
      </c>
      <c r="E31" s="90">
        <f t="shared" ref="E31:E33" si="25">D31/C31</f>
        <v>0.19647286813579562</v>
      </c>
      <c r="F31" s="83"/>
      <c r="G31" s="83"/>
      <c r="H31" s="90" t="e">
        <f t="shared" ref="H31:H33" si="26">G31/F31</f>
        <v>#DIV/0!</v>
      </c>
      <c r="I31" s="83"/>
      <c r="J31" s="83"/>
      <c r="K31" s="90" t="e">
        <f t="shared" ref="K31:K33" si="27">J31/I31</f>
        <v>#DIV/0!</v>
      </c>
      <c r="L31" s="83"/>
      <c r="M31" s="83"/>
      <c r="N31" s="90" t="e">
        <f t="shared" ref="N31:N33" si="28">M31/L31</f>
        <v>#DIV/0!</v>
      </c>
      <c r="O31" s="83"/>
      <c r="P31" s="83"/>
      <c r="Q31" s="90" t="e">
        <f t="shared" ref="Q31:Q33" si="29">P31/O31</f>
        <v>#DIV/0!</v>
      </c>
      <c r="R31" s="83"/>
      <c r="S31" s="83"/>
      <c r="T31" s="90" t="e">
        <f t="shared" ref="T31:T33" si="30">S31/R31</f>
        <v>#DIV/0!</v>
      </c>
      <c r="U31" s="83"/>
      <c r="V31" s="83"/>
      <c r="W31" s="90" t="e">
        <f t="shared" ref="W31:W33" si="31">V31/U31</f>
        <v>#DIV/0!</v>
      </c>
    </row>
    <row r="32" spans="1:23" x14ac:dyDescent="0.25">
      <c r="B32" s="82" t="s">
        <v>104</v>
      </c>
      <c r="C32" s="83">
        <v>582296.74219477421</v>
      </c>
      <c r="D32" s="83">
        <v>214510.33320963231</v>
      </c>
      <c r="E32" s="90">
        <f t="shared" si="25"/>
        <v>0.36838662775461672</v>
      </c>
      <c r="F32" s="83"/>
      <c r="G32" s="83"/>
      <c r="H32" s="90" t="e">
        <f t="shared" si="26"/>
        <v>#DIV/0!</v>
      </c>
      <c r="I32" s="83"/>
      <c r="J32" s="83"/>
      <c r="K32" s="90" t="e">
        <f t="shared" si="27"/>
        <v>#DIV/0!</v>
      </c>
      <c r="L32" s="83"/>
      <c r="M32" s="83"/>
      <c r="N32" s="90" t="e">
        <f t="shared" si="28"/>
        <v>#DIV/0!</v>
      </c>
      <c r="O32" s="83"/>
      <c r="P32" s="83"/>
      <c r="Q32" s="90" t="e">
        <f t="shared" si="29"/>
        <v>#DIV/0!</v>
      </c>
      <c r="R32" s="83"/>
      <c r="S32" s="83"/>
      <c r="T32" s="90" t="e">
        <f t="shared" si="30"/>
        <v>#DIV/0!</v>
      </c>
      <c r="U32" s="83"/>
      <c r="V32" s="83"/>
      <c r="W32" s="90" t="e">
        <f t="shared" si="31"/>
        <v>#DIV/0!</v>
      </c>
    </row>
    <row r="33" spans="1:23" x14ac:dyDescent="0.25">
      <c r="A33" s="92"/>
      <c r="B33" s="92" t="s">
        <v>19</v>
      </c>
      <c r="C33" s="91">
        <f>SUM(C31:C32)</f>
        <v>4949522.3086555805</v>
      </c>
      <c r="D33" s="91">
        <f>SUM(D29:D32)</f>
        <v>1072551.6660481617</v>
      </c>
      <c r="E33" s="90">
        <f t="shared" si="25"/>
        <v>0.21669801632624516</v>
      </c>
      <c r="F33" s="91" t="e">
        <f>VLOOKUP($B33,Market!$B$39:$J$43,F$1,0)</f>
        <v>#N/A</v>
      </c>
      <c r="G33" s="91" t="e">
        <f>VLOOKUP($B33,Rev!$B$16:$J$20,G$1,0)</f>
        <v>#N/A</v>
      </c>
      <c r="H33" s="90" t="e">
        <f t="shared" si="26"/>
        <v>#N/A</v>
      </c>
      <c r="I33" s="91" t="e">
        <f>VLOOKUP($B33,Market!$B$39:$J$43,I$1,0)</f>
        <v>#N/A</v>
      </c>
      <c r="J33" s="91" t="e">
        <f>VLOOKUP($B33,Rev!$B$16:$J$20,J$1,0)</f>
        <v>#N/A</v>
      </c>
      <c r="K33" s="90" t="e">
        <f t="shared" si="27"/>
        <v>#N/A</v>
      </c>
      <c r="L33" s="91" t="e">
        <f>VLOOKUP($B33,Market!$B$39:$J$43,L$1,0)</f>
        <v>#N/A</v>
      </c>
      <c r="M33" s="91" t="e">
        <f>VLOOKUP($B33,Rev!$B$16:$J$20,M$1,0)</f>
        <v>#N/A</v>
      </c>
      <c r="N33" s="90" t="e">
        <f t="shared" si="28"/>
        <v>#N/A</v>
      </c>
      <c r="O33" s="91" t="e">
        <f>VLOOKUP($B33,Market!$B$39:$J$43,O$1,0)</f>
        <v>#N/A</v>
      </c>
      <c r="P33" s="91" t="e">
        <f>VLOOKUP($B33,Rev!$B$16:$J$20,P$1,0)</f>
        <v>#N/A</v>
      </c>
      <c r="Q33" s="90" t="e">
        <f t="shared" si="29"/>
        <v>#N/A</v>
      </c>
      <c r="R33" s="91" t="e">
        <f>VLOOKUP($B33,Market!$B$39:$J$43,R$1,0)</f>
        <v>#N/A</v>
      </c>
      <c r="S33" s="91" t="e">
        <f>VLOOKUP($B33,Rev!$B$16:$J$20,S$1,0)</f>
        <v>#N/A</v>
      </c>
      <c r="T33" s="90" t="e">
        <f t="shared" si="30"/>
        <v>#N/A</v>
      </c>
      <c r="U33" s="91" t="e">
        <f>VLOOKUP($B33,Market!$B$39:$J$43,U$1,0)</f>
        <v>#N/A</v>
      </c>
      <c r="V33" s="91" t="e">
        <f>VLOOKUP($B33,Rev!$B$16:$J$20,V$1,0)</f>
        <v>#N/A</v>
      </c>
      <c r="W33" s="90" t="e">
        <f t="shared" si="31"/>
        <v>#N/A</v>
      </c>
    </row>
    <row r="34" spans="1:23" x14ac:dyDescent="0.25">
      <c r="C34" s="83"/>
      <c r="D34" s="83"/>
      <c r="E34" s="90"/>
      <c r="F34" s="83"/>
      <c r="G34" s="83"/>
      <c r="H34" s="90"/>
      <c r="I34" s="83"/>
      <c r="J34" s="83"/>
      <c r="K34" s="90"/>
      <c r="L34" s="83"/>
      <c r="M34" s="83"/>
      <c r="N34" s="90"/>
      <c r="O34" s="83"/>
      <c r="P34" s="83"/>
      <c r="Q34" s="90"/>
      <c r="R34" s="83"/>
      <c r="S34" s="83"/>
      <c r="T34" s="90"/>
      <c r="U34" s="83"/>
      <c r="V34" s="83"/>
      <c r="W34" s="90"/>
    </row>
    <row r="35" spans="1:23" x14ac:dyDescent="0.25">
      <c r="A35" s="82" t="s">
        <v>103</v>
      </c>
      <c r="B35" s="82" t="s">
        <v>102</v>
      </c>
      <c r="C35" s="83">
        <v>5822859.5599976238</v>
      </c>
      <c r="D35" s="83">
        <v>602626.52522594598</v>
      </c>
      <c r="E35" s="90">
        <f t="shared" ref="E35:E37" si="32">D35/C35</f>
        <v>0.10349322682723124</v>
      </c>
      <c r="F35" s="83"/>
      <c r="G35" s="83"/>
      <c r="H35" s="90" t="e">
        <f t="shared" ref="H35:H37" si="33">G35/F35</f>
        <v>#DIV/0!</v>
      </c>
      <c r="I35" s="83"/>
      <c r="J35" s="83"/>
      <c r="K35" s="90" t="e">
        <f t="shared" ref="K35:K37" si="34">J35/I35</f>
        <v>#DIV/0!</v>
      </c>
      <c r="L35" s="83"/>
      <c r="M35" s="83"/>
      <c r="N35" s="90" t="e">
        <f t="shared" ref="N35:N37" si="35">M35/L35</f>
        <v>#DIV/0!</v>
      </c>
      <c r="O35" s="83"/>
      <c r="P35" s="83"/>
      <c r="Q35" s="90" t="e">
        <f t="shared" ref="Q35:Q37" si="36">P35/O35</f>
        <v>#DIV/0!</v>
      </c>
      <c r="R35" s="83"/>
      <c r="S35" s="83"/>
      <c r="T35" s="90" t="e">
        <f t="shared" ref="T35:T37" si="37">S35/R35</f>
        <v>#DIV/0!</v>
      </c>
      <c r="U35" s="83"/>
      <c r="V35" s="83"/>
      <c r="W35" s="90" t="e">
        <f t="shared" ref="W35:W37" si="38">V35/U35</f>
        <v>#DIV/0!</v>
      </c>
    </row>
    <row r="36" spans="1:23" x14ac:dyDescent="0.25">
      <c r="B36" s="82" t="s">
        <v>101</v>
      </c>
      <c r="C36" s="83">
        <v>14363053.581327472</v>
      </c>
      <c r="D36" s="83">
        <v>3113570.3803340541</v>
      </c>
      <c r="E36" s="90">
        <f t="shared" si="32"/>
        <v>0.21677635348947083</v>
      </c>
      <c r="F36" s="83"/>
      <c r="G36" s="83"/>
      <c r="H36" s="90" t="e">
        <f t="shared" si="33"/>
        <v>#DIV/0!</v>
      </c>
      <c r="I36" s="83"/>
      <c r="J36" s="83"/>
      <c r="K36" s="90" t="e">
        <f t="shared" si="34"/>
        <v>#DIV/0!</v>
      </c>
      <c r="L36" s="83"/>
      <c r="M36" s="83"/>
      <c r="N36" s="90" t="e">
        <f t="shared" si="35"/>
        <v>#DIV/0!</v>
      </c>
      <c r="O36" s="83"/>
      <c r="P36" s="83"/>
      <c r="Q36" s="90" t="e">
        <f t="shared" si="36"/>
        <v>#DIV/0!</v>
      </c>
      <c r="R36" s="83"/>
      <c r="S36" s="83"/>
      <c r="T36" s="90" t="e">
        <f t="shared" si="37"/>
        <v>#DIV/0!</v>
      </c>
      <c r="U36" s="83"/>
      <c r="V36" s="83"/>
      <c r="W36" s="90" t="e">
        <f t="shared" si="38"/>
        <v>#DIV/0!</v>
      </c>
    </row>
    <row r="37" spans="1:23" x14ac:dyDescent="0.25">
      <c r="A37" s="89"/>
      <c r="B37" s="89" t="s">
        <v>78</v>
      </c>
      <c r="C37" s="87">
        <f>SUM(C35:C36)</f>
        <v>20185913.141325094</v>
      </c>
      <c r="D37" s="87">
        <f>SUM(D35:D36)</f>
        <v>3716196.9055599999</v>
      </c>
      <c r="E37" s="86">
        <f t="shared" si="32"/>
        <v>0.18409852849074787</v>
      </c>
      <c r="F37" s="87" t="e">
        <f>VLOOKUP($B37,Market!$B$39:$J$43,F$1,0)</f>
        <v>#N/A</v>
      </c>
      <c r="G37" s="87" t="e">
        <f>VLOOKUP($B37,Rev!$B$16:$J$20,G$1,0)</f>
        <v>#N/A</v>
      </c>
      <c r="H37" s="86" t="e">
        <f t="shared" si="33"/>
        <v>#N/A</v>
      </c>
      <c r="I37" s="87" t="e">
        <f>VLOOKUP($B37,Market!$B$39:$J$43,I$1,0)</f>
        <v>#N/A</v>
      </c>
      <c r="J37" s="87" t="e">
        <f>VLOOKUP($B37,Rev!$B$16:$J$20,J$1,0)</f>
        <v>#N/A</v>
      </c>
      <c r="K37" s="86" t="e">
        <f t="shared" si="34"/>
        <v>#N/A</v>
      </c>
      <c r="L37" s="87" t="e">
        <f>VLOOKUP($B37,Market!$B$39:$J$43,L$1,0)</f>
        <v>#N/A</v>
      </c>
      <c r="M37" s="87" t="e">
        <f>VLOOKUP($B37,Rev!$B$16:$J$20,M$1,0)</f>
        <v>#N/A</v>
      </c>
      <c r="N37" s="86" t="e">
        <f t="shared" si="35"/>
        <v>#N/A</v>
      </c>
      <c r="O37" s="87" t="e">
        <f>VLOOKUP($B37,Market!$B$39:$J$43,O$1,0)</f>
        <v>#N/A</v>
      </c>
      <c r="P37" s="87" t="e">
        <f>VLOOKUP($B37,Rev!$B$16:$J$20,P$1,0)</f>
        <v>#N/A</v>
      </c>
      <c r="Q37" s="86" t="e">
        <f t="shared" si="36"/>
        <v>#N/A</v>
      </c>
      <c r="R37" s="87" t="e">
        <f>VLOOKUP($B37,Market!$B$39:$J$43,R$1,0)</f>
        <v>#N/A</v>
      </c>
      <c r="S37" s="87" t="e">
        <f>VLOOKUP($B37,Rev!$B$16:$J$20,S$1,0)</f>
        <v>#N/A</v>
      </c>
      <c r="T37" s="86" t="e">
        <f t="shared" si="37"/>
        <v>#N/A</v>
      </c>
      <c r="U37" s="87" t="e">
        <f>VLOOKUP($B37,Market!$B$39:$J$43,U$1,0)</f>
        <v>#N/A</v>
      </c>
      <c r="V37" s="87" t="e">
        <f>VLOOKUP($B37,Rev!$B$16:$J$20,V$1,0)</f>
        <v>#N/A</v>
      </c>
      <c r="W37" s="86" t="e">
        <f t="shared" si="38"/>
        <v>#N/A</v>
      </c>
    </row>
    <row r="38" spans="1:23" x14ac:dyDescent="0.25">
      <c r="A38" s="89"/>
      <c r="B38" s="89"/>
      <c r="C38" s="87"/>
      <c r="D38" s="88"/>
      <c r="E38" s="86"/>
      <c r="F38" s="87"/>
      <c r="G38" s="88"/>
      <c r="H38" s="86"/>
      <c r="I38" s="87"/>
      <c r="J38" s="88"/>
      <c r="K38" s="86"/>
      <c r="L38" s="87"/>
      <c r="M38" s="88"/>
      <c r="N38" s="86"/>
      <c r="O38" s="87"/>
      <c r="P38" s="88"/>
      <c r="Q38" s="86"/>
      <c r="R38" s="87"/>
      <c r="S38" s="88"/>
      <c r="T38" s="86"/>
      <c r="U38" s="87"/>
      <c r="V38" s="88"/>
      <c r="W38" s="86"/>
    </row>
    <row r="39" spans="1:23" x14ac:dyDescent="0.25">
      <c r="A39" s="94" t="s">
        <v>100</v>
      </c>
      <c r="B39" s="94" t="s">
        <v>20</v>
      </c>
      <c r="C39" s="87">
        <v>7133347.8394492511</v>
      </c>
      <c r="D39" s="87">
        <v>2366291.5649839221</v>
      </c>
      <c r="E39" s="86">
        <f>D39/C39</f>
        <v>0.33172244200650364</v>
      </c>
      <c r="F39" s="87" t="e">
        <f>VLOOKUP($B39,Market!$B$39:$J$43,F$1,0)</f>
        <v>#N/A</v>
      </c>
      <c r="G39" s="87" t="e">
        <f>VLOOKUP($B39,Rev!$B$16:$J$20,G$1,0)</f>
        <v>#N/A</v>
      </c>
      <c r="H39" s="86" t="e">
        <f>G39/F39</f>
        <v>#N/A</v>
      </c>
      <c r="I39" s="87" t="e">
        <f>VLOOKUP($B39,Market!$B$39:$J$43,I$1,0)</f>
        <v>#N/A</v>
      </c>
      <c r="J39" s="87" t="e">
        <f>VLOOKUP($B39,Rev!$B$16:$J$20,J$1,0)</f>
        <v>#N/A</v>
      </c>
      <c r="K39" s="86" t="e">
        <f>J39/I39</f>
        <v>#N/A</v>
      </c>
      <c r="L39" s="87" t="e">
        <f>VLOOKUP($B39,Market!$B$39:$J$43,L$1,0)</f>
        <v>#N/A</v>
      </c>
      <c r="M39" s="87" t="e">
        <f>VLOOKUP($B39,Rev!$B$16:$J$20,M$1,0)</f>
        <v>#N/A</v>
      </c>
      <c r="N39" s="86" t="e">
        <f>M39/L39</f>
        <v>#N/A</v>
      </c>
      <c r="O39" s="87" t="e">
        <f>VLOOKUP($B39,Market!$B$39:$J$43,O$1,0)</f>
        <v>#N/A</v>
      </c>
      <c r="P39" s="87" t="e">
        <f>VLOOKUP($B39,Rev!$B$16:$J$20,P$1,0)</f>
        <v>#N/A</v>
      </c>
      <c r="Q39" s="86" t="e">
        <f>P39/O39</f>
        <v>#N/A</v>
      </c>
      <c r="R39" s="87" t="e">
        <f>VLOOKUP($B39,Market!$B$39:$J$43,R$1,0)</f>
        <v>#N/A</v>
      </c>
      <c r="S39" s="87" t="e">
        <f>VLOOKUP($B39,Rev!$B$16:$J$20,S$1,0)</f>
        <v>#N/A</v>
      </c>
      <c r="T39" s="86" t="e">
        <f>S39/R39</f>
        <v>#N/A</v>
      </c>
      <c r="U39" s="87" t="e">
        <f>VLOOKUP($B39,Market!$B$39:$J$43,U$1,0)</f>
        <v>#N/A</v>
      </c>
      <c r="V39" s="87" t="e">
        <f>VLOOKUP($B39,Rev!$B$16:$J$20,V$1,0)</f>
        <v>#N/A</v>
      </c>
      <c r="W39" s="86" t="e">
        <f>V39/U39</f>
        <v>#N/A</v>
      </c>
    </row>
    <row r="40" spans="1:23" x14ac:dyDescent="0.25">
      <c r="A40" s="101" t="s">
        <v>99</v>
      </c>
      <c r="B40" s="101"/>
      <c r="C40" s="85">
        <f>C37+C33+C27+C20+C11+C39</f>
        <v>249945700.30191526</v>
      </c>
      <c r="D40" s="84">
        <f>D37+D33+D27+D20+D11+D39</f>
        <v>82912598.073177025</v>
      </c>
      <c r="E40" s="90">
        <f>D40/C40</f>
        <v>0.33172244200650364</v>
      </c>
      <c r="F40" s="85" t="e">
        <f>F37+F33+F27+F20+F11+F39</f>
        <v>#N/A</v>
      </c>
      <c r="G40" s="84" t="e">
        <f>G37+G33+G27+G20+G11+G39</f>
        <v>#N/A</v>
      </c>
      <c r="H40" s="90" t="e">
        <f>G40/F40</f>
        <v>#N/A</v>
      </c>
      <c r="I40" s="85" t="e">
        <f>I37+I33+I27+I20+I11+I39</f>
        <v>#N/A</v>
      </c>
      <c r="J40" s="84" t="e">
        <f>J37+J33+J27+J20+J11+J39</f>
        <v>#N/A</v>
      </c>
      <c r="K40" s="90" t="e">
        <f>J40/I40</f>
        <v>#N/A</v>
      </c>
      <c r="L40" s="85" t="e">
        <f>L37+L33+L27+L20+L11+L39</f>
        <v>#N/A</v>
      </c>
      <c r="M40" s="84" t="e">
        <f>M37+M33+M27+M20+M11+M39</f>
        <v>#N/A</v>
      </c>
      <c r="N40" s="90" t="e">
        <f>M40/L40</f>
        <v>#N/A</v>
      </c>
      <c r="O40" s="85" t="e">
        <f>O37+O33+O27+O20+O11+O39</f>
        <v>#N/A</v>
      </c>
      <c r="P40" s="84" t="e">
        <f>P37+P33+P27+P20+P11+P39</f>
        <v>#N/A</v>
      </c>
      <c r="Q40" s="90" t="e">
        <f>P40/O40</f>
        <v>#N/A</v>
      </c>
      <c r="R40" s="85" t="e">
        <f>R37+R33+R27+R20+R11+R39</f>
        <v>#N/A</v>
      </c>
      <c r="S40" s="84" t="e">
        <f>S37+S33+S27+S20+S11+S39</f>
        <v>#N/A</v>
      </c>
      <c r="T40" s="90" t="e">
        <f>S40/R40</f>
        <v>#N/A</v>
      </c>
      <c r="U40" s="85" t="e">
        <f>U37+U33+U27+U20+U11+U39</f>
        <v>#N/A</v>
      </c>
      <c r="V40" s="84" t="e">
        <f>V37+V33+V27+V20+V11+V39</f>
        <v>#N/A</v>
      </c>
      <c r="W40" s="90" t="e">
        <f>V40/U40</f>
        <v>#N/A</v>
      </c>
    </row>
  </sheetData>
  <mergeCells count="1">
    <mergeCell ref="A40:B40"/>
  </mergeCells>
  <phoneticPr fontId="10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1"/>
    <pageSetUpPr fitToPage="1"/>
  </sheetPr>
  <dimension ref="B1:K34"/>
  <sheetViews>
    <sheetView showGridLines="0" zoomScaleNormal="100" workbookViewId="0"/>
  </sheetViews>
  <sheetFormatPr defaultRowHeight="13.2" outlineLevelCol="1" x14ac:dyDescent="0.25"/>
  <cols>
    <col min="1" max="1" width="2.21875" customWidth="1"/>
    <col min="2" max="2" width="31.77734375" customWidth="1"/>
    <col min="3" max="3" width="12.77734375" hidden="1" customWidth="1" outlineLevel="1"/>
    <col min="4" max="4" width="12.77734375" customWidth="1" collapsed="1"/>
    <col min="5" max="11" width="12.77734375" customWidth="1"/>
  </cols>
  <sheetData>
    <row r="1" spans="2:11" s="5" customFormat="1" ht="23.4" thickBot="1" x14ac:dyDescent="0.45">
      <c r="B1" s="3" t="s">
        <v>35</v>
      </c>
      <c r="C1" s="3"/>
      <c r="D1" s="4"/>
      <c r="E1" s="4"/>
      <c r="F1" s="4"/>
      <c r="G1" s="4"/>
      <c r="H1" s="4"/>
      <c r="I1" s="4"/>
      <c r="J1" s="4"/>
      <c r="K1" s="2" t="e">
        <f>#REF!</f>
        <v>#REF!</v>
      </c>
    </row>
    <row r="4" spans="2:11" x14ac:dyDescent="0.25">
      <c r="B4" s="17" t="s">
        <v>36</v>
      </c>
      <c r="C4" s="17">
        <v>2017</v>
      </c>
      <c r="D4" s="17">
        <v>2018</v>
      </c>
      <c r="E4" s="17">
        <v>2019</v>
      </c>
      <c r="F4" s="17">
        <v>2020</v>
      </c>
      <c r="G4" s="17">
        <v>2021</v>
      </c>
      <c r="H4" s="17">
        <v>2022</v>
      </c>
      <c r="I4" s="17">
        <v>2023</v>
      </c>
      <c r="J4" s="17">
        <v>2024</v>
      </c>
      <c r="K4" s="17" t="s">
        <v>13</v>
      </c>
    </row>
    <row r="5" spans="2:11" x14ac:dyDescent="0.25">
      <c r="B5" s="18"/>
      <c r="C5" s="18" t="s">
        <v>14</v>
      </c>
      <c r="D5" s="18" t="s">
        <v>14</v>
      </c>
      <c r="E5" s="18" t="s">
        <v>14</v>
      </c>
      <c r="F5" s="18" t="s">
        <v>14</v>
      </c>
      <c r="G5" s="18" t="s">
        <v>14</v>
      </c>
      <c r="H5" s="18" t="s">
        <v>14</v>
      </c>
      <c r="I5" s="18" t="s">
        <v>14</v>
      </c>
      <c r="J5" s="18" t="s">
        <v>14</v>
      </c>
      <c r="K5" s="18" t="s">
        <v>79</v>
      </c>
    </row>
    <row r="6" spans="2:11" x14ac:dyDescent="0.25">
      <c r="B6" s="19" t="s">
        <v>37</v>
      </c>
      <c r="C6" s="21"/>
      <c r="D6" s="49"/>
      <c r="E6" s="49"/>
      <c r="F6" s="49"/>
      <c r="G6" s="49"/>
      <c r="H6" s="49"/>
      <c r="I6" s="49"/>
      <c r="J6" s="49"/>
      <c r="K6" s="21">
        <f t="shared" ref="K6:K17" si="0">IFERROR((J22/E22)^(1/5)-1,)</f>
        <v>0</v>
      </c>
    </row>
    <row r="7" spans="2:11" x14ac:dyDescent="0.25">
      <c r="B7" s="19" t="s">
        <v>38</v>
      </c>
      <c r="C7" s="21"/>
      <c r="D7" s="49"/>
      <c r="E7" s="49"/>
      <c r="F7" s="49"/>
      <c r="G7" s="49"/>
      <c r="H7" s="49"/>
      <c r="I7" s="49"/>
      <c r="J7" s="49"/>
      <c r="K7" s="21">
        <f t="shared" si="0"/>
        <v>0</v>
      </c>
    </row>
    <row r="8" spans="2:11" x14ac:dyDescent="0.25">
      <c r="B8" s="19" t="s">
        <v>39</v>
      </c>
      <c r="C8" s="21"/>
      <c r="D8" s="49"/>
      <c r="E8" s="49"/>
      <c r="F8" s="49"/>
      <c r="G8" s="49"/>
      <c r="H8" s="49"/>
      <c r="I8" s="49"/>
      <c r="J8" s="49"/>
      <c r="K8" s="21">
        <f t="shared" si="0"/>
        <v>0</v>
      </c>
    </row>
    <row r="9" spans="2:11" x14ac:dyDescent="0.25">
      <c r="B9" s="19" t="s">
        <v>40</v>
      </c>
      <c r="C9" s="21"/>
      <c r="D9" s="49"/>
      <c r="E9" s="49"/>
      <c r="F9" s="49"/>
      <c r="G9" s="49"/>
      <c r="H9" s="49"/>
      <c r="I9" s="49"/>
      <c r="J9" s="49"/>
      <c r="K9" s="21">
        <f t="shared" si="0"/>
        <v>0</v>
      </c>
    </row>
    <row r="10" spans="2:11" x14ac:dyDescent="0.25">
      <c r="B10" s="19" t="s">
        <v>41</v>
      </c>
      <c r="C10" s="21"/>
      <c r="D10" s="49"/>
      <c r="E10" s="49"/>
      <c r="F10" s="49"/>
      <c r="G10" s="49"/>
      <c r="H10" s="49"/>
      <c r="I10" s="49"/>
      <c r="J10" s="49"/>
      <c r="K10" s="21">
        <f t="shared" si="0"/>
        <v>0</v>
      </c>
    </row>
    <row r="11" spans="2:11" x14ac:dyDescent="0.25">
      <c r="B11" s="19" t="s">
        <v>42</v>
      </c>
      <c r="C11" s="21"/>
      <c r="D11" s="49"/>
      <c r="E11" s="49"/>
      <c r="F11" s="49"/>
      <c r="G11" s="49"/>
      <c r="H11" s="49"/>
      <c r="I11" s="49"/>
      <c r="J11" s="49"/>
      <c r="K11" s="21">
        <f t="shared" si="0"/>
        <v>0</v>
      </c>
    </row>
    <row r="12" spans="2:11" x14ac:dyDescent="0.25">
      <c r="B12" s="19" t="s">
        <v>43</v>
      </c>
      <c r="C12" s="21"/>
      <c r="D12" s="49"/>
      <c r="E12" s="49"/>
      <c r="F12" s="49"/>
      <c r="G12" s="49"/>
      <c r="H12" s="49"/>
      <c r="I12" s="49"/>
      <c r="J12" s="49"/>
      <c r="K12" s="21">
        <f t="shared" si="0"/>
        <v>0</v>
      </c>
    </row>
    <row r="13" spans="2:11" x14ac:dyDescent="0.25">
      <c r="B13" s="19" t="s">
        <v>44</v>
      </c>
      <c r="C13" s="21"/>
      <c r="D13" s="49"/>
      <c r="E13" s="49"/>
      <c r="F13" s="49"/>
      <c r="G13" s="49"/>
      <c r="H13" s="49"/>
      <c r="I13" s="49"/>
      <c r="J13" s="49"/>
      <c r="K13" s="21">
        <f t="shared" si="0"/>
        <v>0</v>
      </c>
    </row>
    <row r="14" spans="2:11" x14ac:dyDescent="0.25">
      <c r="B14" s="19" t="s">
        <v>45</v>
      </c>
      <c r="C14" s="21"/>
      <c r="D14" s="49"/>
      <c r="E14" s="49"/>
      <c r="F14" s="49"/>
      <c r="G14" s="49"/>
      <c r="H14" s="49"/>
      <c r="I14" s="49"/>
      <c r="J14" s="49"/>
      <c r="K14" s="21">
        <f t="shared" si="0"/>
        <v>0</v>
      </c>
    </row>
    <row r="15" spans="2:11" x14ac:dyDescent="0.25">
      <c r="B15" s="19" t="s">
        <v>46</v>
      </c>
      <c r="C15" s="21"/>
      <c r="D15" s="49"/>
      <c r="E15" s="49"/>
      <c r="F15" s="49"/>
      <c r="G15" s="49"/>
      <c r="H15" s="49"/>
      <c r="I15" s="49"/>
      <c r="J15" s="49"/>
      <c r="K15" s="21">
        <f t="shared" si="0"/>
        <v>0</v>
      </c>
    </row>
    <row r="16" spans="2:11" x14ac:dyDescent="0.25">
      <c r="B16" s="19" t="s">
        <v>47</v>
      </c>
      <c r="C16" s="21"/>
      <c r="D16" s="49"/>
      <c r="E16" s="49"/>
      <c r="F16" s="49"/>
      <c r="G16" s="49"/>
      <c r="H16" s="49"/>
      <c r="I16" s="49"/>
      <c r="J16" s="49"/>
      <c r="K16" s="21">
        <f t="shared" si="0"/>
        <v>0</v>
      </c>
    </row>
    <row r="17" spans="2:11" x14ac:dyDescent="0.25">
      <c r="B17" s="20" t="s">
        <v>90</v>
      </c>
      <c r="C17" s="38"/>
      <c r="D17" s="38">
        <f>IFERROR(D33/C33-1,)</f>
        <v>0</v>
      </c>
      <c r="E17" s="38">
        <f t="shared" ref="E17:J17" si="1">IFERROR(E33/D33-1,)</f>
        <v>0</v>
      </c>
      <c r="F17" s="38">
        <f t="shared" si="1"/>
        <v>0</v>
      </c>
      <c r="G17" s="38">
        <f t="shared" si="1"/>
        <v>0</v>
      </c>
      <c r="H17" s="38">
        <f t="shared" si="1"/>
        <v>0</v>
      </c>
      <c r="I17" s="38">
        <f t="shared" si="1"/>
        <v>0</v>
      </c>
      <c r="J17" s="38">
        <f t="shared" si="1"/>
        <v>0</v>
      </c>
      <c r="K17" s="38">
        <f t="shared" si="0"/>
        <v>0</v>
      </c>
    </row>
    <row r="18" spans="2:11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20" spans="2:11" x14ac:dyDescent="0.25">
      <c r="B20" s="17" t="s">
        <v>48</v>
      </c>
      <c r="C20" s="17">
        <v>2017</v>
      </c>
      <c r="D20" s="17">
        <v>2018</v>
      </c>
      <c r="E20" s="17">
        <v>2019</v>
      </c>
      <c r="F20" s="17">
        <v>2020</v>
      </c>
      <c r="G20" s="17">
        <v>2021</v>
      </c>
      <c r="H20" s="17">
        <v>2022</v>
      </c>
      <c r="I20" s="17">
        <v>2023</v>
      </c>
      <c r="J20" s="17">
        <v>2024</v>
      </c>
    </row>
    <row r="21" spans="2:11" x14ac:dyDescent="0.25">
      <c r="B21" s="18" t="s">
        <v>12</v>
      </c>
      <c r="C21" s="18" t="s">
        <v>34</v>
      </c>
      <c r="D21" s="18" t="s">
        <v>34</v>
      </c>
      <c r="E21" s="18" t="s">
        <v>34</v>
      </c>
      <c r="F21" s="18" t="s">
        <v>34</v>
      </c>
      <c r="G21" s="18" t="s">
        <v>34</v>
      </c>
      <c r="H21" s="18" t="s">
        <v>34</v>
      </c>
      <c r="I21" s="18" t="s">
        <v>34</v>
      </c>
      <c r="J21" s="18" t="s">
        <v>34</v>
      </c>
    </row>
    <row r="22" spans="2:11" x14ac:dyDescent="0.25">
      <c r="B22" s="19" t="s">
        <v>37</v>
      </c>
      <c r="C22" s="50"/>
      <c r="D22" s="28">
        <f t="shared" ref="D22:J32" si="2">C22*(1+D6)</f>
        <v>0</v>
      </c>
      <c r="E22" s="28">
        <f t="shared" si="2"/>
        <v>0</v>
      </c>
      <c r="F22" s="28">
        <f t="shared" si="2"/>
        <v>0</v>
      </c>
      <c r="G22" s="28">
        <f t="shared" si="2"/>
        <v>0</v>
      </c>
      <c r="H22" s="28">
        <f t="shared" si="2"/>
        <v>0</v>
      </c>
      <c r="I22" s="28">
        <f t="shared" si="2"/>
        <v>0</v>
      </c>
      <c r="J22" s="28">
        <f t="shared" si="2"/>
        <v>0</v>
      </c>
    </row>
    <row r="23" spans="2:11" x14ac:dyDescent="0.25">
      <c r="B23" s="19" t="s">
        <v>38</v>
      </c>
      <c r="C23" s="50"/>
      <c r="D23" s="28">
        <f t="shared" si="2"/>
        <v>0</v>
      </c>
      <c r="E23" s="28">
        <f t="shared" si="2"/>
        <v>0</v>
      </c>
      <c r="F23" s="28">
        <f t="shared" si="2"/>
        <v>0</v>
      </c>
      <c r="G23" s="28">
        <f t="shared" si="2"/>
        <v>0</v>
      </c>
      <c r="H23" s="28">
        <f t="shared" si="2"/>
        <v>0</v>
      </c>
      <c r="I23" s="28">
        <f t="shared" si="2"/>
        <v>0</v>
      </c>
      <c r="J23" s="28">
        <f t="shared" si="2"/>
        <v>0</v>
      </c>
    </row>
    <row r="24" spans="2:11" x14ac:dyDescent="0.25">
      <c r="B24" s="19" t="s">
        <v>39</v>
      </c>
      <c r="C24" s="50"/>
      <c r="D24" s="28">
        <f t="shared" si="2"/>
        <v>0</v>
      </c>
      <c r="E24" s="28">
        <f t="shared" si="2"/>
        <v>0</v>
      </c>
      <c r="F24" s="28">
        <f t="shared" si="2"/>
        <v>0</v>
      </c>
      <c r="G24" s="28">
        <f t="shared" si="2"/>
        <v>0</v>
      </c>
      <c r="H24" s="28">
        <f t="shared" si="2"/>
        <v>0</v>
      </c>
      <c r="I24" s="28">
        <f t="shared" si="2"/>
        <v>0</v>
      </c>
      <c r="J24" s="28">
        <f t="shared" si="2"/>
        <v>0</v>
      </c>
    </row>
    <row r="25" spans="2:11" x14ac:dyDescent="0.25">
      <c r="B25" s="19" t="s">
        <v>40</v>
      </c>
      <c r="C25" s="50"/>
      <c r="D25" s="28">
        <f t="shared" si="2"/>
        <v>0</v>
      </c>
      <c r="E25" s="28">
        <f t="shared" si="2"/>
        <v>0</v>
      </c>
      <c r="F25" s="28">
        <f t="shared" si="2"/>
        <v>0</v>
      </c>
      <c r="G25" s="28">
        <f t="shared" si="2"/>
        <v>0</v>
      </c>
      <c r="H25" s="28">
        <f t="shared" si="2"/>
        <v>0</v>
      </c>
      <c r="I25" s="28">
        <f t="shared" si="2"/>
        <v>0</v>
      </c>
      <c r="J25" s="28">
        <f t="shared" si="2"/>
        <v>0</v>
      </c>
    </row>
    <row r="26" spans="2:11" x14ac:dyDescent="0.25">
      <c r="B26" s="19" t="s">
        <v>41</v>
      </c>
      <c r="C26" s="50"/>
      <c r="D26" s="28">
        <f t="shared" si="2"/>
        <v>0</v>
      </c>
      <c r="E26" s="28">
        <f t="shared" si="2"/>
        <v>0</v>
      </c>
      <c r="F26" s="28">
        <f t="shared" si="2"/>
        <v>0</v>
      </c>
      <c r="G26" s="28">
        <f t="shared" si="2"/>
        <v>0</v>
      </c>
      <c r="H26" s="28">
        <f t="shared" si="2"/>
        <v>0</v>
      </c>
      <c r="I26" s="28">
        <f t="shared" si="2"/>
        <v>0</v>
      </c>
      <c r="J26" s="28">
        <f t="shared" si="2"/>
        <v>0</v>
      </c>
    </row>
    <row r="27" spans="2:11" x14ac:dyDescent="0.25">
      <c r="B27" s="19" t="s">
        <v>42</v>
      </c>
      <c r="C27" s="50"/>
      <c r="D27" s="28">
        <f t="shared" si="2"/>
        <v>0</v>
      </c>
      <c r="E27" s="28">
        <f t="shared" si="2"/>
        <v>0</v>
      </c>
      <c r="F27" s="28">
        <f t="shared" si="2"/>
        <v>0</v>
      </c>
      <c r="G27" s="28">
        <f t="shared" si="2"/>
        <v>0</v>
      </c>
      <c r="H27" s="28">
        <f t="shared" si="2"/>
        <v>0</v>
      </c>
      <c r="I27" s="28">
        <f t="shared" si="2"/>
        <v>0</v>
      </c>
      <c r="J27" s="28">
        <f t="shared" si="2"/>
        <v>0</v>
      </c>
    </row>
    <row r="28" spans="2:11" x14ac:dyDescent="0.25">
      <c r="B28" s="19" t="s">
        <v>43</v>
      </c>
      <c r="C28" s="50"/>
      <c r="D28" s="28">
        <f t="shared" si="2"/>
        <v>0</v>
      </c>
      <c r="E28" s="28">
        <f t="shared" si="2"/>
        <v>0</v>
      </c>
      <c r="F28" s="28">
        <f t="shared" si="2"/>
        <v>0</v>
      </c>
      <c r="G28" s="28">
        <f t="shared" si="2"/>
        <v>0</v>
      </c>
      <c r="H28" s="28">
        <f t="shared" si="2"/>
        <v>0</v>
      </c>
      <c r="I28" s="28">
        <f t="shared" si="2"/>
        <v>0</v>
      </c>
      <c r="J28" s="28">
        <f t="shared" si="2"/>
        <v>0</v>
      </c>
    </row>
    <row r="29" spans="2:11" x14ac:dyDescent="0.25">
      <c r="B29" s="19" t="s">
        <v>44</v>
      </c>
      <c r="C29" s="50"/>
      <c r="D29" s="28">
        <f t="shared" si="2"/>
        <v>0</v>
      </c>
      <c r="E29" s="28">
        <f t="shared" si="2"/>
        <v>0</v>
      </c>
      <c r="F29" s="28">
        <f t="shared" si="2"/>
        <v>0</v>
      </c>
      <c r="G29" s="28">
        <f t="shared" si="2"/>
        <v>0</v>
      </c>
      <c r="H29" s="28">
        <f t="shared" si="2"/>
        <v>0</v>
      </c>
      <c r="I29" s="28">
        <f t="shared" si="2"/>
        <v>0</v>
      </c>
      <c r="J29" s="28">
        <f t="shared" si="2"/>
        <v>0</v>
      </c>
    </row>
    <row r="30" spans="2:11" x14ac:dyDescent="0.25">
      <c r="B30" s="19" t="s">
        <v>45</v>
      </c>
      <c r="C30" s="50"/>
      <c r="D30" s="28">
        <f t="shared" si="2"/>
        <v>0</v>
      </c>
      <c r="E30" s="28">
        <f t="shared" si="2"/>
        <v>0</v>
      </c>
      <c r="F30" s="28">
        <f t="shared" si="2"/>
        <v>0</v>
      </c>
      <c r="G30" s="28">
        <f t="shared" si="2"/>
        <v>0</v>
      </c>
      <c r="H30" s="28">
        <f t="shared" si="2"/>
        <v>0</v>
      </c>
      <c r="I30" s="28">
        <f t="shared" si="2"/>
        <v>0</v>
      </c>
      <c r="J30" s="28">
        <f t="shared" si="2"/>
        <v>0</v>
      </c>
    </row>
    <row r="31" spans="2:11" x14ac:dyDescent="0.25">
      <c r="B31" s="19" t="s">
        <v>46</v>
      </c>
      <c r="C31" s="50"/>
      <c r="D31" s="28">
        <f t="shared" si="2"/>
        <v>0</v>
      </c>
      <c r="E31" s="28">
        <f t="shared" si="2"/>
        <v>0</v>
      </c>
      <c r="F31" s="28">
        <f t="shared" si="2"/>
        <v>0</v>
      </c>
      <c r="G31" s="28">
        <f t="shared" si="2"/>
        <v>0</v>
      </c>
      <c r="H31" s="28">
        <f t="shared" si="2"/>
        <v>0</v>
      </c>
      <c r="I31" s="28">
        <f t="shared" si="2"/>
        <v>0</v>
      </c>
      <c r="J31" s="28">
        <f t="shared" si="2"/>
        <v>0</v>
      </c>
    </row>
    <row r="32" spans="2:11" x14ac:dyDescent="0.25">
      <c r="B32" s="19" t="s">
        <v>47</v>
      </c>
      <c r="C32" s="50"/>
      <c r="D32" s="28">
        <f t="shared" si="2"/>
        <v>0</v>
      </c>
      <c r="E32" s="28">
        <f t="shared" si="2"/>
        <v>0</v>
      </c>
      <c r="F32" s="28">
        <f t="shared" si="2"/>
        <v>0</v>
      </c>
      <c r="G32" s="28">
        <f t="shared" si="2"/>
        <v>0</v>
      </c>
      <c r="H32" s="28">
        <f t="shared" si="2"/>
        <v>0</v>
      </c>
      <c r="I32" s="28">
        <f t="shared" si="2"/>
        <v>0</v>
      </c>
      <c r="J32" s="28">
        <f t="shared" si="2"/>
        <v>0</v>
      </c>
    </row>
    <row r="33" spans="2:10" x14ac:dyDescent="0.25">
      <c r="B33" s="20" t="s">
        <v>90</v>
      </c>
      <c r="C33" s="39">
        <f>SUM(C22:C32)</f>
        <v>0</v>
      </c>
      <c r="D33" s="39">
        <f t="shared" ref="D33:J33" si="3">SUM(D22:D32)</f>
        <v>0</v>
      </c>
      <c r="E33" s="39">
        <f t="shared" si="3"/>
        <v>0</v>
      </c>
      <c r="F33" s="39">
        <f t="shared" si="3"/>
        <v>0</v>
      </c>
      <c r="G33" s="39">
        <f t="shared" si="3"/>
        <v>0</v>
      </c>
      <c r="H33" s="39">
        <f t="shared" si="3"/>
        <v>0</v>
      </c>
      <c r="I33" s="39">
        <f t="shared" si="3"/>
        <v>0</v>
      </c>
      <c r="J33" s="39">
        <f t="shared" si="3"/>
        <v>0</v>
      </c>
    </row>
    <row r="34" spans="2:10" x14ac:dyDescent="0.25">
      <c r="B34" s="30"/>
      <c r="C34" s="30"/>
      <c r="D34" s="30"/>
      <c r="E34" s="30"/>
      <c r="F34" s="30"/>
      <c r="G34" s="30"/>
      <c r="H34" s="30"/>
      <c r="I34" s="30"/>
      <c r="J34" s="30"/>
    </row>
  </sheetData>
  <phoneticPr fontId="10" type="noConversion"/>
  <printOptions horizontalCentered="1"/>
  <pageMargins left="0.16" right="0.16" top="0.16" bottom="0.5" header="0.16" footer="0.16"/>
  <pageSetup paperSize="9" scale="31" orientation="landscape" r:id="rId1"/>
  <headerFooter>
    <oddFooter>&amp;LFilename: &amp;F
Printed: &amp;D &amp;T&amp;CPage: &amp;P&amp;RThermo Fisher Scientific
Proprietary and Confidential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1"/>
    <pageSetUpPr fitToPage="1"/>
  </sheetPr>
  <dimension ref="B1:K24"/>
  <sheetViews>
    <sheetView showGridLines="0" zoomScaleNormal="100" workbookViewId="0"/>
  </sheetViews>
  <sheetFormatPr defaultRowHeight="13.2" outlineLevelCol="1" x14ac:dyDescent="0.25"/>
  <cols>
    <col min="1" max="1" width="2.21875" customWidth="1"/>
    <col min="2" max="2" width="31.77734375" customWidth="1"/>
    <col min="3" max="3" width="12.77734375" hidden="1" customWidth="1" outlineLevel="1"/>
    <col min="4" max="4" width="12.77734375" customWidth="1" collapsed="1"/>
    <col min="5" max="11" width="12.77734375" customWidth="1"/>
  </cols>
  <sheetData>
    <row r="1" spans="2:11" s="5" customFormat="1" ht="23.4" thickBot="1" x14ac:dyDescent="0.45">
      <c r="B1" s="3" t="s">
        <v>91</v>
      </c>
      <c r="C1" s="3"/>
      <c r="D1" s="4"/>
      <c r="E1" s="4"/>
      <c r="F1" s="4"/>
      <c r="G1" s="4"/>
      <c r="H1" s="4"/>
      <c r="I1" s="4"/>
      <c r="J1" s="4"/>
      <c r="K1" s="2" t="e">
        <f>#REF!</f>
        <v>#REF!</v>
      </c>
    </row>
    <row r="4" spans="2:11" x14ac:dyDescent="0.25">
      <c r="B4" s="17" t="s">
        <v>15</v>
      </c>
      <c r="C4" s="17">
        <v>2017</v>
      </c>
      <c r="D4" s="17">
        <v>2018</v>
      </c>
      <c r="E4" s="17">
        <v>2019</v>
      </c>
      <c r="F4" s="17">
        <v>2020</v>
      </c>
      <c r="G4" s="17">
        <v>2021</v>
      </c>
      <c r="H4" s="17">
        <v>2022</v>
      </c>
      <c r="I4" s="17">
        <v>2023</v>
      </c>
      <c r="J4" s="17">
        <v>2024</v>
      </c>
      <c r="K4" s="17" t="s">
        <v>13</v>
      </c>
    </row>
    <row r="5" spans="2:11" x14ac:dyDescent="0.25">
      <c r="B5" s="18"/>
      <c r="C5" s="18" t="s">
        <v>14</v>
      </c>
      <c r="D5" s="18" t="s">
        <v>14</v>
      </c>
      <c r="E5" s="18" t="s">
        <v>14</v>
      </c>
      <c r="F5" s="18" t="s">
        <v>14</v>
      </c>
      <c r="G5" s="18" t="s">
        <v>14</v>
      </c>
      <c r="H5" s="18" t="s">
        <v>14</v>
      </c>
      <c r="I5" s="18" t="s">
        <v>14</v>
      </c>
      <c r="J5" s="18" t="s">
        <v>14</v>
      </c>
      <c r="K5" s="18" t="s">
        <v>79</v>
      </c>
    </row>
    <row r="6" spans="2:11" x14ac:dyDescent="0.25">
      <c r="B6" s="41" t="s">
        <v>84</v>
      </c>
      <c r="C6" s="21"/>
      <c r="D6" s="21" t="e">
        <f>INDEX(#REF!,MATCH($K$1,#REF!,0))</f>
        <v>#REF!</v>
      </c>
      <c r="E6" s="49"/>
      <c r="F6" s="49"/>
      <c r="G6" s="49"/>
      <c r="H6" s="49"/>
      <c r="I6" s="49"/>
      <c r="J6" s="49"/>
      <c r="K6" s="21">
        <f>IFERROR((J17/E17)^(1/5)-1,)</f>
        <v>0</v>
      </c>
    </row>
    <row r="7" spans="2:11" x14ac:dyDescent="0.25">
      <c r="B7" s="41" t="s">
        <v>85</v>
      </c>
      <c r="C7" s="21"/>
      <c r="D7" s="21" t="e">
        <f>INDEX(#REF!,MATCH($K$1,#REF!,0))</f>
        <v>#REF!</v>
      </c>
      <c r="E7" s="49"/>
      <c r="F7" s="49"/>
      <c r="G7" s="49"/>
      <c r="H7" s="49"/>
      <c r="I7" s="49"/>
      <c r="J7" s="49"/>
      <c r="K7" s="21">
        <f>IFERROR((#REF!/#REF!)^(1/5)-1,)</f>
        <v>0</v>
      </c>
    </row>
    <row r="8" spans="2:11" x14ac:dyDescent="0.25">
      <c r="B8" s="41" t="s">
        <v>86</v>
      </c>
      <c r="C8" s="21"/>
      <c r="D8" s="21" t="e">
        <f>INDEX(#REF!,MATCH($K$1,#REF!,0))</f>
        <v>#REF!</v>
      </c>
      <c r="E8" s="49"/>
      <c r="F8" s="49"/>
      <c r="G8" s="49"/>
      <c r="H8" s="49"/>
      <c r="I8" s="49"/>
      <c r="J8" s="49"/>
      <c r="K8" s="21">
        <f>IFERROR((J19/E19)^(1/5)-1,)</f>
        <v>0</v>
      </c>
    </row>
    <row r="9" spans="2:11" x14ac:dyDescent="0.25">
      <c r="B9" s="41" t="s">
        <v>87</v>
      </c>
      <c r="C9" s="21"/>
      <c r="D9" s="21" t="e">
        <f>INDEX(#REF!,MATCH($K$1,#REF!,0))</f>
        <v>#REF!</v>
      </c>
      <c r="E9" s="49"/>
      <c r="F9" s="49"/>
      <c r="G9" s="49"/>
      <c r="H9" s="49"/>
      <c r="I9" s="49"/>
      <c r="J9" s="49"/>
      <c r="K9" s="21">
        <f>IFERROR((J20/E20)^(1/5)-1,)</f>
        <v>0</v>
      </c>
    </row>
    <row r="10" spans="2:11" x14ac:dyDescent="0.25">
      <c r="B10" s="41" t="s">
        <v>88</v>
      </c>
      <c r="C10" s="21"/>
      <c r="D10" s="21" t="e">
        <f>INDEX(#REF!,MATCH($K$1,#REF!,0))</f>
        <v>#REF!</v>
      </c>
      <c r="E10" s="49"/>
      <c r="F10" s="49"/>
      <c r="G10" s="49"/>
      <c r="H10" s="49"/>
      <c r="I10" s="49"/>
      <c r="J10" s="49"/>
      <c r="K10" s="21">
        <f>IFERROR((J21/E21)^(1/5)-1,)</f>
        <v>0</v>
      </c>
    </row>
    <row r="11" spans="2:11" x14ac:dyDescent="0.25">
      <c r="B11" s="41" t="s">
        <v>89</v>
      </c>
      <c r="C11" s="48"/>
      <c r="D11" s="21" t="e">
        <f>INDEX(#REF!,MATCH($K$1,#REF!,0))</f>
        <v>#REF!</v>
      </c>
      <c r="E11" s="49"/>
      <c r="F11" s="49"/>
      <c r="G11" s="49"/>
      <c r="H11" s="49"/>
      <c r="I11" s="49"/>
      <c r="J11" s="49"/>
      <c r="K11" s="48">
        <f>IFERROR((J22/E22)^(1/5)-1,)</f>
        <v>0</v>
      </c>
    </row>
    <row r="12" spans="2:11" x14ac:dyDescent="0.25">
      <c r="B12" s="43" t="s">
        <v>90</v>
      </c>
      <c r="C12" s="38"/>
      <c r="D12" s="38" t="e">
        <f>INDEX(#REF!,MATCH($K$1,#REF!,0))</f>
        <v>#REF!</v>
      </c>
      <c r="E12" s="38">
        <f t="shared" ref="E12:J12" si="0">IFERROR(E23/D23-1,)</f>
        <v>0</v>
      </c>
      <c r="F12" s="38">
        <f t="shared" si="0"/>
        <v>0</v>
      </c>
      <c r="G12" s="38">
        <f t="shared" si="0"/>
        <v>0</v>
      </c>
      <c r="H12" s="38">
        <f t="shared" si="0"/>
        <v>0</v>
      </c>
      <c r="I12" s="38">
        <f t="shared" si="0"/>
        <v>0</v>
      </c>
      <c r="J12" s="38">
        <f t="shared" si="0"/>
        <v>0</v>
      </c>
      <c r="K12" s="38">
        <f>IFERROR((J23/E23)^(1/5)-1,)</f>
        <v>0</v>
      </c>
    </row>
    <row r="13" spans="2:11" x14ac:dyDescent="0.25">
      <c r="B13" s="30"/>
      <c r="C13" s="30"/>
      <c r="D13" s="30"/>
      <c r="E13" s="30"/>
      <c r="F13" s="30"/>
      <c r="G13" s="30"/>
      <c r="H13" s="30"/>
      <c r="I13" s="30"/>
      <c r="J13" s="30"/>
      <c r="K13" s="30"/>
    </row>
    <row r="15" spans="2:11" x14ac:dyDescent="0.25">
      <c r="B15" s="17" t="s">
        <v>49</v>
      </c>
      <c r="C15" s="17">
        <v>2017</v>
      </c>
      <c r="D15" s="17">
        <v>2018</v>
      </c>
      <c r="E15" s="17">
        <v>2019</v>
      </c>
      <c r="F15" s="17">
        <v>2020</v>
      </c>
      <c r="G15" s="17">
        <v>2021</v>
      </c>
      <c r="H15" s="17">
        <v>2022</v>
      </c>
      <c r="I15" s="17">
        <v>2023</v>
      </c>
      <c r="J15" s="17">
        <v>2024</v>
      </c>
    </row>
    <row r="16" spans="2:11" x14ac:dyDescent="0.25">
      <c r="B16" s="18" t="s">
        <v>12</v>
      </c>
      <c r="C16" s="18"/>
      <c r="D16" s="18"/>
      <c r="E16" s="18"/>
      <c r="F16" s="18"/>
      <c r="G16" s="18"/>
      <c r="H16" s="18"/>
      <c r="I16" s="18"/>
      <c r="J16" s="18"/>
    </row>
    <row r="17" spans="2:10" x14ac:dyDescent="0.25">
      <c r="B17" s="41" t="s">
        <v>84</v>
      </c>
      <c r="C17" s="37"/>
      <c r="D17" s="37" t="e">
        <f>INDEX(#REF!,MATCH($K$1,#REF!,0))</f>
        <v>#REF!</v>
      </c>
      <c r="E17" s="37">
        <f>IFERROR(D17*(1+E6),)</f>
        <v>0</v>
      </c>
      <c r="F17" s="37">
        <f>IFERROR(E17*(1+F6),)</f>
        <v>0</v>
      </c>
      <c r="G17" s="37">
        <f t="shared" ref="G17:J17" si="1">IFERROR(F17*(1+G6),)</f>
        <v>0</v>
      </c>
      <c r="H17" s="37">
        <f t="shared" si="1"/>
        <v>0</v>
      </c>
      <c r="I17" s="37">
        <f t="shared" si="1"/>
        <v>0</v>
      </c>
      <c r="J17" s="37">
        <f t="shared" si="1"/>
        <v>0</v>
      </c>
    </row>
    <row r="18" spans="2:10" x14ac:dyDescent="0.25">
      <c r="B18" s="41" t="s">
        <v>85</v>
      </c>
      <c r="C18" s="37"/>
      <c r="D18" s="37" t="e">
        <f>INDEX(#REF!,MATCH($K$1,#REF!,0))</f>
        <v>#REF!</v>
      </c>
      <c r="E18" s="37">
        <f t="shared" ref="E18:J22" si="2">IFERROR(D18*(1+E7),)</f>
        <v>0</v>
      </c>
      <c r="F18" s="37">
        <f t="shared" si="2"/>
        <v>0</v>
      </c>
      <c r="G18" s="37">
        <f t="shared" si="2"/>
        <v>0</v>
      </c>
      <c r="H18" s="37">
        <f t="shared" si="2"/>
        <v>0</v>
      </c>
      <c r="I18" s="37">
        <f t="shared" si="2"/>
        <v>0</v>
      </c>
      <c r="J18" s="37">
        <f t="shared" si="2"/>
        <v>0</v>
      </c>
    </row>
    <row r="19" spans="2:10" x14ac:dyDescent="0.25">
      <c r="B19" s="41" t="s">
        <v>86</v>
      </c>
      <c r="C19" s="37"/>
      <c r="D19" s="37" t="e">
        <f>INDEX(#REF!,MATCH($K$1,#REF!,0))</f>
        <v>#REF!</v>
      </c>
      <c r="E19" s="37">
        <f t="shared" si="2"/>
        <v>0</v>
      </c>
      <c r="F19" s="37">
        <f t="shared" si="2"/>
        <v>0</v>
      </c>
      <c r="G19" s="37">
        <f t="shared" si="2"/>
        <v>0</v>
      </c>
      <c r="H19" s="37">
        <f t="shared" si="2"/>
        <v>0</v>
      </c>
      <c r="I19" s="37">
        <f t="shared" si="2"/>
        <v>0</v>
      </c>
      <c r="J19" s="37">
        <f t="shared" si="2"/>
        <v>0</v>
      </c>
    </row>
    <row r="20" spans="2:10" x14ac:dyDescent="0.25">
      <c r="B20" s="41" t="s">
        <v>87</v>
      </c>
      <c r="C20" s="37"/>
      <c r="D20" s="37" t="e">
        <f>INDEX(#REF!,MATCH($K$1,#REF!,0))</f>
        <v>#REF!</v>
      </c>
      <c r="E20" s="37">
        <f t="shared" si="2"/>
        <v>0</v>
      </c>
      <c r="F20" s="37">
        <f t="shared" si="2"/>
        <v>0</v>
      </c>
      <c r="G20" s="37">
        <f t="shared" si="2"/>
        <v>0</v>
      </c>
      <c r="H20" s="37">
        <f t="shared" si="2"/>
        <v>0</v>
      </c>
      <c r="I20" s="37">
        <f t="shared" si="2"/>
        <v>0</v>
      </c>
      <c r="J20" s="37">
        <f t="shared" si="2"/>
        <v>0</v>
      </c>
    </row>
    <row r="21" spans="2:10" x14ac:dyDescent="0.25">
      <c r="B21" s="41" t="s">
        <v>88</v>
      </c>
      <c r="C21" s="37"/>
      <c r="D21" s="37" t="e">
        <f>INDEX(#REF!,MATCH($K$1,#REF!,0))</f>
        <v>#REF!</v>
      </c>
      <c r="E21" s="37">
        <f t="shared" si="2"/>
        <v>0</v>
      </c>
      <c r="F21" s="37">
        <f t="shared" si="2"/>
        <v>0</v>
      </c>
      <c r="G21" s="37">
        <f t="shared" si="2"/>
        <v>0</v>
      </c>
      <c r="H21" s="37">
        <f t="shared" si="2"/>
        <v>0</v>
      </c>
      <c r="I21" s="37">
        <f t="shared" si="2"/>
        <v>0</v>
      </c>
      <c r="J21" s="37">
        <f t="shared" si="2"/>
        <v>0</v>
      </c>
    </row>
    <row r="22" spans="2:10" x14ac:dyDescent="0.25">
      <c r="B22" s="41" t="s">
        <v>89</v>
      </c>
      <c r="C22" s="37">
        <f t="shared" ref="C22" si="3">SUM(C17:C21)</f>
        <v>0</v>
      </c>
      <c r="D22" s="37" t="e">
        <f>INDEX(#REF!,MATCH($K$1,#REF!,0))</f>
        <v>#REF!</v>
      </c>
      <c r="E22" s="37">
        <f t="shared" si="2"/>
        <v>0</v>
      </c>
      <c r="F22" s="37">
        <f t="shared" si="2"/>
        <v>0</v>
      </c>
      <c r="G22" s="37">
        <f t="shared" si="2"/>
        <v>0</v>
      </c>
      <c r="H22" s="37">
        <f t="shared" si="2"/>
        <v>0</v>
      </c>
      <c r="I22" s="37">
        <f t="shared" si="2"/>
        <v>0</v>
      </c>
      <c r="J22" s="37">
        <f t="shared" si="2"/>
        <v>0</v>
      </c>
    </row>
    <row r="23" spans="2:10" x14ac:dyDescent="0.25">
      <c r="B23" s="43" t="s">
        <v>90</v>
      </c>
      <c r="C23" s="46">
        <f>SUM(C22:C22)</f>
        <v>0</v>
      </c>
      <c r="D23" s="46" t="e">
        <f>SUM(D17:D22)</f>
        <v>#REF!</v>
      </c>
      <c r="E23" s="46">
        <f t="shared" ref="E23:J23" si="4">SUM(E17:E22)</f>
        <v>0</v>
      </c>
      <c r="F23" s="46">
        <f t="shared" si="4"/>
        <v>0</v>
      </c>
      <c r="G23" s="46">
        <f t="shared" si="4"/>
        <v>0</v>
      </c>
      <c r="H23" s="46">
        <f t="shared" si="4"/>
        <v>0</v>
      </c>
      <c r="I23" s="46">
        <f t="shared" si="4"/>
        <v>0</v>
      </c>
      <c r="J23" s="46">
        <f t="shared" si="4"/>
        <v>0</v>
      </c>
    </row>
    <row r="24" spans="2:10" x14ac:dyDescent="0.25">
      <c r="B24" s="30"/>
      <c r="C24" s="30"/>
      <c r="D24" s="30"/>
      <c r="E24" s="30"/>
      <c r="F24" s="30"/>
      <c r="G24" s="30"/>
      <c r="H24" s="30"/>
      <c r="I24" s="30"/>
      <c r="J24" s="30"/>
    </row>
  </sheetData>
  <phoneticPr fontId="10" type="noConversion"/>
  <printOptions horizontalCentered="1"/>
  <pageMargins left="0.16" right="0.16" top="0.16" bottom="0.5" header="0.16" footer="0.16"/>
  <pageSetup paperSize="9" scale="62" orientation="landscape" r:id="rId1"/>
  <headerFooter>
    <oddFooter>&amp;LFilename: &amp;F
Printed: &amp;D &amp;T&amp;CPage: &amp;P&amp;RThermo Fisher Scientific
Proprietary and Confidential</oddFooter>
  </headerFooter>
  <ignoredErrors>
    <ignoredError sqref="D22:D23 K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B1:P36"/>
  <sheetViews>
    <sheetView showGridLines="0" zoomScale="80" zoomScaleNormal="80" workbookViewId="0">
      <selection activeCell="D6" sqref="D6"/>
    </sheetView>
  </sheetViews>
  <sheetFormatPr defaultColWidth="9.21875" defaultRowHeight="13.2" outlineLevelRow="1" outlineLevelCol="1" x14ac:dyDescent="0.25"/>
  <cols>
    <col min="1" max="1" width="2.21875" style="27" customWidth="1"/>
    <col min="2" max="2" width="22.44140625" style="27" customWidth="1"/>
    <col min="3" max="3" width="12.77734375" style="27" hidden="1" customWidth="1" outlineLevel="1"/>
    <col min="4" max="4" width="12.77734375" style="27" customWidth="1" collapsed="1"/>
    <col min="5" max="10" width="12.77734375" style="27" customWidth="1"/>
    <col min="11" max="11" width="80.77734375" style="27" customWidth="1"/>
    <col min="12" max="12" width="2.77734375" style="27" customWidth="1"/>
    <col min="13" max="16384" width="9.21875" style="27"/>
  </cols>
  <sheetData>
    <row r="1" spans="2:16" s="26" customFormat="1" ht="23.4" thickBot="1" x14ac:dyDescent="0.3">
      <c r="B1" s="23" t="s">
        <v>171</v>
      </c>
      <c r="C1" s="24"/>
      <c r="D1" s="23"/>
      <c r="E1" s="24"/>
      <c r="F1" s="24"/>
      <c r="G1" s="24"/>
      <c r="H1" s="24"/>
      <c r="I1" s="24"/>
      <c r="J1" s="24"/>
      <c r="K1" s="25" t="str">
        <f>Exec!L1</f>
        <v>Korea</v>
      </c>
    </row>
    <row r="2" spans="2:16" s="33" customFormat="1" ht="13.8" x14ac:dyDescent="0.25"/>
    <row r="3" spans="2:16" s="33" customFormat="1" ht="13.8" x14ac:dyDescent="0.25"/>
    <row r="4" spans="2:16" s="33" customFormat="1" ht="21.75" customHeight="1" x14ac:dyDescent="0.25">
      <c r="B4" s="40" t="s">
        <v>156</v>
      </c>
    </row>
    <row r="5" spans="2:16" s="33" customFormat="1" ht="21.75" customHeight="1" x14ac:dyDescent="0.25">
      <c r="B5" s="35" t="s">
        <v>12</v>
      </c>
      <c r="C5" s="35"/>
      <c r="D5" s="34">
        <f>Exec!D4+1</f>
        <v>2020</v>
      </c>
      <c r="E5" s="36">
        <f>D5+1</f>
        <v>2021</v>
      </c>
      <c r="F5" s="34">
        <f t="shared" ref="F5:I5" si="0">E5+1</f>
        <v>2022</v>
      </c>
      <c r="G5" s="36">
        <f t="shared" si="0"/>
        <v>2023</v>
      </c>
      <c r="H5" s="34">
        <f t="shared" si="0"/>
        <v>2024</v>
      </c>
      <c r="I5" s="36">
        <f t="shared" si="0"/>
        <v>2025</v>
      </c>
      <c r="J5" s="36" t="s">
        <v>57</v>
      </c>
      <c r="K5" s="36" t="s">
        <v>53</v>
      </c>
    </row>
    <row r="6" spans="2:16" s="33" customFormat="1" ht="21.75" customHeight="1" x14ac:dyDescent="0.25">
      <c r="B6" s="31" t="s">
        <v>49</v>
      </c>
      <c r="C6" s="31"/>
      <c r="D6" s="53"/>
      <c r="E6" s="53">
        <v>495158.53503869497</v>
      </c>
      <c r="F6" s="53">
        <v>1030500.33163719</v>
      </c>
      <c r="G6" s="53">
        <v>1115597.70970373</v>
      </c>
      <c r="H6" s="53">
        <v>1753427.3068836001</v>
      </c>
      <c r="I6" s="53">
        <v>2463036.5351425302</v>
      </c>
      <c r="J6" s="53">
        <f>SUM(D6:I6)</f>
        <v>6857720.4184057452</v>
      </c>
      <c r="K6" s="31"/>
    </row>
    <row r="7" spans="2:16" s="33" customFormat="1" ht="21.75" customHeight="1" x14ac:dyDescent="0.25">
      <c r="B7" s="31" t="s">
        <v>51</v>
      </c>
      <c r="C7" s="31"/>
      <c r="D7" s="53">
        <f>D9*60000</f>
        <v>0</v>
      </c>
      <c r="E7" s="53">
        <f>E9*50000</f>
        <v>50000</v>
      </c>
      <c r="F7" s="53">
        <f>F9*45000</f>
        <v>45000</v>
      </c>
      <c r="G7" s="53">
        <f>G9*40000</f>
        <v>40000</v>
      </c>
      <c r="H7" s="53">
        <f>H9*50000</f>
        <v>50000</v>
      </c>
      <c r="I7" s="53">
        <f>I9*45000</f>
        <v>45000</v>
      </c>
      <c r="J7" s="53">
        <f>SUM(D7:I7)</f>
        <v>230000</v>
      </c>
      <c r="K7" s="31"/>
    </row>
    <row r="8" spans="2:16" s="33" customFormat="1" ht="21.75" customHeight="1" x14ac:dyDescent="0.25">
      <c r="B8" s="31" t="s">
        <v>52</v>
      </c>
      <c r="C8" s="31"/>
      <c r="D8" s="53"/>
      <c r="E8" s="53"/>
      <c r="F8" s="53"/>
      <c r="G8" s="53"/>
      <c r="H8" s="53"/>
      <c r="I8" s="53"/>
      <c r="J8" s="53">
        <f>SUM(D8:I8)</f>
        <v>0</v>
      </c>
      <c r="K8" s="31" t="s">
        <v>160</v>
      </c>
    </row>
    <row r="9" spans="2:16" s="33" customFormat="1" ht="21.75" customHeight="1" x14ac:dyDescent="0.25">
      <c r="B9" s="32" t="s">
        <v>50</v>
      </c>
      <c r="C9" s="32"/>
      <c r="D9" s="54"/>
      <c r="E9" s="54">
        <v>1</v>
      </c>
      <c r="F9" s="54">
        <v>1</v>
      </c>
      <c r="G9" s="54">
        <v>1</v>
      </c>
      <c r="H9" s="54">
        <v>1</v>
      </c>
      <c r="I9" s="54">
        <v>1</v>
      </c>
      <c r="J9" s="54">
        <f>SUM(D9:I9)</f>
        <v>5</v>
      </c>
      <c r="K9" s="77" t="s">
        <v>161</v>
      </c>
    </row>
    <row r="10" spans="2:16" s="33" customFormat="1" ht="21.75" customHeight="1" x14ac:dyDescent="0.25"/>
    <row r="11" spans="2:16" s="33" customFormat="1" ht="21.75" customHeight="1" x14ac:dyDescent="0.25">
      <c r="B11" s="40" t="s">
        <v>157</v>
      </c>
    </row>
    <row r="12" spans="2:16" s="33" customFormat="1" ht="21.75" customHeight="1" x14ac:dyDescent="0.25">
      <c r="B12" s="35" t="s">
        <v>12</v>
      </c>
      <c r="C12" s="35"/>
      <c r="D12" s="34">
        <f>D5</f>
        <v>2020</v>
      </c>
      <c r="E12" s="36">
        <f t="shared" ref="E12:I12" si="1">E5</f>
        <v>2021</v>
      </c>
      <c r="F12" s="36">
        <f t="shared" si="1"/>
        <v>2022</v>
      </c>
      <c r="G12" s="36">
        <f t="shared" si="1"/>
        <v>2023</v>
      </c>
      <c r="H12" s="36">
        <f t="shared" si="1"/>
        <v>2024</v>
      </c>
      <c r="I12" s="36">
        <f t="shared" si="1"/>
        <v>2025</v>
      </c>
      <c r="J12" s="36" t="s">
        <v>57</v>
      </c>
      <c r="K12" s="36" t="s">
        <v>53</v>
      </c>
    </row>
    <row r="13" spans="2:16" s="33" customFormat="1" ht="21.75" customHeight="1" x14ac:dyDescent="0.25">
      <c r="B13" s="31" t="s">
        <v>49</v>
      </c>
      <c r="C13" s="31"/>
      <c r="D13" s="53">
        <f>C13*1.1</f>
        <v>0</v>
      </c>
      <c r="E13" s="53">
        <v>500000</v>
      </c>
      <c r="F13" s="53">
        <f>E13*1.1</f>
        <v>550000</v>
      </c>
      <c r="G13" s="53">
        <f t="shared" ref="G13:H13" si="2">F13*1.1</f>
        <v>605000</v>
      </c>
      <c r="H13" s="53">
        <f t="shared" si="2"/>
        <v>665500</v>
      </c>
      <c r="I13" s="53">
        <f>H13*1.1</f>
        <v>732050.00000000012</v>
      </c>
      <c r="J13" s="53">
        <f>SUM(E13:I13)</f>
        <v>3052550</v>
      </c>
      <c r="K13" s="31" t="s">
        <v>158</v>
      </c>
      <c r="P13" s="55"/>
    </row>
    <row r="14" spans="2:16" s="33" customFormat="1" ht="21.75" customHeight="1" x14ac:dyDescent="0.25">
      <c r="B14" s="31" t="s">
        <v>51</v>
      </c>
      <c r="C14" s="31"/>
      <c r="D14" s="53"/>
      <c r="E14" s="53"/>
      <c r="F14" s="53"/>
      <c r="G14" s="53"/>
      <c r="H14" s="53"/>
      <c r="I14" s="53"/>
      <c r="J14" s="53">
        <f>SUM(E14:I14)</f>
        <v>0</v>
      </c>
      <c r="K14" s="31"/>
      <c r="P14" s="55"/>
    </row>
    <row r="15" spans="2:16" s="33" customFormat="1" ht="21.75" customHeight="1" x14ac:dyDescent="0.25">
      <c r="B15" s="31" t="s">
        <v>52</v>
      </c>
      <c r="C15" s="31"/>
      <c r="D15" s="53"/>
      <c r="E15" s="53">
        <v>100000</v>
      </c>
      <c r="F15" s="53">
        <v>50000</v>
      </c>
      <c r="G15" s="53">
        <v>50000</v>
      </c>
      <c r="H15" s="53">
        <v>100000</v>
      </c>
      <c r="I15" s="53">
        <v>80000</v>
      </c>
      <c r="J15" s="53">
        <f>SUM(E15:I15)</f>
        <v>380000</v>
      </c>
      <c r="K15" s="31" t="s">
        <v>159</v>
      </c>
      <c r="P15" s="55"/>
    </row>
    <row r="16" spans="2:16" s="33" customFormat="1" ht="21.75" customHeight="1" x14ac:dyDescent="0.25">
      <c r="B16" s="32" t="s">
        <v>50</v>
      </c>
      <c r="C16" s="32"/>
      <c r="D16" s="54"/>
      <c r="E16" s="54"/>
      <c r="F16" s="54"/>
      <c r="G16" s="54"/>
      <c r="H16" s="54"/>
      <c r="I16" s="54"/>
      <c r="J16" s="54"/>
      <c r="K16" s="32"/>
    </row>
    <row r="17" spans="2:11" s="33" customFormat="1" ht="13.8" x14ac:dyDescent="0.25"/>
    <row r="18" spans="2:11" s="33" customFormat="1" ht="13.8" hidden="1" outlineLevel="1" x14ac:dyDescent="0.25">
      <c r="B18" s="40" t="s">
        <v>56</v>
      </c>
    </row>
    <row r="19" spans="2:11" s="33" customFormat="1" ht="13.8" hidden="1" outlineLevel="1" x14ac:dyDescent="0.25">
      <c r="B19" s="35" t="s">
        <v>12</v>
      </c>
      <c r="C19" s="35"/>
      <c r="D19" s="34">
        <f>D12</f>
        <v>2020</v>
      </c>
      <c r="E19" s="36">
        <f t="shared" ref="E19:I19" si="3">E12</f>
        <v>2021</v>
      </c>
      <c r="F19" s="36">
        <f t="shared" si="3"/>
        <v>2022</v>
      </c>
      <c r="G19" s="36">
        <f t="shared" si="3"/>
        <v>2023</v>
      </c>
      <c r="H19" s="36">
        <f t="shared" si="3"/>
        <v>2024</v>
      </c>
      <c r="I19" s="36">
        <f t="shared" si="3"/>
        <v>2025</v>
      </c>
      <c r="J19" s="36" t="s">
        <v>57</v>
      </c>
      <c r="K19" s="36" t="s">
        <v>53</v>
      </c>
    </row>
    <row r="20" spans="2:11" s="33" customFormat="1" ht="13.8" hidden="1" outlineLevel="1" x14ac:dyDescent="0.25">
      <c r="B20" s="31" t="s">
        <v>49</v>
      </c>
      <c r="C20" s="31"/>
      <c r="D20" s="53"/>
      <c r="E20" s="53"/>
      <c r="F20" s="53"/>
      <c r="G20" s="53"/>
      <c r="H20" s="53"/>
      <c r="I20" s="53"/>
      <c r="J20" s="53">
        <f>SUM(D20:I20)</f>
        <v>0</v>
      </c>
      <c r="K20" s="31"/>
    </row>
    <row r="21" spans="2:11" s="33" customFormat="1" ht="13.8" hidden="1" outlineLevel="1" x14ac:dyDescent="0.25">
      <c r="B21" s="31" t="s">
        <v>51</v>
      </c>
      <c r="C21" s="31"/>
      <c r="D21" s="53"/>
      <c r="E21" s="53"/>
      <c r="F21" s="53"/>
      <c r="G21" s="53"/>
      <c r="H21" s="53"/>
      <c r="I21" s="53"/>
      <c r="J21" s="53">
        <f>SUM(D21:I21)</f>
        <v>0</v>
      </c>
      <c r="K21" s="31"/>
    </row>
    <row r="22" spans="2:11" s="33" customFormat="1" ht="13.8" hidden="1" outlineLevel="1" x14ac:dyDescent="0.25">
      <c r="B22" s="31" t="s">
        <v>52</v>
      </c>
      <c r="C22" s="31"/>
      <c r="D22" s="53"/>
      <c r="E22" s="53"/>
      <c r="F22" s="53"/>
      <c r="G22" s="53"/>
      <c r="H22" s="53"/>
      <c r="I22" s="53"/>
      <c r="J22" s="70"/>
      <c r="K22" s="31"/>
    </row>
    <row r="23" spans="2:11" s="33" customFormat="1" ht="13.8" hidden="1" outlineLevel="1" x14ac:dyDescent="0.25">
      <c r="B23" s="32" t="s">
        <v>50</v>
      </c>
      <c r="C23" s="32"/>
      <c r="D23" s="54"/>
      <c r="E23" s="54"/>
      <c r="F23" s="54"/>
      <c r="G23" s="54"/>
      <c r="H23" s="54"/>
      <c r="I23" s="54"/>
      <c r="J23" s="54">
        <f>I23</f>
        <v>0</v>
      </c>
      <c r="K23" s="32"/>
    </row>
    <row r="24" spans="2:11" s="33" customFormat="1" ht="13.8" collapsed="1" x14ac:dyDescent="0.25"/>
    <row r="25" spans="2:11" s="33" customFormat="1" ht="21.75" customHeight="1" x14ac:dyDescent="0.25">
      <c r="B25" s="40" t="s">
        <v>57</v>
      </c>
    </row>
    <row r="26" spans="2:11" s="33" customFormat="1" ht="21.75" customHeight="1" x14ac:dyDescent="0.25">
      <c r="B26" s="35" t="s">
        <v>12</v>
      </c>
      <c r="C26" s="35"/>
      <c r="D26" s="34">
        <f>D19</f>
        <v>2020</v>
      </c>
      <c r="E26" s="36">
        <f t="shared" ref="E26:I26" si="4">E19</f>
        <v>2021</v>
      </c>
      <c r="F26" s="36">
        <f t="shared" si="4"/>
        <v>2022</v>
      </c>
      <c r="G26" s="36">
        <f t="shared" si="4"/>
        <v>2023</v>
      </c>
      <c r="H26" s="36">
        <f t="shared" si="4"/>
        <v>2024</v>
      </c>
      <c r="I26" s="36">
        <f t="shared" si="4"/>
        <v>2025</v>
      </c>
      <c r="J26" s="36" t="s">
        <v>57</v>
      </c>
      <c r="K26" s="36" t="s">
        <v>53</v>
      </c>
    </row>
    <row r="27" spans="2:11" s="33" customFormat="1" ht="21.75" customHeight="1" x14ac:dyDescent="0.25">
      <c r="B27" s="31" t="s">
        <v>49</v>
      </c>
      <c r="C27" s="31"/>
      <c r="D27" s="53">
        <f>SUM(D6,D13,D20)</f>
        <v>0</v>
      </c>
      <c r="E27" s="53">
        <f t="shared" ref="E27:I27" si="5">SUM(E6,E13,E20)</f>
        <v>995158.53503869497</v>
      </c>
      <c r="F27" s="53">
        <f t="shared" si="5"/>
        <v>1580500.33163719</v>
      </c>
      <c r="G27" s="53">
        <f t="shared" si="5"/>
        <v>1720597.70970373</v>
      </c>
      <c r="H27" s="53">
        <f t="shared" si="5"/>
        <v>2418927.3068836001</v>
      </c>
      <c r="I27" s="53">
        <f t="shared" si="5"/>
        <v>3195086.5351425302</v>
      </c>
      <c r="J27" s="53">
        <f>SUM(D27:I27)</f>
        <v>9910270.4184057452</v>
      </c>
      <c r="K27" s="31"/>
    </row>
    <row r="28" spans="2:11" s="33" customFormat="1" ht="21.75" customHeight="1" x14ac:dyDescent="0.25">
      <c r="B28" s="31" t="s">
        <v>51</v>
      </c>
      <c r="C28" s="31"/>
      <c r="D28" s="53">
        <f t="shared" ref="D28:I28" si="6">SUM(D7,D14,D21)</f>
        <v>0</v>
      </c>
      <c r="E28" s="53">
        <f t="shared" si="6"/>
        <v>50000</v>
      </c>
      <c r="F28" s="53">
        <f t="shared" si="6"/>
        <v>45000</v>
      </c>
      <c r="G28" s="53">
        <f t="shared" si="6"/>
        <v>40000</v>
      </c>
      <c r="H28" s="53">
        <f t="shared" si="6"/>
        <v>50000</v>
      </c>
      <c r="I28" s="53">
        <f t="shared" si="6"/>
        <v>45000</v>
      </c>
      <c r="J28" s="53">
        <f>SUM(D28:I28)</f>
        <v>230000</v>
      </c>
      <c r="K28" s="31"/>
    </row>
    <row r="29" spans="2:11" s="33" customFormat="1" ht="21.75" customHeight="1" x14ac:dyDescent="0.25">
      <c r="B29" s="31" t="s">
        <v>52</v>
      </c>
      <c r="C29" s="31"/>
      <c r="D29" s="53">
        <f t="shared" ref="D29:I30" si="7">SUM(D8,D15,D22)</f>
        <v>0</v>
      </c>
      <c r="E29" s="53">
        <f t="shared" si="7"/>
        <v>100000</v>
      </c>
      <c r="F29" s="53">
        <f t="shared" si="7"/>
        <v>50000</v>
      </c>
      <c r="G29" s="53">
        <f t="shared" si="7"/>
        <v>50000</v>
      </c>
      <c r="H29" s="53">
        <f t="shared" si="7"/>
        <v>100000</v>
      </c>
      <c r="I29" s="53">
        <f t="shared" si="7"/>
        <v>80000</v>
      </c>
      <c r="J29" s="53">
        <f>SUM(D29:I29)</f>
        <v>380000</v>
      </c>
      <c r="K29" s="31"/>
    </row>
    <row r="30" spans="2:11" s="33" customFormat="1" ht="21.75" customHeight="1" x14ac:dyDescent="0.25">
      <c r="B30" s="32" t="s">
        <v>50</v>
      </c>
      <c r="C30" s="32"/>
      <c r="D30" s="54">
        <f t="shared" si="7"/>
        <v>0</v>
      </c>
      <c r="E30" s="54">
        <f t="shared" si="7"/>
        <v>1</v>
      </c>
      <c r="F30" s="54">
        <f t="shared" si="7"/>
        <v>1</v>
      </c>
      <c r="G30" s="54">
        <f t="shared" si="7"/>
        <v>1</v>
      </c>
      <c r="H30" s="54">
        <f t="shared" si="7"/>
        <v>1</v>
      </c>
      <c r="I30" s="54">
        <f t="shared" si="7"/>
        <v>1</v>
      </c>
      <c r="J30" s="54">
        <f>SUM(E30:I30)</f>
        <v>5</v>
      </c>
      <c r="K30" s="32"/>
    </row>
    <row r="31" spans="2:11" s="33" customFormat="1" ht="13.8" x14ac:dyDescent="0.25"/>
    <row r="36" spans="5:5" x14ac:dyDescent="0.25">
      <c r="E36" s="67"/>
    </row>
  </sheetData>
  <phoneticPr fontId="10" type="noConversion"/>
  <printOptions horizontalCentered="1"/>
  <pageMargins left="0.16" right="0.16" top="0.16" bottom="0.5" header="0.16" footer="0.16"/>
  <pageSetup paperSize="9" scale="77" orientation="landscape" r:id="rId1"/>
  <headerFooter>
    <oddFooter>&amp;LFilename: &amp;F
Printed: &amp;D &amp;T&amp;CPage: &amp;P&amp;RThermo Fisher Scientific
Proprietary and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  <pageSetUpPr fitToPage="1"/>
  </sheetPr>
  <dimension ref="B1:N83"/>
  <sheetViews>
    <sheetView showGridLines="0" zoomScale="80" zoomScaleNormal="80" workbookViewId="0">
      <selection activeCell="B76" sqref="B76"/>
    </sheetView>
  </sheetViews>
  <sheetFormatPr defaultRowHeight="13.2" outlineLevelCol="1" x14ac:dyDescent="0.25"/>
  <cols>
    <col min="1" max="1" width="2.21875" customWidth="1"/>
    <col min="2" max="2" width="30" customWidth="1"/>
    <col min="3" max="3" width="11.21875" customWidth="1" outlineLevel="1"/>
    <col min="4" max="11" width="11.21875" customWidth="1"/>
    <col min="12" max="12" width="20.44140625" bestFit="1" customWidth="1"/>
    <col min="13" max="13" width="10.77734375" bestFit="1" customWidth="1"/>
  </cols>
  <sheetData>
    <row r="1" spans="2:13" s="5" customFormat="1" ht="23.4" thickBot="1" x14ac:dyDescent="0.45">
      <c r="B1" s="3" t="s">
        <v>145</v>
      </c>
      <c r="C1" s="3"/>
      <c r="D1" s="4"/>
      <c r="E1" s="4"/>
      <c r="F1" s="4"/>
      <c r="G1" s="4"/>
      <c r="H1" s="4"/>
      <c r="I1" s="4"/>
      <c r="J1" s="4"/>
      <c r="K1" s="2"/>
    </row>
    <row r="4" spans="2:13" x14ac:dyDescent="0.25">
      <c r="B4" s="17" t="s">
        <v>36</v>
      </c>
      <c r="C4" s="17">
        <f>Rev!C4</f>
        <v>2018</v>
      </c>
      <c r="D4" s="17">
        <f>C4+1</f>
        <v>2019</v>
      </c>
      <c r="E4" s="17">
        <f t="shared" ref="E4:J4" si="0">D4+1</f>
        <v>2020</v>
      </c>
      <c r="F4" s="17">
        <f t="shared" si="0"/>
        <v>2021</v>
      </c>
      <c r="G4" s="17">
        <f t="shared" si="0"/>
        <v>2022</v>
      </c>
      <c r="H4" s="17">
        <f t="shared" si="0"/>
        <v>2023</v>
      </c>
      <c r="I4" s="17">
        <f t="shared" si="0"/>
        <v>2024</v>
      </c>
      <c r="J4" s="17">
        <f t="shared" si="0"/>
        <v>2025</v>
      </c>
      <c r="K4" s="17" t="s">
        <v>13</v>
      </c>
    </row>
    <row r="5" spans="2:13" x14ac:dyDescent="0.25">
      <c r="B5" s="18"/>
      <c r="C5" s="18" t="s">
        <v>14</v>
      </c>
      <c r="D5" s="18" t="s">
        <v>14</v>
      </c>
      <c r="E5" s="18" t="s">
        <v>14</v>
      </c>
      <c r="F5" s="18" t="s">
        <v>14</v>
      </c>
      <c r="G5" s="18" t="s">
        <v>14</v>
      </c>
      <c r="H5" s="18" t="s">
        <v>14</v>
      </c>
      <c r="I5" s="18" t="s">
        <v>14</v>
      </c>
      <c r="J5" s="18" t="s">
        <v>14</v>
      </c>
      <c r="K5" s="18"/>
    </row>
    <row r="6" spans="2:13" x14ac:dyDescent="0.25">
      <c r="B6" s="19" t="s">
        <v>164</v>
      </c>
      <c r="C6" s="60"/>
      <c r="D6" s="71">
        <v>0.04</v>
      </c>
      <c r="E6" s="71">
        <v>0.107482176</v>
      </c>
      <c r="F6" s="71">
        <v>8.61378E-2</v>
      </c>
      <c r="G6" s="71">
        <v>7.4879100000999996E-2</v>
      </c>
      <c r="H6" s="71">
        <v>6.7500000000000004E-2</v>
      </c>
      <c r="I6" s="71">
        <v>5.28E-2</v>
      </c>
      <c r="J6" s="71">
        <v>4.8000000000000001E-2</v>
      </c>
      <c r="K6" s="72">
        <f>IFERROR((J22/E22)^(1/5)-1,)</f>
        <v>0.15408664499328073</v>
      </c>
      <c r="L6" s="1"/>
      <c r="M6" s="1"/>
    </row>
    <row r="7" spans="2:13" x14ac:dyDescent="0.25">
      <c r="B7" s="19" t="s">
        <v>163</v>
      </c>
      <c r="C7" s="60"/>
      <c r="D7" s="71">
        <v>0.06</v>
      </c>
      <c r="E7" s="71">
        <v>8.7000000000000105E-2</v>
      </c>
      <c r="F7" s="71">
        <v>5.1999999999999998E-2</v>
      </c>
      <c r="G7" s="71">
        <v>4.65E-2</v>
      </c>
      <c r="H7" s="71">
        <v>4.3948500000000001E-2</v>
      </c>
      <c r="I7" s="71">
        <v>4.2999999999999997E-2</v>
      </c>
      <c r="J7" s="71">
        <v>0.04</v>
      </c>
      <c r="K7" s="72">
        <f t="shared" ref="K7:K17" si="1">IFERROR((J23/E23)^(1/5)-1,)</f>
        <v>8.4055434583954369E-2</v>
      </c>
      <c r="L7" s="1"/>
      <c r="M7" s="1"/>
    </row>
    <row r="8" spans="2:13" x14ac:dyDescent="0.25">
      <c r="B8" s="19" t="s">
        <v>162</v>
      </c>
      <c r="C8" s="60"/>
      <c r="D8" s="71">
        <v>8.0000000000000002E-3</v>
      </c>
      <c r="E8" s="71">
        <v>-4.795E-2</v>
      </c>
      <c r="F8" s="71">
        <v>9.999999999997899E-4</v>
      </c>
      <c r="G8" s="71">
        <v>1.0000000000002301E-3</v>
      </c>
      <c r="H8" s="71">
        <v>9.999999999997899E-4</v>
      </c>
      <c r="I8" s="71">
        <v>1.00000000000001E-3</v>
      </c>
      <c r="J8" s="71">
        <v>1.00000000000001E-3</v>
      </c>
      <c r="K8" s="72">
        <f t="shared" si="1"/>
        <v>1.0000000000001119E-3</v>
      </c>
      <c r="L8" s="1"/>
      <c r="M8" s="73"/>
    </row>
    <row r="9" spans="2:13" ht="13.8" x14ac:dyDescent="0.25">
      <c r="B9" s="19" t="s">
        <v>167</v>
      </c>
      <c r="C9" s="60"/>
      <c r="D9" s="71">
        <v>7.0000000000000001E-3</v>
      </c>
      <c r="E9" s="71">
        <v>3.3999999999999898E-2</v>
      </c>
      <c r="F9" s="71">
        <v>4.9999999999999004E-3</v>
      </c>
      <c r="G9" s="71">
        <v>4.6999999999998996E-3</v>
      </c>
      <c r="H9" s="71">
        <v>4.9600012000000004E-3</v>
      </c>
      <c r="I9" s="71">
        <v>3.9999999999996696E-3</v>
      </c>
      <c r="J9" s="71">
        <v>3.9999999999996696E-3</v>
      </c>
      <c r="K9" s="72">
        <f>IFERROR((J25/E25)^(1/5)-1,)</f>
        <v>4.5319010338278343E-3</v>
      </c>
      <c r="L9" s="1"/>
      <c r="M9" s="74"/>
    </row>
    <row r="10" spans="2:13" x14ac:dyDescent="0.25">
      <c r="B10" s="19" t="s">
        <v>173</v>
      </c>
      <c r="C10" s="60"/>
      <c r="D10" s="71">
        <v>7.0000000000000001E-3</v>
      </c>
      <c r="E10" s="71">
        <v>3.3999999999999898E-2</v>
      </c>
      <c r="F10" s="71">
        <v>4.9999999999999004E-3</v>
      </c>
      <c r="G10" s="71">
        <v>4.6999999999998996E-3</v>
      </c>
      <c r="H10" s="71">
        <v>4.9600012000000004E-3</v>
      </c>
      <c r="I10" s="71">
        <v>3.9999999999996696E-3</v>
      </c>
      <c r="J10" s="71">
        <v>3.9999999999996696E-3</v>
      </c>
      <c r="K10" s="72">
        <f t="shared" si="1"/>
        <v>4.5319010338278343E-3</v>
      </c>
      <c r="L10" s="1"/>
      <c r="M10" s="1"/>
    </row>
    <row r="11" spans="2:13" x14ac:dyDescent="0.25">
      <c r="B11" s="19" t="s">
        <v>42</v>
      </c>
      <c r="C11" s="60"/>
      <c r="D11" s="71">
        <v>0.05</v>
      </c>
      <c r="E11" s="71">
        <v>4.4999999999999998E-2</v>
      </c>
      <c r="F11" s="71">
        <v>4.95999999999997E-2</v>
      </c>
      <c r="G11" s="71">
        <v>4.5000000000000151E-2</v>
      </c>
      <c r="H11" s="71">
        <v>4.39999999999999E-2</v>
      </c>
      <c r="I11" s="71">
        <v>4.2999999999999698E-2</v>
      </c>
      <c r="J11" s="71">
        <v>4.1999999999999697E-2</v>
      </c>
      <c r="K11" s="72">
        <f t="shared" si="1"/>
        <v>4.4716677541742023E-2</v>
      </c>
      <c r="L11" s="1"/>
      <c r="M11" s="1"/>
    </row>
    <row r="12" spans="2:13" x14ac:dyDescent="0.25">
      <c r="B12" s="19" t="s">
        <v>169</v>
      </c>
      <c r="C12" s="60"/>
      <c r="D12" s="71">
        <v>0.05</v>
      </c>
      <c r="E12" s="71">
        <v>0.125</v>
      </c>
      <c r="F12" s="71">
        <v>4.4699999999999997E-2</v>
      </c>
      <c r="G12" s="71">
        <v>4.4990000000000002E-2</v>
      </c>
      <c r="H12" s="71">
        <v>4.3990000000000001E-2</v>
      </c>
      <c r="I12" s="71">
        <v>4.299E-2</v>
      </c>
      <c r="J12" s="71">
        <v>4.199E-2</v>
      </c>
      <c r="K12" s="72">
        <f t="shared" si="1"/>
        <v>4.3731408558937312E-2</v>
      </c>
      <c r="L12" s="1"/>
      <c r="M12" s="1"/>
    </row>
    <row r="13" spans="2:13" x14ac:dyDescent="0.25">
      <c r="B13" s="19" t="s">
        <v>175</v>
      </c>
      <c r="C13" s="60"/>
      <c r="D13" s="71">
        <v>7.0000000000000001E-3</v>
      </c>
      <c r="E13" s="71">
        <v>3.3999999999999898E-2</v>
      </c>
      <c r="F13" s="71">
        <v>4.9999999999999004E-3</v>
      </c>
      <c r="G13" s="71">
        <v>4.6999999999998996E-3</v>
      </c>
      <c r="H13" s="71">
        <v>4.9600012000000004E-3</v>
      </c>
      <c r="I13" s="71">
        <v>3.9999999999996696E-3</v>
      </c>
      <c r="J13" s="71">
        <v>3.9999999999996696E-3</v>
      </c>
      <c r="K13" s="72">
        <f t="shared" si="1"/>
        <v>4.5319010338278343E-3</v>
      </c>
      <c r="L13" s="1"/>
      <c r="M13" s="1"/>
    </row>
    <row r="14" spans="2:13" x14ac:dyDescent="0.25">
      <c r="B14" s="19" t="s">
        <v>45</v>
      </c>
      <c r="C14" s="60"/>
      <c r="D14" s="71">
        <v>7.0000000000000001E-3</v>
      </c>
      <c r="E14" s="71">
        <v>3.3999999999999898E-2</v>
      </c>
      <c r="F14" s="71">
        <v>4.9999999999999004E-3</v>
      </c>
      <c r="G14" s="71">
        <v>4.6999999999998996E-3</v>
      </c>
      <c r="H14" s="71">
        <v>4.9600012000000004E-3</v>
      </c>
      <c r="I14" s="71">
        <v>3.9999999999996696E-3</v>
      </c>
      <c r="J14" s="71">
        <v>3.9999999999996696E-3</v>
      </c>
      <c r="K14" s="72">
        <f t="shared" si="1"/>
        <v>4.5319010338278343E-3</v>
      </c>
      <c r="L14" s="1"/>
      <c r="M14" s="1"/>
    </row>
    <row r="15" spans="2:13" x14ac:dyDescent="0.25">
      <c r="B15" s="19" t="s">
        <v>46</v>
      </c>
      <c r="C15" s="60"/>
      <c r="D15" s="71">
        <v>0.05</v>
      </c>
      <c r="E15" s="71">
        <v>2.4999999999999901E-2</v>
      </c>
      <c r="F15" s="71">
        <v>4.59999999999995E-2</v>
      </c>
      <c r="G15" s="71">
        <v>4.4000000000000199E-2</v>
      </c>
      <c r="H15" s="71">
        <v>4.2999999999999899E-2</v>
      </c>
      <c r="I15" s="71">
        <v>4.1999999999999899E-2</v>
      </c>
      <c r="J15" s="71">
        <v>4.0999999999999898E-2</v>
      </c>
      <c r="K15" s="72">
        <f t="shared" si="1"/>
        <v>4.3198581902958999E-2</v>
      </c>
      <c r="L15" s="1"/>
      <c r="M15" s="1"/>
    </row>
    <row r="16" spans="2:13" x14ac:dyDescent="0.25">
      <c r="B16" s="19" t="s">
        <v>47</v>
      </c>
      <c r="C16" s="60"/>
      <c r="D16" s="72">
        <v>7.0000000000000001E-3</v>
      </c>
      <c r="E16" s="72">
        <v>3.3999999999999898E-2</v>
      </c>
      <c r="F16" s="72">
        <v>4.9999999999999004E-3</v>
      </c>
      <c r="G16" s="72">
        <v>4.6999999999998996E-3</v>
      </c>
      <c r="H16" s="72">
        <v>4.9600012000000004E-3</v>
      </c>
      <c r="I16" s="72">
        <v>3.9999999999996696E-3</v>
      </c>
      <c r="J16" s="72">
        <v>3.9999999999996696E-3</v>
      </c>
      <c r="K16" s="72">
        <f t="shared" si="1"/>
        <v>4.5319010338278343E-3</v>
      </c>
      <c r="L16" s="1"/>
      <c r="M16" s="1"/>
    </row>
    <row r="17" spans="2:14" x14ac:dyDescent="0.25">
      <c r="B17" s="20" t="s">
        <v>155</v>
      </c>
      <c r="C17" s="22"/>
      <c r="D17" s="75">
        <v>2.6995449553548045E-2</v>
      </c>
      <c r="E17" s="75">
        <v>1.8186812250413631E-2</v>
      </c>
      <c r="F17" s="75">
        <v>2.9172600569665086E-2</v>
      </c>
      <c r="G17" s="75">
        <v>2.7075453494925794E-2</v>
      </c>
      <c r="H17" s="75">
        <v>2.6068095221482235E-2</v>
      </c>
      <c r="I17" s="75">
        <v>2.413627672096097E-2</v>
      </c>
      <c r="J17" s="75">
        <v>2.3011003177832778E-2</v>
      </c>
      <c r="K17" s="75">
        <f t="shared" si="1"/>
        <v>3.1406980679939744E-2</v>
      </c>
      <c r="L17" s="1"/>
      <c r="M17" s="1"/>
    </row>
    <row r="18" spans="2:14" x14ac:dyDescent="0.25">
      <c r="B18" s="30"/>
      <c r="C18" s="30"/>
      <c r="D18" s="76"/>
      <c r="E18" s="76"/>
      <c r="F18" s="76"/>
      <c r="G18" s="76"/>
      <c r="H18" s="76"/>
      <c r="I18" s="76"/>
      <c r="J18" s="76"/>
      <c r="K18" s="76"/>
      <c r="L18" s="1"/>
      <c r="M18" s="1"/>
    </row>
    <row r="20" spans="2:14" x14ac:dyDescent="0.25">
      <c r="B20" s="17" t="s">
        <v>48</v>
      </c>
      <c r="C20" s="17">
        <f>C4</f>
        <v>2018</v>
      </c>
      <c r="D20" s="17">
        <f t="shared" ref="D20:J20" si="2">D4</f>
        <v>2019</v>
      </c>
      <c r="E20" s="17">
        <f t="shared" si="2"/>
        <v>2020</v>
      </c>
      <c r="F20" s="17">
        <f t="shared" si="2"/>
        <v>2021</v>
      </c>
      <c r="G20" s="17">
        <f t="shared" si="2"/>
        <v>2022</v>
      </c>
      <c r="H20" s="17">
        <f t="shared" si="2"/>
        <v>2023</v>
      </c>
      <c r="I20" s="17">
        <f t="shared" si="2"/>
        <v>2024</v>
      </c>
      <c r="J20" s="17">
        <f t="shared" si="2"/>
        <v>2025</v>
      </c>
      <c r="K20">
        <v>2021</v>
      </c>
    </row>
    <row r="21" spans="2:14" x14ac:dyDescent="0.25">
      <c r="B21" s="18" t="s">
        <v>12</v>
      </c>
      <c r="C21" s="18"/>
      <c r="D21" s="18"/>
      <c r="E21" s="18"/>
      <c r="F21" s="18"/>
      <c r="G21" s="18"/>
      <c r="H21" s="18"/>
      <c r="I21" s="18"/>
      <c r="J21" s="18"/>
      <c r="K21" s="97" t="s">
        <v>176</v>
      </c>
    </row>
    <row r="22" spans="2:14" x14ac:dyDescent="0.25">
      <c r="B22" s="19" t="s">
        <v>165</v>
      </c>
      <c r="C22" s="28">
        <v>16439983.327508001</v>
      </c>
      <c r="D22" s="28">
        <v>17497582.660608299</v>
      </c>
      <c r="E22" s="28">
        <v>20453082.679710399</v>
      </c>
      <c r="F22" s="28">
        <v>23076244.224958699</v>
      </c>
      <c r="G22" s="28">
        <v>25552963.623936899</v>
      </c>
      <c r="H22" s="28">
        <v>27952788.6685526</v>
      </c>
      <c r="I22" s="28">
        <v>29956695.910252199</v>
      </c>
      <c r="J22" s="61">
        <v>41874617.313944302</v>
      </c>
      <c r="K22" s="69">
        <f>F22/$F$33</f>
        <v>6.7645642882758844E-2</v>
      </c>
      <c r="M22" s="63"/>
      <c r="N22" s="63"/>
    </row>
    <row r="23" spans="2:14" x14ac:dyDescent="0.25">
      <c r="B23" s="19" t="s">
        <v>163</v>
      </c>
      <c r="C23" s="28">
        <v>41879633.351764202</v>
      </c>
      <c r="D23" s="28">
        <v>44992411.352870002</v>
      </c>
      <c r="E23" s="28">
        <v>49776751.140569799</v>
      </c>
      <c r="F23" s="28">
        <v>52885142.1998794</v>
      </c>
      <c r="G23" s="28">
        <v>55809301.312173799</v>
      </c>
      <c r="H23" s="28">
        <v>58701521.390891798</v>
      </c>
      <c r="I23" s="28">
        <v>61655686.8107002</v>
      </c>
      <c r="J23" s="62">
        <v>74521914.283128187</v>
      </c>
      <c r="K23" s="69">
        <f t="shared" ref="K23:K32" si="3">F23/$F$33</f>
        <v>0.1550273696266258</v>
      </c>
      <c r="M23" s="63"/>
    </row>
    <row r="24" spans="2:14" x14ac:dyDescent="0.25">
      <c r="B24" s="19" t="s">
        <v>162</v>
      </c>
      <c r="C24" s="28">
        <v>106907492.25217272</v>
      </c>
      <c r="D24" s="28">
        <v>107762752.19019011</v>
      </c>
      <c r="E24" s="28">
        <v>101517900.70076859</v>
      </c>
      <c r="F24" s="28">
        <v>101619418.60146935</v>
      </c>
      <c r="G24" s="28">
        <v>101721038.02007085</v>
      </c>
      <c r="H24" s="28">
        <v>101822759.05809091</v>
      </c>
      <c r="I24" s="28">
        <v>101924581.81714901</v>
      </c>
      <c r="J24" s="62">
        <v>102026506.39896618</v>
      </c>
      <c r="K24" s="69">
        <f t="shared" si="3"/>
        <v>0.29788690194367534</v>
      </c>
      <c r="M24" s="63"/>
    </row>
    <row r="25" spans="2:14" x14ac:dyDescent="0.25">
      <c r="B25" s="19" t="s">
        <v>166</v>
      </c>
      <c r="C25" s="28">
        <v>26298706.829208806</v>
      </c>
      <c r="D25" s="28">
        <v>26482797.777013265</v>
      </c>
      <c r="E25" s="28">
        <v>27383212.90143171</v>
      </c>
      <c r="F25" s="28">
        <v>27520128.965938866</v>
      </c>
      <c r="G25" s="28">
        <v>27649473.572078776</v>
      </c>
      <c r="H25" s="28">
        <v>27786614.994175654</v>
      </c>
      <c r="I25" s="28">
        <v>27897761.454152346</v>
      </c>
      <c r="J25" s="28">
        <v>28009352.499968942</v>
      </c>
      <c r="K25" s="69">
        <f t="shared" si="3"/>
        <v>8.0672435166199569E-2</v>
      </c>
      <c r="M25" s="63"/>
    </row>
    <row r="26" spans="2:14" x14ac:dyDescent="0.25">
      <c r="B26" s="19" t="s">
        <v>172</v>
      </c>
      <c r="C26" s="28">
        <v>26298706.829208806</v>
      </c>
      <c r="D26" s="28">
        <v>26482797.777013265</v>
      </c>
      <c r="E26" s="28">
        <v>27383212.90143171</v>
      </c>
      <c r="F26" s="28">
        <v>27520128.965938866</v>
      </c>
      <c r="G26" s="28">
        <v>27649473.572078776</v>
      </c>
      <c r="H26" s="28">
        <v>27786614.994175654</v>
      </c>
      <c r="I26" s="28">
        <v>27897761.454152346</v>
      </c>
      <c r="J26" s="62">
        <v>28009352.499968942</v>
      </c>
      <c r="K26" s="69">
        <f t="shared" si="3"/>
        <v>8.0672435166199569E-2</v>
      </c>
      <c r="M26" s="63"/>
    </row>
    <row r="27" spans="2:14" x14ac:dyDescent="0.25">
      <c r="B27" s="19" t="s">
        <v>42</v>
      </c>
      <c r="C27" s="28">
        <v>6592654.0813253978</v>
      </c>
      <c r="D27" s="28">
        <v>6922286.7853916679</v>
      </c>
      <c r="E27" s="28">
        <v>7095343.9550264608</v>
      </c>
      <c r="F27" s="28">
        <v>7447273.0151957711</v>
      </c>
      <c r="G27" s="28">
        <v>7782400.3008795818</v>
      </c>
      <c r="H27" s="28">
        <v>8124825.9141182816</v>
      </c>
      <c r="I27" s="28">
        <v>8474193.4284253661</v>
      </c>
      <c r="J27" s="62">
        <v>8830109.5524192285</v>
      </c>
      <c r="K27" s="69">
        <f t="shared" si="3"/>
        <v>2.1830916934544684E-2</v>
      </c>
      <c r="M27" s="63"/>
    </row>
    <row r="28" spans="2:14" x14ac:dyDescent="0.25">
      <c r="B28" s="19" t="s">
        <v>168</v>
      </c>
      <c r="C28" s="28">
        <v>13244572.514679551</v>
      </c>
      <c r="D28" s="28">
        <v>13906801.14041353</v>
      </c>
      <c r="E28" s="28">
        <v>15645151.282965221</v>
      </c>
      <c r="F28" s="28">
        <v>16344489.545313764</v>
      </c>
      <c r="G28" s="28">
        <v>17079828.129957434</v>
      </c>
      <c r="H28" s="28">
        <v>17831169.76939426</v>
      </c>
      <c r="I28" s="28">
        <v>18597731.757780522</v>
      </c>
      <c r="J28" s="62">
        <v>19378650.514289726</v>
      </c>
      <c r="K28" s="69">
        <f t="shared" si="3"/>
        <v>4.7912194554062412E-2</v>
      </c>
      <c r="M28" s="63"/>
    </row>
    <row r="29" spans="2:14" x14ac:dyDescent="0.25">
      <c r="B29" s="19" t="s">
        <v>174</v>
      </c>
      <c r="C29" s="28">
        <v>26298706.829208806</v>
      </c>
      <c r="D29" s="28">
        <v>26482797.777013265</v>
      </c>
      <c r="E29" s="28">
        <v>27383212.90143171</v>
      </c>
      <c r="F29" s="28">
        <v>27520128.965938866</v>
      </c>
      <c r="G29" s="28">
        <v>27649473.572078776</v>
      </c>
      <c r="H29" s="28">
        <v>27786614.994175654</v>
      </c>
      <c r="I29" s="28">
        <v>27897761.454152346</v>
      </c>
      <c r="J29" s="62">
        <v>28009352.499968942</v>
      </c>
      <c r="K29" s="69">
        <f t="shared" si="3"/>
        <v>8.0672435166199569E-2</v>
      </c>
      <c r="M29" s="63"/>
    </row>
    <row r="30" spans="2:14" x14ac:dyDescent="0.25">
      <c r="B30" s="19" t="s">
        <v>45</v>
      </c>
      <c r="C30" s="28">
        <v>26298706.829208806</v>
      </c>
      <c r="D30" s="28">
        <v>26482797.777013265</v>
      </c>
      <c r="E30" s="28">
        <v>27383212.90143171</v>
      </c>
      <c r="F30" s="28">
        <v>27520128.965938866</v>
      </c>
      <c r="G30" s="28">
        <v>27649473.572078776</v>
      </c>
      <c r="H30" s="28">
        <v>27786614.994175654</v>
      </c>
      <c r="I30" s="28">
        <v>27897761.454152346</v>
      </c>
      <c r="J30" s="62">
        <v>28009352.499968942</v>
      </c>
      <c r="K30" s="69">
        <f t="shared" si="3"/>
        <v>8.0672435166199569E-2</v>
      </c>
      <c r="M30" s="63"/>
    </row>
    <row r="31" spans="2:14" x14ac:dyDescent="0.25">
      <c r="B31" s="19" t="s">
        <v>46</v>
      </c>
      <c r="C31" s="28">
        <v>1919611.0251795924</v>
      </c>
      <c r="D31" s="28">
        <v>2015591.576438572</v>
      </c>
      <c r="E31" s="28">
        <v>2065981.3658495361</v>
      </c>
      <c r="F31" s="28">
        <v>2161016.5086786142</v>
      </c>
      <c r="G31" s="28">
        <v>2256101.2350604739</v>
      </c>
      <c r="H31" s="28">
        <v>2353113.5881680739</v>
      </c>
      <c r="I31" s="28">
        <v>2451944.3588711326</v>
      </c>
      <c r="J31" s="62">
        <v>2552474.0775848487</v>
      </c>
      <c r="K31" s="69">
        <f t="shared" si="3"/>
        <v>6.3347982273350848E-3</v>
      </c>
      <c r="M31" s="63"/>
    </row>
    <row r="32" spans="2:14" x14ac:dyDescent="0.25">
      <c r="B32" s="19" t="s">
        <v>47</v>
      </c>
      <c r="C32" s="28">
        <v>26298706.829208806</v>
      </c>
      <c r="D32" s="28">
        <v>26482797.777013265</v>
      </c>
      <c r="E32" s="28">
        <v>27383212.90143171</v>
      </c>
      <c r="F32" s="28">
        <v>27520128.965938866</v>
      </c>
      <c r="G32" s="28">
        <v>27649473.572078776</v>
      </c>
      <c r="H32" s="28">
        <v>27786614.994175654</v>
      </c>
      <c r="I32" s="28">
        <v>27897761.454152346</v>
      </c>
      <c r="J32" s="62">
        <v>28009352.499968942</v>
      </c>
      <c r="K32" s="69">
        <f t="shared" si="3"/>
        <v>8.0672435166199569E-2</v>
      </c>
      <c r="M32" s="63"/>
    </row>
    <row r="33" spans="2:13" x14ac:dyDescent="0.25">
      <c r="B33" s="20" t="s">
        <v>0</v>
      </c>
      <c r="C33" s="29">
        <f>SUM(C22:C32)</f>
        <v>318477480.69867343</v>
      </c>
      <c r="D33" s="29">
        <f t="shared" ref="D33:J33" si="4">SUM(D22:D32)</f>
        <v>325511414.59097844</v>
      </c>
      <c r="E33" s="29">
        <f t="shared" si="4"/>
        <v>333470275.63204861</v>
      </c>
      <c r="F33" s="29">
        <f t="shared" si="4"/>
        <v>341134228.92518991</v>
      </c>
      <c r="G33" s="29">
        <f t="shared" si="4"/>
        <v>348449000.48247284</v>
      </c>
      <c r="H33" s="29">
        <f t="shared" si="4"/>
        <v>355719253.36009425</v>
      </c>
      <c r="I33" s="29">
        <f t="shared" si="4"/>
        <v>362549641.35394019</v>
      </c>
      <c r="J33" s="29">
        <f t="shared" si="4"/>
        <v>389231034.64017725</v>
      </c>
      <c r="K33" s="63"/>
    </row>
    <row r="34" spans="2:13" x14ac:dyDescent="0.25">
      <c r="B34" s="30"/>
      <c r="C34" s="30"/>
      <c r="D34" s="30"/>
      <c r="E34" s="30"/>
      <c r="F34" s="30"/>
      <c r="G34" s="30"/>
      <c r="H34" s="30"/>
      <c r="I34" s="30"/>
      <c r="J34" s="30"/>
      <c r="K34" s="63"/>
    </row>
    <row r="36" spans="2:13" x14ac:dyDescent="0.25">
      <c r="B36" t="s">
        <v>98</v>
      </c>
    </row>
    <row r="37" spans="2:13" x14ac:dyDescent="0.25">
      <c r="B37" s="17" t="s">
        <v>96</v>
      </c>
      <c r="C37" s="17">
        <f>C20</f>
        <v>2018</v>
      </c>
      <c r="D37" s="17">
        <f t="shared" ref="D37:J37" si="5">D20</f>
        <v>2019</v>
      </c>
      <c r="E37" s="17">
        <f t="shared" si="5"/>
        <v>2020</v>
      </c>
      <c r="F37" s="17">
        <f t="shared" si="5"/>
        <v>2021</v>
      </c>
      <c r="G37" s="17">
        <f t="shared" si="5"/>
        <v>2022</v>
      </c>
      <c r="H37" s="17">
        <f t="shared" si="5"/>
        <v>2023</v>
      </c>
      <c r="I37" s="17">
        <f t="shared" si="5"/>
        <v>2024</v>
      </c>
      <c r="J37" s="17">
        <f t="shared" si="5"/>
        <v>2025</v>
      </c>
    </row>
    <row r="38" spans="2:13" x14ac:dyDescent="0.25">
      <c r="B38" s="18" t="s">
        <v>12</v>
      </c>
      <c r="C38" s="18"/>
      <c r="D38" s="18"/>
      <c r="E38" s="18"/>
      <c r="F38" s="18"/>
      <c r="G38" s="18"/>
      <c r="H38" s="18"/>
      <c r="I38" s="18"/>
      <c r="J38" s="18"/>
    </row>
    <row r="39" spans="2:13" x14ac:dyDescent="0.25">
      <c r="B39" s="41" t="s">
        <v>147</v>
      </c>
      <c r="C39" s="37">
        <f>C$33*Rev!C26</f>
        <v>106427206.10916394</v>
      </c>
      <c r="D39" s="37">
        <f>D$33*Rev!D26</f>
        <v>111403646.56347224</v>
      </c>
      <c r="E39" s="37">
        <f>E$33*Rev!E26</f>
        <v>116945819.99507372</v>
      </c>
      <c r="F39" s="37">
        <f>F$33*Rev!F26</f>
        <v>122784633.66855843</v>
      </c>
      <c r="G39" s="37">
        <f>G$33*Rev!G26</f>
        <v>128631236.15364778</v>
      </c>
      <c r="H39" s="37">
        <f>H$33*Rev!H26</f>
        <v>134623024.43011251</v>
      </c>
      <c r="I39" s="37">
        <f>I$33*Rev!I26</f>
        <v>140689839.90075147</v>
      </c>
      <c r="J39" s="37">
        <f>J$33*Rev!J26</f>
        <v>154899964.17458227</v>
      </c>
      <c r="M39" s="65"/>
    </row>
    <row r="40" spans="2:13" x14ac:dyDescent="0.25">
      <c r="B40" s="41" t="s">
        <v>148</v>
      </c>
      <c r="C40" s="37">
        <f>C$33*Rev!C27</f>
        <v>155782597.10522795</v>
      </c>
      <c r="D40" s="37">
        <f>D$33*Rev!D27</f>
        <v>158753555.11217561</v>
      </c>
      <c r="E40" s="37">
        <f>E$33*Rev!E27</f>
        <v>161254561.93440726</v>
      </c>
      <c r="F40" s="37">
        <f>F$33*Rev!F27</f>
        <v>163233951.66114673</v>
      </c>
      <c r="G40" s="37">
        <f>G$33*Rev!G27</f>
        <v>165025714.95703322</v>
      </c>
      <c r="H40" s="37">
        <f>H$33*Rev!H27</f>
        <v>166714451.38391897</v>
      </c>
      <c r="I40" s="37">
        <f>I$33*Rev!I27</f>
        <v>168018828.50610045</v>
      </c>
      <c r="J40" s="37">
        <f>J$33*Rev!J27</f>
        <v>178235744.43958658</v>
      </c>
      <c r="M40" s="65"/>
    </row>
    <row r="41" spans="2:13" x14ac:dyDescent="0.25">
      <c r="B41" s="41" t="s">
        <v>149</v>
      </c>
      <c r="C41" s="37">
        <f>C$33*Rev!C28</f>
        <v>47724461.674937785</v>
      </c>
      <c r="D41" s="37">
        <f>D$33*Rev!D28</f>
        <v>46354926.79552488</v>
      </c>
      <c r="E41" s="37">
        <f>E$33*Rev!E28</f>
        <v>45506917.124360159</v>
      </c>
      <c r="F41" s="37">
        <f>F$33*Rev!F28</f>
        <v>44483863.233552963</v>
      </c>
      <c r="G41" s="37">
        <f>G$33*Rev!G28</f>
        <v>43425465.817644797</v>
      </c>
      <c r="H41" s="37">
        <f>H$33*Rev!H28</f>
        <v>42341936.337949499</v>
      </c>
      <c r="I41" s="37">
        <f>I$33*Rev!I28</f>
        <v>41213114.429610111</v>
      </c>
      <c r="J41" s="37">
        <f>J$33*Rev!J28</f>
        <v>42255628.696551561</v>
      </c>
      <c r="M41" s="65"/>
    </row>
    <row r="42" spans="2:13" x14ac:dyDescent="0.25">
      <c r="B42" s="42" t="s">
        <v>150</v>
      </c>
      <c r="C42" s="47">
        <f t="shared" ref="C42:J42" si="6">SUM(C39:C41)</f>
        <v>309934264.88932967</v>
      </c>
      <c r="D42" s="47">
        <f t="shared" si="6"/>
        <v>316512128.47117275</v>
      </c>
      <c r="E42" s="47">
        <f t="shared" si="6"/>
        <v>323707299.05384111</v>
      </c>
      <c r="F42" s="47">
        <f t="shared" si="6"/>
        <v>330502448.56325817</v>
      </c>
      <c r="G42" s="47">
        <f t="shared" si="6"/>
        <v>337082416.92832577</v>
      </c>
      <c r="H42" s="47">
        <f t="shared" si="6"/>
        <v>343679412.151981</v>
      </c>
      <c r="I42" s="47">
        <f t="shared" si="6"/>
        <v>349921782.83646202</v>
      </c>
      <c r="J42" s="47">
        <f t="shared" si="6"/>
        <v>375391337.31072044</v>
      </c>
    </row>
    <row r="43" spans="2:13" x14ac:dyDescent="0.25">
      <c r="B43" s="42" t="s">
        <v>152</v>
      </c>
      <c r="C43" s="37">
        <f>C$33*Rev!C30</f>
        <v>8543215.8093437683</v>
      </c>
      <c r="D43" s="37">
        <f>D$33*Rev!D30</f>
        <v>8999286.1198056825</v>
      </c>
      <c r="E43" s="37">
        <f>E$33*Rev!E30</f>
        <v>9762976.578207491</v>
      </c>
      <c r="F43" s="37">
        <f>F$33*Rev!F30</f>
        <v>10631780.3619317</v>
      </c>
      <c r="G43" s="37">
        <f>G$33*Rev!G30</f>
        <v>11366583.554147076</v>
      </c>
      <c r="H43" s="37">
        <f>H$33*Rev!H30</f>
        <v>12039841.208113303</v>
      </c>
      <c r="I43" s="37">
        <f>I$33*Rev!I30</f>
        <v>12627858.517478244</v>
      </c>
      <c r="J43" s="37">
        <f>J$33*Rev!J30</f>
        <v>13839697.329456855</v>
      </c>
    </row>
    <row r="44" spans="2:13" x14ac:dyDescent="0.25">
      <c r="B44" s="43" t="s">
        <v>154</v>
      </c>
      <c r="C44" s="46">
        <f t="shared" ref="C44:J44" si="7">C42+C43</f>
        <v>318477480.69867343</v>
      </c>
      <c r="D44" s="46">
        <f t="shared" si="7"/>
        <v>325511414.59097844</v>
      </c>
      <c r="E44" s="46">
        <f t="shared" si="7"/>
        <v>333470275.63204861</v>
      </c>
      <c r="F44" s="46">
        <f t="shared" si="7"/>
        <v>341134228.92518985</v>
      </c>
      <c r="G44" s="46">
        <f t="shared" si="7"/>
        <v>348449000.48247284</v>
      </c>
      <c r="H44" s="46">
        <f t="shared" si="7"/>
        <v>355719253.36009431</v>
      </c>
      <c r="I44" s="46">
        <f t="shared" si="7"/>
        <v>362549641.35394025</v>
      </c>
      <c r="J44" s="46">
        <f t="shared" si="7"/>
        <v>389231034.64017731</v>
      </c>
    </row>
    <row r="47" spans="2:13" x14ac:dyDescent="0.25">
      <c r="B47" s="17" t="s">
        <v>97</v>
      </c>
      <c r="C47" s="17">
        <f t="shared" ref="C47:J47" si="8">C37</f>
        <v>2018</v>
      </c>
      <c r="D47" s="17">
        <f t="shared" si="8"/>
        <v>2019</v>
      </c>
      <c r="E47" s="17">
        <f t="shared" si="8"/>
        <v>2020</v>
      </c>
      <c r="F47" s="17">
        <f t="shared" si="8"/>
        <v>2021</v>
      </c>
      <c r="G47" s="17">
        <f t="shared" si="8"/>
        <v>2022</v>
      </c>
      <c r="H47" s="17">
        <f t="shared" si="8"/>
        <v>2023</v>
      </c>
      <c r="I47" s="17">
        <f t="shared" si="8"/>
        <v>2024</v>
      </c>
      <c r="J47" s="17">
        <f t="shared" si="8"/>
        <v>2025</v>
      </c>
      <c r="K47" s="17" t="s">
        <v>13</v>
      </c>
    </row>
    <row r="48" spans="2:13" x14ac:dyDescent="0.25">
      <c r="B48" s="18"/>
      <c r="C48" s="18" t="s">
        <v>14</v>
      </c>
      <c r="D48" s="18" t="s">
        <v>14</v>
      </c>
      <c r="E48" s="18" t="s">
        <v>14</v>
      </c>
      <c r="F48" s="18" t="s">
        <v>14</v>
      </c>
      <c r="G48" s="18" t="s">
        <v>14</v>
      </c>
      <c r="H48" s="18" t="s">
        <v>14</v>
      </c>
      <c r="I48" s="18" t="s">
        <v>14</v>
      </c>
      <c r="J48" s="18" t="s">
        <v>14</v>
      </c>
      <c r="K48" s="18">
        <f>K5</f>
        <v>0</v>
      </c>
    </row>
    <row r="49" spans="2:11" x14ac:dyDescent="0.25">
      <c r="B49" s="41" t="s">
        <v>147</v>
      </c>
      <c r="C49" s="60"/>
      <c r="D49" s="60">
        <f t="shared" ref="D49:J54" si="9">IFERROR(D39/C39-1,0)</f>
        <v>4.67591007622985E-2</v>
      </c>
      <c r="E49" s="60">
        <f t="shared" si="9"/>
        <v>4.9748581869300201E-2</v>
      </c>
      <c r="F49" s="60">
        <f t="shared" si="9"/>
        <v>4.992751065177603E-2</v>
      </c>
      <c r="G49" s="60">
        <f t="shared" si="9"/>
        <v>4.7616727846185647E-2</v>
      </c>
      <c r="H49" s="60">
        <f t="shared" si="9"/>
        <v>4.6581129557890844E-2</v>
      </c>
      <c r="I49" s="60">
        <f t="shared" si="9"/>
        <v>4.506521448556855E-2</v>
      </c>
      <c r="J49" s="60">
        <f t="shared" si="9"/>
        <v>0.10100320168005883</v>
      </c>
      <c r="K49" s="21">
        <f t="shared" ref="K49:K54" si="10">IFERROR((J39/E39)^(1/5)-1,)</f>
        <v>5.7823772696038001E-2</v>
      </c>
    </row>
    <row r="50" spans="2:11" x14ac:dyDescent="0.25">
      <c r="B50" s="41" t="s">
        <v>148</v>
      </c>
      <c r="C50" s="60"/>
      <c r="D50" s="60">
        <f t="shared" si="9"/>
        <v>1.9071180363881446E-2</v>
      </c>
      <c r="E50" s="60">
        <f t="shared" si="9"/>
        <v>1.575402088138711E-2</v>
      </c>
      <c r="F50" s="60">
        <f t="shared" si="9"/>
        <v>1.2274937855988322E-2</v>
      </c>
      <c r="G50" s="60">
        <f t="shared" si="9"/>
        <v>1.0976658211436119E-2</v>
      </c>
      <c r="H50" s="60">
        <f t="shared" si="9"/>
        <v>1.0233171401956564E-2</v>
      </c>
      <c r="I50" s="60">
        <f t="shared" si="9"/>
        <v>7.8240195217251784E-3</v>
      </c>
      <c r="J50" s="60">
        <f t="shared" si="9"/>
        <v>6.0808160753931029E-2</v>
      </c>
      <c r="K50" s="21">
        <f t="shared" si="10"/>
        <v>2.0226403551762973E-2</v>
      </c>
    </row>
    <row r="51" spans="2:11" x14ac:dyDescent="0.25">
      <c r="B51" s="41" t="s">
        <v>149</v>
      </c>
      <c r="C51" s="60"/>
      <c r="D51" s="60">
        <f t="shared" si="9"/>
        <v>-2.8696706706533792E-2</v>
      </c>
      <c r="E51" s="60">
        <f t="shared" si="9"/>
        <v>-1.8293841233001151E-2</v>
      </c>
      <c r="F51" s="60">
        <f t="shared" si="9"/>
        <v>-2.2481283186277401E-2</v>
      </c>
      <c r="G51" s="60">
        <f t="shared" si="9"/>
        <v>-2.3792839447223324E-2</v>
      </c>
      <c r="H51" s="60">
        <f t="shared" si="9"/>
        <v>-2.4951476266146022E-2</v>
      </c>
      <c r="I51" s="60">
        <f t="shared" si="9"/>
        <v>-2.6659666656001946E-2</v>
      </c>
      <c r="J51" s="60">
        <f t="shared" si="9"/>
        <v>2.5295692436008821E-2</v>
      </c>
      <c r="K51" s="21">
        <f t="shared" si="10"/>
        <v>-1.4715999630302345E-2</v>
      </c>
    </row>
    <row r="52" spans="2:11" x14ac:dyDescent="0.25">
      <c r="B52" s="42" t="s">
        <v>150</v>
      </c>
      <c r="C52" s="60"/>
      <c r="D52" s="60">
        <f t="shared" si="9"/>
        <v>2.1223415178672989E-2</v>
      </c>
      <c r="E52" s="60">
        <f t="shared" si="9"/>
        <v>2.2732685213115555E-2</v>
      </c>
      <c r="F52" s="60">
        <f t="shared" si="9"/>
        <v>2.0991647483014741E-2</v>
      </c>
      <c r="G52" s="60">
        <f t="shared" si="9"/>
        <v>1.9908985224380782E-2</v>
      </c>
      <c r="H52" s="60">
        <f t="shared" si="9"/>
        <v>1.9570867219271149E-2</v>
      </c>
      <c r="I52" s="60">
        <f t="shared" si="9"/>
        <v>1.8163353589887299E-2</v>
      </c>
      <c r="J52" s="60">
        <f t="shared" si="9"/>
        <v>7.2786421776325216E-2</v>
      </c>
      <c r="K52" s="21">
        <f t="shared" si="10"/>
        <v>3.0069079737631288E-2</v>
      </c>
    </row>
    <row r="53" spans="2:11" x14ac:dyDescent="0.25">
      <c r="B53" s="42" t="s">
        <v>152</v>
      </c>
      <c r="C53" s="60"/>
      <c r="D53" s="60">
        <f t="shared" si="9"/>
        <v>5.3383915452903219E-2</v>
      </c>
      <c r="E53" s="60">
        <f t="shared" si="9"/>
        <v>8.4861226572302773E-2</v>
      </c>
      <c r="F53" s="60">
        <f t="shared" si="9"/>
        <v>8.8989641300944777E-2</v>
      </c>
      <c r="G53" s="60">
        <f t="shared" si="9"/>
        <v>6.9113842385836177E-2</v>
      </c>
      <c r="H53" s="60">
        <f t="shared" si="9"/>
        <v>5.9231311744555981E-2</v>
      </c>
      <c r="I53" s="60">
        <f t="shared" si="9"/>
        <v>4.8839291083730751E-2</v>
      </c>
      <c r="J53" s="60">
        <f t="shared" si="9"/>
        <v>9.5965504388673795E-2</v>
      </c>
      <c r="K53" s="21">
        <f t="shared" si="10"/>
        <v>7.228163772045515E-2</v>
      </c>
    </row>
    <row r="54" spans="2:11" x14ac:dyDescent="0.25">
      <c r="B54" s="43" t="s">
        <v>154</v>
      </c>
      <c r="C54" s="22"/>
      <c r="D54" s="80">
        <f t="shared" si="9"/>
        <v>2.2086126393847438E-2</v>
      </c>
      <c r="E54" s="81">
        <f t="shared" si="9"/>
        <v>2.4450328573180302E-2</v>
      </c>
      <c r="F54" s="96">
        <f t="shared" si="9"/>
        <v>2.2982418083936418E-2</v>
      </c>
      <c r="G54" s="22">
        <f t="shared" si="9"/>
        <v>2.1442502502107663E-2</v>
      </c>
      <c r="H54" s="22">
        <f t="shared" si="9"/>
        <v>2.0864611083845519E-2</v>
      </c>
      <c r="I54" s="22">
        <f t="shared" si="9"/>
        <v>1.9201625802726996E-2</v>
      </c>
      <c r="J54" s="22">
        <f t="shared" si="9"/>
        <v>7.3593765495382879E-2</v>
      </c>
      <c r="K54" s="22">
        <f t="shared" si="10"/>
        <v>3.1406980679939966E-2</v>
      </c>
    </row>
    <row r="55" spans="2:11" x14ac:dyDescent="0.25">
      <c r="C55" s="78"/>
      <c r="D55" s="78"/>
      <c r="E55" s="78"/>
      <c r="F55" s="78"/>
      <c r="G55" s="78"/>
      <c r="H55" s="78"/>
      <c r="I55" s="78"/>
      <c r="J55" s="78"/>
      <c r="K55" s="79"/>
    </row>
    <row r="56" spans="2:11" x14ac:dyDescent="0.25">
      <c r="B56" t="s">
        <v>177</v>
      </c>
    </row>
    <row r="57" spans="2:11" x14ac:dyDescent="0.25">
      <c r="B57" s="17" t="s">
        <v>15</v>
      </c>
      <c r="C57" s="17">
        <f t="shared" ref="C57:J57" si="11">C47</f>
        <v>2018</v>
      </c>
      <c r="D57" s="17">
        <f t="shared" si="11"/>
        <v>2019</v>
      </c>
      <c r="E57" s="17">
        <f t="shared" si="11"/>
        <v>2020</v>
      </c>
      <c r="F57" s="17">
        <f t="shared" si="11"/>
        <v>2021</v>
      </c>
      <c r="G57" s="17">
        <f t="shared" si="11"/>
        <v>2022</v>
      </c>
      <c r="H57" s="17">
        <f t="shared" si="11"/>
        <v>2023</v>
      </c>
      <c r="I57" s="17">
        <f t="shared" si="11"/>
        <v>2024</v>
      </c>
      <c r="J57" s="17">
        <f t="shared" si="11"/>
        <v>2025</v>
      </c>
      <c r="K57" s="17" t="s">
        <v>13</v>
      </c>
    </row>
    <row r="58" spans="2:11" x14ac:dyDescent="0.25">
      <c r="B58" s="18"/>
      <c r="C58" s="18" t="s">
        <v>14</v>
      </c>
      <c r="D58" s="18" t="s">
        <v>14</v>
      </c>
      <c r="E58" s="18" t="s">
        <v>14</v>
      </c>
      <c r="F58" s="18" t="s">
        <v>14</v>
      </c>
      <c r="G58" s="18" t="s">
        <v>14</v>
      </c>
      <c r="H58" s="18" t="s">
        <v>14</v>
      </c>
      <c r="I58" s="18" t="s">
        <v>14</v>
      </c>
      <c r="J58" s="18" t="s">
        <v>14</v>
      </c>
      <c r="K58" s="18">
        <f>K48</f>
        <v>0</v>
      </c>
    </row>
    <row r="59" spans="2:11" x14ac:dyDescent="0.25">
      <c r="B59" s="41" t="s">
        <v>147</v>
      </c>
      <c r="C59" s="21">
        <f>Rev!C6</f>
        <v>0</v>
      </c>
      <c r="D59" s="21">
        <f>Rev!D6</f>
        <v>0.10699396596333946</v>
      </c>
      <c r="E59" s="21">
        <f>Rev!E6</f>
        <v>9.0643615283739987E-2</v>
      </c>
      <c r="F59" s="21">
        <f>Rev!F6</f>
        <v>8.7499999999999994E-2</v>
      </c>
      <c r="G59" s="21">
        <f>Rev!G6</f>
        <v>8.6499999999999994E-2</v>
      </c>
      <c r="H59" s="21">
        <f>Rev!H6</f>
        <v>8.57068E-2</v>
      </c>
      <c r="I59" s="21">
        <f>Rev!I6</f>
        <v>8.5500000000000007E-2</v>
      </c>
      <c r="J59" s="21">
        <f>Rev!J6</f>
        <v>8.5114999999999996E-2</v>
      </c>
      <c r="K59" s="21">
        <f>Rev!K6</f>
        <v>8.6064028778522816E-2</v>
      </c>
    </row>
    <row r="60" spans="2:11" x14ac:dyDescent="0.25">
      <c r="B60" s="41" t="s">
        <v>148</v>
      </c>
      <c r="C60" s="21">
        <f>Rev!C7</f>
        <v>0</v>
      </c>
      <c r="D60" s="21">
        <f>Rev!D7</f>
        <v>7.7712767654387338E-2</v>
      </c>
      <c r="E60" s="21">
        <f>Rev!E7</f>
        <v>5.5324728898754838E-2</v>
      </c>
      <c r="F60" s="21">
        <f>Rev!F7</f>
        <v>4.8500000000000001E-2</v>
      </c>
      <c r="G60" s="21">
        <f>Rev!G7</f>
        <v>4.8500000000000001E-2</v>
      </c>
      <c r="H60" s="21">
        <f>Rev!H7</f>
        <v>4.8000000000000001E-2</v>
      </c>
      <c r="I60" s="21">
        <f>Rev!I7</f>
        <v>4.6817900000000003E-2</v>
      </c>
      <c r="J60" s="21">
        <f>Rev!J7</f>
        <v>4.5499999999999999E-2</v>
      </c>
      <c r="K60" s="21">
        <f>Rev!K7</f>
        <v>4.7462939203616994E-2</v>
      </c>
    </row>
    <row r="61" spans="2:11" x14ac:dyDescent="0.25">
      <c r="B61" s="41" t="s">
        <v>149</v>
      </c>
      <c r="C61" s="21">
        <f>Rev!C8</f>
        <v>0</v>
      </c>
      <c r="D61" s="21">
        <f>Rev!D8</f>
        <v>2.71961180114474E-2</v>
      </c>
      <c r="E61" s="21">
        <f>Rev!E8</f>
        <v>1.9950464936432155E-2</v>
      </c>
      <c r="F61" s="21">
        <f>Rev!F8</f>
        <v>1.2500000000000001E-2</v>
      </c>
      <c r="G61" s="21">
        <f>Rev!G8</f>
        <v>1.244E-2</v>
      </c>
      <c r="H61" s="21">
        <f>Rev!H8</f>
        <v>1.15E-2</v>
      </c>
      <c r="I61" s="21">
        <f>Rev!I8</f>
        <v>1.0999999999999999E-2</v>
      </c>
      <c r="J61" s="21">
        <f>Rev!J8</f>
        <v>1.0500000000000001E-2</v>
      </c>
      <c r="K61" s="21">
        <f>Rev!K8</f>
        <v>1.1587694049694619E-2</v>
      </c>
    </row>
    <row r="62" spans="2:11" x14ac:dyDescent="0.25">
      <c r="B62" s="42" t="s">
        <v>150</v>
      </c>
      <c r="C62" s="48">
        <f>Rev!C9</f>
        <v>0</v>
      </c>
      <c r="D62" s="48">
        <f>Rev!D9</f>
        <v>8.1472639027863725E-2</v>
      </c>
      <c r="E62" s="48">
        <f>Rev!E9</f>
        <v>7.1028486500724686E-2</v>
      </c>
      <c r="F62" s="48">
        <f>Rev!F9</f>
        <v>6.7857872675080477E-2</v>
      </c>
      <c r="G62" s="48">
        <f>Rev!G9</f>
        <v>6.9383021256569144E-2</v>
      </c>
      <c r="H62" s="48">
        <f>Rev!H9</f>
        <v>7.0683010283952408E-2</v>
      </c>
      <c r="I62" s="48">
        <f>Rev!I9</f>
        <v>7.1962899995869689E-2</v>
      </c>
      <c r="J62" s="48">
        <f>Rev!J9</f>
        <v>7.3348637474105249E-2</v>
      </c>
      <c r="K62" s="48">
        <f>Rev!K9</f>
        <v>5.7568380987310208E-2</v>
      </c>
    </row>
    <row r="63" spans="2:11" x14ac:dyDescent="0.25">
      <c r="B63" s="42" t="s">
        <v>152</v>
      </c>
      <c r="C63" s="21">
        <f>Rev!C10</f>
        <v>0</v>
      </c>
      <c r="D63" s="21">
        <f>Rev!D10</f>
        <v>0.114</v>
      </c>
      <c r="E63" s="21">
        <f>Rev!E10</f>
        <v>0.12712414254757598</v>
      </c>
      <c r="F63" s="21">
        <f>Rev!F10</f>
        <v>0.12795999999999999</v>
      </c>
      <c r="G63" s="21">
        <f>Rev!G10</f>
        <v>0.108795</v>
      </c>
      <c r="H63" s="21">
        <f>Rev!H10</f>
        <v>9.8829899999999998E-2</v>
      </c>
      <c r="I63" s="21">
        <f>Rev!I10</f>
        <v>8.9420100000000002E-2</v>
      </c>
      <c r="J63" s="21">
        <f>Rev!J10</f>
        <v>8.0149999999999999E-2</v>
      </c>
      <c r="K63" s="21">
        <f>Rev!K10</f>
        <v>0.10090786906766191</v>
      </c>
    </row>
    <row r="64" spans="2:11" x14ac:dyDescent="0.25">
      <c r="B64" s="43" t="s">
        <v>154</v>
      </c>
      <c r="C64" s="38">
        <f>Rev!C11</f>
        <v>0</v>
      </c>
      <c r="D64" s="38">
        <f>Rev!D11</f>
        <v>8.1885648839934433E-2</v>
      </c>
      <c r="E64" s="38">
        <f>Rev!E11</f>
        <v>7.2498628388814934E-2</v>
      </c>
      <c r="F64" s="38">
        <f>Rev!F11</f>
        <v>6.9513241879076926E-2</v>
      </c>
      <c r="G64" s="38">
        <f>Rev!G11</f>
        <v>7.05278507253293E-2</v>
      </c>
      <c r="H64" s="38">
        <f>Rev!H11</f>
        <v>7.1529840332806405E-2</v>
      </c>
      <c r="I64" s="38">
        <f>Rev!I11</f>
        <v>7.2501500350032222E-2</v>
      </c>
      <c r="J64" s="38">
        <f>Rev!J11</f>
        <v>7.3561787527953282E-2</v>
      </c>
      <c r="K64" s="38">
        <f>Rev!K11</f>
        <v>5.8941999282734692E-2</v>
      </c>
    </row>
    <row r="67" spans="2:10" x14ac:dyDescent="0.25">
      <c r="B67" s="17" t="s">
        <v>49</v>
      </c>
      <c r="C67" s="17">
        <f t="shared" ref="C67:J67" si="12">C57</f>
        <v>2018</v>
      </c>
      <c r="D67" s="17">
        <f t="shared" si="12"/>
        <v>2019</v>
      </c>
      <c r="E67" s="17">
        <f t="shared" si="12"/>
        <v>2020</v>
      </c>
      <c r="F67" s="17">
        <f t="shared" si="12"/>
        <v>2021</v>
      </c>
      <c r="G67" s="17">
        <f t="shared" si="12"/>
        <v>2022</v>
      </c>
      <c r="H67" s="17">
        <f t="shared" si="12"/>
        <v>2023</v>
      </c>
      <c r="I67" s="17">
        <f t="shared" si="12"/>
        <v>2024</v>
      </c>
      <c r="J67" s="17">
        <f t="shared" si="12"/>
        <v>2025</v>
      </c>
    </row>
    <row r="68" spans="2:10" x14ac:dyDescent="0.25">
      <c r="B68" s="18" t="s">
        <v>12</v>
      </c>
      <c r="C68" s="18"/>
      <c r="D68" s="18"/>
      <c r="E68" s="18"/>
      <c r="F68" s="18"/>
      <c r="G68" s="18"/>
      <c r="H68" s="18"/>
      <c r="I68" s="18"/>
      <c r="J68" s="18"/>
    </row>
    <row r="69" spans="2:10" x14ac:dyDescent="0.25">
      <c r="B69" s="41" t="s">
        <v>147</v>
      </c>
      <c r="C69" s="37">
        <f>Rev!C16</f>
        <v>12451597.210771035</v>
      </c>
      <c r="D69" s="37">
        <f>Rev!D16</f>
        <v>13783842.978929484</v>
      </c>
      <c r="E69" s="37">
        <f>Rev!E16</f>
        <v>15033260.339043049</v>
      </c>
      <c r="F69" s="37">
        <f>Rev!F16</f>
        <v>16348670.618709315</v>
      </c>
      <c r="G69" s="37">
        <f>Rev!G16</f>
        <v>17762830.627227671</v>
      </c>
      <c r="H69" s="37">
        <f>Rev!H16</f>
        <v>19285225.999229349</v>
      </c>
      <c r="I69" s="37">
        <f>Rev!I16</f>
        <v>20934112.822163455</v>
      </c>
      <c r="J69" s="37">
        <f>Rev!J16</f>
        <v>22715919.835021898</v>
      </c>
    </row>
    <row r="70" spans="2:10" x14ac:dyDescent="0.25">
      <c r="B70" s="41" t="s">
        <v>148</v>
      </c>
      <c r="C70" s="37">
        <f>Rev!C17</f>
        <v>18225998.995148879</v>
      </c>
      <c r="D70" s="37">
        <f>Rev!D17</f>
        <v>19642391.820327982</v>
      </c>
      <c r="E70" s="37">
        <f>Rev!E17</f>
        <v>20729101.822710749</v>
      </c>
      <c r="F70" s="37">
        <f>Rev!F17</f>
        <v>21734463.261112221</v>
      </c>
      <c r="G70" s="37">
        <f>Rev!G17</f>
        <v>22788584.729276162</v>
      </c>
      <c r="H70" s="37">
        <f>Rev!H17</f>
        <v>23882436.79628142</v>
      </c>
      <c r="I70" s="37">
        <f>Rev!I17</f>
        <v>25000562.333966043</v>
      </c>
      <c r="J70" s="37">
        <f>Rev!J17</f>
        <v>26138087.920161501</v>
      </c>
    </row>
    <row r="71" spans="2:10" x14ac:dyDescent="0.25">
      <c r="B71" s="41" t="s">
        <v>149</v>
      </c>
      <c r="C71" s="37">
        <f>Rev!C18</f>
        <v>5583588.9675397286</v>
      </c>
      <c r="D71" s="37">
        <f>Rev!D18</f>
        <v>5735440.9120283555</v>
      </c>
      <c r="E71" s="37">
        <f>Rev!E18</f>
        <v>5849865.6248387555</v>
      </c>
      <c r="F71" s="37">
        <f>Rev!F18</f>
        <v>5922988.9451492401</v>
      </c>
      <c r="G71" s="37">
        <f>Rev!G18</f>
        <v>5996670.9276268966</v>
      </c>
      <c r="H71" s="37">
        <f>Rev!H18</f>
        <v>6065632.6432946064</v>
      </c>
      <c r="I71" s="37">
        <f>Rev!I18</f>
        <v>6132354.6023708461</v>
      </c>
      <c r="J71" s="37">
        <f>Rev!J18</f>
        <v>6196744.3256957401</v>
      </c>
    </row>
    <row r="72" spans="2:10" x14ac:dyDescent="0.25">
      <c r="B72" s="42" t="s">
        <v>150</v>
      </c>
      <c r="C72" s="47">
        <f>SUM(C69:C71)</f>
        <v>36261185.173459642</v>
      </c>
      <c r="D72" s="47">
        <f t="shared" ref="D72:J72" si="13">SUM(D69:D71)</f>
        <v>39161675.711285822</v>
      </c>
      <c r="E72" s="47">
        <f t="shared" si="13"/>
        <v>41612227.786592551</v>
      </c>
      <c r="F72" s="47">
        <f t="shared" si="13"/>
        <v>44006122.824970782</v>
      </c>
      <c r="G72" s="47">
        <f t="shared" si="13"/>
        <v>46548086.284130722</v>
      </c>
      <c r="H72" s="47">
        <f t="shared" si="13"/>
        <v>49233295.438805372</v>
      </c>
      <c r="I72" s="47">
        <f t="shared" si="13"/>
        <v>52067029.758500338</v>
      </c>
      <c r="J72" s="47">
        <f t="shared" si="13"/>
        <v>55050752.080879137</v>
      </c>
    </row>
    <row r="73" spans="2:10" x14ac:dyDescent="0.25">
      <c r="B73" s="42" t="s">
        <v>152</v>
      </c>
      <c r="C73" s="37">
        <f>Rev!C20</f>
        <v>999525.27207683865</v>
      </c>
      <c r="D73" s="37">
        <f>Rev!D20</f>
        <v>1113471.1530935983</v>
      </c>
      <c r="E73" s="37">
        <f>Rev!E20</f>
        <v>1255020.2186820826</v>
      </c>
      <c r="F73" s="37">
        <f>Rev!F20</f>
        <v>1415612.605864642</v>
      </c>
      <c r="G73" s="37">
        <f>Rev!G20</f>
        <v>1569624.1793196856</v>
      </c>
      <c r="H73" s="37">
        <f>Rev!H20</f>
        <v>1724749.9799994321</v>
      </c>
      <c r="I73" s="37">
        <f>Rev!I20</f>
        <v>1878977.2956859791</v>
      </c>
      <c r="J73" s="37">
        <f>Rev!J20</f>
        <v>2029577.3259352101</v>
      </c>
    </row>
    <row r="74" spans="2:10" x14ac:dyDescent="0.25">
      <c r="B74" s="43" t="s">
        <v>154</v>
      </c>
      <c r="C74" s="46">
        <f>C72+C73</f>
        <v>37260710.445536479</v>
      </c>
      <c r="D74" s="46">
        <f t="shared" ref="D74:J74" si="14">D72+D73</f>
        <v>40275146.864379421</v>
      </c>
      <c r="E74" s="46">
        <f t="shared" si="14"/>
        <v>42867248.005274631</v>
      </c>
      <c r="F74" s="46">
        <f t="shared" si="14"/>
        <v>45421735.430835426</v>
      </c>
      <c r="G74" s="46">
        <f t="shared" si="14"/>
        <v>48117710.463450409</v>
      </c>
      <c r="H74" s="46">
        <f t="shared" si="14"/>
        <v>50958045.418804802</v>
      </c>
      <c r="I74" s="46">
        <f t="shared" si="14"/>
        <v>53946007.054186314</v>
      </c>
      <c r="J74" s="46">
        <f t="shared" si="14"/>
        <v>57080329.406814344</v>
      </c>
    </row>
    <row r="75" spans="2:10" x14ac:dyDescent="0.25">
      <c r="F75" s="65"/>
    </row>
    <row r="76" spans="2:10" x14ac:dyDescent="0.25">
      <c r="B76" s="17" t="s">
        <v>178</v>
      </c>
      <c r="C76" s="17">
        <f>C67</f>
        <v>2018</v>
      </c>
      <c r="D76" s="17">
        <f t="shared" ref="D76:J76" si="15">D67</f>
        <v>2019</v>
      </c>
      <c r="E76" s="17">
        <f t="shared" si="15"/>
        <v>2020</v>
      </c>
      <c r="F76" s="17">
        <f t="shared" si="15"/>
        <v>2021</v>
      </c>
      <c r="G76" s="17">
        <f t="shared" si="15"/>
        <v>2022</v>
      </c>
      <c r="H76" s="17">
        <f t="shared" si="15"/>
        <v>2023</v>
      </c>
      <c r="I76" s="17">
        <f t="shared" si="15"/>
        <v>2024</v>
      </c>
      <c r="J76" s="17">
        <f t="shared" si="15"/>
        <v>2025</v>
      </c>
    </row>
    <row r="77" spans="2:10" x14ac:dyDescent="0.25">
      <c r="B77" s="18"/>
      <c r="C77" s="18"/>
      <c r="D77" s="18"/>
      <c r="E77" s="18"/>
      <c r="F77" s="18"/>
      <c r="G77" s="18"/>
      <c r="H77" s="18"/>
      <c r="I77" s="18"/>
      <c r="J77" s="18"/>
    </row>
    <row r="78" spans="2:10" x14ac:dyDescent="0.25">
      <c r="B78" s="41" t="s">
        <v>147</v>
      </c>
      <c r="C78" s="21">
        <f>C69/C39</f>
        <v>0.11699637400984904</v>
      </c>
      <c r="D78" s="21">
        <f>D69/D39</f>
        <v>0.12372883118396073</v>
      </c>
      <c r="E78" s="21">
        <f>E69/E39</f>
        <v>0.12854893265681763</v>
      </c>
      <c r="F78" s="21">
        <f>F69/F39</f>
        <v>0.13314915824760679</v>
      </c>
      <c r="G78" s="21">
        <f>G69/G39</f>
        <v>0.13809111346804037</v>
      </c>
      <c r="H78" s="21">
        <f>H69/H39</f>
        <v>0.14325354879574095</v>
      </c>
      <c r="I78" s="21">
        <f>I69/I39</f>
        <v>0.14879619478514766</v>
      </c>
      <c r="J78" s="21">
        <f>J69/J39</f>
        <v>0.1466489676486922</v>
      </c>
    </row>
    <row r="79" spans="2:10" x14ac:dyDescent="0.25">
      <c r="B79" s="41" t="s">
        <v>148</v>
      </c>
      <c r="C79" s="21">
        <f>C70/C40</f>
        <v>0.11699637400984907</v>
      </c>
      <c r="D79" s="21">
        <f>D70/D40</f>
        <v>0.12372883118396073</v>
      </c>
      <c r="E79" s="21">
        <f>E70/E40</f>
        <v>0.12854893265681763</v>
      </c>
      <c r="F79" s="21">
        <f>F70/F40</f>
        <v>0.13314915824760679</v>
      </c>
      <c r="G79" s="21">
        <f>G70/G40</f>
        <v>0.13809111346804037</v>
      </c>
      <c r="H79" s="21">
        <f>H70/H40</f>
        <v>0.14325354879574095</v>
      </c>
      <c r="I79" s="21">
        <f>I70/I40</f>
        <v>0.14879619478514766</v>
      </c>
      <c r="J79" s="21">
        <f>J70/J40</f>
        <v>0.14664896764869217</v>
      </c>
    </row>
    <row r="80" spans="2:10" x14ac:dyDescent="0.25">
      <c r="B80" s="41" t="s">
        <v>149</v>
      </c>
      <c r="C80" s="21">
        <f>C71/C41</f>
        <v>0.11699637400984907</v>
      </c>
      <c r="D80" s="21">
        <f>D71/D41</f>
        <v>0.12372883118396073</v>
      </c>
      <c r="E80" s="21">
        <f>E71/E41</f>
        <v>0.12854893265681763</v>
      </c>
      <c r="F80" s="21">
        <f>F71/F41</f>
        <v>0.13314915824760676</v>
      </c>
      <c r="G80" s="21">
        <f>G71/G41</f>
        <v>0.13809111346804037</v>
      </c>
      <c r="H80" s="21">
        <f>H71/H41</f>
        <v>0.14325354879574098</v>
      </c>
      <c r="I80" s="21">
        <f>I71/I41</f>
        <v>0.14879619478514766</v>
      </c>
      <c r="J80" s="21">
        <f>J71/J41</f>
        <v>0.1466489676486922</v>
      </c>
    </row>
    <row r="81" spans="2:10" x14ac:dyDescent="0.25">
      <c r="B81" s="42" t="s">
        <v>150</v>
      </c>
      <c r="C81" s="48">
        <f>C72/C42</f>
        <v>0.11699637400984905</v>
      </c>
      <c r="D81" s="48">
        <f>D72/D42</f>
        <v>0.12372883118396072</v>
      </c>
      <c r="E81" s="48">
        <f>E72/E42</f>
        <v>0.12854893265681763</v>
      </c>
      <c r="F81" s="48">
        <f>F72/F42</f>
        <v>0.13314915824760679</v>
      </c>
      <c r="G81" s="48">
        <f>G72/G42</f>
        <v>0.13809111346804037</v>
      </c>
      <c r="H81" s="48">
        <f>H72/H42</f>
        <v>0.14325354879574095</v>
      </c>
      <c r="I81" s="48">
        <f>I72/I42</f>
        <v>0.14879619478514763</v>
      </c>
      <c r="J81" s="48">
        <f>J72/J42</f>
        <v>0.14664896764869217</v>
      </c>
    </row>
    <row r="82" spans="2:10" x14ac:dyDescent="0.25">
      <c r="B82" s="42" t="s">
        <v>152</v>
      </c>
      <c r="C82" s="21">
        <f>C73/C43</f>
        <v>0.11699637400984904</v>
      </c>
      <c r="D82" s="21">
        <f>D73/D43</f>
        <v>0.12372883118396073</v>
      </c>
      <c r="E82" s="21">
        <f>E73/E43</f>
        <v>0.12854893265681763</v>
      </c>
      <c r="F82" s="21">
        <f>F73/F43</f>
        <v>0.13314915824760676</v>
      </c>
      <c r="G82" s="21">
        <f>G73/G43</f>
        <v>0.13809111346804037</v>
      </c>
      <c r="H82" s="21">
        <f>H73/H43</f>
        <v>0.14325354879574098</v>
      </c>
      <c r="I82" s="21">
        <f>I73/I43</f>
        <v>0.14879619478514769</v>
      </c>
      <c r="J82" s="21">
        <f>J73/J43</f>
        <v>0.1466489676486922</v>
      </c>
    </row>
    <row r="83" spans="2:10" x14ac:dyDescent="0.25">
      <c r="B83" s="43" t="s">
        <v>154</v>
      </c>
      <c r="C83" s="38">
        <f>C74/C44</f>
        <v>0.11699637400984905</v>
      </c>
      <c r="D83" s="38">
        <f>D74/D44</f>
        <v>0.12372883118396072</v>
      </c>
      <c r="E83" s="38">
        <f>E74/E44</f>
        <v>0.12854893265681763</v>
      </c>
      <c r="F83" s="38">
        <f>F74/F44</f>
        <v>0.13314915824760679</v>
      </c>
      <c r="G83" s="38">
        <f>G74/G44</f>
        <v>0.13809111346804037</v>
      </c>
      <c r="H83" s="38">
        <f>H74/H44</f>
        <v>0.14325354879574093</v>
      </c>
      <c r="I83" s="38">
        <f>I74/I44</f>
        <v>0.14879619478514766</v>
      </c>
      <c r="J83" s="38">
        <f>J74/J44</f>
        <v>0.14664896764869217</v>
      </c>
    </row>
  </sheetData>
  <phoneticPr fontId="10" type="noConversion"/>
  <printOptions horizontalCentered="1"/>
  <pageMargins left="0.16" right="0.16" top="0.16" bottom="0.5" header="0.16" footer="0.16"/>
  <pageSetup paperSize="9" orientation="landscape" r:id="rId1"/>
  <headerFooter>
    <oddFooter>&amp;LFilename: &amp;F
Printed: &amp;D &amp;T&amp;CPage: &amp;P&amp;RThermo Fisher Scientific
Proprietary and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  <pageSetUpPr fitToPage="1"/>
  </sheetPr>
  <dimension ref="A1:L11"/>
  <sheetViews>
    <sheetView showGridLines="0" zoomScaleNormal="100" workbookViewId="0">
      <selection activeCell="K6" sqref="K6"/>
    </sheetView>
  </sheetViews>
  <sheetFormatPr defaultRowHeight="13.2" x14ac:dyDescent="0.25"/>
  <cols>
    <col min="1" max="1" width="2.21875" customWidth="1"/>
    <col min="2" max="2" width="12.77734375" customWidth="1"/>
    <col min="3" max="3" width="28" bestFit="1" customWidth="1"/>
    <col min="4" max="10" width="11.44140625" customWidth="1"/>
    <col min="11" max="11" width="15" customWidth="1"/>
    <col min="12" max="12" width="12.5546875" customWidth="1"/>
  </cols>
  <sheetData>
    <row r="1" spans="1:12" s="5" customFormat="1" ht="23.4" thickBot="1" x14ac:dyDescent="0.45">
      <c r="A1" s="3" t="s">
        <v>64</v>
      </c>
      <c r="B1" s="3"/>
      <c r="C1" s="4"/>
      <c r="D1" s="4"/>
      <c r="E1" s="4"/>
      <c r="F1" s="4"/>
      <c r="G1" s="4"/>
      <c r="H1" s="4"/>
      <c r="I1" s="4"/>
      <c r="J1" s="4"/>
      <c r="K1" s="4"/>
      <c r="L1" s="2" t="e">
        <f>#REF!</f>
        <v>#REF!</v>
      </c>
    </row>
    <row r="3" spans="1:12" ht="6" customHeight="1" x14ac:dyDescent="0.25">
      <c r="C3" s="6"/>
      <c r="D3" s="11"/>
      <c r="E3" s="11"/>
      <c r="F3" s="11"/>
      <c r="G3" s="11"/>
      <c r="H3" s="11"/>
      <c r="I3" s="11"/>
      <c r="J3" s="11"/>
      <c r="K3" s="12"/>
    </row>
    <row r="4" spans="1:12" ht="15.6" x14ac:dyDescent="0.3">
      <c r="C4" s="13"/>
      <c r="D4" s="14" t="s">
        <v>4</v>
      </c>
      <c r="E4" s="14" t="s">
        <v>5</v>
      </c>
      <c r="F4" s="14" t="s">
        <v>6</v>
      </c>
      <c r="G4" s="14" t="s">
        <v>7</v>
      </c>
      <c r="H4" s="14" t="s">
        <v>8</v>
      </c>
      <c r="I4" s="14" t="s">
        <v>9</v>
      </c>
      <c r="J4" s="14" t="s">
        <v>80</v>
      </c>
      <c r="K4" s="15" t="s">
        <v>10</v>
      </c>
    </row>
    <row r="5" spans="1:12" ht="21" customHeight="1" x14ac:dyDescent="0.25">
      <c r="C5" s="7" t="s">
        <v>2</v>
      </c>
      <c r="D5" s="56" t="e">
        <f>BPD_Market!D17</f>
        <v>#REF!</v>
      </c>
      <c r="E5" s="56" t="e">
        <f>BPD_Market!E17</f>
        <v>#REF!</v>
      </c>
      <c r="F5" s="56" t="e">
        <f>BPD_Market!F17</f>
        <v>#REF!</v>
      </c>
      <c r="G5" s="56" t="e">
        <f>BPD_Market!G17</f>
        <v>#REF!</v>
      </c>
      <c r="H5" s="56" t="e">
        <f>BPD_Market!H17</f>
        <v>#REF!</v>
      </c>
      <c r="I5" s="56" t="e">
        <f>BPD_Market!I17</f>
        <v>#REF!</v>
      </c>
      <c r="J5" s="56" t="e">
        <f>BPD_Market!J17</f>
        <v>#REF!</v>
      </c>
      <c r="K5" s="57">
        <f>BPD_Market!K17</f>
        <v>0</v>
      </c>
    </row>
    <row r="6" spans="1:12" ht="21" customHeight="1" x14ac:dyDescent="0.25">
      <c r="C6" s="7" t="s">
        <v>3</v>
      </c>
      <c r="D6" s="56" t="e">
        <f>BPD_Rev!D12</f>
        <v>#REF!</v>
      </c>
      <c r="E6" s="56" t="e">
        <f>BPD_Rev!E12</f>
        <v>#REF!</v>
      </c>
      <c r="F6" s="56" t="e">
        <f>BPD_Rev!F12</f>
        <v>#REF!</v>
      </c>
      <c r="G6" s="56" t="e">
        <f>BPD_Rev!G12</f>
        <v>#REF!</v>
      </c>
      <c r="H6" s="56" t="e">
        <f>BPD_Rev!H12</f>
        <v>#REF!</v>
      </c>
      <c r="I6" s="56" t="e">
        <f>BPD_Rev!I12</f>
        <v>#REF!</v>
      </c>
      <c r="J6" s="56" t="e">
        <f>BPD_Rev!J12</f>
        <v>#REF!</v>
      </c>
      <c r="K6" s="57">
        <f>BPD_Rev!K12</f>
        <v>0</v>
      </c>
    </row>
    <row r="7" spans="1:12" ht="21" customHeight="1" x14ac:dyDescent="0.25">
      <c r="C7" s="7" t="s">
        <v>76</v>
      </c>
      <c r="D7" s="56">
        <f>IFERROR(BPD_Rev!D23/BPD_Market!D33,)</f>
        <v>0</v>
      </c>
      <c r="E7" s="56">
        <f>IFERROR(BPD_Rev!E23/BPD_Market!E33,)</f>
        <v>0</v>
      </c>
      <c r="F7" s="56">
        <f>IFERROR(BPD_Rev!F23/BPD_Market!F33,)</f>
        <v>0</v>
      </c>
      <c r="G7" s="56">
        <f>IFERROR(BPD_Rev!G23/BPD_Market!G33,)</f>
        <v>0</v>
      </c>
      <c r="H7" s="56">
        <f>IFERROR(BPD_Rev!H23/BPD_Market!H33,)</f>
        <v>0</v>
      </c>
      <c r="I7" s="56">
        <f>IFERROR(BPD_Rev!I23/BPD_Market!I33,)</f>
        <v>0</v>
      </c>
      <c r="J7" s="56">
        <f>IFERROR(BPD_Rev!J23/BPD_Market!J33,)</f>
        <v>0</v>
      </c>
      <c r="K7" s="57"/>
    </row>
    <row r="8" spans="1:12" ht="6" customHeight="1" x14ac:dyDescent="0.25">
      <c r="C8" s="8"/>
      <c r="D8" s="9"/>
      <c r="E8" s="9"/>
      <c r="F8" s="9"/>
      <c r="G8" s="9"/>
      <c r="H8" s="9"/>
      <c r="I8" s="9"/>
      <c r="J8" s="9"/>
      <c r="K8" s="10"/>
    </row>
    <row r="11" spans="1:12" ht="30" customHeight="1" x14ac:dyDescent="0.25">
      <c r="B11" s="51"/>
      <c r="C11" s="58" t="s">
        <v>77</v>
      </c>
      <c r="G11" s="52" t="s">
        <v>11</v>
      </c>
      <c r="I11" s="16"/>
    </row>
  </sheetData>
  <phoneticPr fontId="10" type="noConversion"/>
  <printOptions horizontalCentered="1"/>
  <pageMargins left="0.16" right="0.16" top="0.49" bottom="0.5" header="0.16" footer="0.16"/>
  <pageSetup paperSize="9" scale="98" orientation="landscape" r:id="rId1"/>
  <headerFooter>
    <oddFooter>&amp;LFilename: &amp;F
Printed: &amp;D &amp;T&amp;CPage: &amp;P&amp;RThermo Fisher Scientific
Proprietary and Confidential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pageSetUpPr fitToPage="1"/>
  </sheetPr>
  <dimension ref="B1:P31"/>
  <sheetViews>
    <sheetView showGridLines="0" zoomScale="80" zoomScaleNormal="80" workbookViewId="0">
      <selection activeCell="K6" sqref="K6"/>
    </sheetView>
  </sheetViews>
  <sheetFormatPr defaultColWidth="9.21875" defaultRowHeight="13.2" outlineLevelCol="1" x14ac:dyDescent="0.25"/>
  <cols>
    <col min="1" max="1" width="2.21875" style="27" customWidth="1"/>
    <col min="2" max="2" width="22.44140625" style="27" customWidth="1"/>
    <col min="3" max="3" width="12.77734375" style="27" hidden="1" customWidth="1" outlineLevel="1"/>
    <col min="4" max="4" width="12.77734375" style="27" customWidth="1" collapsed="1"/>
    <col min="5" max="10" width="12.77734375" style="27" customWidth="1"/>
    <col min="11" max="11" width="74.21875" style="27" customWidth="1"/>
    <col min="12" max="12" width="2.77734375" style="27" customWidth="1"/>
    <col min="13" max="16384" width="9.21875" style="27"/>
  </cols>
  <sheetData>
    <row r="1" spans="2:16" s="26" customFormat="1" ht="23.4" thickBot="1" x14ac:dyDescent="0.3">
      <c r="B1" s="23" t="s">
        <v>66</v>
      </c>
      <c r="C1" s="24"/>
      <c r="D1" s="23"/>
      <c r="E1" s="24"/>
      <c r="F1" s="24"/>
      <c r="G1" s="24"/>
      <c r="H1" s="24"/>
      <c r="I1" s="24"/>
      <c r="J1" s="24"/>
      <c r="K1" s="25" t="e">
        <f>#REF!</f>
        <v>#REF!</v>
      </c>
    </row>
    <row r="2" spans="2:16" s="33" customFormat="1" ht="13.8" x14ac:dyDescent="0.25"/>
    <row r="3" spans="2:16" s="33" customFormat="1" ht="13.8" x14ac:dyDescent="0.25"/>
    <row r="4" spans="2:16" s="33" customFormat="1" ht="21.75" customHeight="1" x14ac:dyDescent="0.25">
      <c r="B4" s="40" t="s">
        <v>54</v>
      </c>
    </row>
    <row r="5" spans="2:16" s="33" customFormat="1" ht="21.75" customHeight="1" x14ac:dyDescent="0.25">
      <c r="B5" s="35" t="s">
        <v>12</v>
      </c>
      <c r="C5" s="35"/>
      <c r="D5" s="34">
        <v>2019</v>
      </c>
      <c r="E5" s="36">
        <v>2020</v>
      </c>
      <c r="F5" s="36">
        <v>2021</v>
      </c>
      <c r="G5" s="36">
        <v>2022</v>
      </c>
      <c r="H5" s="36">
        <v>2023</v>
      </c>
      <c r="I5" s="36">
        <v>2024</v>
      </c>
      <c r="J5" s="36" t="s">
        <v>57</v>
      </c>
      <c r="K5" s="36" t="s">
        <v>53</v>
      </c>
    </row>
    <row r="6" spans="2:16" s="33" customFormat="1" ht="21.75" customHeight="1" x14ac:dyDescent="0.25">
      <c r="B6" s="31" t="s">
        <v>49</v>
      </c>
      <c r="C6" s="31"/>
      <c r="D6" s="53"/>
      <c r="E6" s="53"/>
      <c r="F6" s="53"/>
      <c r="G6" s="53"/>
      <c r="H6" s="53"/>
      <c r="I6" s="53"/>
      <c r="J6" s="53">
        <f>SUM(D6:I6)</f>
        <v>0</v>
      </c>
      <c r="K6" s="31"/>
    </row>
    <row r="7" spans="2:16" s="33" customFormat="1" ht="21.75" customHeight="1" x14ac:dyDescent="0.25">
      <c r="B7" s="31" t="s">
        <v>51</v>
      </c>
      <c r="C7" s="31"/>
      <c r="D7" s="53"/>
      <c r="E7" s="53"/>
      <c r="F7" s="53"/>
      <c r="G7" s="53"/>
      <c r="H7" s="53"/>
      <c r="I7" s="53"/>
      <c r="J7" s="53">
        <f>SUM(D7:I7)</f>
        <v>0</v>
      </c>
      <c r="K7" s="31"/>
    </row>
    <row r="8" spans="2:16" s="33" customFormat="1" ht="21.75" customHeight="1" x14ac:dyDescent="0.25">
      <c r="B8" s="31" t="s">
        <v>52</v>
      </c>
      <c r="C8" s="31"/>
      <c r="D8" s="53"/>
      <c r="E8" s="53"/>
      <c r="F8" s="53"/>
      <c r="G8" s="53"/>
      <c r="H8" s="53"/>
      <c r="I8" s="53"/>
      <c r="J8" s="53">
        <f>SUM(D8:I8)</f>
        <v>0</v>
      </c>
      <c r="K8" s="31"/>
    </row>
    <row r="9" spans="2:16" s="33" customFormat="1" ht="21.75" customHeight="1" x14ac:dyDescent="0.25">
      <c r="B9" s="32" t="s">
        <v>50</v>
      </c>
      <c r="C9" s="32"/>
      <c r="D9" s="54"/>
      <c r="E9" s="54"/>
      <c r="F9" s="54"/>
      <c r="G9" s="54"/>
      <c r="H9" s="54"/>
      <c r="I9" s="54"/>
      <c r="J9" s="54">
        <f>I9</f>
        <v>0</v>
      </c>
      <c r="K9" s="32"/>
    </row>
    <row r="10" spans="2:16" s="33" customFormat="1" ht="21.75" customHeight="1" x14ac:dyDescent="0.25"/>
    <row r="11" spans="2:16" s="33" customFormat="1" ht="21.75" customHeight="1" x14ac:dyDescent="0.25">
      <c r="B11" s="40" t="s">
        <v>55</v>
      </c>
    </row>
    <row r="12" spans="2:16" s="33" customFormat="1" ht="21.75" customHeight="1" x14ac:dyDescent="0.25">
      <c r="B12" s="35" t="s">
        <v>12</v>
      </c>
      <c r="C12" s="35"/>
      <c r="D12" s="34">
        <f>D5</f>
        <v>2019</v>
      </c>
      <c r="E12" s="36">
        <f t="shared" ref="E12:I12" si="0">E5</f>
        <v>2020</v>
      </c>
      <c r="F12" s="36">
        <f t="shared" si="0"/>
        <v>2021</v>
      </c>
      <c r="G12" s="36">
        <f t="shared" si="0"/>
        <v>2022</v>
      </c>
      <c r="H12" s="36">
        <f t="shared" si="0"/>
        <v>2023</v>
      </c>
      <c r="I12" s="36">
        <f t="shared" si="0"/>
        <v>2024</v>
      </c>
      <c r="J12" s="36" t="s">
        <v>57</v>
      </c>
      <c r="K12" s="36" t="s">
        <v>53</v>
      </c>
    </row>
    <row r="13" spans="2:16" s="33" customFormat="1" ht="21.75" customHeight="1" x14ac:dyDescent="0.25">
      <c r="B13" s="31" t="s">
        <v>49</v>
      </c>
      <c r="C13" s="31"/>
      <c r="D13" s="53"/>
      <c r="E13" s="53"/>
      <c r="F13" s="53"/>
      <c r="G13" s="53"/>
      <c r="H13" s="53"/>
      <c r="I13" s="53"/>
      <c r="J13" s="53">
        <f>SUM(D13:I13)</f>
        <v>0</v>
      </c>
      <c r="K13" s="31"/>
      <c r="P13" s="55"/>
    </row>
    <row r="14" spans="2:16" s="33" customFormat="1" ht="21.75" customHeight="1" x14ac:dyDescent="0.25">
      <c r="B14" s="31" t="s">
        <v>51</v>
      </c>
      <c r="C14" s="31"/>
      <c r="D14" s="53"/>
      <c r="E14" s="53"/>
      <c r="F14" s="53"/>
      <c r="G14" s="53"/>
      <c r="H14" s="53"/>
      <c r="I14" s="53"/>
      <c r="J14" s="53">
        <f>SUM(D14:I14)</f>
        <v>0</v>
      </c>
      <c r="K14" s="31"/>
      <c r="P14" s="55"/>
    </row>
    <row r="15" spans="2:16" s="33" customFormat="1" ht="21.75" customHeight="1" x14ac:dyDescent="0.25">
      <c r="B15" s="31" t="s">
        <v>52</v>
      </c>
      <c r="C15" s="31"/>
      <c r="D15" s="53"/>
      <c r="E15" s="53"/>
      <c r="F15" s="53"/>
      <c r="G15" s="53"/>
      <c r="H15" s="53"/>
      <c r="I15" s="53"/>
      <c r="J15" s="53">
        <f>SUM(D15:I15)</f>
        <v>0</v>
      </c>
      <c r="K15" s="31"/>
      <c r="P15" s="55"/>
    </row>
    <row r="16" spans="2:16" s="33" customFormat="1" ht="21.75" customHeight="1" x14ac:dyDescent="0.25">
      <c r="B16" s="32" t="s">
        <v>50</v>
      </c>
      <c r="C16" s="32"/>
      <c r="D16" s="54"/>
      <c r="E16" s="54"/>
      <c r="F16" s="54"/>
      <c r="G16" s="54"/>
      <c r="H16" s="54"/>
      <c r="I16" s="54"/>
      <c r="J16" s="54">
        <f>I16</f>
        <v>0</v>
      </c>
      <c r="K16" s="32"/>
    </row>
    <row r="17" spans="2:11" s="33" customFormat="1" ht="21.75" customHeight="1" x14ac:dyDescent="0.25"/>
    <row r="18" spans="2:11" s="33" customFormat="1" ht="21.75" customHeight="1" x14ac:dyDescent="0.25">
      <c r="B18" s="40" t="s">
        <v>56</v>
      </c>
    </row>
    <row r="19" spans="2:11" s="33" customFormat="1" ht="21.75" customHeight="1" x14ac:dyDescent="0.25">
      <c r="B19" s="35" t="s">
        <v>12</v>
      </c>
      <c r="C19" s="35"/>
      <c r="D19" s="34">
        <f>D12</f>
        <v>2019</v>
      </c>
      <c r="E19" s="36">
        <f t="shared" ref="E19:I19" si="1">E12</f>
        <v>2020</v>
      </c>
      <c r="F19" s="36">
        <f t="shared" si="1"/>
        <v>2021</v>
      </c>
      <c r="G19" s="36">
        <f t="shared" si="1"/>
        <v>2022</v>
      </c>
      <c r="H19" s="36">
        <f t="shared" si="1"/>
        <v>2023</v>
      </c>
      <c r="I19" s="36">
        <f t="shared" si="1"/>
        <v>2024</v>
      </c>
      <c r="J19" s="36" t="s">
        <v>57</v>
      </c>
      <c r="K19" s="36" t="s">
        <v>53</v>
      </c>
    </row>
    <row r="20" spans="2:11" s="33" customFormat="1" ht="21.75" customHeight="1" x14ac:dyDescent="0.25">
      <c r="B20" s="31" t="s">
        <v>49</v>
      </c>
      <c r="C20" s="31"/>
      <c r="D20" s="53"/>
      <c r="E20" s="53"/>
      <c r="F20" s="53"/>
      <c r="G20" s="53"/>
      <c r="H20" s="53"/>
      <c r="I20" s="53"/>
      <c r="J20" s="53">
        <f>SUM(D20:I20)</f>
        <v>0</v>
      </c>
      <c r="K20" s="31"/>
    </row>
    <row r="21" spans="2:11" s="33" customFormat="1" ht="21.75" customHeight="1" x14ac:dyDescent="0.25">
      <c r="B21" s="31" t="s">
        <v>51</v>
      </c>
      <c r="C21" s="31"/>
      <c r="D21" s="53"/>
      <c r="E21" s="53"/>
      <c r="F21" s="53"/>
      <c r="G21" s="53"/>
      <c r="H21" s="53"/>
      <c r="I21" s="53"/>
      <c r="J21" s="53">
        <f>SUM(D21:I21)</f>
        <v>0</v>
      </c>
      <c r="K21" s="31"/>
    </row>
    <row r="22" spans="2:11" s="33" customFormat="1" ht="21.75" customHeight="1" x14ac:dyDescent="0.25">
      <c r="B22" s="31" t="s">
        <v>52</v>
      </c>
      <c r="C22" s="31"/>
      <c r="D22" s="53"/>
      <c r="E22" s="53"/>
      <c r="F22" s="53"/>
      <c r="G22" s="53"/>
      <c r="H22" s="53"/>
      <c r="I22" s="53"/>
      <c r="J22" s="53">
        <f>SUM(D22:I22)</f>
        <v>0</v>
      </c>
      <c r="K22" s="31"/>
    </row>
    <row r="23" spans="2:11" s="33" customFormat="1" ht="21.75" customHeight="1" x14ac:dyDescent="0.25">
      <c r="B23" s="32" t="s">
        <v>50</v>
      </c>
      <c r="C23" s="32"/>
      <c r="D23" s="54"/>
      <c r="E23" s="54"/>
      <c r="F23" s="54"/>
      <c r="G23" s="54"/>
      <c r="H23" s="54"/>
      <c r="I23" s="54"/>
      <c r="J23" s="54">
        <f>I23</f>
        <v>0</v>
      </c>
      <c r="K23" s="32"/>
    </row>
    <row r="24" spans="2:11" s="33" customFormat="1" ht="21.75" customHeight="1" x14ac:dyDescent="0.25"/>
    <row r="25" spans="2:11" s="33" customFormat="1" ht="21.75" customHeight="1" x14ac:dyDescent="0.25">
      <c r="B25" s="40" t="s">
        <v>57</v>
      </c>
    </row>
    <row r="26" spans="2:11" s="33" customFormat="1" ht="21.75" customHeight="1" x14ac:dyDescent="0.25">
      <c r="B26" s="35" t="s">
        <v>12</v>
      </c>
      <c r="C26" s="35"/>
      <c r="D26" s="34">
        <f>D19</f>
        <v>2019</v>
      </c>
      <c r="E26" s="36">
        <f t="shared" ref="E26:I26" si="2">E19</f>
        <v>2020</v>
      </c>
      <c r="F26" s="36">
        <f t="shared" si="2"/>
        <v>2021</v>
      </c>
      <c r="G26" s="36">
        <f t="shared" si="2"/>
        <v>2022</v>
      </c>
      <c r="H26" s="36">
        <f t="shared" si="2"/>
        <v>2023</v>
      </c>
      <c r="I26" s="36">
        <f t="shared" si="2"/>
        <v>2024</v>
      </c>
      <c r="J26" s="36" t="s">
        <v>57</v>
      </c>
      <c r="K26" s="36" t="s">
        <v>53</v>
      </c>
    </row>
    <row r="27" spans="2:11" s="33" customFormat="1" ht="21.75" customHeight="1" x14ac:dyDescent="0.25">
      <c r="B27" s="31" t="s">
        <v>49</v>
      </c>
      <c r="C27" s="31"/>
      <c r="D27" s="53">
        <f>SUM(D6,D13,D20)</f>
        <v>0</v>
      </c>
      <c r="E27" s="53">
        <f t="shared" ref="E27:I27" si="3">SUM(E6,E13,E20)</f>
        <v>0</v>
      </c>
      <c r="F27" s="53">
        <f t="shared" si="3"/>
        <v>0</v>
      </c>
      <c r="G27" s="53">
        <f t="shared" si="3"/>
        <v>0</v>
      </c>
      <c r="H27" s="53">
        <f t="shared" si="3"/>
        <v>0</v>
      </c>
      <c r="I27" s="53">
        <f t="shared" si="3"/>
        <v>0</v>
      </c>
      <c r="J27" s="53">
        <f>SUM(D27:I27)</f>
        <v>0</v>
      </c>
      <c r="K27" s="31"/>
    </row>
    <row r="28" spans="2:11" s="33" customFormat="1" ht="21.75" customHeight="1" x14ac:dyDescent="0.25">
      <c r="B28" s="31" t="s">
        <v>51</v>
      </c>
      <c r="C28" s="31"/>
      <c r="D28" s="53">
        <f t="shared" ref="D28:I30" si="4">SUM(D7,D14,D21)</f>
        <v>0</v>
      </c>
      <c r="E28" s="53">
        <f t="shared" si="4"/>
        <v>0</v>
      </c>
      <c r="F28" s="53">
        <f t="shared" si="4"/>
        <v>0</v>
      </c>
      <c r="G28" s="53">
        <f t="shared" si="4"/>
        <v>0</v>
      </c>
      <c r="H28" s="53">
        <f t="shared" si="4"/>
        <v>0</v>
      </c>
      <c r="I28" s="53">
        <f t="shared" si="4"/>
        <v>0</v>
      </c>
      <c r="J28" s="53">
        <f>SUM(D28:I28)</f>
        <v>0</v>
      </c>
      <c r="K28" s="31"/>
    </row>
    <row r="29" spans="2:11" s="33" customFormat="1" ht="21.75" customHeight="1" x14ac:dyDescent="0.25">
      <c r="B29" s="31" t="s">
        <v>52</v>
      </c>
      <c r="C29" s="31"/>
      <c r="D29" s="53">
        <f t="shared" si="4"/>
        <v>0</v>
      </c>
      <c r="E29" s="53">
        <f t="shared" si="4"/>
        <v>0</v>
      </c>
      <c r="F29" s="53">
        <f t="shared" si="4"/>
        <v>0</v>
      </c>
      <c r="G29" s="53">
        <f t="shared" si="4"/>
        <v>0</v>
      </c>
      <c r="H29" s="53">
        <f t="shared" si="4"/>
        <v>0</v>
      </c>
      <c r="I29" s="53">
        <f t="shared" si="4"/>
        <v>0</v>
      </c>
      <c r="J29" s="53">
        <f>SUM(D29:I29)</f>
        <v>0</v>
      </c>
      <c r="K29" s="31"/>
    </row>
    <row r="30" spans="2:11" s="33" customFormat="1" ht="21.75" customHeight="1" x14ac:dyDescent="0.25">
      <c r="B30" s="32" t="s">
        <v>50</v>
      </c>
      <c r="C30" s="32"/>
      <c r="D30" s="54">
        <f t="shared" si="4"/>
        <v>0</v>
      </c>
      <c r="E30" s="54">
        <f t="shared" si="4"/>
        <v>0</v>
      </c>
      <c r="F30" s="54">
        <f t="shared" si="4"/>
        <v>0</v>
      </c>
      <c r="G30" s="54">
        <f t="shared" si="4"/>
        <v>0</v>
      </c>
      <c r="H30" s="54">
        <f t="shared" si="4"/>
        <v>0</v>
      </c>
      <c r="I30" s="54">
        <f t="shared" si="4"/>
        <v>0</v>
      </c>
      <c r="J30" s="54">
        <f>I30</f>
        <v>0</v>
      </c>
      <c r="K30" s="32"/>
    </row>
    <row r="31" spans="2:11" s="33" customFormat="1" ht="13.8" x14ac:dyDescent="0.25"/>
  </sheetData>
  <phoneticPr fontId="10" type="noConversion"/>
  <printOptions horizontalCentered="1"/>
  <pageMargins left="0.16" right="0.16" top="0.16" bottom="0.5" header="0.16" footer="0.16"/>
  <pageSetup paperSize="9" scale="78" orientation="landscape" r:id="rId1"/>
  <headerFooter>
    <oddFooter>&amp;LFilename: &amp;F
Printed: &amp;D &amp;T&amp;CPage: &amp;P&amp;RThermo Fisher Scientific
Proprietary and Confidential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  <pageSetUpPr fitToPage="1"/>
  </sheetPr>
  <dimension ref="B1:K24"/>
  <sheetViews>
    <sheetView showGridLines="0" zoomScaleNormal="100" workbookViewId="0">
      <selection activeCell="K6" sqref="K6"/>
    </sheetView>
  </sheetViews>
  <sheetFormatPr defaultRowHeight="13.2" outlineLevelCol="1" x14ac:dyDescent="0.25"/>
  <cols>
    <col min="1" max="1" width="2.21875" customWidth="1"/>
    <col min="2" max="2" width="40.5546875" customWidth="1"/>
    <col min="3" max="3" width="12.77734375" hidden="1" customWidth="1" outlineLevel="1"/>
    <col min="4" max="4" width="12.77734375" customWidth="1" collapsed="1"/>
    <col min="5" max="11" width="12.77734375" customWidth="1"/>
  </cols>
  <sheetData>
    <row r="1" spans="2:11" s="5" customFormat="1" ht="23.4" thickBot="1" x14ac:dyDescent="0.45">
      <c r="B1" s="3" t="s">
        <v>67</v>
      </c>
      <c r="C1" s="3"/>
      <c r="D1" s="4"/>
      <c r="E1" s="4"/>
      <c r="F1" s="4"/>
      <c r="G1" s="4"/>
      <c r="H1" s="4"/>
      <c r="I1" s="4"/>
      <c r="J1" s="4"/>
      <c r="K1" s="2" t="e">
        <f>#REF!</f>
        <v>#REF!</v>
      </c>
    </row>
    <row r="4" spans="2:11" x14ac:dyDescent="0.25">
      <c r="B4" s="17" t="s">
        <v>15</v>
      </c>
      <c r="C4" s="17">
        <v>2017</v>
      </c>
      <c r="D4" s="17">
        <v>2018</v>
      </c>
      <c r="E4" s="17">
        <v>2019</v>
      </c>
      <c r="F4" s="17">
        <v>2020</v>
      </c>
      <c r="G4" s="17">
        <v>2021</v>
      </c>
      <c r="H4" s="17">
        <v>2022</v>
      </c>
      <c r="I4" s="17">
        <v>2023</v>
      </c>
      <c r="J4" s="17">
        <v>2024</v>
      </c>
      <c r="K4" s="17" t="s">
        <v>13</v>
      </c>
    </row>
    <row r="5" spans="2:11" x14ac:dyDescent="0.25">
      <c r="B5" s="18"/>
      <c r="C5" s="18" t="s">
        <v>14</v>
      </c>
      <c r="D5" s="18" t="s">
        <v>14</v>
      </c>
      <c r="E5" s="18" t="s">
        <v>14</v>
      </c>
      <c r="F5" s="18" t="s">
        <v>14</v>
      </c>
      <c r="G5" s="18" t="s">
        <v>14</v>
      </c>
      <c r="H5" s="18" t="s">
        <v>14</v>
      </c>
      <c r="I5" s="18" t="s">
        <v>14</v>
      </c>
      <c r="J5" s="18" t="s">
        <v>14</v>
      </c>
      <c r="K5" s="18" t="s">
        <v>79</v>
      </c>
    </row>
    <row r="6" spans="2:11" x14ac:dyDescent="0.25">
      <c r="B6" s="41" t="s">
        <v>21</v>
      </c>
      <c r="C6" s="21"/>
      <c r="D6" s="21" t="e">
        <f>#REF!</f>
        <v>#REF!</v>
      </c>
      <c r="E6" s="21" t="e">
        <f>#REF!</f>
        <v>#REF!</v>
      </c>
      <c r="F6" s="21" t="e">
        <f>#REF!</f>
        <v>#REF!</v>
      </c>
      <c r="G6" s="21" t="e">
        <f>#REF!</f>
        <v>#REF!</v>
      </c>
      <c r="H6" s="21" t="e">
        <f>#REF!</f>
        <v>#REF!</v>
      </c>
      <c r="I6" s="21" t="e">
        <f>#REF!</f>
        <v>#REF!</v>
      </c>
      <c r="J6" s="21" t="e">
        <f>#REF!</f>
        <v>#REF!</v>
      </c>
      <c r="K6" s="21">
        <f t="shared" ref="K6:K12" si="0">IFERROR((J17/E17)^(1/5)-1,)</f>
        <v>0</v>
      </c>
    </row>
    <row r="7" spans="2:11" x14ac:dyDescent="0.25">
      <c r="B7" s="41" t="s">
        <v>22</v>
      </c>
      <c r="C7" s="21"/>
      <c r="D7" s="21" t="e">
        <f>#REF!</f>
        <v>#REF!</v>
      </c>
      <c r="E7" s="21" t="e">
        <f>#REF!</f>
        <v>#REF!</v>
      </c>
      <c r="F7" s="21" t="e">
        <f>#REF!</f>
        <v>#REF!</v>
      </c>
      <c r="G7" s="21" t="e">
        <f>#REF!</f>
        <v>#REF!</v>
      </c>
      <c r="H7" s="21" t="e">
        <f>#REF!</f>
        <v>#REF!</v>
      </c>
      <c r="I7" s="21" t="e">
        <f>#REF!</f>
        <v>#REF!</v>
      </c>
      <c r="J7" s="21" t="e">
        <f>#REF!</f>
        <v>#REF!</v>
      </c>
      <c r="K7" s="21">
        <f t="shared" si="0"/>
        <v>0</v>
      </c>
    </row>
    <row r="8" spans="2:11" x14ac:dyDescent="0.25">
      <c r="B8" s="41" t="s">
        <v>23</v>
      </c>
      <c r="C8" s="21"/>
      <c r="D8" s="21" t="e">
        <f>#REF!</f>
        <v>#REF!</v>
      </c>
      <c r="E8" s="21" t="e">
        <f>#REF!</f>
        <v>#REF!</v>
      </c>
      <c r="F8" s="21" t="e">
        <f>#REF!</f>
        <v>#REF!</v>
      </c>
      <c r="G8" s="21" t="e">
        <f>#REF!</f>
        <v>#REF!</v>
      </c>
      <c r="H8" s="21" t="e">
        <f>#REF!</f>
        <v>#REF!</v>
      </c>
      <c r="I8" s="21" t="e">
        <f>#REF!</f>
        <v>#REF!</v>
      </c>
      <c r="J8" s="21" t="e">
        <f>#REF!</f>
        <v>#REF!</v>
      </c>
      <c r="K8" s="21">
        <f t="shared" si="0"/>
        <v>0</v>
      </c>
    </row>
    <row r="9" spans="2:11" x14ac:dyDescent="0.25">
      <c r="B9" s="41" t="s">
        <v>24</v>
      </c>
      <c r="C9" s="21"/>
      <c r="D9" s="21" t="e">
        <f>#REF!</f>
        <v>#REF!</v>
      </c>
      <c r="E9" s="21" t="e">
        <f>#REF!</f>
        <v>#REF!</v>
      </c>
      <c r="F9" s="21" t="e">
        <f>#REF!</f>
        <v>#REF!</v>
      </c>
      <c r="G9" s="21" t="e">
        <f>#REF!</f>
        <v>#REF!</v>
      </c>
      <c r="H9" s="21" t="e">
        <f>#REF!</f>
        <v>#REF!</v>
      </c>
      <c r="I9" s="21" t="e">
        <f>#REF!</f>
        <v>#REF!</v>
      </c>
      <c r="J9" s="21" t="e">
        <f>#REF!</f>
        <v>#REF!</v>
      </c>
      <c r="K9" s="21">
        <f t="shared" si="0"/>
        <v>0</v>
      </c>
    </row>
    <row r="10" spans="2:11" x14ac:dyDescent="0.25">
      <c r="B10" s="42" t="s">
        <v>25</v>
      </c>
      <c r="C10" s="48"/>
      <c r="D10" s="48" t="e">
        <f>#REF!</f>
        <v>#REF!</v>
      </c>
      <c r="E10" s="48" t="e">
        <f>#REF!</f>
        <v>#REF!</v>
      </c>
      <c r="F10" s="48" t="e">
        <f>#REF!</f>
        <v>#REF!</v>
      </c>
      <c r="G10" s="48" t="e">
        <f>#REF!</f>
        <v>#REF!</v>
      </c>
      <c r="H10" s="48" t="e">
        <f>#REF!</f>
        <v>#REF!</v>
      </c>
      <c r="I10" s="48" t="e">
        <f>#REF!</f>
        <v>#REF!</v>
      </c>
      <c r="J10" s="48" t="e">
        <f>#REF!</f>
        <v>#REF!</v>
      </c>
      <c r="K10" s="48">
        <f t="shared" si="0"/>
        <v>0</v>
      </c>
    </row>
    <row r="11" spans="2:11" x14ac:dyDescent="0.25">
      <c r="B11" s="42" t="s">
        <v>26</v>
      </c>
      <c r="C11" s="21"/>
      <c r="D11" s="21" t="e">
        <f>#REF!</f>
        <v>#REF!</v>
      </c>
      <c r="E11" s="21" t="e">
        <f>#REF!</f>
        <v>#REF!</v>
      </c>
      <c r="F11" s="21" t="e">
        <f>#REF!</f>
        <v>#REF!</v>
      </c>
      <c r="G11" s="21" t="e">
        <f>#REF!</f>
        <v>#REF!</v>
      </c>
      <c r="H11" s="21" t="e">
        <f>#REF!</f>
        <v>#REF!</v>
      </c>
      <c r="I11" s="21" t="e">
        <f>#REF!</f>
        <v>#REF!</v>
      </c>
      <c r="J11" s="21" t="e">
        <f>#REF!</f>
        <v>#REF!</v>
      </c>
      <c r="K11" s="21">
        <f t="shared" si="0"/>
        <v>0</v>
      </c>
    </row>
    <row r="12" spans="2:11" x14ac:dyDescent="0.25">
      <c r="B12" s="43" t="s">
        <v>1</v>
      </c>
      <c r="C12" s="38"/>
      <c r="D12" s="38" t="e">
        <f>#REF!</f>
        <v>#REF!</v>
      </c>
      <c r="E12" s="38" t="e">
        <f>#REF!</f>
        <v>#REF!</v>
      </c>
      <c r="F12" s="38" t="e">
        <f>#REF!</f>
        <v>#REF!</v>
      </c>
      <c r="G12" s="38" t="e">
        <f>#REF!</f>
        <v>#REF!</v>
      </c>
      <c r="H12" s="38" t="e">
        <f>#REF!</f>
        <v>#REF!</v>
      </c>
      <c r="I12" s="38" t="e">
        <f>#REF!</f>
        <v>#REF!</v>
      </c>
      <c r="J12" s="38" t="e">
        <f>#REF!</f>
        <v>#REF!</v>
      </c>
      <c r="K12" s="38">
        <f t="shared" si="0"/>
        <v>0</v>
      </c>
    </row>
    <row r="13" spans="2:11" x14ac:dyDescent="0.25">
      <c r="B13" s="30"/>
      <c r="C13" s="30"/>
      <c r="D13" s="30"/>
      <c r="E13" s="30"/>
      <c r="F13" s="30"/>
      <c r="G13" s="30"/>
      <c r="H13" s="30"/>
      <c r="I13" s="30"/>
      <c r="J13" s="30"/>
      <c r="K13" s="30"/>
    </row>
    <row r="15" spans="2:11" x14ac:dyDescent="0.25">
      <c r="B15" s="17" t="s">
        <v>49</v>
      </c>
      <c r="C15" s="17">
        <f>C4</f>
        <v>2017</v>
      </c>
      <c r="D15" s="17">
        <f t="shared" ref="D15:J15" si="1">D4</f>
        <v>2018</v>
      </c>
      <c r="E15" s="17">
        <f t="shared" si="1"/>
        <v>2019</v>
      </c>
      <c r="F15" s="17">
        <f t="shared" si="1"/>
        <v>2020</v>
      </c>
      <c r="G15" s="17">
        <f t="shared" si="1"/>
        <v>2021</v>
      </c>
      <c r="H15" s="17">
        <f t="shared" si="1"/>
        <v>2022</v>
      </c>
      <c r="I15" s="17">
        <f t="shared" si="1"/>
        <v>2023</v>
      </c>
      <c r="J15" s="17">
        <f t="shared" si="1"/>
        <v>2024</v>
      </c>
    </row>
    <row r="16" spans="2:11" x14ac:dyDescent="0.25">
      <c r="B16" s="18" t="s">
        <v>12</v>
      </c>
      <c r="C16" s="18"/>
      <c r="D16" s="18"/>
      <c r="E16" s="18"/>
      <c r="F16" s="18"/>
      <c r="G16" s="18"/>
      <c r="H16" s="18"/>
      <c r="I16" s="18"/>
      <c r="J16" s="18"/>
    </row>
    <row r="17" spans="2:10" x14ac:dyDescent="0.25">
      <c r="B17" s="41" t="s">
        <v>21</v>
      </c>
      <c r="C17" s="37"/>
      <c r="D17" s="37" t="e">
        <f>#REF!</f>
        <v>#REF!</v>
      </c>
      <c r="E17" s="37" t="e">
        <f>#REF!</f>
        <v>#REF!</v>
      </c>
      <c r="F17" s="37" t="e">
        <f>#REF!</f>
        <v>#REF!</v>
      </c>
      <c r="G17" s="37" t="e">
        <f>#REF!</f>
        <v>#REF!</v>
      </c>
      <c r="H17" s="37" t="e">
        <f>#REF!</f>
        <v>#REF!</v>
      </c>
      <c r="I17" s="37" t="e">
        <f>#REF!</f>
        <v>#REF!</v>
      </c>
      <c r="J17" s="37" t="e">
        <f>#REF!</f>
        <v>#REF!</v>
      </c>
    </row>
    <row r="18" spans="2:10" x14ac:dyDescent="0.25">
      <c r="B18" s="41" t="s">
        <v>22</v>
      </c>
      <c r="C18" s="37"/>
      <c r="D18" s="37" t="e">
        <f>#REF!</f>
        <v>#REF!</v>
      </c>
      <c r="E18" s="37" t="e">
        <f>#REF!</f>
        <v>#REF!</v>
      </c>
      <c r="F18" s="37" t="e">
        <f>#REF!</f>
        <v>#REF!</v>
      </c>
      <c r="G18" s="37" t="e">
        <f>#REF!</f>
        <v>#REF!</v>
      </c>
      <c r="H18" s="37" t="e">
        <f>#REF!</f>
        <v>#REF!</v>
      </c>
      <c r="I18" s="37" t="e">
        <f>#REF!</f>
        <v>#REF!</v>
      </c>
      <c r="J18" s="37" t="e">
        <f>#REF!</f>
        <v>#REF!</v>
      </c>
    </row>
    <row r="19" spans="2:10" x14ac:dyDescent="0.25">
      <c r="B19" s="41" t="s">
        <v>23</v>
      </c>
      <c r="C19" s="37"/>
      <c r="D19" s="37" t="e">
        <f>#REF!</f>
        <v>#REF!</v>
      </c>
      <c r="E19" s="37" t="e">
        <f>#REF!</f>
        <v>#REF!</v>
      </c>
      <c r="F19" s="37" t="e">
        <f>#REF!</f>
        <v>#REF!</v>
      </c>
      <c r="G19" s="37" t="e">
        <f>#REF!</f>
        <v>#REF!</v>
      </c>
      <c r="H19" s="37" t="e">
        <f>#REF!</f>
        <v>#REF!</v>
      </c>
      <c r="I19" s="37" t="e">
        <f>#REF!</f>
        <v>#REF!</v>
      </c>
      <c r="J19" s="37" t="e">
        <f>#REF!</f>
        <v>#REF!</v>
      </c>
    </row>
    <row r="20" spans="2:10" x14ac:dyDescent="0.25">
      <c r="B20" s="41" t="s">
        <v>24</v>
      </c>
      <c r="C20" s="37"/>
      <c r="D20" s="37" t="e">
        <f>#REF!</f>
        <v>#REF!</v>
      </c>
      <c r="E20" s="37" t="e">
        <f>#REF!</f>
        <v>#REF!</v>
      </c>
      <c r="F20" s="37" t="e">
        <f>#REF!</f>
        <v>#REF!</v>
      </c>
      <c r="G20" s="37" t="e">
        <f>#REF!</f>
        <v>#REF!</v>
      </c>
      <c r="H20" s="37" t="e">
        <f>#REF!</f>
        <v>#REF!</v>
      </c>
      <c r="I20" s="37" t="e">
        <f>#REF!</f>
        <v>#REF!</v>
      </c>
      <c r="J20" s="37" t="e">
        <f>#REF!</f>
        <v>#REF!</v>
      </c>
    </row>
    <row r="21" spans="2:10" x14ac:dyDescent="0.25">
      <c r="B21" s="42" t="s">
        <v>25</v>
      </c>
      <c r="C21" s="47">
        <f>SUM(C17:C20)</f>
        <v>0</v>
      </c>
      <c r="D21" s="47" t="e">
        <f>#REF!</f>
        <v>#REF!</v>
      </c>
      <c r="E21" s="47" t="e">
        <f>#REF!</f>
        <v>#REF!</v>
      </c>
      <c r="F21" s="47" t="e">
        <f>#REF!</f>
        <v>#REF!</v>
      </c>
      <c r="G21" s="47" t="e">
        <f>#REF!</f>
        <v>#REF!</v>
      </c>
      <c r="H21" s="47" t="e">
        <f>#REF!</f>
        <v>#REF!</v>
      </c>
      <c r="I21" s="47" t="e">
        <f>#REF!</f>
        <v>#REF!</v>
      </c>
      <c r="J21" s="47" t="e">
        <f>#REF!</f>
        <v>#REF!</v>
      </c>
    </row>
    <row r="22" spans="2:10" x14ac:dyDescent="0.25">
      <c r="B22" s="42" t="s">
        <v>26</v>
      </c>
      <c r="C22" s="37"/>
      <c r="D22" s="37" t="e">
        <f>#REF!</f>
        <v>#REF!</v>
      </c>
      <c r="E22" s="37" t="e">
        <f>#REF!</f>
        <v>#REF!</v>
      </c>
      <c r="F22" s="37" t="e">
        <f>#REF!</f>
        <v>#REF!</v>
      </c>
      <c r="G22" s="37" t="e">
        <f>#REF!</f>
        <v>#REF!</v>
      </c>
      <c r="H22" s="37" t="e">
        <f>#REF!</f>
        <v>#REF!</v>
      </c>
      <c r="I22" s="37" t="e">
        <f>#REF!</f>
        <v>#REF!</v>
      </c>
      <c r="J22" s="37" t="e">
        <f>#REF!</f>
        <v>#REF!</v>
      </c>
    </row>
    <row r="23" spans="2:10" x14ac:dyDescent="0.25">
      <c r="B23" s="43" t="s">
        <v>1</v>
      </c>
      <c r="C23" s="46">
        <f>SUM(C21:C22)</f>
        <v>0</v>
      </c>
      <c r="D23" s="46" t="e">
        <f>#REF!</f>
        <v>#REF!</v>
      </c>
      <c r="E23" s="46" t="e">
        <f>#REF!</f>
        <v>#REF!</v>
      </c>
      <c r="F23" s="46" t="e">
        <f>#REF!</f>
        <v>#REF!</v>
      </c>
      <c r="G23" s="46" t="e">
        <f>#REF!</f>
        <v>#REF!</v>
      </c>
      <c r="H23" s="46" t="e">
        <f>#REF!</f>
        <v>#REF!</v>
      </c>
      <c r="I23" s="46" t="e">
        <f>#REF!</f>
        <v>#REF!</v>
      </c>
      <c r="J23" s="46" t="e">
        <f>#REF!</f>
        <v>#REF!</v>
      </c>
    </row>
    <row r="24" spans="2:10" x14ac:dyDescent="0.25">
      <c r="B24" s="30"/>
      <c r="C24" s="30"/>
      <c r="D24" s="30"/>
      <c r="E24" s="30"/>
      <c r="F24" s="30"/>
      <c r="G24" s="30"/>
      <c r="H24" s="30"/>
      <c r="I24" s="30"/>
      <c r="J24" s="30"/>
    </row>
  </sheetData>
  <phoneticPr fontId="10" type="noConversion"/>
  <printOptions horizontalCentered="1"/>
  <pageMargins left="0.16" right="0.16" top="0.16" bottom="0.5" header="0.16" footer="0.16"/>
  <pageSetup paperSize="9" orientation="landscape" r:id="rId1"/>
  <headerFooter>
    <oddFooter>&amp;LFilename: &amp;F
Printed: &amp;D &amp;T&amp;CPage: &amp;P&amp;RThermo Fisher Scientific
Proprietary and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  <pageSetUpPr fitToPage="1"/>
  </sheetPr>
  <dimension ref="B1:K34"/>
  <sheetViews>
    <sheetView showGridLines="0" zoomScaleNormal="100" workbookViewId="0">
      <selection activeCell="K6" sqref="K6"/>
    </sheetView>
  </sheetViews>
  <sheetFormatPr defaultRowHeight="13.2" outlineLevelCol="1" x14ac:dyDescent="0.25"/>
  <cols>
    <col min="1" max="1" width="2.21875" customWidth="1"/>
    <col min="2" max="2" width="40.5546875" customWidth="1"/>
    <col min="3" max="3" width="12.77734375" hidden="1" customWidth="1" outlineLevel="1"/>
    <col min="4" max="4" width="12.77734375" customWidth="1" collapsed="1"/>
    <col min="5" max="11" width="12.77734375" customWidth="1"/>
  </cols>
  <sheetData>
    <row r="1" spans="2:11" s="5" customFormat="1" ht="23.4" thickBot="1" x14ac:dyDescent="0.45">
      <c r="B1" s="3" t="s">
        <v>65</v>
      </c>
      <c r="C1" s="3"/>
      <c r="D1" s="4"/>
      <c r="E1" s="4"/>
      <c r="F1" s="4"/>
      <c r="G1" s="4"/>
      <c r="H1" s="4"/>
      <c r="I1" s="4"/>
      <c r="J1" s="4"/>
      <c r="K1" s="2" t="e">
        <f>#REF!</f>
        <v>#REF!</v>
      </c>
    </row>
    <row r="4" spans="2:11" x14ac:dyDescent="0.25">
      <c r="B4" s="17" t="s">
        <v>36</v>
      </c>
      <c r="C4" s="17">
        <v>2017</v>
      </c>
      <c r="D4" s="17">
        <v>2018</v>
      </c>
      <c r="E4" s="17">
        <v>2019</v>
      </c>
      <c r="F4" s="17">
        <v>2020</v>
      </c>
      <c r="G4" s="17">
        <v>2021</v>
      </c>
      <c r="H4" s="17">
        <v>2022</v>
      </c>
      <c r="I4" s="17">
        <v>2023</v>
      </c>
      <c r="J4" s="17">
        <v>2024</v>
      </c>
      <c r="K4" s="17" t="s">
        <v>13</v>
      </c>
    </row>
    <row r="5" spans="2:11" x14ac:dyDescent="0.25">
      <c r="B5" s="18"/>
      <c r="C5" s="18" t="s">
        <v>14</v>
      </c>
      <c r="D5" s="18" t="s">
        <v>14</v>
      </c>
      <c r="E5" s="18" t="s">
        <v>14</v>
      </c>
      <c r="F5" s="18" t="s">
        <v>14</v>
      </c>
      <c r="G5" s="18" t="s">
        <v>14</v>
      </c>
      <c r="H5" s="18" t="s">
        <v>14</v>
      </c>
      <c r="I5" s="18" t="s">
        <v>14</v>
      </c>
      <c r="J5" s="18" t="s">
        <v>14</v>
      </c>
      <c r="K5" s="18" t="s">
        <v>79</v>
      </c>
    </row>
    <row r="6" spans="2:11" x14ac:dyDescent="0.25">
      <c r="B6" s="19" t="s">
        <v>37</v>
      </c>
      <c r="C6" s="21"/>
      <c r="D6" s="21" t="e">
        <f>#REF!</f>
        <v>#REF!</v>
      </c>
      <c r="E6" s="21" t="e">
        <f>#REF!</f>
        <v>#REF!</v>
      </c>
      <c r="F6" s="21" t="e">
        <f>#REF!</f>
        <v>#REF!</v>
      </c>
      <c r="G6" s="21" t="e">
        <f>#REF!</f>
        <v>#REF!</v>
      </c>
      <c r="H6" s="21" t="e">
        <f>#REF!</f>
        <v>#REF!</v>
      </c>
      <c r="I6" s="21" t="e">
        <f>#REF!</f>
        <v>#REF!</v>
      </c>
      <c r="J6" s="21" t="e">
        <f>#REF!</f>
        <v>#REF!</v>
      </c>
      <c r="K6" s="21">
        <f>IFERROR((J22/E22)^(1/5)-1,)</f>
        <v>0</v>
      </c>
    </row>
    <row r="7" spans="2:11" x14ac:dyDescent="0.25">
      <c r="B7" s="19" t="s">
        <v>38</v>
      </c>
      <c r="C7" s="21"/>
      <c r="D7" s="21" t="e">
        <f>#REF!</f>
        <v>#REF!</v>
      </c>
      <c r="E7" s="21" t="e">
        <f>#REF!</f>
        <v>#REF!</v>
      </c>
      <c r="F7" s="21" t="e">
        <f>#REF!</f>
        <v>#REF!</v>
      </c>
      <c r="G7" s="21" t="e">
        <f>#REF!</f>
        <v>#REF!</v>
      </c>
      <c r="H7" s="21" t="e">
        <f>#REF!</f>
        <v>#REF!</v>
      </c>
      <c r="I7" s="21" t="e">
        <f>#REF!</f>
        <v>#REF!</v>
      </c>
      <c r="J7" s="21" t="e">
        <f>#REF!</f>
        <v>#REF!</v>
      </c>
      <c r="K7" s="21">
        <f t="shared" ref="K7:K17" si="0">IFERROR((J23/E23)^(1/5)-1,)</f>
        <v>0</v>
      </c>
    </row>
    <row r="8" spans="2:11" x14ac:dyDescent="0.25">
      <c r="B8" s="19" t="s">
        <v>39</v>
      </c>
      <c r="C8" s="21"/>
      <c r="D8" s="21" t="e">
        <f>#REF!</f>
        <v>#REF!</v>
      </c>
      <c r="E8" s="21" t="e">
        <f>#REF!</f>
        <v>#REF!</v>
      </c>
      <c r="F8" s="21" t="e">
        <f>#REF!</f>
        <v>#REF!</v>
      </c>
      <c r="G8" s="21" t="e">
        <f>#REF!</f>
        <v>#REF!</v>
      </c>
      <c r="H8" s="21" t="e">
        <f>#REF!</f>
        <v>#REF!</v>
      </c>
      <c r="I8" s="21" t="e">
        <f>#REF!</f>
        <v>#REF!</v>
      </c>
      <c r="J8" s="21" t="e">
        <f>#REF!</f>
        <v>#REF!</v>
      </c>
      <c r="K8" s="21">
        <f t="shared" si="0"/>
        <v>0</v>
      </c>
    </row>
    <row r="9" spans="2:11" x14ac:dyDescent="0.25">
      <c r="B9" s="19" t="s">
        <v>40</v>
      </c>
      <c r="C9" s="21"/>
      <c r="D9" s="21" t="e">
        <f>#REF!</f>
        <v>#REF!</v>
      </c>
      <c r="E9" s="21" t="e">
        <f>#REF!</f>
        <v>#REF!</v>
      </c>
      <c r="F9" s="21" t="e">
        <f>#REF!</f>
        <v>#REF!</v>
      </c>
      <c r="G9" s="21" t="e">
        <f>#REF!</f>
        <v>#REF!</v>
      </c>
      <c r="H9" s="21" t="e">
        <f>#REF!</f>
        <v>#REF!</v>
      </c>
      <c r="I9" s="21" t="e">
        <f>#REF!</f>
        <v>#REF!</v>
      </c>
      <c r="J9" s="21" t="e">
        <f>#REF!</f>
        <v>#REF!</v>
      </c>
      <c r="K9" s="21">
        <f t="shared" si="0"/>
        <v>0</v>
      </c>
    </row>
    <row r="10" spans="2:11" x14ac:dyDescent="0.25">
      <c r="B10" s="19" t="s">
        <v>41</v>
      </c>
      <c r="C10" s="21"/>
      <c r="D10" s="21" t="e">
        <f>#REF!</f>
        <v>#REF!</v>
      </c>
      <c r="E10" s="21" t="e">
        <f>#REF!</f>
        <v>#REF!</v>
      </c>
      <c r="F10" s="21" t="e">
        <f>#REF!</f>
        <v>#REF!</v>
      </c>
      <c r="G10" s="21" t="e">
        <f>#REF!</f>
        <v>#REF!</v>
      </c>
      <c r="H10" s="21" t="e">
        <f>#REF!</f>
        <v>#REF!</v>
      </c>
      <c r="I10" s="21" t="e">
        <f>#REF!</f>
        <v>#REF!</v>
      </c>
      <c r="J10" s="21" t="e">
        <f>#REF!</f>
        <v>#REF!</v>
      </c>
      <c r="K10" s="21">
        <f t="shared" si="0"/>
        <v>0</v>
      </c>
    </row>
    <row r="11" spans="2:11" x14ac:dyDescent="0.25">
      <c r="B11" s="19" t="s">
        <v>42</v>
      </c>
      <c r="C11" s="21"/>
      <c r="D11" s="21" t="e">
        <f>#REF!</f>
        <v>#REF!</v>
      </c>
      <c r="E11" s="21" t="e">
        <f>#REF!</f>
        <v>#REF!</v>
      </c>
      <c r="F11" s="21" t="e">
        <f>#REF!</f>
        <v>#REF!</v>
      </c>
      <c r="G11" s="21" t="e">
        <f>#REF!</f>
        <v>#REF!</v>
      </c>
      <c r="H11" s="21" t="e">
        <f>#REF!</f>
        <v>#REF!</v>
      </c>
      <c r="I11" s="21" t="e">
        <f>#REF!</f>
        <v>#REF!</v>
      </c>
      <c r="J11" s="21" t="e">
        <f>#REF!</f>
        <v>#REF!</v>
      </c>
      <c r="K11" s="21">
        <f t="shared" si="0"/>
        <v>0</v>
      </c>
    </row>
    <row r="12" spans="2:11" x14ac:dyDescent="0.25">
      <c r="B12" s="19" t="s">
        <v>43</v>
      </c>
      <c r="C12" s="21"/>
      <c r="D12" s="21" t="e">
        <f>#REF!</f>
        <v>#REF!</v>
      </c>
      <c r="E12" s="21" t="e">
        <f>#REF!</f>
        <v>#REF!</v>
      </c>
      <c r="F12" s="21" t="e">
        <f>#REF!</f>
        <v>#REF!</v>
      </c>
      <c r="G12" s="21" t="e">
        <f>#REF!</f>
        <v>#REF!</v>
      </c>
      <c r="H12" s="21" t="e">
        <f>#REF!</f>
        <v>#REF!</v>
      </c>
      <c r="I12" s="21" t="e">
        <f>#REF!</f>
        <v>#REF!</v>
      </c>
      <c r="J12" s="21" t="e">
        <f>#REF!</f>
        <v>#REF!</v>
      </c>
      <c r="K12" s="21">
        <f t="shared" si="0"/>
        <v>0</v>
      </c>
    </row>
    <row r="13" spans="2:11" x14ac:dyDescent="0.25">
      <c r="B13" s="19" t="s">
        <v>44</v>
      </c>
      <c r="C13" s="21"/>
      <c r="D13" s="21" t="e">
        <f>#REF!</f>
        <v>#REF!</v>
      </c>
      <c r="E13" s="21" t="e">
        <f>#REF!</f>
        <v>#REF!</v>
      </c>
      <c r="F13" s="21" t="e">
        <f>#REF!</f>
        <v>#REF!</v>
      </c>
      <c r="G13" s="21" t="e">
        <f>#REF!</f>
        <v>#REF!</v>
      </c>
      <c r="H13" s="21" t="e">
        <f>#REF!</f>
        <v>#REF!</v>
      </c>
      <c r="I13" s="21" t="e">
        <f>#REF!</f>
        <v>#REF!</v>
      </c>
      <c r="J13" s="21" t="e">
        <f>#REF!</f>
        <v>#REF!</v>
      </c>
      <c r="K13" s="21">
        <f t="shared" si="0"/>
        <v>0</v>
      </c>
    </row>
    <row r="14" spans="2:11" x14ac:dyDescent="0.25">
      <c r="B14" s="19" t="s">
        <v>45</v>
      </c>
      <c r="C14" s="21"/>
      <c r="D14" s="21" t="e">
        <f>#REF!</f>
        <v>#REF!</v>
      </c>
      <c r="E14" s="21" t="e">
        <f>#REF!</f>
        <v>#REF!</v>
      </c>
      <c r="F14" s="21" t="e">
        <f>#REF!</f>
        <v>#REF!</v>
      </c>
      <c r="G14" s="21" t="e">
        <f>#REF!</f>
        <v>#REF!</v>
      </c>
      <c r="H14" s="21" t="e">
        <f>#REF!</f>
        <v>#REF!</v>
      </c>
      <c r="I14" s="21" t="e">
        <f>#REF!</f>
        <v>#REF!</v>
      </c>
      <c r="J14" s="21" t="e">
        <f>#REF!</f>
        <v>#REF!</v>
      </c>
      <c r="K14" s="21">
        <f t="shared" si="0"/>
        <v>0</v>
      </c>
    </row>
    <row r="15" spans="2:11" x14ac:dyDescent="0.25">
      <c r="B15" s="19" t="s">
        <v>46</v>
      </c>
      <c r="C15" s="21"/>
      <c r="D15" s="21" t="e">
        <f>#REF!</f>
        <v>#REF!</v>
      </c>
      <c r="E15" s="21" t="e">
        <f>#REF!</f>
        <v>#REF!</v>
      </c>
      <c r="F15" s="21" t="e">
        <f>#REF!</f>
        <v>#REF!</v>
      </c>
      <c r="G15" s="21" t="e">
        <f>#REF!</f>
        <v>#REF!</v>
      </c>
      <c r="H15" s="21" t="e">
        <f>#REF!</f>
        <v>#REF!</v>
      </c>
      <c r="I15" s="21" t="e">
        <f>#REF!</f>
        <v>#REF!</v>
      </c>
      <c r="J15" s="21" t="e">
        <f>#REF!</f>
        <v>#REF!</v>
      </c>
      <c r="K15" s="21">
        <f t="shared" si="0"/>
        <v>0</v>
      </c>
    </row>
    <row r="16" spans="2:11" x14ac:dyDescent="0.25">
      <c r="B16" s="19" t="s">
        <v>47</v>
      </c>
      <c r="C16" s="21"/>
      <c r="D16" s="21" t="e">
        <f>#REF!</f>
        <v>#REF!</v>
      </c>
      <c r="E16" s="21" t="e">
        <f>#REF!</f>
        <v>#REF!</v>
      </c>
      <c r="F16" s="21" t="e">
        <f>#REF!</f>
        <v>#REF!</v>
      </c>
      <c r="G16" s="21" t="e">
        <f>#REF!</f>
        <v>#REF!</v>
      </c>
      <c r="H16" s="21" t="e">
        <f>#REF!</f>
        <v>#REF!</v>
      </c>
      <c r="I16" s="21" t="e">
        <f>#REF!</f>
        <v>#REF!</v>
      </c>
      <c r="J16" s="21" t="e">
        <f>#REF!</f>
        <v>#REF!</v>
      </c>
      <c r="K16" s="21">
        <f t="shared" si="0"/>
        <v>0</v>
      </c>
    </row>
    <row r="17" spans="2:11" x14ac:dyDescent="0.25">
      <c r="B17" s="20" t="s">
        <v>1</v>
      </c>
      <c r="C17" s="22"/>
      <c r="D17" s="22" t="e">
        <f>#REF!</f>
        <v>#REF!</v>
      </c>
      <c r="E17" s="22" t="e">
        <f>#REF!</f>
        <v>#REF!</v>
      </c>
      <c r="F17" s="22" t="e">
        <f>#REF!</f>
        <v>#REF!</v>
      </c>
      <c r="G17" s="22" t="e">
        <f>#REF!</f>
        <v>#REF!</v>
      </c>
      <c r="H17" s="22" t="e">
        <f>#REF!</f>
        <v>#REF!</v>
      </c>
      <c r="I17" s="22" t="e">
        <f>#REF!</f>
        <v>#REF!</v>
      </c>
      <c r="J17" s="22" t="e">
        <f>#REF!</f>
        <v>#REF!</v>
      </c>
      <c r="K17" s="22">
        <f t="shared" si="0"/>
        <v>0</v>
      </c>
    </row>
    <row r="18" spans="2:11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20" spans="2:11" x14ac:dyDescent="0.25">
      <c r="B20" s="17" t="s">
        <v>48</v>
      </c>
      <c r="C20" s="17">
        <f>C4</f>
        <v>2017</v>
      </c>
      <c r="D20" s="17">
        <f t="shared" ref="D20:J20" si="1">D4</f>
        <v>2018</v>
      </c>
      <c r="E20" s="17">
        <f t="shared" si="1"/>
        <v>2019</v>
      </c>
      <c r="F20" s="17">
        <f t="shared" si="1"/>
        <v>2020</v>
      </c>
      <c r="G20" s="17">
        <f t="shared" si="1"/>
        <v>2021</v>
      </c>
      <c r="H20" s="17">
        <f t="shared" si="1"/>
        <v>2022</v>
      </c>
      <c r="I20" s="17">
        <f t="shared" si="1"/>
        <v>2023</v>
      </c>
      <c r="J20" s="17">
        <f t="shared" si="1"/>
        <v>2024</v>
      </c>
    </row>
    <row r="21" spans="2:11" x14ac:dyDescent="0.25">
      <c r="B21" s="18" t="s">
        <v>12</v>
      </c>
      <c r="C21" s="18"/>
      <c r="D21" s="18"/>
      <c r="E21" s="18"/>
      <c r="F21" s="18"/>
      <c r="G21" s="18"/>
      <c r="H21" s="18"/>
      <c r="I21" s="18"/>
      <c r="J21" s="18"/>
    </row>
    <row r="22" spans="2:11" x14ac:dyDescent="0.25">
      <c r="B22" s="19" t="s">
        <v>37</v>
      </c>
      <c r="C22" s="28"/>
      <c r="D22" s="28" t="e">
        <f>#REF!</f>
        <v>#REF!</v>
      </c>
      <c r="E22" s="28" t="e">
        <f>#REF!</f>
        <v>#REF!</v>
      </c>
      <c r="F22" s="28" t="e">
        <f>#REF!</f>
        <v>#REF!</v>
      </c>
      <c r="G22" s="28" t="e">
        <f>#REF!</f>
        <v>#REF!</v>
      </c>
      <c r="H22" s="28" t="e">
        <f>#REF!</f>
        <v>#REF!</v>
      </c>
      <c r="I22" s="28" t="e">
        <f>#REF!</f>
        <v>#REF!</v>
      </c>
      <c r="J22" s="28" t="e">
        <f>#REF!</f>
        <v>#REF!</v>
      </c>
    </row>
    <row r="23" spans="2:11" x14ac:dyDescent="0.25">
      <c r="B23" s="19" t="s">
        <v>38</v>
      </c>
      <c r="C23" s="28"/>
      <c r="D23" s="28" t="e">
        <f>#REF!</f>
        <v>#REF!</v>
      </c>
      <c r="E23" s="28" t="e">
        <f>#REF!</f>
        <v>#REF!</v>
      </c>
      <c r="F23" s="28" t="e">
        <f>#REF!</f>
        <v>#REF!</v>
      </c>
      <c r="G23" s="28" t="e">
        <f>#REF!</f>
        <v>#REF!</v>
      </c>
      <c r="H23" s="28" t="e">
        <f>#REF!</f>
        <v>#REF!</v>
      </c>
      <c r="I23" s="28" t="e">
        <f>#REF!</f>
        <v>#REF!</v>
      </c>
      <c r="J23" s="28" t="e">
        <f>#REF!</f>
        <v>#REF!</v>
      </c>
    </row>
    <row r="24" spans="2:11" x14ac:dyDescent="0.25">
      <c r="B24" s="19" t="s">
        <v>39</v>
      </c>
      <c r="C24" s="28"/>
      <c r="D24" s="28" t="e">
        <f>#REF!</f>
        <v>#REF!</v>
      </c>
      <c r="E24" s="28" t="e">
        <f>#REF!</f>
        <v>#REF!</v>
      </c>
      <c r="F24" s="28" t="e">
        <f>#REF!</f>
        <v>#REF!</v>
      </c>
      <c r="G24" s="28" t="e">
        <f>#REF!</f>
        <v>#REF!</v>
      </c>
      <c r="H24" s="28" t="e">
        <f>#REF!</f>
        <v>#REF!</v>
      </c>
      <c r="I24" s="28" t="e">
        <f>#REF!</f>
        <v>#REF!</v>
      </c>
      <c r="J24" s="28" t="e">
        <f>#REF!</f>
        <v>#REF!</v>
      </c>
    </row>
    <row r="25" spans="2:11" x14ac:dyDescent="0.25">
      <c r="B25" s="19" t="s">
        <v>40</v>
      </c>
      <c r="C25" s="28"/>
      <c r="D25" s="28" t="e">
        <f>#REF!</f>
        <v>#REF!</v>
      </c>
      <c r="E25" s="28" t="e">
        <f>#REF!</f>
        <v>#REF!</v>
      </c>
      <c r="F25" s="28" t="e">
        <f>#REF!</f>
        <v>#REF!</v>
      </c>
      <c r="G25" s="28" t="e">
        <f>#REF!</f>
        <v>#REF!</v>
      </c>
      <c r="H25" s="28" t="e">
        <f>#REF!</f>
        <v>#REF!</v>
      </c>
      <c r="I25" s="28" t="e">
        <f>#REF!</f>
        <v>#REF!</v>
      </c>
      <c r="J25" s="28" t="e">
        <f>#REF!</f>
        <v>#REF!</v>
      </c>
    </row>
    <row r="26" spans="2:11" x14ac:dyDescent="0.25">
      <c r="B26" s="19" t="s">
        <v>41</v>
      </c>
      <c r="C26" s="28"/>
      <c r="D26" s="28" t="e">
        <f>#REF!</f>
        <v>#REF!</v>
      </c>
      <c r="E26" s="28" t="e">
        <f>#REF!</f>
        <v>#REF!</v>
      </c>
      <c r="F26" s="28" t="e">
        <f>#REF!</f>
        <v>#REF!</v>
      </c>
      <c r="G26" s="28" t="e">
        <f>#REF!</f>
        <v>#REF!</v>
      </c>
      <c r="H26" s="28" t="e">
        <f>#REF!</f>
        <v>#REF!</v>
      </c>
      <c r="I26" s="28" t="e">
        <f>#REF!</f>
        <v>#REF!</v>
      </c>
      <c r="J26" s="28" t="e">
        <f>#REF!</f>
        <v>#REF!</v>
      </c>
    </row>
    <row r="27" spans="2:11" x14ac:dyDescent="0.25">
      <c r="B27" s="19" t="s">
        <v>42</v>
      </c>
      <c r="C27" s="28"/>
      <c r="D27" s="28" t="e">
        <f>#REF!</f>
        <v>#REF!</v>
      </c>
      <c r="E27" s="28" t="e">
        <f>#REF!</f>
        <v>#REF!</v>
      </c>
      <c r="F27" s="28" t="e">
        <f>#REF!</f>
        <v>#REF!</v>
      </c>
      <c r="G27" s="28" t="e">
        <f>#REF!</f>
        <v>#REF!</v>
      </c>
      <c r="H27" s="28" t="e">
        <f>#REF!</f>
        <v>#REF!</v>
      </c>
      <c r="I27" s="28" t="e">
        <f>#REF!</f>
        <v>#REF!</v>
      </c>
      <c r="J27" s="28" t="e">
        <f>#REF!</f>
        <v>#REF!</v>
      </c>
    </row>
    <row r="28" spans="2:11" x14ac:dyDescent="0.25">
      <c r="B28" s="19" t="s">
        <v>43</v>
      </c>
      <c r="C28" s="28"/>
      <c r="D28" s="28" t="e">
        <f>#REF!</f>
        <v>#REF!</v>
      </c>
      <c r="E28" s="28" t="e">
        <f>#REF!</f>
        <v>#REF!</v>
      </c>
      <c r="F28" s="28" t="e">
        <f>#REF!</f>
        <v>#REF!</v>
      </c>
      <c r="G28" s="28" t="e">
        <f>#REF!</f>
        <v>#REF!</v>
      </c>
      <c r="H28" s="28" t="e">
        <f>#REF!</f>
        <v>#REF!</v>
      </c>
      <c r="I28" s="28" t="e">
        <f>#REF!</f>
        <v>#REF!</v>
      </c>
      <c r="J28" s="28" t="e">
        <f>#REF!</f>
        <v>#REF!</v>
      </c>
    </row>
    <row r="29" spans="2:11" x14ac:dyDescent="0.25">
      <c r="B29" s="19" t="s">
        <v>44</v>
      </c>
      <c r="C29" s="28"/>
      <c r="D29" s="28" t="e">
        <f>#REF!</f>
        <v>#REF!</v>
      </c>
      <c r="E29" s="28" t="e">
        <f>#REF!</f>
        <v>#REF!</v>
      </c>
      <c r="F29" s="28" t="e">
        <f>#REF!</f>
        <v>#REF!</v>
      </c>
      <c r="G29" s="28" t="e">
        <f>#REF!</f>
        <v>#REF!</v>
      </c>
      <c r="H29" s="28" t="e">
        <f>#REF!</f>
        <v>#REF!</v>
      </c>
      <c r="I29" s="28" t="e">
        <f>#REF!</f>
        <v>#REF!</v>
      </c>
      <c r="J29" s="28" t="e">
        <f>#REF!</f>
        <v>#REF!</v>
      </c>
    </row>
    <row r="30" spans="2:11" x14ac:dyDescent="0.25">
      <c r="B30" s="19" t="s">
        <v>45</v>
      </c>
      <c r="C30" s="28"/>
      <c r="D30" s="28" t="e">
        <f>#REF!</f>
        <v>#REF!</v>
      </c>
      <c r="E30" s="28" t="e">
        <f>#REF!</f>
        <v>#REF!</v>
      </c>
      <c r="F30" s="28" t="e">
        <f>#REF!</f>
        <v>#REF!</v>
      </c>
      <c r="G30" s="28" t="e">
        <f>#REF!</f>
        <v>#REF!</v>
      </c>
      <c r="H30" s="28" t="e">
        <f>#REF!</f>
        <v>#REF!</v>
      </c>
      <c r="I30" s="28" t="e">
        <f>#REF!</f>
        <v>#REF!</v>
      </c>
      <c r="J30" s="28" t="e">
        <f>#REF!</f>
        <v>#REF!</v>
      </c>
    </row>
    <row r="31" spans="2:11" x14ac:dyDescent="0.25">
      <c r="B31" s="19" t="s">
        <v>46</v>
      </c>
      <c r="C31" s="28"/>
      <c r="D31" s="28" t="e">
        <f>#REF!</f>
        <v>#REF!</v>
      </c>
      <c r="E31" s="28" t="e">
        <f>#REF!</f>
        <v>#REF!</v>
      </c>
      <c r="F31" s="28" t="e">
        <f>#REF!</f>
        <v>#REF!</v>
      </c>
      <c r="G31" s="28" t="e">
        <f>#REF!</f>
        <v>#REF!</v>
      </c>
      <c r="H31" s="28" t="e">
        <f>#REF!</f>
        <v>#REF!</v>
      </c>
      <c r="I31" s="28" t="e">
        <f>#REF!</f>
        <v>#REF!</v>
      </c>
      <c r="J31" s="28" t="e">
        <f>#REF!</f>
        <v>#REF!</v>
      </c>
    </row>
    <row r="32" spans="2:11" x14ac:dyDescent="0.25">
      <c r="B32" s="19" t="s">
        <v>47</v>
      </c>
      <c r="C32" s="28"/>
      <c r="D32" s="28" t="e">
        <f>#REF!</f>
        <v>#REF!</v>
      </c>
      <c r="E32" s="28" t="e">
        <f>#REF!</f>
        <v>#REF!</v>
      </c>
      <c r="F32" s="28" t="e">
        <f>#REF!</f>
        <v>#REF!</v>
      </c>
      <c r="G32" s="28" t="e">
        <f>#REF!</f>
        <v>#REF!</v>
      </c>
      <c r="H32" s="28" t="e">
        <f>#REF!</f>
        <v>#REF!</v>
      </c>
      <c r="I32" s="28" t="e">
        <f>#REF!</f>
        <v>#REF!</v>
      </c>
      <c r="J32" s="28" t="e">
        <f>#REF!</f>
        <v>#REF!</v>
      </c>
    </row>
    <row r="33" spans="2:10" x14ac:dyDescent="0.25">
      <c r="B33" s="20" t="s">
        <v>1</v>
      </c>
      <c r="C33" s="29"/>
      <c r="D33" s="29" t="e">
        <f>#REF!</f>
        <v>#REF!</v>
      </c>
      <c r="E33" s="29" t="e">
        <f>#REF!</f>
        <v>#REF!</v>
      </c>
      <c r="F33" s="29" t="e">
        <f>#REF!</f>
        <v>#REF!</v>
      </c>
      <c r="G33" s="29" t="e">
        <f>#REF!</f>
        <v>#REF!</v>
      </c>
      <c r="H33" s="29" t="e">
        <f>#REF!</f>
        <v>#REF!</v>
      </c>
      <c r="I33" s="29" t="e">
        <f>#REF!</f>
        <v>#REF!</v>
      </c>
      <c r="J33" s="29" t="e">
        <f>#REF!</f>
        <v>#REF!</v>
      </c>
    </row>
    <row r="34" spans="2:10" x14ac:dyDescent="0.25">
      <c r="B34" s="30"/>
      <c r="C34" s="30"/>
      <c r="D34" s="30"/>
      <c r="E34" s="30"/>
      <c r="F34" s="30"/>
      <c r="G34" s="30"/>
      <c r="H34" s="30"/>
      <c r="I34" s="30"/>
      <c r="J34" s="30"/>
    </row>
  </sheetData>
  <phoneticPr fontId="10" type="noConversion"/>
  <printOptions horizontalCentered="1"/>
  <pageMargins left="0.16" right="0.16" top="0.16" bottom="0.5" header="0.16" footer="0.16"/>
  <pageSetup paperSize="9" orientation="landscape" r:id="rId1"/>
  <headerFooter>
    <oddFooter>&amp;LFilename: &amp;F
Printed: &amp;D &amp;T&amp;CPage: &amp;P&amp;RThermo Fisher Scientific
Proprietary and Confidential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/>
    <pageSetUpPr fitToPage="1"/>
  </sheetPr>
  <dimension ref="A1:L11"/>
  <sheetViews>
    <sheetView showGridLines="0" zoomScaleNormal="100" workbookViewId="0">
      <selection activeCell="K6" sqref="K6"/>
    </sheetView>
  </sheetViews>
  <sheetFormatPr defaultRowHeight="13.2" x14ac:dyDescent="0.25"/>
  <cols>
    <col min="1" max="1" width="2.21875" customWidth="1"/>
    <col min="2" max="2" width="12.77734375" customWidth="1"/>
    <col min="3" max="3" width="28" bestFit="1" customWidth="1"/>
    <col min="4" max="10" width="11.44140625" customWidth="1"/>
    <col min="11" max="11" width="15" customWidth="1"/>
    <col min="12" max="12" width="12.5546875" customWidth="1"/>
  </cols>
  <sheetData>
    <row r="1" spans="1:12" s="5" customFormat="1" ht="23.4" thickBot="1" x14ac:dyDescent="0.45">
      <c r="A1" s="3" t="s">
        <v>69</v>
      </c>
      <c r="B1" s="3"/>
      <c r="C1" s="4"/>
      <c r="D1" s="4"/>
      <c r="E1" s="4"/>
      <c r="F1" s="4"/>
      <c r="G1" s="4"/>
      <c r="H1" s="4"/>
      <c r="I1" s="4"/>
      <c r="J1" s="4"/>
      <c r="K1" s="4"/>
      <c r="L1" s="2" t="e">
        <f>#REF!</f>
        <v>#REF!</v>
      </c>
    </row>
    <row r="3" spans="1:12" ht="6" customHeight="1" x14ac:dyDescent="0.25">
      <c r="C3" s="6"/>
      <c r="D3" s="11"/>
      <c r="E3" s="11"/>
      <c r="F3" s="11"/>
      <c r="G3" s="11"/>
      <c r="H3" s="11"/>
      <c r="I3" s="11"/>
      <c r="J3" s="11"/>
      <c r="K3" s="12"/>
    </row>
    <row r="4" spans="1:12" ht="15.6" x14ac:dyDescent="0.3">
      <c r="C4" s="13"/>
      <c r="D4" s="14" t="s">
        <v>4</v>
      </c>
      <c r="E4" s="14" t="s">
        <v>5</v>
      </c>
      <c r="F4" s="14" t="s">
        <v>6</v>
      </c>
      <c r="G4" s="14" t="s">
        <v>7</v>
      </c>
      <c r="H4" s="14" t="s">
        <v>8</v>
      </c>
      <c r="I4" s="14" t="s">
        <v>9</v>
      </c>
      <c r="J4" s="14" t="s">
        <v>80</v>
      </c>
      <c r="K4" s="15" t="s">
        <v>10</v>
      </c>
    </row>
    <row r="5" spans="1:12" ht="21" customHeight="1" x14ac:dyDescent="0.25">
      <c r="C5" s="7" t="s">
        <v>2</v>
      </c>
      <c r="D5" s="56" t="e">
        <f>GSD_Market!D17</f>
        <v>#REF!</v>
      </c>
      <c r="E5" s="56" t="e">
        <f>GSD_Market!E17</f>
        <v>#REF!</v>
      </c>
      <c r="F5" s="56" t="e">
        <f>GSD_Market!F17</f>
        <v>#REF!</v>
      </c>
      <c r="G5" s="56" t="e">
        <f>GSD_Market!G17</f>
        <v>#REF!</v>
      </c>
      <c r="H5" s="56" t="e">
        <f>GSD_Market!H17</f>
        <v>#REF!</v>
      </c>
      <c r="I5" s="56" t="e">
        <f>GSD_Market!I17</f>
        <v>#REF!</v>
      </c>
      <c r="J5" s="56" t="e">
        <f>GSD_Market!J17</f>
        <v>#REF!</v>
      </c>
      <c r="K5" s="57">
        <f>GSD_Market!K17</f>
        <v>0</v>
      </c>
    </row>
    <row r="6" spans="1:12" ht="21" customHeight="1" x14ac:dyDescent="0.25">
      <c r="C6" s="7" t="s">
        <v>3</v>
      </c>
      <c r="D6" s="56" t="e">
        <f>GSD_Rev!D14</f>
        <v>#REF!</v>
      </c>
      <c r="E6" s="56" t="e">
        <f>GSD_Rev!E14</f>
        <v>#REF!</v>
      </c>
      <c r="F6" s="56" t="e">
        <f>GSD_Rev!F14</f>
        <v>#REF!</v>
      </c>
      <c r="G6" s="56" t="e">
        <f>GSD_Rev!G14</f>
        <v>#REF!</v>
      </c>
      <c r="H6" s="56" t="e">
        <f>GSD_Rev!H14</f>
        <v>#REF!</v>
      </c>
      <c r="I6" s="56" t="e">
        <f>GSD_Rev!I14</f>
        <v>#REF!</v>
      </c>
      <c r="J6" s="56" t="e">
        <f>GSD_Rev!J14</f>
        <v>#REF!</v>
      </c>
      <c r="K6" s="57">
        <f>GSD_Rev!K14</f>
        <v>0</v>
      </c>
    </row>
    <row r="7" spans="1:12" ht="21" customHeight="1" x14ac:dyDescent="0.25">
      <c r="C7" s="7" t="s">
        <v>76</v>
      </c>
      <c r="D7" s="56">
        <f>IFERROR(GSD_Rev!D27/GSD_Market!D33,)</f>
        <v>0</v>
      </c>
      <c r="E7" s="56">
        <f>IFERROR(GSD_Rev!E27/GSD_Market!E33,)</f>
        <v>0</v>
      </c>
      <c r="F7" s="56">
        <f>IFERROR(GSD_Rev!F27/GSD_Market!F33,)</f>
        <v>0</v>
      </c>
      <c r="G7" s="56">
        <f>IFERROR(GSD_Rev!G27/GSD_Market!G33,)</f>
        <v>0</v>
      </c>
      <c r="H7" s="56">
        <f>IFERROR(GSD_Rev!H27/GSD_Market!H33,)</f>
        <v>0</v>
      </c>
      <c r="I7" s="56">
        <f>IFERROR(GSD_Rev!I27/GSD_Market!I33,)</f>
        <v>0</v>
      </c>
      <c r="J7" s="56">
        <f>IFERROR(GSD_Rev!J27/GSD_Market!J33,)</f>
        <v>0</v>
      </c>
      <c r="K7" s="57"/>
    </row>
    <row r="8" spans="1:12" ht="6" customHeight="1" x14ac:dyDescent="0.25">
      <c r="C8" s="8"/>
      <c r="D8" s="9"/>
      <c r="E8" s="9"/>
      <c r="F8" s="9"/>
      <c r="G8" s="9"/>
      <c r="H8" s="9"/>
      <c r="I8" s="9"/>
      <c r="J8" s="9"/>
      <c r="K8" s="10"/>
    </row>
    <row r="11" spans="1:12" ht="30" customHeight="1" x14ac:dyDescent="0.25">
      <c r="B11" s="51"/>
      <c r="C11" s="58" t="s">
        <v>77</v>
      </c>
      <c r="G11" s="52" t="s">
        <v>81</v>
      </c>
      <c r="I11" s="16"/>
    </row>
  </sheetData>
  <phoneticPr fontId="10" type="noConversion"/>
  <printOptions horizontalCentered="1"/>
  <pageMargins left="0.16" right="0.16" top="0.49" bottom="0.5" header="0.16" footer="0.16"/>
  <pageSetup paperSize="9" scale="98" orientation="landscape" r:id="rId1"/>
  <headerFooter>
    <oddFooter>&amp;LFilename: &amp;F
Printed: &amp;D &amp;T&amp;CPage: &amp;P&amp;RThermo Fisher Scientific
Proprietary and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24</vt:i4>
      </vt:variant>
      <vt:variant>
        <vt:lpstr>이름 지정된 범위</vt:lpstr>
      </vt:variant>
      <vt:variant>
        <vt:i4>20</vt:i4>
      </vt:variant>
    </vt:vector>
  </HeadingPairs>
  <TitlesOfParts>
    <vt:vector size="44" baseType="lpstr">
      <vt:lpstr>Exec</vt:lpstr>
      <vt:lpstr>Rev</vt:lpstr>
      <vt:lpstr>Initiatives</vt:lpstr>
      <vt:lpstr>Market</vt:lpstr>
      <vt:lpstr>BPD_Exec</vt:lpstr>
      <vt:lpstr>BPD_Initiatives</vt:lpstr>
      <vt:lpstr>BPD_Rev</vt:lpstr>
      <vt:lpstr>BPD_Market</vt:lpstr>
      <vt:lpstr>GSD_Exec</vt:lpstr>
      <vt:lpstr>GSD_Initiatives</vt:lpstr>
      <vt:lpstr>GSD_Rev</vt:lpstr>
      <vt:lpstr>GSD_Market</vt:lpstr>
      <vt:lpstr>CSD_Exec</vt:lpstr>
      <vt:lpstr>CSD_Initiatives</vt:lpstr>
      <vt:lpstr>CSD_Rev</vt:lpstr>
      <vt:lpstr>CSD_Market</vt:lpstr>
      <vt:lpstr>LPD_Exec</vt:lpstr>
      <vt:lpstr>LPD_Initiatives</vt:lpstr>
      <vt:lpstr>LPD Rev</vt:lpstr>
      <vt:lpstr>LPD_Market </vt:lpstr>
      <vt:lpstr>Input &gt;</vt:lpstr>
      <vt:lpstr>TAM</vt:lpstr>
      <vt:lpstr>LPD_Market</vt:lpstr>
      <vt:lpstr>LPD_Rev</vt:lpstr>
      <vt:lpstr>BPD_Exec!Print_Area</vt:lpstr>
      <vt:lpstr>BPD_Initiatives!Print_Area</vt:lpstr>
      <vt:lpstr>BPD_Market!Print_Area</vt:lpstr>
      <vt:lpstr>BPD_Rev!Print_Area</vt:lpstr>
      <vt:lpstr>CSD_Exec!Print_Area</vt:lpstr>
      <vt:lpstr>CSD_Initiatives!Print_Area</vt:lpstr>
      <vt:lpstr>CSD_Market!Print_Area</vt:lpstr>
      <vt:lpstr>CSD_Rev!Print_Area</vt:lpstr>
      <vt:lpstr>Exec!Print_Area</vt:lpstr>
      <vt:lpstr>GSD_Exec!Print_Area</vt:lpstr>
      <vt:lpstr>GSD_Initiatives!Print_Area</vt:lpstr>
      <vt:lpstr>GSD_Market!Print_Area</vt:lpstr>
      <vt:lpstr>GSD_Rev!Print_Area</vt:lpstr>
      <vt:lpstr>Initiatives!Print_Area</vt:lpstr>
      <vt:lpstr>'LPD Rev'!Print_Area</vt:lpstr>
      <vt:lpstr>LPD_Exec!Print_Area</vt:lpstr>
      <vt:lpstr>LPD_Initiatives!Print_Area</vt:lpstr>
      <vt:lpstr>'LPD_Market '!Print_Area</vt:lpstr>
      <vt:lpstr>Market!Print_Area</vt:lpstr>
      <vt:lpstr>Rev!Print_Area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Kwon</dc:creator>
  <cp:lastModifiedBy>fast</cp:lastModifiedBy>
  <cp:lastPrinted>2018-04-04T16:19:43Z</cp:lastPrinted>
  <dcterms:created xsi:type="dcterms:W3CDTF">2018-03-23T07:14:35Z</dcterms:created>
  <dcterms:modified xsi:type="dcterms:W3CDTF">2021-01-10T05:52:55Z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