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rian\Desktop\"/>
    </mc:Choice>
  </mc:AlternateContent>
  <xr:revisionPtr revIDLastSave="0" documentId="13_ncr:1_{D62FE66E-0F8A-4AA4-86B0-1B0A3DF6FFEA}" xr6:coauthVersionLast="46" xr6:coauthVersionMax="46" xr10:uidLastSave="{00000000-0000-0000-0000-000000000000}"/>
  <bookViews>
    <workbookView xWindow="28680" yWindow="-120" windowWidth="29040" windowHeight="17640" xr2:uid="{00000000-000D-0000-FFFF-FFFF00000000}"/>
  </bookViews>
  <sheets>
    <sheet name="Dashboard" sheetId="1" r:id="rId1"/>
    <sheet name="RAW" sheetId="5" r:id="rId2"/>
    <sheet name="Account 1" sheetId="6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3" i="1" l="1"/>
  <c r="S38" i="1"/>
  <c r="S18" i="1"/>
  <c r="AC4" i="5"/>
  <c r="U4" i="5"/>
  <c r="G4" i="5"/>
  <c r="AC3" i="5"/>
  <c r="U3" i="5"/>
  <c r="G3" i="5"/>
  <c r="A40" i="6"/>
  <c r="A35" i="6"/>
  <c r="A30" i="6"/>
  <c r="A25" i="6"/>
  <c r="A20" i="6"/>
  <c r="N40" i="6"/>
  <c r="N35" i="6"/>
  <c r="N30" i="6"/>
  <c r="N25" i="6"/>
  <c r="N20" i="6"/>
  <c r="A15" i="6"/>
  <c r="N15" i="6"/>
  <c r="C33" i="1"/>
  <c r="R42" i="1"/>
  <c r="R46" i="1" s="1"/>
  <c r="Q42" i="1"/>
  <c r="Q46" i="1" s="1"/>
  <c r="P42" i="1"/>
  <c r="P46" i="1" s="1"/>
  <c r="O42" i="1"/>
  <c r="O46" i="1" s="1"/>
  <c r="N42" i="1"/>
  <c r="N46" i="1" s="1"/>
  <c r="M42" i="1"/>
  <c r="M46" i="1" s="1"/>
  <c r="X104" i="1" l="1"/>
  <c r="X103" i="1"/>
  <c r="X102" i="1"/>
  <c r="X101" i="1"/>
  <c r="X100" i="1"/>
  <c r="X99" i="1"/>
  <c r="X98" i="1"/>
  <c r="X97" i="1"/>
  <c r="X96" i="1"/>
  <c r="X95" i="1"/>
  <c r="X94" i="1"/>
  <c r="X93" i="1"/>
  <c r="X92" i="1"/>
  <c r="X91" i="1"/>
  <c r="X90" i="1"/>
  <c r="X89" i="1"/>
  <c r="X88" i="1"/>
  <c r="X87" i="1"/>
  <c r="X86" i="1"/>
  <c r="X85" i="1"/>
  <c r="X84" i="1"/>
  <c r="X83" i="1"/>
  <c r="X82" i="1"/>
  <c r="X81" i="1"/>
  <c r="X80" i="1"/>
  <c r="X79" i="1"/>
  <c r="X78" i="1"/>
  <c r="X77" i="1"/>
  <c r="X76" i="1"/>
  <c r="X75" i="1"/>
  <c r="X74" i="1"/>
  <c r="X73" i="1"/>
  <c r="X72" i="1"/>
  <c r="X71" i="1"/>
  <c r="X70" i="1"/>
  <c r="X69" i="1"/>
  <c r="X68" i="1"/>
  <c r="X67" i="1"/>
  <c r="X66" i="1"/>
  <c r="X65" i="1"/>
  <c r="X64" i="1"/>
  <c r="X63" i="1"/>
  <c r="X62" i="1"/>
  <c r="X61" i="1"/>
  <c r="X60" i="1"/>
  <c r="X59" i="1"/>
  <c r="X58" i="1"/>
  <c r="X57" i="1"/>
  <c r="X56" i="1"/>
  <c r="X55" i="1"/>
  <c r="X54" i="1"/>
  <c r="X53" i="1"/>
  <c r="X52" i="1"/>
  <c r="X51" i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6" i="1"/>
  <c r="X5" i="1"/>
  <c r="X4" i="1"/>
  <c r="X3" i="1"/>
  <c r="X2" i="1"/>
  <c r="D30" i="1" l="1"/>
  <c r="M38" i="1"/>
  <c r="M18" i="1"/>
  <c r="V37" i="1"/>
  <c r="U37" i="1"/>
  <c r="T37" i="1"/>
  <c r="S37" i="1"/>
  <c r="R37" i="1"/>
  <c r="Q37" i="1"/>
  <c r="P37" i="1"/>
  <c r="O37" i="1"/>
  <c r="N37" i="1"/>
  <c r="M37" i="1"/>
  <c r="L37" i="1"/>
  <c r="N36" i="1"/>
  <c r="O36" i="1" s="1"/>
  <c r="P36" i="1" s="1"/>
  <c r="Q36" i="1" s="1"/>
  <c r="R36" i="1" s="1"/>
  <c r="R38" i="1" s="1"/>
  <c r="S17" i="1"/>
  <c r="R17" i="1"/>
  <c r="Q17" i="1"/>
  <c r="P17" i="1"/>
  <c r="O17" i="1"/>
  <c r="N17" i="1"/>
  <c r="M17" i="1"/>
  <c r="L17" i="1"/>
  <c r="N16" i="1"/>
  <c r="N18" i="1" s="1"/>
  <c r="B27" i="1"/>
  <c r="C9" i="1"/>
  <c r="L42" i="1" s="1"/>
  <c r="C7" i="1"/>
  <c r="C5" i="1"/>
  <c r="D26" i="1"/>
  <c r="E26" i="1" s="1"/>
  <c r="F26" i="1" s="1"/>
  <c r="I27" i="1"/>
  <c r="H27" i="1"/>
  <c r="G27" i="1"/>
  <c r="F27" i="1"/>
  <c r="E27" i="1"/>
  <c r="D27" i="1"/>
  <c r="C27" i="1"/>
  <c r="B1" i="1"/>
  <c r="E30" i="1" l="1"/>
  <c r="E33" i="1" s="1"/>
  <c r="D33" i="1"/>
  <c r="N43" i="1"/>
  <c r="P44" i="1"/>
  <c r="R43" i="1"/>
  <c r="Q44" i="1"/>
  <c r="M44" i="1"/>
  <c r="O43" i="1"/>
  <c r="P43" i="1"/>
  <c r="M43" i="1"/>
  <c r="O44" i="1"/>
  <c r="Q43" i="1"/>
  <c r="R44" i="1"/>
  <c r="N44" i="1"/>
  <c r="Q38" i="1"/>
  <c r="O16" i="1"/>
  <c r="P38" i="1"/>
  <c r="N38" i="1"/>
  <c r="O38" i="1"/>
  <c r="G26" i="1"/>
  <c r="H26" i="1" s="1"/>
  <c r="I26" i="1" s="1"/>
  <c r="I28" i="1" s="1"/>
  <c r="R39" i="1" s="1"/>
  <c r="F28" i="1"/>
  <c r="E28" i="1"/>
  <c r="D28" i="1"/>
  <c r="C28" i="1"/>
  <c r="G28" i="1"/>
  <c r="F30" i="1" l="1"/>
  <c r="F33" i="1" s="1"/>
  <c r="P45" i="1"/>
  <c r="M45" i="1"/>
  <c r="N45" i="1"/>
  <c r="O45" i="1"/>
  <c r="M39" i="1"/>
  <c r="R45" i="1"/>
  <c r="Q45" i="1"/>
  <c r="G30" i="1"/>
  <c r="G33" i="1" s="1"/>
  <c r="M19" i="1"/>
  <c r="O39" i="1"/>
  <c r="Q39" i="1"/>
  <c r="N19" i="1"/>
  <c r="P39" i="1"/>
  <c r="O18" i="1"/>
  <c r="O19" i="1" s="1"/>
  <c r="P16" i="1"/>
  <c r="N39" i="1"/>
  <c r="H28" i="1"/>
  <c r="J28" i="1" s="1"/>
  <c r="S43" i="1" l="1"/>
  <c r="H30" i="1"/>
  <c r="Q16" i="1"/>
  <c r="P18" i="1"/>
  <c r="P19" i="1" s="1"/>
  <c r="H29" i="1"/>
  <c r="C29" i="1"/>
  <c r="G29" i="1"/>
  <c r="D29" i="1"/>
  <c r="E29" i="1"/>
  <c r="I29" i="1"/>
  <c r="F29" i="1"/>
  <c r="C31" i="1" l="1"/>
  <c r="C40" i="1" s="1"/>
  <c r="H33" i="1"/>
  <c r="R16" i="1"/>
  <c r="R18" i="1" s="1"/>
  <c r="R19" i="1" s="1"/>
  <c r="Q18" i="1"/>
  <c r="Q19" i="1" s="1"/>
  <c r="J29" i="1"/>
  <c r="D31" i="1" l="1"/>
  <c r="D40" i="1" s="1"/>
  <c r="E31" i="1" l="1"/>
  <c r="E40" i="1" s="1"/>
  <c r="F31" i="1" l="1"/>
  <c r="F40" i="1" s="1"/>
  <c r="G31" i="1" l="1"/>
  <c r="G40" i="1" s="1"/>
  <c r="H31" i="1" l="1"/>
  <c r="H40" i="1" l="1"/>
  <c r="C46" i="1"/>
  <c r="D46" i="1" l="1"/>
  <c r="C35" i="1"/>
  <c r="E46" i="1" l="1"/>
  <c r="D35" i="1"/>
  <c r="F46" i="1" l="1"/>
  <c r="E35" i="1"/>
  <c r="G46" i="1" l="1"/>
  <c r="F35" i="1"/>
  <c r="H46" i="1" l="1"/>
  <c r="G35" i="1"/>
  <c r="H35" i="1" l="1"/>
  <c r="C47" i="1"/>
  <c r="D47" i="1" s="1"/>
  <c r="E47" i="1" l="1"/>
  <c r="D41" i="1"/>
  <c r="D42" i="1"/>
  <c r="C41" i="1"/>
  <c r="C42" i="1"/>
  <c r="F47" i="1" l="1"/>
  <c r="E42" i="1"/>
  <c r="E41" i="1"/>
  <c r="G47" i="1" l="1"/>
  <c r="F41" i="1"/>
  <c r="F42" i="1"/>
  <c r="H47" i="1" l="1"/>
  <c r="G41" i="1"/>
  <c r="G42" i="1"/>
  <c r="H41" i="1" l="1"/>
  <c r="H4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</authors>
  <commentList>
    <comment ref="H2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Brian Kwon:</t>
        </r>
        <r>
          <rPr>
            <sz val="9"/>
            <color indexed="81"/>
            <rFont val="Tahoma"/>
            <family val="2"/>
          </rPr>
          <t xml:space="preserve">
BU별 주요 경쟁사를 입력하시고 Others에 나머지 입력해주십시오.</t>
        </r>
      </text>
    </comment>
    <comment ref="O2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Brian Kwon:</t>
        </r>
        <r>
          <rPr>
            <sz val="9"/>
            <color indexed="81"/>
            <rFont val="Tahoma"/>
            <family val="2"/>
          </rPr>
          <t xml:space="preserve">
BU별 주요 제품을 입력하시고 Others에 나머지 입력해주십시오.</t>
        </r>
      </text>
    </comment>
    <comment ref="W2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Brian Kwon:</t>
        </r>
        <r>
          <rPr>
            <sz val="9"/>
            <color indexed="81"/>
            <rFont val="Tahoma"/>
            <family val="2"/>
          </rPr>
          <t xml:space="preserve">
BU별 주요 제품을 입력하시고 Others에 나머지 입력해주십시오.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</authors>
  <commentList>
    <comment ref="D5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Brian Kwon:</t>
        </r>
        <r>
          <rPr>
            <sz val="9"/>
            <color indexed="81"/>
            <rFont val="Tahoma"/>
            <family val="2"/>
          </rPr>
          <t xml:space="preserve">
BU별 주요 경쟁사를 입력하시고 Others에 나머지 입력해주십시오.</t>
        </r>
      </text>
    </comment>
    <comment ref="A9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Brian Kwon:</t>
        </r>
        <r>
          <rPr>
            <sz val="9"/>
            <color indexed="81"/>
            <rFont val="Tahoma"/>
            <family val="2"/>
          </rPr>
          <t xml:space="preserve">
BU별 주요 제품을 입력하시고 Others에 나머지 입력해주십시오.</t>
        </r>
      </text>
    </comment>
  </commentList>
</comments>
</file>

<file path=xl/sharedStrings.xml><?xml version="1.0" encoding="utf-8"?>
<sst xmlns="http://schemas.openxmlformats.org/spreadsheetml/2006/main" count="235" uniqueCount="90">
  <si>
    <t>Account</t>
  </si>
  <si>
    <t>Leading BU</t>
  </si>
  <si>
    <t>Total</t>
  </si>
  <si>
    <t>&lt;- No need to select</t>
  </si>
  <si>
    <t>Target</t>
  </si>
  <si>
    <t>Sales</t>
  </si>
  <si>
    <t>Team</t>
  </si>
  <si>
    <t>Market Share</t>
  </si>
  <si>
    <t>AAA</t>
  </si>
  <si>
    <t>PAM</t>
  </si>
  <si>
    <t>C1</t>
  </si>
  <si>
    <t>C2</t>
  </si>
  <si>
    <t>C3</t>
  </si>
  <si>
    <t>C4</t>
  </si>
  <si>
    <t>C5</t>
  </si>
  <si>
    <t>Others</t>
  </si>
  <si>
    <t>SEK Share</t>
  </si>
  <si>
    <t>BBB</t>
  </si>
  <si>
    <t>CCC</t>
  </si>
  <si>
    <t>DDD</t>
  </si>
  <si>
    <t>*</t>
  </si>
  <si>
    <t>P1</t>
  </si>
  <si>
    <t>P2</t>
  </si>
  <si>
    <t>P3</t>
  </si>
  <si>
    <t>P4</t>
  </si>
  <si>
    <t>P5</t>
  </si>
  <si>
    <t>Comment</t>
  </si>
  <si>
    <t>2014 History</t>
  </si>
  <si>
    <t>2015 Plan</t>
  </si>
  <si>
    <t>2014 Market Share</t>
  </si>
  <si>
    <t>고객사의 실적부진으로 기존 project가 취소되어 예상보다 낮은 결과입니다.</t>
  </si>
  <si>
    <t>Product</t>
  </si>
  <si>
    <t>Mix</t>
  </si>
  <si>
    <t>C2가 소량가지고 있는 MS를 가져와, P1의 MS를 20 늘리는 동시에 다른 제품들은 지난해와 같은 수준으로 지키겠습니다.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</si>
  <si>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</si>
  <si>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</si>
  <si>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</si>
  <si>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</si>
  <si>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</si>
  <si>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</si>
  <si>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</si>
  <si>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</si>
  <si>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</si>
  <si>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</si>
  <si>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</si>
  <si>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</si>
  <si>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1st Half</t>
  </si>
  <si>
    <t>2nd Half</t>
  </si>
  <si>
    <t>Monthly Plan</t>
  </si>
  <si>
    <t>매주 방문하여 관계유지하며 경쟁사 특히 C2에서 주는 불편함 파악에 주력</t>
  </si>
  <si>
    <t>Growth</t>
  </si>
  <si>
    <t>Plan</t>
  </si>
  <si>
    <t>Project</t>
  </si>
  <si>
    <t>Sales Plan</t>
  </si>
  <si>
    <t>P1, 40</t>
  </si>
  <si>
    <t>P1, 20</t>
  </si>
  <si>
    <t>P3, 30</t>
  </si>
  <si>
    <t>aaa</t>
  </si>
  <si>
    <t>aaa2</t>
  </si>
  <si>
    <t>ccc</t>
  </si>
  <si>
    <t>ddd</t>
  </si>
  <si>
    <t>P2, 10
Others, 5</t>
  </si>
  <si>
    <t>P4, 20
P5, 20</t>
  </si>
  <si>
    <t>bbb
ooo</t>
  </si>
  <si>
    <t>Main</t>
  </si>
  <si>
    <t>xxxxx</t>
  </si>
  <si>
    <t>xxxxxxxxxxxxxxxx</t>
  </si>
  <si>
    <t>1. Market Intelligence</t>
  </si>
  <si>
    <t>2. Account Plan</t>
  </si>
  <si>
    <t>LoB</t>
  </si>
  <si>
    <t>TTL</t>
  </si>
  <si>
    <t>Cross</t>
  </si>
  <si>
    <t>A BU</t>
    <phoneticPr fontId="17" type="noConversion"/>
  </si>
  <si>
    <t>A Team</t>
    <phoneticPr fontId="17" type="noConversion"/>
  </si>
  <si>
    <t>A Sales</t>
    <phoneticPr fontId="17" type="noConversion"/>
  </si>
  <si>
    <t>SOW</t>
    <phoneticPr fontId="17" type="noConversion"/>
  </si>
  <si>
    <t>B BU</t>
  </si>
  <si>
    <t>B TeBm</t>
  </si>
  <si>
    <t>B SBles</t>
  </si>
  <si>
    <r>
      <t>지속적으로</t>
    </r>
    <r>
      <rPr>
        <sz val="10"/>
        <color theme="1"/>
        <rFont val="돋움"/>
        <family val="2"/>
        <charset val="129"/>
      </rPr>
      <t xml:space="preserve"> 쌓아온 좋은 관계와 충분히 전달된 제품의 특장점을 바탕으로 </t>
    </r>
    <r>
      <rPr>
        <sz val="10"/>
        <color theme="1"/>
        <rFont val="Arial"/>
        <family val="2"/>
      </rPr>
      <t>전반적으로</t>
    </r>
    <r>
      <rPr>
        <sz val="10"/>
        <color theme="1"/>
        <rFont val="돋움"/>
        <family val="2"/>
        <charset val="129"/>
      </rPr>
      <t xml:space="preserve"> 모든 제품의 판매를 늘려갈 수 있을 듯 합니다.</t>
    </r>
    <phoneticPr fontId="17" type="noConversion"/>
  </si>
  <si>
    <r>
      <rPr>
        <sz val="10"/>
        <color theme="1"/>
        <rFont val="맑은 고딕"/>
        <family val="3"/>
        <charset val="129"/>
      </rPr>
      <t xml:space="preserve">전반적 제품 라인 모두 판매를 늘이게 되므로 제품 </t>
    </r>
    <r>
      <rPr>
        <sz val="10"/>
        <color theme="1"/>
        <rFont val="Arial"/>
        <family val="3"/>
      </rPr>
      <t>AS</t>
    </r>
    <r>
      <rPr>
        <sz val="10"/>
        <color theme="1"/>
        <rFont val="돋움"/>
        <family val="3"/>
        <charset val="129"/>
      </rPr>
      <t>에 특히 주력할 예정입니다.</t>
    </r>
    <phoneticPr fontId="17" type="noConversion"/>
  </si>
  <si>
    <t>P1, 15</t>
    <phoneticPr fontId="17" type="noConversion"/>
  </si>
  <si>
    <t>P2, 20</t>
    <phoneticPr fontId="17" type="noConversion"/>
  </si>
  <si>
    <t>P4, 10</t>
    <phoneticPr fontId="17" type="noConversion"/>
  </si>
  <si>
    <t>P4, 15</t>
    <phoneticPr fontId="17" type="noConversion"/>
  </si>
  <si>
    <t>P5, 10</t>
    <phoneticPr fontId="17" type="noConversion"/>
  </si>
  <si>
    <t>P3, 15</t>
    <phoneticPr fontId="17" type="noConversion"/>
  </si>
  <si>
    <t>aaa
ooo</t>
    <phoneticPr fontId="17" type="noConversion"/>
  </si>
  <si>
    <t>bbb</t>
    <phoneticPr fontId="17" type="noConversion"/>
  </si>
  <si>
    <r>
      <rPr>
        <sz val="10"/>
        <color theme="1"/>
        <rFont val="Arial"/>
        <family val="3"/>
      </rPr>
      <t>COVID</t>
    </r>
    <r>
      <rPr>
        <sz val="10"/>
        <color theme="1"/>
        <rFont val="돋움"/>
        <family val="3"/>
        <charset val="129"/>
      </rPr>
      <t>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2"/>
        <charset val="129"/>
      </rPr>
      <t xml:space="preserve">전반적 구매가 </t>
    </r>
    <r>
      <rPr>
        <sz val="10"/>
        <color theme="1"/>
        <rFont val="Arial"/>
        <family val="2"/>
      </rPr>
      <t xml:space="preserve">delay </t>
    </r>
    <r>
      <rPr>
        <sz val="10"/>
        <color theme="1"/>
        <rFont val="돋움"/>
        <family val="2"/>
        <charset val="129"/>
      </rPr>
      <t>되었습니다.</t>
    </r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</si>
</sst>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0.0%"/>
  </numFmts>
  <fonts count="2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0"/>
      <color theme="0"/>
      <name val="Arial"/>
      <family val="2"/>
    </font>
    <font>
      <sz val="10"/>
      <color theme="1"/>
      <name val="Arial"/>
      <family val="2"/>
    </font>
    <font>
      <b/>
      <sz val="11"/>
      <color theme="1"/>
      <name val="맑은 고딕"/>
      <family val="2"/>
      <scheme val="minor"/>
    </font>
    <font>
      <b/>
      <sz val="11"/>
      <color theme="0"/>
      <name val="맑은 고딕"/>
      <family val="2"/>
      <scheme val="minor"/>
    </font>
    <font>
      <b/>
      <i/>
      <sz val="20"/>
      <color theme="1"/>
      <name val="맑은 고딕"/>
      <family val="2"/>
      <scheme val="minor"/>
    </font>
    <font>
      <sz val="11"/>
      <color rgb="FFFF0000"/>
      <name val="맑은 고딕"/>
      <family val="2"/>
      <charset val="129"/>
      <scheme val="minor"/>
    </font>
    <font>
      <b/>
      <i/>
      <sz val="11"/>
      <color rgb="FF00B050"/>
      <name val="맑은 고딕"/>
      <family val="2"/>
      <scheme val="minor"/>
    </font>
    <font>
      <b/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2"/>
      <color rgb="FF00B050"/>
      <name val="맑은 고딕"/>
      <family val="2"/>
      <scheme val="minor"/>
    </font>
    <font>
      <sz val="8"/>
      <color theme="1"/>
      <name val="맑은 고딕"/>
      <family val="2"/>
      <scheme val="minor"/>
    </font>
    <font>
      <sz val="8"/>
      <color theme="1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</font>
    <font>
      <sz val="10"/>
      <color theme="1"/>
      <name val="Arial"/>
      <family val="3"/>
    </font>
    <font>
      <sz val="10"/>
      <color theme="1"/>
      <name val="돋움"/>
      <family val="3"/>
      <charset val="129"/>
    </font>
    <font>
      <sz val="10"/>
      <color theme="1"/>
      <name val="돋움"/>
      <family val="2"/>
      <charset val="129"/>
    </font>
    <font>
      <sz val="10"/>
      <color theme="1"/>
      <name val="Arial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05">
    <xf numFmtId="0" fontId="0" fillId="0" borderId="0" xfId="0"/>
    <xf numFmtId="0" fontId="3" fillId="2" borderId="0" xfId="0" applyFont="1" applyFill="1" applyAlignment="1">
      <alignment horizontal="center"/>
    </xf>
    <xf numFmtId="0" fontId="4" fillId="0" borderId="1" xfId="0" applyFont="1" applyBorder="1"/>
    <xf numFmtId="0" fontId="4" fillId="0" borderId="1" xfId="0" applyFont="1" applyFill="1" applyBorder="1"/>
    <xf numFmtId="0" fontId="0" fillId="4" borderId="0" xfId="0" applyFill="1"/>
    <xf numFmtId="0" fontId="2" fillId="4" borderId="0" xfId="0" applyFont="1" applyFill="1"/>
    <xf numFmtId="0" fontId="5" fillId="4" borderId="0" xfId="0" applyFont="1" applyFill="1" applyAlignment="1">
      <alignment vertical="center"/>
    </xf>
    <xf numFmtId="176" fontId="5" fillId="3" borderId="1" xfId="1" applyNumberFormat="1" applyFont="1" applyFill="1" applyBorder="1" applyAlignment="1">
      <alignment vertical="center"/>
    </xf>
    <xf numFmtId="176" fontId="0" fillId="3" borderId="1" xfId="1" applyNumberFormat="1" applyFont="1" applyFill="1" applyBorder="1" applyAlignment="1">
      <alignment vertical="center"/>
    </xf>
    <xf numFmtId="0" fontId="7" fillId="4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6" fillId="5" borderId="1" xfId="0" applyFont="1" applyFill="1" applyBorder="1" applyAlignment="1">
      <alignment horizontal="center" vertical="center"/>
    </xf>
    <xf numFmtId="41" fontId="0" fillId="4" borderId="1" xfId="2" applyFont="1" applyFill="1" applyBorder="1" applyAlignment="1">
      <alignment vertical="center"/>
    </xf>
    <xf numFmtId="41" fontId="5" fillId="4" borderId="1" xfId="2" applyFont="1" applyFill="1" applyBorder="1" applyAlignment="1">
      <alignment vertical="center"/>
    </xf>
    <xf numFmtId="0" fontId="6" fillId="5" borderId="4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0" fillId="4" borderId="0" xfId="0" applyFill="1" applyAlignment="1">
      <alignment vertical="center"/>
    </xf>
    <xf numFmtId="0" fontId="13" fillId="4" borderId="0" xfId="0" applyFont="1" applyFill="1" applyAlignment="1">
      <alignment vertical="center"/>
    </xf>
    <xf numFmtId="0" fontId="8" fillId="4" borderId="0" xfId="0" applyFont="1" applyFill="1" applyAlignment="1">
      <alignment vertical="center"/>
    </xf>
    <xf numFmtId="0" fontId="2" fillId="4" borderId="0" xfId="0" applyFont="1" applyFill="1" applyAlignment="1">
      <alignment vertical="center"/>
    </xf>
    <xf numFmtId="0" fontId="9" fillId="4" borderId="0" xfId="0" applyFont="1" applyFill="1" applyAlignment="1">
      <alignment vertical="center"/>
    </xf>
    <xf numFmtId="41" fontId="0" fillId="3" borderId="1" xfId="2" applyFont="1" applyFill="1" applyBorder="1" applyAlignment="1">
      <alignment vertical="center"/>
    </xf>
    <xf numFmtId="41" fontId="0" fillId="3" borderId="4" xfId="2" applyFont="1" applyFill="1" applyBorder="1" applyAlignment="1">
      <alignment vertical="center"/>
    </xf>
    <xf numFmtId="41" fontId="0" fillId="4" borderId="4" xfId="2" applyFont="1" applyFill="1" applyBorder="1" applyAlignment="1">
      <alignment vertical="center"/>
    </xf>
    <xf numFmtId="176" fontId="0" fillId="4" borderId="1" xfId="1" applyNumberFormat="1" applyFont="1" applyFill="1" applyBorder="1" applyAlignment="1">
      <alignment vertical="center"/>
    </xf>
    <xf numFmtId="176" fontId="16" fillId="4" borderId="1" xfId="2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wrapText="1"/>
    </xf>
    <xf numFmtId="0" fontId="6" fillId="5" borderId="1" xfId="0" applyFont="1" applyFill="1" applyBorder="1" applyAlignment="1">
      <alignment horizontal="center" vertical="center" wrapText="1"/>
    </xf>
    <xf numFmtId="0" fontId="6" fillId="5" borderId="5" xfId="0" applyFont="1" applyFill="1" applyBorder="1" applyAlignment="1">
      <alignment horizontal="center" vertical="center" wrapText="1"/>
    </xf>
    <xf numFmtId="0" fontId="6" fillId="5" borderId="6" xfId="0" applyFont="1" applyFill="1" applyBorder="1" applyAlignment="1">
      <alignment horizontal="center" vertical="center" wrapText="1"/>
    </xf>
    <xf numFmtId="0" fontId="10" fillId="2" borderId="0" xfId="0" applyFont="1" applyFill="1" applyAlignment="1">
      <alignment horizontal="center" vertical="center"/>
    </xf>
    <xf numFmtId="0" fontId="4" fillId="0" borderId="1" xfId="0" applyFont="1" applyFill="1" applyBorder="1" applyAlignment="1">
      <alignment vertical="center"/>
    </xf>
    <xf numFmtId="0" fontId="10" fillId="2" borderId="9" xfId="0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 vertical="center"/>
    </xf>
    <xf numFmtId="0" fontId="10" fillId="2" borderId="11" xfId="0" applyFont="1" applyFill="1" applyBorder="1" applyAlignment="1">
      <alignment vertical="center"/>
    </xf>
    <xf numFmtId="0" fontId="4" fillId="0" borderId="1" xfId="0" applyFont="1" applyFill="1" applyBorder="1" applyAlignment="1">
      <alignment vertical="center" wrapText="1"/>
    </xf>
    <xf numFmtId="0" fontId="5" fillId="4" borderId="0" xfId="0" applyFont="1" applyFill="1" applyAlignment="1">
      <alignment horizontal="center" vertical="center"/>
    </xf>
    <xf numFmtId="0" fontId="6" fillId="5" borderId="4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4" borderId="17" xfId="0" applyFill="1" applyBorder="1" applyAlignment="1">
      <alignment horizontal="center" vertical="center" wrapText="1"/>
    </xf>
    <xf numFmtId="41" fontId="14" fillId="4" borderId="2" xfId="2" applyFont="1" applyFill="1" applyBorder="1" applyAlignment="1">
      <alignment horizontal="center" vertical="center" wrapText="1"/>
    </xf>
    <xf numFmtId="41" fontId="14" fillId="4" borderId="3" xfId="2" applyFont="1" applyFill="1" applyBorder="1" applyAlignment="1">
      <alignment horizontal="center" vertical="center" wrapText="1"/>
    </xf>
    <xf numFmtId="0" fontId="15" fillId="4" borderId="7" xfId="0" applyFont="1" applyFill="1" applyBorder="1" applyAlignment="1">
      <alignment horizontal="center" vertical="center" wrapText="1"/>
    </xf>
    <xf numFmtId="0" fontId="15" fillId="4" borderId="10" xfId="0" applyFont="1" applyFill="1" applyBorder="1" applyAlignment="1">
      <alignment horizontal="center" vertical="center" wrapText="1"/>
    </xf>
    <xf numFmtId="0" fontId="15" fillId="4" borderId="9" xfId="0" applyFont="1" applyFill="1" applyBorder="1" applyAlignment="1">
      <alignment horizontal="center" vertical="center" wrapText="1"/>
    </xf>
    <xf numFmtId="0" fontId="15" fillId="4" borderId="13" xfId="0" applyFont="1" applyFill="1" applyBorder="1" applyAlignment="1">
      <alignment horizontal="center" vertical="center" wrapText="1"/>
    </xf>
    <xf numFmtId="0" fontId="15" fillId="4" borderId="11" xfId="0" applyFont="1" applyFill="1" applyBorder="1" applyAlignment="1">
      <alignment horizontal="center" vertical="center" wrapText="1"/>
    </xf>
    <xf numFmtId="0" fontId="15" fillId="4" borderId="12" xfId="0" applyFont="1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41" fontId="14" fillId="4" borderId="7" xfId="2" applyFont="1" applyFill="1" applyBorder="1" applyAlignment="1">
      <alignment horizontal="left" vertical="center" wrapText="1"/>
    </xf>
    <xf numFmtId="41" fontId="14" fillId="4" borderId="8" xfId="2" applyFont="1" applyFill="1" applyBorder="1" applyAlignment="1">
      <alignment horizontal="left" vertical="center" wrapText="1"/>
    </xf>
    <xf numFmtId="41" fontId="14" fillId="4" borderId="10" xfId="2" applyFont="1" applyFill="1" applyBorder="1" applyAlignment="1">
      <alignment horizontal="left" vertical="center" wrapText="1"/>
    </xf>
    <xf numFmtId="41" fontId="14" fillId="4" borderId="11" xfId="2" applyFont="1" applyFill="1" applyBorder="1" applyAlignment="1">
      <alignment horizontal="left" vertical="center" wrapText="1"/>
    </xf>
    <xf numFmtId="41" fontId="14" fillId="4" borderId="14" xfId="2" applyFont="1" applyFill="1" applyBorder="1" applyAlignment="1">
      <alignment horizontal="left" vertical="center" wrapText="1"/>
    </xf>
    <xf numFmtId="41" fontId="14" fillId="4" borderId="12" xfId="2" applyFont="1" applyFill="1" applyBorder="1" applyAlignment="1">
      <alignment horizontal="left" vertical="center" wrapText="1"/>
    </xf>
    <xf numFmtId="0" fontId="7" fillId="4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 wrapText="1"/>
    </xf>
    <xf numFmtId="0" fontId="6" fillId="5" borderId="0" xfId="0" applyFont="1" applyFill="1" applyAlignment="1">
      <alignment horizontal="center" vertical="center"/>
    </xf>
    <xf numFmtId="0" fontId="6" fillId="5" borderId="4" xfId="0" applyFont="1" applyFill="1" applyBorder="1" applyAlignment="1">
      <alignment horizontal="center"/>
    </xf>
    <xf numFmtId="0" fontId="6" fillId="5" borderId="6" xfId="0" applyFont="1" applyFill="1" applyBorder="1" applyAlignment="1">
      <alignment horizontal="center"/>
    </xf>
    <xf numFmtId="0" fontId="6" fillId="5" borderId="5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 vertical="center"/>
    </xf>
    <xf numFmtId="0" fontId="4" fillId="0" borderId="16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center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4" fillId="0" borderId="14" xfId="0" applyFont="1" applyFill="1" applyBorder="1" applyAlignment="1">
      <alignment horizontal="center" vertical="center" wrapText="1"/>
    </xf>
    <xf numFmtId="0" fontId="4" fillId="0" borderId="12" xfId="0" applyFont="1" applyFill="1" applyBorder="1" applyAlignment="1">
      <alignment horizontal="center" vertical="center" wrapText="1"/>
    </xf>
    <xf numFmtId="0" fontId="10" fillId="2" borderId="14" xfId="0" applyFont="1" applyFill="1" applyBorder="1" applyAlignment="1">
      <alignment horizontal="center" vertical="center"/>
    </xf>
    <xf numFmtId="0" fontId="10" fillId="2" borderId="12" xfId="0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  <xf numFmtId="0" fontId="6" fillId="5" borderId="8" xfId="0" applyFont="1" applyFill="1" applyBorder="1" applyAlignment="1">
      <alignment horizontal="center" vertical="center"/>
    </xf>
    <xf numFmtId="0" fontId="6" fillId="5" borderId="10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10" fillId="2" borderId="6" xfId="0" applyFont="1" applyFill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22" fillId="0" borderId="1" xfId="0" applyFont="1" applyFill="1" applyBorder="1"/>
    <xf numFmtId="0" fontId="19" fillId="0" borderId="1" xfId="0" applyFont="1" applyFill="1" applyBorder="1"/>
  </cellXfs>
  <cellStyles count="3">
    <cellStyle name="백분율" xfId="1" builtinId="5"/>
    <cellStyle name="쉼표 [0]" xfId="2" builtinId="6"/>
    <cellStyle name="표준" xfId="0" builtinId="0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Dashboard!$B$28</c:f>
              <c:strCache>
                <c:ptCount val="1"/>
                <c:pt idx="0">
                  <c:v>PAM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0-9789-49C6-8B5D-59356103348A}"/>
              </c:ext>
            </c:extLst>
          </c:dPt>
          <c:dPt>
            <c:idx val="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1-9789-49C6-8B5D-59356103348A}"/>
              </c:ext>
            </c:extLst>
          </c:dPt>
          <c:dPt>
            <c:idx val="2"/>
            <c:bubble3D val="0"/>
            <c:spPr>
              <a:solidFill>
                <a:srgbClr val="FFFF66"/>
              </a:solidFill>
            </c:spPr>
            <c:extLst>
              <c:ext xmlns:c16="http://schemas.microsoft.com/office/drawing/2014/chart" uri="{C3380CC4-5D6E-409C-BE32-E72D297353CC}">
                <c16:uniqueId val="{00000002-9789-49C6-8B5D-59356103348A}"/>
              </c:ext>
            </c:extLst>
          </c:dPt>
          <c:dPt>
            <c:idx val="4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3-9789-49C6-8B5D-59356103348A}"/>
              </c:ext>
            </c:extLst>
          </c:dPt>
          <c:dPt>
            <c:idx val="5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4-9789-49C6-8B5D-59356103348A}"/>
              </c:ext>
            </c:extLst>
          </c:dPt>
          <c:dPt>
            <c:idx val="6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5-9789-49C6-8B5D-59356103348A}"/>
              </c:ext>
            </c:extLst>
          </c:dPt>
          <c:dLbls>
            <c:dLbl>
              <c:idx val="6"/>
              <c:tx>
                <c:rich>
                  <a:bodyPr/>
                  <a:lstStyle/>
                  <a:p>
                    <a:r>
                      <a:rPr lang="en-US" b="1">
                        <a:solidFill>
                          <a:schemeClr val="tx1"/>
                        </a:solidFill>
                      </a:rPr>
                      <a:t>SEK Share
13%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9789-49C6-8B5D-59356103348A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Dashboard!$C$27:$I$27</c:f>
              <c:strCache>
                <c:ptCount val="7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Others</c:v>
                </c:pt>
                <c:pt idx="6">
                  <c:v>SOW</c:v>
                </c:pt>
              </c:strCache>
            </c:strRef>
          </c:cat>
          <c:val>
            <c:numRef>
              <c:f>Dashboard!$C$28:$I$28</c:f>
              <c:numCache>
                <c:formatCode>_(* #,##0_);_(* \(#,##0\);_(* "-"_);_(@_)</c:formatCode>
                <c:ptCount val="7"/>
                <c:pt idx="0">
                  <c:v>380</c:v>
                </c:pt>
                <c:pt idx="1">
                  <c:v>70</c:v>
                </c:pt>
                <c:pt idx="2">
                  <c:v>210</c:v>
                </c:pt>
                <c:pt idx="3">
                  <c:v>0</c:v>
                </c:pt>
                <c:pt idx="4">
                  <c:v>110</c:v>
                </c:pt>
                <c:pt idx="5">
                  <c:v>100</c:v>
                </c:pt>
                <c:pt idx="6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789-49C6-8B5D-59356103348A}"/>
            </c:ext>
          </c:extLst>
        </c:ser>
        <c:ser>
          <c:idx val="1"/>
          <c:order val="1"/>
          <c:tx>
            <c:strRef>
              <c:f>Dashboard!$B$29</c:f>
              <c:strCache>
                <c:ptCount val="1"/>
                <c:pt idx="0">
                  <c:v>Market Share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Dashboard!$C$27:$I$27</c:f>
              <c:strCache>
                <c:ptCount val="7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Others</c:v>
                </c:pt>
                <c:pt idx="6">
                  <c:v>SOW</c:v>
                </c:pt>
              </c:strCache>
            </c:strRef>
          </c:cat>
          <c:val>
            <c:numRef>
              <c:f>Dashboard!$C$29:$I$29</c:f>
              <c:numCache>
                <c:formatCode>0.0%</c:formatCode>
                <c:ptCount val="7"/>
                <c:pt idx="0">
                  <c:v>0.38</c:v>
                </c:pt>
                <c:pt idx="1">
                  <c:v>7.0000000000000007E-2</c:v>
                </c:pt>
                <c:pt idx="2">
                  <c:v>0.21</c:v>
                </c:pt>
                <c:pt idx="3">
                  <c:v>0</c:v>
                </c:pt>
                <c:pt idx="4">
                  <c:v>0.11</c:v>
                </c:pt>
                <c:pt idx="5">
                  <c:v>0.1</c:v>
                </c:pt>
                <c:pt idx="6">
                  <c:v>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789-49C6-8B5D-59356103348A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Dashboard!$L$18</c:f>
              <c:strCache>
                <c:ptCount val="1"/>
                <c:pt idx="0">
                  <c:v>Product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0-6287-4A72-9B8A-CB026818D1AF}"/>
              </c:ext>
            </c:extLst>
          </c:dPt>
          <c:dPt>
            <c:idx val="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1-6287-4A72-9B8A-CB026818D1AF}"/>
              </c:ext>
            </c:extLst>
          </c:dPt>
          <c:dPt>
            <c:idx val="2"/>
            <c:bubble3D val="0"/>
            <c:spPr>
              <a:solidFill>
                <a:srgbClr val="FFFF66"/>
              </a:solidFill>
            </c:spPr>
            <c:extLst>
              <c:ext xmlns:c16="http://schemas.microsoft.com/office/drawing/2014/chart" uri="{C3380CC4-5D6E-409C-BE32-E72D297353CC}">
                <c16:uniqueId val="{00000002-6287-4A72-9B8A-CB026818D1AF}"/>
              </c:ext>
            </c:extLst>
          </c:dPt>
          <c:dPt>
            <c:idx val="3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3-6287-4A72-9B8A-CB026818D1AF}"/>
              </c:ext>
            </c:extLst>
          </c:dPt>
          <c:dPt>
            <c:idx val="4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4-6287-4A72-9B8A-CB026818D1AF}"/>
              </c:ext>
            </c:extLst>
          </c:dPt>
          <c:dPt>
            <c:idx val="5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5-6287-4A72-9B8A-CB026818D1AF}"/>
              </c:ext>
            </c:extLst>
          </c:dPt>
          <c:dPt>
            <c:idx val="6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6-6287-4A72-9B8A-CB026818D1AF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Dashboard!$M$17:$R$17</c:f>
              <c:strCache>
                <c:ptCount val="6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Others</c:v>
                </c:pt>
              </c:strCache>
            </c:strRef>
          </c:cat>
          <c:val>
            <c:numRef>
              <c:f>Dashboard!$M$18:$R$18</c:f>
              <c:numCache>
                <c:formatCode>_(* #,##0_);_(* \(#,##0\);_(* "-"_);_(@_)</c:formatCode>
                <c:ptCount val="6"/>
                <c:pt idx="0">
                  <c:v>40</c:v>
                </c:pt>
                <c:pt idx="1">
                  <c:v>10</c:v>
                </c:pt>
                <c:pt idx="2">
                  <c:v>30</c:v>
                </c:pt>
                <c:pt idx="3">
                  <c:v>20</c:v>
                </c:pt>
                <c:pt idx="4">
                  <c:v>20</c:v>
                </c:pt>
                <c:pt idx="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287-4A72-9B8A-CB026818D1AF}"/>
            </c:ext>
          </c:extLst>
        </c:ser>
        <c:ser>
          <c:idx val="1"/>
          <c:order val="1"/>
          <c:tx>
            <c:strRef>
              <c:f>Dashboard!$L$19</c:f>
              <c:strCache>
                <c:ptCount val="1"/>
                <c:pt idx="0">
                  <c:v>Mix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Dashboard!$M$17:$R$17</c:f>
              <c:strCache>
                <c:ptCount val="6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Others</c:v>
                </c:pt>
              </c:strCache>
            </c:strRef>
          </c:cat>
          <c:val>
            <c:numRef>
              <c:f>Dashboard!$M$19:$R$19</c:f>
              <c:numCache>
                <c:formatCode>0.0%</c:formatCode>
                <c:ptCount val="6"/>
                <c:pt idx="0">
                  <c:v>0.30769230769230771</c:v>
                </c:pt>
                <c:pt idx="1">
                  <c:v>7.6923076923076927E-2</c:v>
                </c:pt>
                <c:pt idx="2">
                  <c:v>0.23076923076923078</c:v>
                </c:pt>
                <c:pt idx="3">
                  <c:v>0.15384615384615385</c:v>
                </c:pt>
                <c:pt idx="4">
                  <c:v>0.15384615384615385</c:v>
                </c:pt>
                <c:pt idx="5">
                  <c:v>7.6923076923076927E-2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287-4A72-9B8A-CB026818D1AF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Dashboard!$L$38</c:f>
              <c:strCache>
                <c:ptCount val="1"/>
                <c:pt idx="0">
                  <c:v>Product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0-67FD-4636-A6E9-1B6F813502A9}"/>
              </c:ext>
            </c:extLst>
          </c:dPt>
          <c:dPt>
            <c:idx val="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1-67FD-4636-A6E9-1B6F813502A9}"/>
              </c:ext>
            </c:extLst>
          </c:dPt>
          <c:dPt>
            <c:idx val="2"/>
            <c:bubble3D val="0"/>
            <c:spPr>
              <a:solidFill>
                <a:srgbClr val="FFFF66"/>
              </a:solidFill>
            </c:spPr>
            <c:extLst>
              <c:ext xmlns:c16="http://schemas.microsoft.com/office/drawing/2014/chart" uri="{C3380CC4-5D6E-409C-BE32-E72D297353CC}">
                <c16:uniqueId val="{00000002-67FD-4636-A6E9-1B6F813502A9}"/>
              </c:ext>
            </c:extLst>
          </c:dPt>
          <c:dPt>
            <c:idx val="3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3-67FD-4636-A6E9-1B6F813502A9}"/>
              </c:ext>
            </c:extLst>
          </c:dPt>
          <c:dPt>
            <c:idx val="4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4-67FD-4636-A6E9-1B6F813502A9}"/>
              </c:ext>
            </c:extLst>
          </c:dPt>
          <c:dPt>
            <c:idx val="5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5-67FD-4636-A6E9-1B6F813502A9}"/>
              </c:ext>
            </c:extLst>
          </c:dPt>
          <c:dPt>
            <c:idx val="6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6-67FD-4636-A6E9-1B6F813502A9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Dashboard!$M$37:$R$37</c:f>
              <c:strCache>
                <c:ptCount val="6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Others</c:v>
                </c:pt>
              </c:strCache>
            </c:strRef>
          </c:cat>
          <c:val>
            <c:numRef>
              <c:f>Dashboard!$M$38:$R$38</c:f>
              <c:numCache>
                <c:formatCode>_(* #,##0_);_(* \(#,##0\);_(* "-"_);_(@_)</c:formatCode>
                <c:ptCount val="6"/>
                <c:pt idx="0">
                  <c:v>60</c:v>
                </c:pt>
                <c:pt idx="1">
                  <c:v>10</c:v>
                </c:pt>
                <c:pt idx="2">
                  <c:v>30</c:v>
                </c:pt>
                <c:pt idx="3">
                  <c:v>20</c:v>
                </c:pt>
                <c:pt idx="4">
                  <c:v>20</c:v>
                </c:pt>
                <c:pt idx="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7FD-4636-A6E9-1B6F813502A9}"/>
            </c:ext>
          </c:extLst>
        </c:ser>
        <c:ser>
          <c:idx val="1"/>
          <c:order val="1"/>
          <c:tx>
            <c:strRef>
              <c:f>Dashboard!$L$39</c:f>
              <c:strCache>
                <c:ptCount val="1"/>
                <c:pt idx="0">
                  <c:v>Mix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Dashboard!$M$37:$R$37</c:f>
              <c:strCache>
                <c:ptCount val="6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Others</c:v>
                </c:pt>
              </c:strCache>
            </c:strRef>
          </c:cat>
          <c:val>
            <c:numRef>
              <c:f>Dashboard!$M$39:$R$39</c:f>
              <c:numCache>
                <c:formatCode>0.0%</c:formatCode>
                <c:ptCount val="6"/>
                <c:pt idx="0">
                  <c:v>0.46153846153846156</c:v>
                </c:pt>
                <c:pt idx="1">
                  <c:v>7.6923076923076927E-2</c:v>
                </c:pt>
                <c:pt idx="2">
                  <c:v>0.23076923076923078</c:v>
                </c:pt>
                <c:pt idx="3">
                  <c:v>0.15384615384615385</c:v>
                </c:pt>
                <c:pt idx="4">
                  <c:v>0.15384615384615385</c:v>
                </c:pt>
                <c:pt idx="5">
                  <c:v>7.6923076923076927E-2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7FD-4636-A6E9-1B6F813502A9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</xdr:colOff>
      <xdr:row>11</xdr:row>
      <xdr:rowOff>57150</xdr:rowOff>
    </xdr:from>
    <xdr:to>
      <xdr:col>9</xdr:col>
      <xdr:colOff>714374</xdr:colOff>
      <xdr:row>25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266699</xdr:colOff>
      <xdr:row>1</xdr:row>
      <xdr:rowOff>66675</xdr:rowOff>
    </xdr:from>
    <xdr:to>
      <xdr:col>21</xdr:col>
      <xdr:colOff>600074</xdr:colOff>
      <xdr:row>15</xdr:row>
      <xdr:rowOff>161925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266699</xdr:colOff>
      <xdr:row>21</xdr:row>
      <xdr:rowOff>66675</xdr:rowOff>
    </xdr:from>
    <xdr:to>
      <xdr:col>21</xdr:col>
      <xdr:colOff>600074</xdr:colOff>
      <xdr:row>35</xdr:row>
      <xdr:rowOff>161925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05"/>
  <sheetViews>
    <sheetView tabSelected="1" zoomScale="80" zoomScaleNormal="80" workbookViewId="0">
      <selection activeCell="B1" sqref="B1:K1"/>
    </sheetView>
  </sheetViews>
  <sheetFormatPr defaultRowHeight="17" outlineLevelCol="1" x14ac:dyDescent="0.45"/>
  <cols>
    <col min="1" max="1" width="3.58203125" customWidth="1"/>
    <col min="2" max="2" width="14.1640625" customWidth="1"/>
    <col min="3" max="10" width="10.75" customWidth="1"/>
    <col min="11" max="11" width="4" customWidth="1"/>
    <col min="12" max="12" width="11.83203125" customWidth="1"/>
    <col min="24" max="24" width="27.4140625" hidden="1" customWidth="1" outlineLevel="1"/>
    <col min="25" max="25" width="9.1640625" collapsed="1"/>
  </cols>
  <sheetData>
    <row r="1" spans="1:40" ht="30" x14ac:dyDescent="0.75">
      <c r="A1" s="20"/>
      <c r="B1" s="74" t="str">
        <f>" '"&amp;C3&amp;"' "&amp;"Account Plan"</f>
        <v xml:space="preserve"> 'AAA' Account Plan</v>
      </c>
      <c r="C1" s="74"/>
      <c r="D1" s="74"/>
      <c r="E1" s="74"/>
      <c r="F1" s="74"/>
      <c r="G1" s="74"/>
      <c r="H1" s="74"/>
      <c r="I1" s="74"/>
      <c r="J1" s="74"/>
      <c r="K1" s="74"/>
      <c r="L1" s="21" t="s">
        <v>27</v>
      </c>
      <c r="M1" s="20"/>
      <c r="N1" s="20"/>
      <c r="O1" s="20"/>
      <c r="P1" s="20"/>
      <c r="Q1" s="20"/>
      <c r="R1" s="20"/>
      <c r="S1" s="20"/>
      <c r="T1" s="20"/>
      <c r="U1" s="20"/>
      <c r="V1" s="20"/>
      <c r="W1" s="9"/>
      <c r="X1" s="1" t="s">
        <v>0</v>
      </c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</row>
    <row r="2" spans="1:40" x14ac:dyDescent="0.45">
      <c r="A2" s="20"/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4"/>
      <c r="X2" s="3" t="str">
        <f>RAW!A3</f>
        <v>AAA</v>
      </c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</row>
    <row r="3" spans="1:40" x14ac:dyDescent="0.45">
      <c r="A3" s="20"/>
      <c r="B3" s="6" t="s">
        <v>0</v>
      </c>
      <c r="C3" s="75" t="s">
        <v>8</v>
      </c>
      <c r="D3" s="75"/>
      <c r="E3" s="22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4"/>
      <c r="X3" s="3" t="str">
        <f>RAW!A4</f>
        <v>BBB</v>
      </c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</row>
    <row r="4" spans="1:40" x14ac:dyDescent="0.45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4"/>
      <c r="X4" s="3">
        <f>RAW!A5</f>
        <v>0</v>
      </c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</row>
    <row r="5" spans="1:40" x14ac:dyDescent="0.45">
      <c r="A5" s="20"/>
      <c r="B5" s="6" t="s">
        <v>1</v>
      </c>
      <c r="C5" s="76" t="str">
        <f>VLOOKUP($C$3,RAW!$A$2:$D$100,2,0)</f>
        <v>A BU</v>
      </c>
      <c r="D5" s="76"/>
      <c r="E5" s="23" t="s">
        <v>3</v>
      </c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4"/>
      <c r="X5" s="3">
        <f>RAW!A6</f>
        <v>0</v>
      </c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</row>
    <row r="6" spans="1:40" x14ac:dyDescent="0.45">
      <c r="A6" s="20"/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4"/>
      <c r="X6" s="3">
        <f>RAW!A7</f>
        <v>0</v>
      </c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</row>
    <row r="7" spans="1:40" x14ac:dyDescent="0.45">
      <c r="A7" s="20"/>
      <c r="B7" s="6" t="s">
        <v>6</v>
      </c>
      <c r="C7" s="76" t="str">
        <f>VLOOKUP($C$3,RAW!$A$2:$D$100,3,0)</f>
        <v>A Team</v>
      </c>
      <c r="D7" s="76"/>
      <c r="E7" s="23" t="s">
        <v>3</v>
      </c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4"/>
      <c r="X7" s="3">
        <f>RAW!A8</f>
        <v>0</v>
      </c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</row>
    <row r="8" spans="1:40" x14ac:dyDescent="0.45">
      <c r="A8" s="20"/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4"/>
      <c r="X8" s="3">
        <f>RAW!A9</f>
        <v>0</v>
      </c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</row>
    <row r="9" spans="1:40" x14ac:dyDescent="0.45">
      <c r="A9" s="20"/>
      <c r="B9" s="6" t="s">
        <v>5</v>
      </c>
      <c r="C9" s="76" t="str">
        <f>VLOOKUP($C$3,RAW!$A$2:$D$100,4,0)</f>
        <v>A Sales</v>
      </c>
      <c r="D9" s="76"/>
      <c r="E9" s="23" t="s">
        <v>3</v>
      </c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4"/>
      <c r="X9" s="3">
        <f>RAW!A10</f>
        <v>0</v>
      </c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</row>
    <row r="10" spans="1:40" x14ac:dyDescent="0.45">
      <c r="A10" s="20"/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4"/>
      <c r="X10" s="3">
        <f>RAW!A11</f>
        <v>0</v>
      </c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</row>
    <row r="11" spans="1:40" ht="17.5" x14ac:dyDescent="0.45">
      <c r="A11" s="20"/>
      <c r="B11" s="21" t="s">
        <v>7</v>
      </c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4"/>
      <c r="X11" s="3">
        <f>RAW!A12</f>
        <v>0</v>
      </c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</row>
    <row r="12" spans="1:40" x14ac:dyDescent="0.45">
      <c r="A12" s="20"/>
      <c r="B12" s="24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4"/>
      <c r="X12" s="3">
        <f>RAW!A13</f>
        <v>0</v>
      </c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</row>
    <row r="13" spans="1:40" x14ac:dyDescent="0.45">
      <c r="A13" s="20"/>
      <c r="B13" s="24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4"/>
      <c r="X13" s="3">
        <f>RAW!A14</f>
        <v>0</v>
      </c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</row>
    <row r="14" spans="1:40" x14ac:dyDescent="0.45">
      <c r="A14" s="20"/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4"/>
      <c r="X14" s="3">
        <f>RAW!A15</f>
        <v>0</v>
      </c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</row>
    <row r="15" spans="1:40" x14ac:dyDescent="0.45">
      <c r="A15" s="20"/>
      <c r="B15" s="24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4"/>
      <c r="X15" s="3">
        <f>RAW!A16</f>
        <v>0</v>
      </c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</row>
    <row r="16" spans="1:40" x14ac:dyDescent="0.45">
      <c r="A16" s="20"/>
      <c r="B16" s="24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>
        <v>15</v>
      </c>
      <c r="N16" s="20">
        <f>M16+1</f>
        <v>16</v>
      </c>
      <c r="O16" s="20">
        <f t="shared" ref="O16:R16" si="0">N16+1</f>
        <v>17</v>
      </c>
      <c r="P16" s="20">
        <f t="shared" si="0"/>
        <v>18</v>
      </c>
      <c r="Q16" s="20">
        <f t="shared" si="0"/>
        <v>19</v>
      </c>
      <c r="R16" s="20">
        <f t="shared" si="0"/>
        <v>20</v>
      </c>
      <c r="S16" s="20"/>
      <c r="T16" s="20"/>
      <c r="U16" s="20"/>
      <c r="V16" s="20"/>
      <c r="W16" s="4"/>
      <c r="X16" s="3">
        <f>RAW!A17</f>
        <v>0</v>
      </c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</row>
    <row r="17" spans="1:40" x14ac:dyDescent="0.45">
      <c r="A17" s="20"/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14" t="str">
        <f>$C$3</f>
        <v>AAA</v>
      </c>
      <c r="M17" s="11" t="str">
        <f>RAW!$O$2</f>
        <v>P1</v>
      </c>
      <c r="N17" s="11" t="str">
        <f>RAW!$P$2</f>
        <v>P2</v>
      </c>
      <c r="O17" s="11" t="str">
        <f>RAW!$Q$2</f>
        <v>P3</v>
      </c>
      <c r="P17" s="11" t="str">
        <f>RAW!$R$2</f>
        <v>P4</v>
      </c>
      <c r="Q17" s="11" t="str">
        <f>RAW!$S$2</f>
        <v>P5</v>
      </c>
      <c r="R17" s="11" t="str">
        <f>RAW!$T$2</f>
        <v>Others</v>
      </c>
      <c r="S17" s="41" t="str">
        <f>RAW!$V$2</f>
        <v>Comment</v>
      </c>
      <c r="T17" s="42"/>
      <c r="U17" s="42"/>
      <c r="V17" s="43"/>
      <c r="W17" s="4"/>
      <c r="X17" s="3">
        <f>RAW!A18</f>
        <v>0</v>
      </c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</row>
    <row r="18" spans="1:40" x14ac:dyDescent="0.45">
      <c r="A18" s="20"/>
      <c r="B18" s="24"/>
      <c r="C18" s="20"/>
      <c r="D18" s="20"/>
      <c r="E18" s="20"/>
      <c r="F18" s="20"/>
      <c r="G18" s="20"/>
      <c r="H18" s="20"/>
      <c r="I18" s="20"/>
      <c r="J18" s="20"/>
      <c r="K18" s="20"/>
      <c r="L18" s="15" t="s">
        <v>31</v>
      </c>
      <c r="M18" s="12">
        <f>VLOOKUP($C$3,RAW!$A$2:$AD$100,M$16,0)</f>
        <v>40</v>
      </c>
      <c r="N18" s="12">
        <f>VLOOKUP($C$3,RAW!$A$2:$AD$100,N$16,0)</f>
        <v>10</v>
      </c>
      <c r="O18" s="12">
        <f>VLOOKUP($C$3,RAW!$A$2:$AD$100,O$16,0)</f>
        <v>30</v>
      </c>
      <c r="P18" s="12">
        <f>VLOOKUP($C$3,RAW!$A$2:$AD$100,P$16,0)</f>
        <v>20</v>
      </c>
      <c r="Q18" s="12">
        <f>VLOOKUP($C$3,RAW!$A$2:$AD$100,Q$16,0)</f>
        <v>20</v>
      </c>
      <c r="R18" s="12">
        <f>VLOOKUP($C$3,RAW!$A$2:$AD$100,R$16,0)</f>
        <v>10</v>
      </c>
      <c r="S18" s="68" t="str">
        <f>VLOOKUP($C$3,RAW!$A$2:$BC$100,22,0)</f>
        <v>고객사의 실적부진으로 기존 project가 취소되어 예상보다 낮은 결과입니다.</v>
      </c>
      <c r="T18" s="69"/>
      <c r="U18" s="69"/>
      <c r="V18" s="70"/>
      <c r="W18" s="4"/>
      <c r="X18" s="3">
        <f>RAW!A19</f>
        <v>0</v>
      </c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</row>
    <row r="19" spans="1:40" x14ac:dyDescent="0.45">
      <c r="A19" s="20"/>
      <c r="B19" s="24"/>
      <c r="C19" s="20"/>
      <c r="D19" s="20"/>
      <c r="E19" s="20"/>
      <c r="F19" s="20"/>
      <c r="G19" s="20"/>
      <c r="H19" s="20"/>
      <c r="I19" s="20"/>
      <c r="J19" s="20"/>
      <c r="K19" s="20"/>
      <c r="L19" s="16" t="s">
        <v>32</v>
      </c>
      <c r="M19" s="8">
        <f t="shared" ref="M19:R19" si="1">M18/$I$28</f>
        <v>0.30769230769230771</v>
      </c>
      <c r="N19" s="8">
        <f t="shared" si="1"/>
        <v>7.6923076923076927E-2</v>
      </c>
      <c r="O19" s="8">
        <f t="shared" si="1"/>
        <v>0.23076923076923078</v>
      </c>
      <c r="P19" s="8">
        <f t="shared" si="1"/>
        <v>0.15384615384615385</v>
      </c>
      <c r="Q19" s="8">
        <f t="shared" si="1"/>
        <v>0.15384615384615385</v>
      </c>
      <c r="R19" s="8">
        <f t="shared" si="1"/>
        <v>7.6923076923076927E-2</v>
      </c>
      <c r="S19" s="71"/>
      <c r="T19" s="72"/>
      <c r="U19" s="72"/>
      <c r="V19" s="73"/>
      <c r="W19" s="4"/>
      <c r="X19" s="3">
        <f>RAW!A20</f>
        <v>0</v>
      </c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</row>
    <row r="20" spans="1:40" x14ac:dyDescent="0.45">
      <c r="A20" s="20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4"/>
      <c r="X20" s="3">
        <f>RAW!A21</f>
        <v>0</v>
      </c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</row>
    <row r="21" spans="1:40" ht="17.5" x14ac:dyDescent="0.45">
      <c r="A21" s="20"/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1" t="s">
        <v>28</v>
      </c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4"/>
      <c r="X21" s="3">
        <f>RAW!A22</f>
        <v>0</v>
      </c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</row>
    <row r="22" spans="1:40" x14ac:dyDescent="0.45">
      <c r="A22" s="20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4"/>
      <c r="X22" s="3">
        <f>RAW!A23</f>
        <v>0</v>
      </c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</row>
    <row r="23" spans="1:40" x14ac:dyDescent="0.45">
      <c r="A23" s="20"/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4"/>
      <c r="X23" s="3">
        <f>RAW!A24</f>
        <v>0</v>
      </c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</row>
    <row r="24" spans="1:40" x14ac:dyDescent="0.45">
      <c r="A24" s="20"/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4"/>
      <c r="X24" s="3">
        <f>RAW!A25</f>
        <v>0</v>
      </c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</row>
    <row r="25" spans="1:40" x14ac:dyDescent="0.45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4"/>
      <c r="X25" s="3">
        <f>RAW!A26</f>
        <v>0</v>
      </c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</row>
    <row r="26" spans="1:40" x14ac:dyDescent="0.45">
      <c r="A26" s="20"/>
      <c r="B26" s="20"/>
      <c r="C26" s="20">
        <v>8</v>
      </c>
      <c r="D26" s="20">
        <f>C26+1</f>
        <v>9</v>
      </c>
      <c r="E26" s="20">
        <f t="shared" ref="E26:I26" si="2">D26+1</f>
        <v>10</v>
      </c>
      <c r="F26" s="20">
        <f t="shared" si="2"/>
        <v>11</v>
      </c>
      <c r="G26" s="20">
        <f t="shared" si="2"/>
        <v>12</v>
      </c>
      <c r="H26" s="20">
        <f t="shared" si="2"/>
        <v>13</v>
      </c>
      <c r="I26" s="20">
        <f t="shared" si="2"/>
        <v>14</v>
      </c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4"/>
      <c r="X26" s="3">
        <f>RAW!A27</f>
        <v>0</v>
      </c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</row>
    <row r="27" spans="1:40" x14ac:dyDescent="0.45">
      <c r="A27" s="20"/>
      <c r="B27" s="14" t="str">
        <f>$C$3</f>
        <v>AAA</v>
      </c>
      <c r="C27" s="11" t="str">
        <f>RAW!H2</f>
        <v>C1</v>
      </c>
      <c r="D27" s="11" t="str">
        <f>RAW!I2</f>
        <v>C2</v>
      </c>
      <c r="E27" s="11" t="str">
        <f>RAW!J2</f>
        <v>C3</v>
      </c>
      <c r="F27" s="11" t="str">
        <f>RAW!K2</f>
        <v>C4</v>
      </c>
      <c r="G27" s="11" t="str">
        <f>RAW!L2</f>
        <v>C5</v>
      </c>
      <c r="H27" s="11" t="str">
        <f>RAW!M2</f>
        <v>Others</v>
      </c>
      <c r="I27" s="11" t="str">
        <f>RAW!N2</f>
        <v>SOW</v>
      </c>
      <c r="J27" s="11" t="s">
        <v>9</v>
      </c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4"/>
      <c r="X27" s="3">
        <f>RAW!A28</f>
        <v>0</v>
      </c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</row>
    <row r="28" spans="1:40" x14ac:dyDescent="0.45">
      <c r="A28" s="20"/>
      <c r="B28" s="15" t="s">
        <v>9</v>
      </c>
      <c r="C28" s="12">
        <f>VLOOKUP($B$27,RAW!$A$2:$N$100,C$26,0)</f>
        <v>380</v>
      </c>
      <c r="D28" s="12">
        <f>VLOOKUP($B$27,RAW!$A$2:$N$100,D$26,0)</f>
        <v>70</v>
      </c>
      <c r="E28" s="12">
        <f>VLOOKUP($B$27,RAW!$A$2:$N$100,E$26,0)</f>
        <v>210</v>
      </c>
      <c r="F28" s="12">
        <f>VLOOKUP($B$27,RAW!$A$2:$N$100,F$26,0)</f>
        <v>0</v>
      </c>
      <c r="G28" s="12">
        <f>VLOOKUP($B$27,RAW!$A$2:$N$100,G$26,0)</f>
        <v>110</v>
      </c>
      <c r="H28" s="12">
        <f>VLOOKUP($B$27,RAW!$A$2:$N$100,H$26,0)</f>
        <v>100</v>
      </c>
      <c r="I28" s="13">
        <f>VLOOKUP($B$27,RAW!$A$2:$N$100,I$26,0)</f>
        <v>130</v>
      </c>
      <c r="J28" s="13">
        <f>SUM(C28:I28)</f>
        <v>1000</v>
      </c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4"/>
      <c r="X28" s="3">
        <f>RAW!A29</f>
        <v>0</v>
      </c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</row>
    <row r="29" spans="1:40" x14ac:dyDescent="0.45">
      <c r="A29" s="20"/>
      <c r="B29" s="16" t="s">
        <v>7</v>
      </c>
      <c r="C29" s="8">
        <f>C28/$J$28</f>
        <v>0.38</v>
      </c>
      <c r="D29" s="8">
        <f t="shared" ref="D29:I29" si="3">D28/$J$28</f>
        <v>7.0000000000000007E-2</v>
      </c>
      <c r="E29" s="8">
        <f t="shared" si="3"/>
        <v>0.21</v>
      </c>
      <c r="F29" s="8">
        <f t="shared" si="3"/>
        <v>0</v>
      </c>
      <c r="G29" s="8">
        <f t="shared" si="3"/>
        <v>0.11</v>
      </c>
      <c r="H29" s="8">
        <f t="shared" si="3"/>
        <v>0.1</v>
      </c>
      <c r="I29" s="7">
        <f t="shared" si="3"/>
        <v>0.13</v>
      </c>
      <c r="J29" s="7">
        <f>SUM(C29:I29)</f>
        <v>1</v>
      </c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4"/>
      <c r="X29" s="3">
        <f>RAW!A30</f>
        <v>0</v>
      </c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</row>
    <row r="30" spans="1:40" x14ac:dyDescent="0.45">
      <c r="A30" s="20"/>
      <c r="B30" s="20"/>
      <c r="C30" s="23">
        <v>32</v>
      </c>
      <c r="D30" s="23">
        <f>C30+1</f>
        <v>33</v>
      </c>
      <c r="E30" s="23">
        <f t="shared" ref="E30:H31" si="4">D30+1</f>
        <v>34</v>
      </c>
      <c r="F30" s="23">
        <f t="shared" si="4"/>
        <v>35</v>
      </c>
      <c r="G30" s="23">
        <f t="shared" si="4"/>
        <v>36</v>
      </c>
      <c r="H30" s="23">
        <f t="shared" si="4"/>
        <v>37</v>
      </c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4"/>
      <c r="X30" s="3">
        <f>RAW!A31</f>
        <v>0</v>
      </c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</row>
    <row r="31" spans="1:40" ht="17.5" x14ac:dyDescent="0.45">
      <c r="A31" s="20"/>
      <c r="B31" s="21" t="s">
        <v>48</v>
      </c>
      <c r="C31" s="23">
        <f>H30+1</f>
        <v>38</v>
      </c>
      <c r="D31" s="23">
        <f>C31+1</f>
        <v>39</v>
      </c>
      <c r="E31" s="23">
        <f t="shared" si="4"/>
        <v>40</v>
      </c>
      <c r="F31" s="23">
        <f t="shared" si="4"/>
        <v>41</v>
      </c>
      <c r="G31" s="23">
        <f t="shared" si="4"/>
        <v>42</v>
      </c>
      <c r="H31" s="23">
        <f t="shared" si="4"/>
        <v>43</v>
      </c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4"/>
      <c r="X31" s="3">
        <f>RAW!A32</f>
        <v>0</v>
      </c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</row>
    <row r="32" spans="1:40" x14ac:dyDescent="0.45">
      <c r="A32" s="20"/>
      <c r="B32" s="11" t="s">
        <v>46</v>
      </c>
      <c r="C32" s="11" t="s">
        <v>34</v>
      </c>
      <c r="D32" s="18" t="s">
        <v>35</v>
      </c>
      <c r="E32" s="18" t="s">
        <v>36</v>
      </c>
      <c r="F32" s="18" t="s">
        <v>37</v>
      </c>
      <c r="G32" s="18" t="s">
        <v>38</v>
      </c>
      <c r="H32" s="19" t="s">
        <v>39</v>
      </c>
      <c r="I32" s="41" t="s">
        <v>26</v>
      </c>
      <c r="J32" s="43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4"/>
      <c r="X32" s="3">
        <f>RAW!A33</f>
        <v>0</v>
      </c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</row>
    <row r="33" spans="1:40" ht="15" customHeight="1" x14ac:dyDescent="0.45">
      <c r="A33" s="20"/>
      <c r="B33" s="66" t="s">
        <v>51</v>
      </c>
      <c r="C33" s="56">
        <f>VLOOKUP($C$3,RAW!$A$2:$BC$100,C$30,0)</f>
        <v>0</v>
      </c>
      <c r="D33" s="56" t="str">
        <f>VLOOKUP($C$3,RAW!$A$2:$BC$100,D$30,0)</f>
        <v>P2, 10
Others, 5</v>
      </c>
      <c r="E33" s="56">
        <f>VLOOKUP($C$3,RAW!$A$2:$BC$100,E$30,0)</f>
        <v>0</v>
      </c>
      <c r="F33" s="56" t="str">
        <f>VLOOKUP($C$3,RAW!$A$2:$BC$100,F$30,0)</f>
        <v>P1, 40</v>
      </c>
      <c r="G33" s="56">
        <f>VLOOKUP($C$3,RAW!$A$2:$BC$100,G$30,0)</f>
        <v>0</v>
      </c>
      <c r="H33" s="56" t="str">
        <f>VLOOKUP($C$3,RAW!$A$2:$BC$100,H$30,0)</f>
        <v>P3, 30</v>
      </c>
      <c r="I33" s="60" t="str">
        <f>VLOOKUP($C$3,RAW!$A$2:$BC$100,31,0)</f>
        <v>매주 방문하여 관계유지하며 경쟁사 특히 C2에서 주는 불편함 파악에 주력</v>
      </c>
      <c r="J33" s="61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4"/>
      <c r="X33" s="3">
        <f>RAW!A34</f>
        <v>0</v>
      </c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</row>
    <row r="34" spans="1:40" x14ac:dyDescent="0.45">
      <c r="A34" s="20"/>
      <c r="B34" s="67"/>
      <c r="C34" s="57"/>
      <c r="D34" s="57"/>
      <c r="E34" s="57"/>
      <c r="F34" s="57"/>
      <c r="G34" s="57"/>
      <c r="H34" s="57"/>
      <c r="I34" s="62"/>
      <c r="J34" s="63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4"/>
      <c r="X34" s="3">
        <f>RAW!A35</f>
        <v>0</v>
      </c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</row>
    <row r="35" spans="1:40" x14ac:dyDescent="0.45">
      <c r="A35" s="20"/>
      <c r="B35" s="53" t="s">
        <v>52</v>
      </c>
      <c r="C35" s="53">
        <f>VLOOKUP($C$3,RAW!$A$2:$BC$100,C$46,0)</f>
        <v>0</v>
      </c>
      <c r="D35" s="53" t="str">
        <f>VLOOKUP($C$3,RAW!$A$2:$BC$100,D$46,0)</f>
        <v>bbb
ooo</v>
      </c>
      <c r="E35" s="53">
        <f>VLOOKUP($C$3,RAW!$A$2:$BC$100,E$46,0)</f>
        <v>0</v>
      </c>
      <c r="F35" s="53" t="str">
        <f>VLOOKUP($C$3,RAW!$A$2:$BC$100,F$46,0)</f>
        <v>aaa</v>
      </c>
      <c r="G35" s="53">
        <f>VLOOKUP($C$3,RAW!$A$2:$BC$100,G$46,0)</f>
        <v>0</v>
      </c>
      <c r="H35" s="53" t="str">
        <f>VLOOKUP($C$3,RAW!$A$2:$BC$100,H$46,0)</f>
        <v>ccc</v>
      </c>
      <c r="I35" s="62"/>
      <c r="J35" s="63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4"/>
      <c r="X35" s="3">
        <f>RAW!A36</f>
        <v>0</v>
      </c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</row>
    <row r="36" spans="1:40" x14ac:dyDescent="0.45">
      <c r="A36" s="20"/>
      <c r="B36" s="54"/>
      <c r="C36" s="54"/>
      <c r="D36" s="54"/>
      <c r="E36" s="54"/>
      <c r="F36" s="54"/>
      <c r="G36" s="54"/>
      <c r="H36" s="54"/>
      <c r="I36" s="62"/>
      <c r="J36" s="63"/>
      <c r="K36" s="20"/>
      <c r="L36" s="20"/>
      <c r="M36" s="20">
        <v>23</v>
      </c>
      <c r="N36" s="20">
        <f>M36+1</f>
        <v>24</v>
      </c>
      <c r="O36" s="20">
        <f t="shared" ref="O36:R36" si="5">N36+1</f>
        <v>25</v>
      </c>
      <c r="P36" s="20">
        <f t="shared" si="5"/>
        <v>26</v>
      </c>
      <c r="Q36" s="20">
        <f t="shared" si="5"/>
        <v>27</v>
      </c>
      <c r="R36" s="20">
        <f t="shared" si="5"/>
        <v>28</v>
      </c>
      <c r="S36" s="20"/>
      <c r="T36" s="20"/>
      <c r="U36" s="20"/>
      <c r="V36" s="20"/>
      <c r="W36" s="4"/>
      <c r="X36" s="3">
        <f>RAW!A37</f>
        <v>0</v>
      </c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</row>
    <row r="37" spans="1:40" x14ac:dyDescent="0.45">
      <c r="A37" s="20"/>
      <c r="B37" s="54"/>
      <c r="C37" s="54"/>
      <c r="D37" s="54"/>
      <c r="E37" s="54"/>
      <c r="F37" s="54"/>
      <c r="G37" s="54"/>
      <c r="H37" s="54"/>
      <c r="I37" s="62"/>
      <c r="J37" s="63"/>
      <c r="K37" s="20"/>
      <c r="L37" s="14" t="str">
        <f>$C$3</f>
        <v>AAA</v>
      </c>
      <c r="M37" s="11" t="str">
        <f>RAW!$W$2</f>
        <v>P1</v>
      </c>
      <c r="N37" s="11" t="str">
        <f>RAW!$X$2</f>
        <v>P2</v>
      </c>
      <c r="O37" s="11" t="str">
        <f>RAW!$Y$2</f>
        <v>P3</v>
      </c>
      <c r="P37" s="11" t="str">
        <f>RAW!$Z$2</f>
        <v>P4</v>
      </c>
      <c r="Q37" s="11" t="str">
        <f>RAW!$AA$2</f>
        <v>P5</v>
      </c>
      <c r="R37" s="11" t="str">
        <f>RAW!$AB$2</f>
        <v>Others</v>
      </c>
      <c r="S37" s="41" t="str">
        <f>RAW!$AD$2</f>
        <v>Comment</v>
      </c>
      <c r="T37" s="42" t="e">
        <f>RAW!#REF!</f>
        <v>#REF!</v>
      </c>
      <c r="U37" s="42" t="e">
        <f>RAW!#REF!</f>
        <v>#REF!</v>
      </c>
      <c r="V37" s="43" t="e">
        <f>RAW!#REF!</f>
        <v>#REF!</v>
      </c>
      <c r="W37" s="4"/>
      <c r="X37" s="3">
        <f>RAW!A38</f>
        <v>0</v>
      </c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</row>
    <row r="38" spans="1:40" x14ac:dyDescent="0.45">
      <c r="A38" s="20"/>
      <c r="B38" s="55"/>
      <c r="C38" s="55"/>
      <c r="D38" s="55"/>
      <c r="E38" s="55"/>
      <c r="F38" s="55"/>
      <c r="G38" s="55"/>
      <c r="H38" s="55"/>
      <c r="I38" s="62"/>
      <c r="J38" s="63"/>
      <c r="K38" s="20"/>
      <c r="L38" s="15" t="s">
        <v>31</v>
      </c>
      <c r="M38" s="12">
        <f>VLOOKUP($C$3,RAW!$A$2:$AD$100,M$36,0)</f>
        <v>60</v>
      </c>
      <c r="N38" s="12">
        <f>VLOOKUP($C$3,RAW!$A$2:$AD$100,N$36,0)</f>
        <v>10</v>
      </c>
      <c r="O38" s="12">
        <f>VLOOKUP($C$3,RAW!$A$2:$AD$100,O$36,0)</f>
        <v>30</v>
      </c>
      <c r="P38" s="12">
        <f>VLOOKUP($C$3,RAW!$A$2:$AD$100,P$36,0)</f>
        <v>20</v>
      </c>
      <c r="Q38" s="12">
        <f>VLOOKUP($C$3,RAW!$A$2:$AD$100,Q$36,0)</f>
        <v>20</v>
      </c>
      <c r="R38" s="12">
        <f>VLOOKUP($C$3,RAW!$A$2:$AD$100,R$36,0)</f>
        <v>10</v>
      </c>
      <c r="S38" s="68" t="str">
        <f>VLOOKUP($C$3,RAW!$A$2:$BC$100,30,0)</f>
        <v>C2가 소량가지고 있는 MS를 가져와, P1의 MS를 20 늘리는 동시에 다른 제품들은 지난해와 같은 수준으로 지키겠습니다.</v>
      </c>
      <c r="T38" s="69"/>
      <c r="U38" s="69"/>
      <c r="V38" s="70"/>
      <c r="W38" s="4"/>
      <c r="X38" s="3">
        <f>RAW!A39</f>
        <v>0</v>
      </c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</row>
    <row r="39" spans="1:40" x14ac:dyDescent="0.45">
      <c r="A39" s="20"/>
      <c r="B39" s="11" t="s">
        <v>47</v>
      </c>
      <c r="C39" s="31" t="s">
        <v>40</v>
      </c>
      <c r="D39" s="32" t="s">
        <v>41</v>
      </c>
      <c r="E39" s="32" t="s">
        <v>42</v>
      </c>
      <c r="F39" s="32" t="s">
        <v>43</v>
      </c>
      <c r="G39" s="32" t="s">
        <v>44</v>
      </c>
      <c r="H39" s="33" t="s">
        <v>45</v>
      </c>
      <c r="I39" s="62"/>
      <c r="J39" s="63"/>
      <c r="K39" s="20"/>
      <c r="L39" s="16" t="s">
        <v>32</v>
      </c>
      <c r="M39" s="8">
        <f t="shared" ref="M39:R39" si="6">M38/$I$28</f>
        <v>0.46153846153846156</v>
      </c>
      <c r="N39" s="8">
        <f t="shared" si="6"/>
        <v>7.6923076923076927E-2</v>
      </c>
      <c r="O39" s="8">
        <f t="shared" si="6"/>
        <v>0.23076923076923078</v>
      </c>
      <c r="P39" s="8">
        <f t="shared" si="6"/>
        <v>0.15384615384615385</v>
      </c>
      <c r="Q39" s="8">
        <f t="shared" si="6"/>
        <v>0.15384615384615385</v>
      </c>
      <c r="R39" s="8">
        <f t="shared" si="6"/>
        <v>7.6923076923076927E-2</v>
      </c>
      <c r="S39" s="71"/>
      <c r="T39" s="72"/>
      <c r="U39" s="72"/>
      <c r="V39" s="73"/>
      <c r="W39" s="4"/>
      <c r="X39" s="3">
        <f>RAW!A40</f>
        <v>0</v>
      </c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</row>
    <row r="40" spans="1:40" x14ac:dyDescent="0.45">
      <c r="A40" s="4"/>
      <c r="B40" s="66" t="s">
        <v>51</v>
      </c>
      <c r="C40" s="56">
        <f>VLOOKUP($C$3,RAW!$A$2:$BC$100,C$31,0)</f>
        <v>0</v>
      </c>
      <c r="D40" s="56" t="str">
        <f>VLOOKUP($C$3,RAW!$A$2:$BC$100,D$31,0)</f>
        <v>P4, 20
P5, 20</v>
      </c>
      <c r="E40" s="56">
        <f>VLOOKUP($C$3,RAW!$A$2:$BC$100,E$31,0)</f>
        <v>0</v>
      </c>
      <c r="F40" s="56">
        <f>VLOOKUP($C$3,RAW!$A$2:$BC$100,F$31,0)</f>
        <v>0</v>
      </c>
      <c r="G40" s="56" t="str">
        <f>VLOOKUP($C$3,RAW!$A$2:$BC$100,G$31,0)</f>
        <v>P1, 20</v>
      </c>
      <c r="H40" s="56">
        <f>VLOOKUP($C$3,RAW!$A$2:$BC$100,H$31,0)</f>
        <v>0</v>
      </c>
      <c r="I40" s="62"/>
      <c r="J40" s="63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3">
        <f>RAW!A41</f>
        <v>0</v>
      </c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</row>
    <row r="41" spans="1:40" ht="17.5" x14ac:dyDescent="0.45">
      <c r="A41" s="4"/>
      <c r="B41" s="67"/>
      <c r="C41" s="57">
        <f>VLOOKUP($C$3,RAW!$A$2:$BC$100,C$47,0)</f>
        <v>0</v>
      </c>
      <c r="D41" s="57" t="str">
        <f>VLOOKUP($C$3,RAW!$A$2:$BC$100,D$47,0)</f>
        <v>ddd</v>
      </c>
      <c r="E41" s="57">
        <f>VLOOKUP($C$3,RAW!$A$2:$BC$100,E$47,0)</f>
        <v>0</v>
      </c>
      <c r="F41" s="57">
        <f>VLOOKUP($C$3,RAW!$A$2:$BC$100,F$47,0)</f>
        <v>0</v>
      </c>
      <c r="G41" s="57" t="str">
        <f>VLOOKUP($C$3,RAW!$A$2:$BC$100,G$47,0)</f>
        <v>aaa2</v>
      </c>
      <c r="H41" s="57">
        <f>VLOOKUP($C$3,RAW!$A$2:$BC$100,H$47,0)</f>
        <v>0</v>
      </c>
      <c r="I41" s="62"/>
      <c r="J41" s="63"/>
      <c r="K41" s="4"/>
      <c r="L41" s="21" t="s">
        <v>53</v>
      </c>
      <c r="M41" s="5"/>
      <c r="N41" s="5"/>
      <c r="O41" s="5"/>
      <c r="P41" s="5"/>
      <c r="Q41" s="5"/>
      <c r="R41" s="5"/>
      <c r="S41" s="4"/>
      <c r="T41" s="4"/>
      <c r="U41" s="4"/>
      <c r="V41" s="4"/>
      <c r="W41" s="4"/>
      <c r="X41" s="3">
        <f>RAW!A42</f>
        <v>0</v>
      </c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</row>
    <row r="42" spans="1:40" x14ac:dyDescent="0.45">
      <c r="A42" s="4"/>
      <c r="B42" s="53" t="s">
        <v>52</v>
      </c>
      <c r="C42" s="53">
        <f>VLOOKUP($C$3,RAW!$A$2:$BC$100,C$47,0)</f>
        <v>0</v>
      </c>
      <c r="D42" s="53" t="str">
        <f>VLOOKUP($C$3,RAW!$A$2:$BC$100,D$47,0)</f>
        <v>ddd</v>
      </c>
      <c r="E42" s="53">
        <f>VLOOKUP($C$3,RAW!$A$2:$BC$100,E$47,0)</f>
        <v>0</v>
      </c>
      <c r="F42" s="53">
        <f>VLOOKUP($C$3,RAW!$A$2:$BC$100,F$47,0)</f>
        <v>0</v>
      </c>
      <c r="G42" s="53" t="str">
        <f>VLOOKUP($C$3,RAW!$A$2:$BC$100,G$47,0)</f>
        <v>aaa2</v>
      </c>
      <c r="H42" s="53">
        <f>VLOOKUP($C$3,RAW!$A$2:$BC$100,H$47,0)</f>
        <v>0</v>
      </c>
      <c r="I42" s="62"/>
      <c r="J42" s="63"/>
      <c r="K42" s="4"/>
      <c r="L42" s="17" t="str">
        <f>$C$9</f>
        <v>A Sales</v>
      </c>
      <c r="M42" s="11" t="str">
        <f>RAW!$W$2</f>
        <v>P1</v>
      </c>
      <c r="N42" s="11" t="str">
        <f>RAW!$X$2</f>
        <v>P2</v>
      </c>
      <c r="O42" s="11" t="str">
        <f>RAW!$Y$2</f>
        <v>P3</v>
      </c>
      <c r="P42" s="11" t="str">
        <f>RAW!$Z$2</f>
        <v>P4</v>
      </c>
      <c r="Q42" s="11" t="str">
        <f>RAW!$AA$2</f>
        <v>P5</v>
      </c>
      <c r="R42" s="11" t="str">
        <f>RAW!$AB$2</f>
        <v>Others</v>
      </c>
      <c r="S42" s="11" t="s">
        <v>64</v>
      </c>
      <c r="T42" s="41" t="s">
        <v>26</v>
      </c>
      <c r="U42" s="42"/>
      <c r="V42" s="43"/>
      <c r="W42" s="4"/>
      <c r="X42" s="3">
        <f>RAW!A43</f>
        <v>0</v>
      </c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</row>
    <row r="43" spans="1:40" x14ac:dyDescent="0.45">
      <c r="A43" s="4"/>
      <c r="B43" s="54"/>
      <c r="C43" s="54"/>
      <c r="D43" s="54"/>
      <c r="E43" s="54"/>
      <c r="F43" s="54"/>
      <c r="G43" s="54"/>
      <c r="H43" s="54"/>
      <c r="I43" s="62"/>
      <c r="J43" s="63"/>
      <c r="K43" s="4"/>
      <c r="L43" s="15" t="s">
        <v>27</v>
      </c>
      <c r="M43" s="12">
        <f>SUMIF(RAW!$D$3:$D$100,$L$42,RAW!$O$3:$O$100)</f>
        <v>40</v>
      </c>
      <c r="N43" s="12">
        <f>SUMIF(RAW!$D$3:$D$100,$L$42,RAW!$P$3:$P$100)</f>
        <v>10</v>
      </c>
      <c r="O43" s="12">
        <f>SUMIF(RAW!$D$3:$D$100,$L$42,RAW!$Q$3:$Q$100)</f>
        <v>30</v>
      </c>
      <c r="P43" s="12">
        <f>SUMIF(RAW!$D$3:$D$100,$L$42,RAW!$R$3:$R$100)</f>
        <v>20</v>
      </c>
      <c r="Q43" s="12">
        <f>SUMIF(RAW!$D$3:$D$100,$L$42,RAW!$S$3:$S$100)</f>
        <v>20</v>
      </c>
      <c r="R43" s="27">
        <f>SUMIF(RAW!$D$3:$D$100,$L$42,RAW!$T$3:$T$100)</f>
        <v>10</v>
      </c>
      <c r="S43" s="29" t="str">
        <f>HLOOKUP(MAX($M$45:$R$45),$M$45:$R$46,2,0)</f>
        <v>P1</v>
      </c>
      <c r="T43" s="44" t="s">
        <v>66</v>
      </c>
      <c r="U43" s="45"/>
      <c r="V43" s="46"/>
      <c r="W43" s="4"/>
      <c r="X43" s="3">
        <f>RAW!A44</f>
        <v>0</v>
      </c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</row>
    <row r="44" spans="1:40" ht="15" customHeight="1" x14ac:dyDescent="0.45">
      <c r="A44" s="4"/>
      <c r="B44" s="54"/>
      <c r="C44" s="54"/>
      <c r="D44" s="54"/>
      <c r="E44" s="54"/>
      <c r="F44" s="54"/>
      <c r="G44" s="54"/>
      <c r="H44" s="54"/>
      <c r="I44" s="62"/>
      <c r="J44" s="63"/>
      <c r="K44" s="4"/>
      <c r="L44" s="16" t="s">
        <v>28</v>
      </c>
      <c r="M44" s="25">
        <f>SUMIF(RAW!$D$3:$D$100,$L$42,RAW!$W$3:$W$100)</f>
        <v>60</v>
      </c>
      <c r="N44" s="25">
        <f>SUMIF(RAW!$D$3:$D$100,$L$42,RAW!$X$3:$X$100)</f>
        <v>10</v>
      </c>
      <c r="O44" s="25">
        <f>SUMIF(RAW!$D$3:$D$100,$L$42,RAW!$Y$3:$Y$100)</f>
        <v>30</v>
      </c>
      <c r="P44" s="25">
        <f>SUMIF(RAW!$D$3:$D$100,$L$42,RAW!$Z$3:$Z$100)</f>
        <v>20</v>
      </c>
      <c r="Q44" s="25">
        <f>SUMIF(RAW!$D$3:$D$100,$L$42,RAW!$AA$3:$AA$100)</f>
        <v>20</v>
      </c>
      <c r="R44" s="26">
        <f>SUMIF(RAW!$D$3:$D$100,$L$42,RAW!$AB$3:$AB$100)</f>
        <v>10</v>
      </c>
      <c r="S44" s="58" t="s">
        <v>65</v>
      </c>
      <c r="T44" s="47"/>
      <c r="U44" s="48"/>
      <c r="V44" s="49"/>
      <c r="W44" s="4"/>
      <c r="X44" s="3">
        <f>RAW!A45</f>
        <v>0</v>
      </c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</row>
    <row r="45" spans="1:40" x14ac:dyDescent="0.45">
      <c r="A45" s="4"/>
      <c r="B45" s="55"/>
      <c r="C45" s="55"/>
      <c r="D45" s="55"/>
      <c r="E45" s="55"/>
      <c r="F45" s="55"/>
      <c r="G45" s="55"/>
      <c r="H45" s="55"/>
      <c r="I45" s="64"/>
      <c r="J45" s="65"/>
      <c r="K45" s="4"/>
      <c r="L45" s="15" t="s">
        <v>50</v>
      </c>
      <c r="M45" s="28">
        <f>M44/M43-1</f>
        <v>0.5</v>
      </c>
      <c r="N45" s="28">
        <f t="shared" ref="N45" si="7">N44/N43-1</f>
        <v>0</v>
      </c>
      <c r="O45" s="28">
        <f t="shared" ref="O45" si="8">O44/O43-1</f>
        <v>0</v>
      </c>
      <c r="P45" s="28">
        <f t="shared" ref="P45" si="9">P44/P43-1</f>
        <v>0</v>
      </c>
      <c r="Q45" s="28">
        <f t="shared" ref="Q45" si="10">Q44/Q43-1</f>
        <v>0</v>
      </c>
      <c r="R45" s="28">
        <f t="shared" ref="R45" si="11">R44/R43-1</f>
        <v>0</v>
      </c>
      <c r="S45" s="59"/>
      <c r="T45" s="50"/>
      <c r="U45" s="51"/>
      <c r="V45" s="52"/>
      <c r="W45" s="4"/>
      <c r="X45" s="3">
        <f>RAW!A46</f>
        <v>0</v>
      </c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</row>
    <row r="46" spans="1:40" x14ac:dyDescent="0.45">
      <c r="A46" s="4"/>
      <c r="B46" s="4"/>
      <c r="C46" s="5">
        <f>H31+1</f>
        <v>44</v>
      </c>
      <c r="D46" s="5">
        <f>C46+1</f>
        <v>45</v>
      </c>
      <c r="E46" s="5">
        <f t="shared" ref="E46:E47" si="12">D46+1</f>
        <v>46</v>
      </c>
      <c r="F46" s="5">
        <f t="shared" ref="F46:F47" si="13">E46+1</f>
        <v>47</v>
      </c>
      <c r="G46" s="5">
        <f t="shared" ref="G46:G47" si="14">F46+1</f>
        <v>48</v>
      </c>
      <c r="H46" s="5">
        <f t="shared" ref="H46:H47" si="15">G46+1</f>
        <v>49</v>
      </c>
      <c r="I46" s="4"/>
      <c r="J46" s="4"/>
      <c r="K46" s="4"/>
      <c r="L46" s="4"/>
      <c r="M46" s="5" t="str">
        <f>M42</f>
        <v>P1</v>
      </c>
      <c r="N46" s="5" t="str">
        <f t="shared" ref="N46:R46" si="16">N42</f>
        <v>P2</v>
      </c>
      <c r="O46" s="5" t="str">
        <f t="shared" si="16"/>
        <v>P3</v>
      </c>
      <c r="P46" s="5" t="str">
        <f t="shared" si="16"/>
        <v>P4</v>
      </c>
      <c r="Q46" s="5" t="str">
        <f t="shared" si="16"/>
        <v>P5</v>
      </c>
      <c r="R46" s="5" t="str">
        <f t="shared" si="16"/>
        <v>Others</v>
      </c>
      <c r="S46" s="4"/>
      <c r="T46" s="4"/>
      <c r="U46" s="4"/>
      <c r="V46" s="4"/>
      <c r="W46" s="4"/>
      <c r="X46" s="3">
        <f>RAW!A47</f>
        <v>0</v>
      </c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</row>
    <row r="47" spans="1:40" ht="17.5" x14ac:dyDescent="0.45">
      <c r="A47" s="4"/>
      <c r="B47" s="21"/>
      <c r="C47" s="5">
        <f>H46+1</f>
        <v>50</v>
      </c>
      <c r="D47" s="5">
        <f>C47+1</f>
        <v>51</v>
      </c>
      <c r="E47" s="5">
        <f t="shared" si="12"/>
        <v>52</v>
      </c>
      <c r="F47" s="5">
        <f t="shared" si="13"/>
        <v>53</v>
      </c>
      <c r="G47" s="5">
        <f t="shared" si="14"/>
        <v>54</v>
      </c>
      <c r="H47" s="5">
        <f t="shared" si="15"/>
        <v>55</v>
      </c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3">
        <f>RAW!A48</f>
        <v>0</v>
      </c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</row>
    <row r="48" spans="1:40" ht="15" customHeight="1" x14ac:dyDescent="0.4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3">
        <f>RAW!A49</f>
        <v>0</v>
      </c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</row>
    <row r="49" spans="1:40" x14ac:dyDescent="0.4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3">
        <f>RAW!A50</f>
        <v>0</v>
      </c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</row>
    <row r="50" spans="1:40" x14ac:dyDescent="0.4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3">
        <f>RAW!A51</f>
        <v>0</v>
      </c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</row>
    <row r="51" spans="1:40" x14ac:dyDescent="0.4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3">
        <f>RAW!A52</f>
        <v>0</v>
      </c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</row>
    <row r="52" spans="1:40" x14ac:dyDescent="0.4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3">
        <f>RAW!A53</f>
        <v>0</v>
      </c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</row>
    <row r="53" spans="1:40" x14ac:dyDescent="0.4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3">
        <f>RAW!A54</f>
        <v>0</v>
      </c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</row>
    <row r="54" spans="1:40" x14ac:dyDescent="0.4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3">
        <f>RAW!A55</f>
        <v>0</v>
      </c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</row>
    <row r="55" spans="1:40" x14ac:dyDescent="0.4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3">
        <f>RAW!A56</f>
        <v>0</v>
      </c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</row>
    <row r="56" spans="1:40" x14ac:dyDescent="0.4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3">
        <f>RAW!A57</f>
        <v>0</v>
      </c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</row>
    <row r="57" spans="1:40" x14ac:dyDescent="0.4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3">
        <f>RAW!A58</f>
        <v>0</v>
      </c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</row>
    <row r="58" spans="1:40" x14ac:dyDescent="0.4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3">
        <f>RAW!A59</f>
        <v>0</v>
      </c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</row>
    <row r="59" spans="1:40" x14ac:dyDescent="0.4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3">
        <f>RAW!A60</f>
        <v>0</v>
      </c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</row>
    <row r="60" spans="1:40" x14ac:dyDescent="0.4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3">
        <f>RAW!A61</f>
        <v>0</v>
      </c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</row>
    <row r="61" spans="1:40" x14ac:dyDescent="0.4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3">
        <f>RAW!A62</f>
        <v>0</v>
      </c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</row>
    <row r="62" spans="1:40" x14ac:dyDescent="0.4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3">
        <f>RAW!A63</f>
        <v>0</v>
      </c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</row>
    <row r="63" spans="1:40" x14ac:dyDescent="0.4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3">
        <f>RAW!A64</f>
        <v>0</v>
      </c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</row>
    <row r="64" spans="1:40" x14ac:dyDescent="0.4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3">
        <f>RAW!A65</f>
        <v>0</v>
      </c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</row>
    <row r="65" spans="1:40" x14ac:dyDescent="0.4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3">
        <f>RAW!A66</f>
        <v>0</v>
      </c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</row>
    <row r="66" spans="1:40" x14ac:dyDescent="0.4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3">
        <f>RAW!A67</f>
        <v>0</v>
      </c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</row>
    <row r="67" spans="1:40" x14ac:dyDescent="0.4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3">
        <f>RAW!A68</f>
        <v>0</v>
      </c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</row>
    <row r="68" spans="1:40" ht="15" customHeight="1" x14ac:dyDescent="0.4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3">
        <f>RAW!A69</f>
        <v>0</v>
      </c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</row>
    <row r="69" spans="1:40" x14ac:dyDescent="0.4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3">
        <f>RAW!A70</f>
        <v>0</v>
      </c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</row>
    <row r="70" spans="1:40" x14ac:dyDescent="0.4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3">
        <f>RAW!A71</f>
        <v>0</v>
      </c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</row>
    <row r="71" spans="1:40" x14ac:dyDescent="0.4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3">
        <f>RAW!A72</f>
        <v>0</v>
      </c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</row>
    <row r="72" spans="1:40" x14ac:dyDescent="0.4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3">
        <f>RAW!A73</f>
        <v>0</v>
      </c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</row>
    <row r="73" spans="1:40" x14ac:dyDescent="0.4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3">
        <f>RAW!A74</f>
        <v>0</v>
      </c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</row>
    <row r="74" spans="1:40" x14ac:dyDescent="0.4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3">
        <f>RAW!A75</f>
        <v>0</v>
      </c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</row>
    <row r="75" spans="1:40" x14ac:dyDescent="0.4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3">
        <f>RAW!A76</f>
        <v>0</v>
      </c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</row>
    <row r="76" spans="1:40" x14ac:dyDescent="0.4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3">
        <f>RAW!A77</f>
        <v>0</v>
      </c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</row>
    <row r="77" spans="1:40" x14ac:dyDescent="0.4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3">
        <f>RAW!A78</f>
        <v>0</v>
      </c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</row>
    <row r="78" spans="1:40" x14ac:dyDescent="0.4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3">
        <f>RAW!A79</f>
        <v>0</v>
      </c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</row>
    <row r="79" spans="1:40" x14ac:dyDescent="0.4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3">
        <f>RAW!A80</f>
        <v>0</v>
      </c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</row>
    <row r="80" spans="1:40" x14ac:dyDescent="0.4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3">
        <f>RAW!A81</f>
        <v>0</v>
      </c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</row>
    <row r="81" spans="1:40" x14ac:dyDescent="0.4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3">
        <f>RAW!A82</f>
        <v>0</v>
      </c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</row>
    <row r="82" spans="1:40" x14ac:dyDescent="0.4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3">
        <f>RAW!A83</f>
        <v>0</v>
      </c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</row>
    <row r="83" spans="1:40" x14ac:dyDescent="0.4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3">
        <f>RAW!A84</f>
        <v>0</v>
      </c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</row>
    <row r="84" spans="1:40" x14ac:dyDescent="0.4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3">
        <f>RAW!A85</f>
        <v>0</v>
      </c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</row>
    <row r="85" spans="1:40" x14ac:dyDescent="0.4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3">
        <f>RAW!A86</f>
        <v>0</v>
      </c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</row>
    <row r="86" spans="1:40" x14ac:dyDescent="0.4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3">
        <f>RAW!A87</f>
        <v>0</v>
      </c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</row>
    <row r="87" spans="1:40" x14ac:dyDescent="0.4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3">
        <f>RAW!A88</f>
        <v>0</v>
      </c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</row>
    <row r="88" spans="1:40" x14ac:dyDescent="0.4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3">
        <f>RAW!A89</f>
        <v>0</v>
      </c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</row>
    <row r="89" spans="1:40" x14ac:dyDescent="0.4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3">
        <f>RAW!A90</f>
        <v>0</v>
      </c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</row>
    <row r="90" spans="1:40" x14ac:dyDescent="0.4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3">
        <f>RAW!A91</f>
        <v>0</v>
      </c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</row>
    <row r="91" spans="1:40" x14ac:dyDescent="0.4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3">
        <f>RAW!A92</f>
        <v>0</v>
      </c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</row>
    <row r="92" spans="1:40" x14ac:dyDescent="0.4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3">
        <f>RAW!A93</f>
        <v>0</v>
      </c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</row>
    <row r="93" spans="1:40" x14ac:dyDescent="0.4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3">
        <f>RAW!A94</f>
        <v>0</v>
      </c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</row>
    <row r="94" spans="1:40" x14ac:dyDescent="0.4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3">
        <f>RAW!A95</f>
        <v>0</v>
      </c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</row>
    <row r="95" spans="1:40" x14ac:dyDescent="0.4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3">
        <f>RAW!A96</f>
        <v>0</v>
      </c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</row>
    <row r="96" spans="1:40" x14ac:dyDescent="0.4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3">
        <f>RAW!A97</f>
        <v>0</v>
      </c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</row>
    <row r="97" spans="1:40" x14ac:dyDescent="0.4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3">
        <f>RAW!A98</f>
        <v>0</v>
      </c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</row>
    <row r="98" spans="1:40" x14ac:dyDescent="0.4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3">
        <f>RAW!A99</f>
        <v>0</v>
      </c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</row>
    <row r="99" spans="1:40" x14ac:dyDescent="0.4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3">
        <f>RAW!A100</f>
        <v>0</v>
      </c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</row>
    <row r="100" spans="1:40" x14ac:dyDescent="0.4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3">
        <f>RAW!A101</f>
        <v>0</v>
      </c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</row>
    <row r="101" spans="1:40" x14ac:dyDescent="0.4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3">
        <f>RAW!A102</f>
        <v>0</v>
      </c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</row>
    <row r="102" spans="1:40" x14ac:dyDescent="0.4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3">
        <f>RAW!A103</f>
        <v>0</v>
      </c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</row>
    <row r="103" spans="1:40" x14ac:dyDescent="0.4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3">
        <f>RAW!A104</f>
        <v>0</v>
      </c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</row>
    <row r="104" spans="1:40" x14ac:dyDescent="0.4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3">
        <f>RAW!A105</f>
        <v>0</v>
      </c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</row>
    <row r="105" spans="1:40" x14ac:dyDescent="0.45">
      <c r="A105" s="4" t="s">
        <v>20</v>
      </c>
      <c r="B105" s="4" t="s">
        <v>20</v>
      </c>
      <c r="C105" s="4" t="s">
        <v>20</v>
      </c>
      <c r="D105" s="4" t="s">
        <v>20</v>
      </c>
      <c r="E105" s="4" t="s">
        <v>20</v>
      </c>
      <c r="F105" s="4" t="s">
        <v>20</v>
      </c>
      <c r="G105" s="4" t="s">
        <v>20</v>
      </c>
      <c r="H105" s="4" t="s">
        <v>20</v>
      </c>
      <c r="I105" s="4" t="s">
        <v>20</v>
      </c>
      <c r="J105" s="4" t="s">
        <v>20</v>
      </c>
      <c r="K105" s="4" t="s">
        <v>20</v>
      </c>
      <c r="L105" s="4" t="s">
        <v>20</v>
      </c>
      <c r="M105" s="4" t="s">
        <v>20</v>
      </c>
      <c r="N105" s="4" t="s">
        <v>20</v>
      </c>
      <c r="O105" s="4" t="s">
        <v>20</v>
      </c>
      <c r="P105" s="4" t="s">
        <v>20</v>
      </c>
      <c r="Q105" s="4" t="s">
        <v>20</v>
      </c>
      <c r="R105" s="4" t="s">
        <v>20</v>
      </c>
      <c r="S105" s="4" t="s">
        <v>20</v>
      </c>
      <c r="T105" s="4" t="s">
        <v>20</v>
      </c>
      <c r="U105" s="4" t="s">
        <v>20</v>
      </c>
      <c r="V105" s="4" t="s">
        <v>20</v>
      </c>
      <c r="W105" s="4" t="s">
        <v>20</v>
      </c>
      <c r="X105" s="4" t="s">
        <v>20</v>
      </c>
      <c r="Y105" s="4" t="s">
        <v>20</v>
      </c>
      <c r="Z105" s="4" t="s">
        <v>20</v>
      </c>
      <c r="AA105" s="4" t="s">
        <v>20</v>
      </c>
      <c r="AB105" s="4" t="s">
        <v>20</v>
      </c>
      <c r="AC105" s="4" t="s">
        <v>20</v>
      </c>
      <c r="AD105" s="4" t="s">
        <v>20</v>
      </c>
      <c r="AE105" s="4" t="s">
        <v>20</v>
      </c>
      <c r="AF105" s="4" t="s">
        <v>20</v>
      </c>
      <c r="AG105" s="4" t="s">
        <v>20</v>
      </c>
      <c r="AH105" s="4" t="s">
        <v>20</v>
      </c>
      <c r="AI105" s="4" t="s">
        <v>20</v>
      </c>
      <c r="AJ105" s="4" t="s">
        <v>20</v>
      </c>
      <c r="AK105" s="4" t="s">
        <v>20</v>
      </c>
      <c r="AL105" s="4" t="s">
        <v>20</v>
      </c>
      <c r="AM105" s="4" t="s">
        <v>20</v>
      </c>
      <c r="AN105" s="4" t="s">
        <v>20</v>
      </c>
    </row>
  </sheetData>
  <mergeCells count="42">
    <mergeCell ref="S18:V19"/>
    <mergeCell ref="S37:V37"/>
    <mergeCell ref="S38:V39"/>
    <mergeCell ref="B1:K1"/>
    <mergeCell ref="I32:J32"/>
    <mergeCell ref="C3:D3"/>
    <mergeCell ref="C9:D9"/>
    <mergeCell ref="C5:D5"/>
    <mergeCell ref="C7:D7"/>
    <mergeCell ref="S17:V17"/>
    <mergeCell ref="G33:G34"/>
    <mergeCell ref="H33:H34"/>
    <mergeCell ref="B35:B38"/>
    <mergeCell ref="C35:C38"/>
    <mergeCell ref="D35:D38"/>
    <mergeCell ref="E35:E38"/>
    <mergeCell ref="B40:B41"/>
    <mergeCell ref="B42:B45"/>
    <mergeCell ref="C42:C45"/>
    <mergeCell ref="D42:D45"/>
    <mergeCell ref="E42:E45"/>
    <mergeCell ref="B33:B34"/>
    <mergeCell ref="C33:C34"/>
    <mergeCell ref="D33:D34"/>
    <mergeCell ref="E33:E34"/>
    <mergeCell ref="F33:F34"/>
    <mergeCell ref="T42:V42"/>
    <mergeCell ref="T43:V45"/>
    <mergeCell ref="G42:G45"/>
    <mergeCell ref="H42:H45"/>
    <mergeCell ref="C40:C41"/>
    <mergeCell ref="D40:D41"/>
    <mergeCell ref="E40:E41"/>
    <mergeCell ref="F40:F41"/>
    <mergeCell ref="G40:G41"/>
    <mergeCell ref="H40:H41"/>
    <mergeCell ref="F42:F45"/>
    <mergeCell ref="S44:S45"/>
    <mergeCell ref="I33:J45"/>
    <mergeCell ref="F35:F38"/>
    <mergeCell ref="G35:G38"/>
    <mergeCell ref="H35:H38"/>
  </mergeCells>
  <phoneticPr fontId="17" type="noConversion"/>
  <dataValidations count="1">
    <dataValidation type="list" allowBlank="1" showInputMessage="1" showErrorMessage="1" sqref="C3:D3" xr:uid="{00000000-0002-0000-0000-000000000000}">
      <formula1>$X$2:$X$104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C100"/>
  <sheetViews>
    <sheetView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3" sqref="A3"/>
    </sheetView>
  </sheetViews>
  <sheetFormatPr defaultRowHeight="17" outlineLevelCol="1" x14ac:dyDescent="0.45"/>
  <cols>
    <col min="1" max="1" width="27.4140625" bestFit="1" customWidth="1"/>
    <col min="2" max="2" width="11.58203125" bestFit="1" customWidth="1"/>
    <col min="3" max="3" width="6.58203125" bestFit="1" customWidth="1"/>
    <col min="4" max="4" width="6" bestFit="1" customWidth="1"/>
    <col min="5" max="5" width="6.83203125" bestFit="1" customWidth="1"/>
    <col min="6" max="6" width="6.83203125" customWidth="1"/>
    <col min="7" max="7" width="6" customWidth="1"/>
    <col min="8" max="12" width="6.1640625" customWidth="1"/>
    <col min="13" max="13" width="7" bestFit="1" customWidth="1"/>
    <col min="14" max="14" width="10.75" bestFit="1" customWidth="1"/>
    <col min="15" max="19" width="6.1640625" customWidth="1"/>
    <col min="20" max="20" width="7" bestFit="1" customWidth="1"/>
    <col min="21" max="21" width="7" customWidth="1"/>
    <col min="22" max="22" width="10.75" bestFit="1" customWidth="1"/>
    <col min="23" max="27" width="6.1640625" customWidth="1"/>
    <col min="28" max="28" width="7" bestFit="1" customWidth="1"/>
    <col min="29" max="29" width="7" customWidth="1"/>
    <col min="30" max="30" width="26.4140625" customWidth="1"/>
    <col min="31" max="31" width="21.25" customWidth="1"/>
    <col min="32" max="55" width="7.4140625" customWidth="1" outlineLevel="1"/>
  </cols>
  <sheetData>
    <row r="1" spans="1:55" x14ac:dyDescent="0.45">
      <c r="H1" s="77" t="s">
        <v>29</v>
      </c>
      <c r="I1" s="78"/>
      <c r="J1" s="78"/>
      <c r="K1" s="78"/>
      <c r="L1" s="78"/>
      <c r="M1" s="78"/>
      <c r="N1" s="79"/>
      <c r="O1" s="77" t="s">
        <v>27</v>
      </c>
      <c r="P1" s="78"/>
      <c r="Q1" s="78"/>
      <c r="R1" s="78"/>
      <c r="S1" s="78"/>
      <c r="T1" s="78"/>
      <c r="U1" s="78"/>
      <c r="V1" s="79"/>
      <c r="W1" s="77" t="s">
        <v>28</v>
      </c>
      <c r="X1" s="78"/>
      <c r="Y1" s="78"/>
      <c r="Z1" s="78"/>
      <c r="AA1" s="78"/>
      <c r="AB1" s="78"/>
      <c r="AC1" s="78"/>
      <c r="AD1" s="79"/>
      <c r="AE1" s="77" t="s">
        <v>48</v>
      </c>
      <c r="AF1" s="78"/>
      <c r="AG1" s="78"/>
      <c r="AH1" s="78"/>
      <c r="AI1" s="78"/>
      <c r="AJ1" s="78"/>
      <c r="AK1" s="78"/>
      <c r="AL1" s="78"/>
      <c r="AM1" s="78"/>
      <c r="AN1" s="78"/>
      <c r="AO1" s="78"/>
      <c r="AP1" s="78"/>
      <c r="AQ1" s="79"/>
      <c r="AR1" s="77" t="s">
        <v>52</v>
      </c>
      <c r="AS1" s="78"/>
      <c r="AT1" s="78"/>
      <c r="AU1" s="78"/>
      <c r="AV1" s="78"/>
      <c r="AW1" s="78"/>
      <c r="AX1" s="78"/>
      <c r="AY1" s="78"/>
      <c r="AZ1" s="78"/>
      <c r="BA1" s="78"/>
      <c r="BB1" s="78"/>
      <c r="BC1" s="79"/>
    </row>
    <row r="2" spans="1:55" x14ac:dyDescent="0.45">
      <c r="A2" s="10" t="s">
        <v>0</v>
      </c>
      <c r="B2" s="10" t="s">
        <v>1</v>
      </c>
      <c r="C2" s="10" t="s">
        <v>6</v>
      </c>
      <c r="D2" s="10" t="s">
        <v>5</v>
      </c>
      <c r="E2" s="10" t="s">
        <v>4</v>
      </c>
      <c r="F2" s="10" t="s">
        <v>71</v>
      </c>
      <c r="G2" s="10" t="s">
        <v>9</v>
      </c>
      <c r="H2" s="10" t="s">
        <v>10</v>
      </c>
      <c r="I2" s="10" t="s">
        <v>11</v>
      </c>
      <c r="J2" s="10" t="s">
        <v>12</v>
      </c>
      <c r="K2" s="10" t="s">
        <v>13</v>
      </c>
      <c r="L2" s="10" t="s">
        <v>14</v>
      </c>
      <c r="M2" s="10" t="s">
        <v>15</v>
      </c>
      <c r="N2" s="10" t="s">
        <v>75</v>
      </c>
      <c r="O2" s="10" t="s">
        <v>21</v>
      </c>
      <c r="P2" s="10" t="s">
        <v>22</v>
      </c>
      <c r="Q2" s="10" t="s">
        <v>23</v>
      </c>
      <c r="R2" s="10" t="s">
        <v>24</v>
      </c>
      <c r="S2" s="10" t="s">
        <v>25</v>
      </c>
      <c r="T2" s="10" t="s">
        <v>15</v>
      </c>
      <c r="U2" s="10" t="s">
        <v>2</v>
      </c>
      <c r="V2" s="10" t="s">
        <v>26</v>
      </c>
      <c r="W2" s="10" t="s">
        <v>21</v>
      </c>
      <c r="X2" s="10" t="s">
        <v>22</v>
      </c>
      <c r="Y2" s="10" t="s">
        <v>23</v>
      </c>
      <c r="Z2" s="10" t="s">
        <v>24</v>
      </c>
      <c r="AA2" s="10" t="s">
        <v>25</v>
      </c>
      <c r="AB2" s="10" t="s">
        <v>15</v>
      </c>
      <c r="AC2" s="10" t="s">
        <v>2</v>
      </c>
      <c r="AD2" s="10" t="s">
        <v>26</v>
      </c>
      <c r="AE2" s="10" t="s">
        <v>26</v>
      </c>
      <c r="AF2" s="10" t="s">
        <v>34</v>
      </c>
      <c r="AG2" s="10" t="s">
        <v>35</v>
      </c>
      <c r="AH2" s="10" t="s">
        <v>36</v>
      </c>
      <c r="AI2" s="10" t="s">
        <v>37</v>
      </c>
      <c r="AJ2" s="10" t="s">
        <v>38</v>
      </c>
      <c r="AK2" s="10" t="s">
        <v>39</v>
      </c>
      <c r="AL2" s="10" t="s">
        <v>40</v>
      </c>
      <c r="AM2" s="10" t="s">
        <v>41</v>
      </c>
      <c r="AN2" s="10" t="s">
        <v>42</v>
      </c>
      <c r="AO2" s="10" t="s">
        <v>43</v>
      </c>
      <c r="AP2" s="10" t="s">
        <v>44</v>
      </c>
      <c r="AQ2" s="10" t="s">
        <v>45</v>
      </c>
      <c r="AR2" s="10" t="s">
        <v>34</v>
      </c>
      <c r="AS2" s="10" t="s">
        <v>35</v>
      </c>
      <c r="AT2" s="10" t="s">
        <v>36</v>
      </c>
      <c r="AU2" s="10" t="s">
        <v>37</v>
      </c>
      <c r="AV2" s="10" t="s">
        <v>38</v>
      </c>
      <c r="AW2" s="10" t="s">
        <v>39</v>
      </c>
      <c r="AX2" s="10" t="s">
        <v>40</v>
      </c>
      <c r="AY2" s="10" t="s">
        <v>41</v>
      </c>
      <c r="AZ2" s="10" t="s">
        <v>42</v>
      </c>
      <c r="BA2" s="10" t="s">
        <v>43</v>
      </c>
      <c r="BB2" s="10" t="s">
        <v>44</v>
      </c>
      <c r="BC2" s="10" t="s">
        <v>45</v>
      </c>
    </row>
    <row r="3" spans="1:55" ht="39.5" x14ac:dyDescent="0.45">
      <c r="A3" s="3" t="s">
        <v>8</v>
      </c>
      <c r="B3" s="3" t="s">
        <v>72</v>
      </c>
      <c r="C3" s="3" t="s">
        <v>73</v>
      </c>
      <c r="D3" s="3" t="s">
        <v>74</v>
      </c>
      <c r="E3" s="3">
        <v>900</v>
      </c>
      <c r="F3" s="3">
        <v>300</v>
      </c>
      <c r="G3" s="3">
        <f>SUM(H3:N3)</f>
        <v>1000</v>
      </c>
      <c r="H3" s="3">
        <v>380</v>
      </c>
      <c r="I3" s="3">
        <v>70</v>
      </c>
      <c r="J3" s="3">
        <v>210</v>
      </c>
      <c r="K3" s="3">
        <v>0</v>
      </c>
      <c r="L3" s="3">
        <v>110</v>
      </c>
      <c r="M3" s="3">
        <v>100</v>
      </c>
      <c r="N3" s="3">
        <v>130</v>
      </c>
      <c r="O3" s="3">
        <v>40</v>
      </c>
      <c r="P3" s="3">
        <v>10</v>
      </c>
      <c r="Q3" s="3">
        <v>30</v>
      </c>
      <c r="R3" s="3">
        <v>20</v>
      </c>
      <c r="S3" s="3">
        <v>20</v>
      </c>
      <c r="T3" s="3">
        <v>10</v>
      </c>
      <c r="U3" s="3">
        <f>SUM(O3:T3)</f>
        <v>130</v>
      </c>
      <c r="V3" s="3" t="s">
        <v>30</v>
      </c>
      <c r="W3" s="3">
        <v>60</v>
      </c>
      <c r="X3" s="3">
        <v>10</v>
      </c>
      <c r="Y3" s="3">
        <v>30</v>
      </c>
      <c r="Z3" s="3">
        <v>20</v>
      </c>
      <c r="AA3" s="3">
        <v>20</v>
      </c>
      <c r="AB3" s="3">
        <v>10</v>
      </c>
      <c r="AC3" s="3">
        <f>SUM(W3:AB3)</f>
        <v>150</v>
      </c>
      <c r="AD3" s="3" t="s">
        <v>33</v>
      </c>
      <c r="AE3" s="3" t="s">
        <v>49</v>
      </c>
      <c r="AF3" s="3"/>
      <c r="AG3" s="30" t="s">
        <v>61</v>
      </c>
      <c r="AH3" s="3"/>
      <c r="AI3" s="3" t="s">
        <v>54</v>
      </c>
      <c r="AJ3" s="3"/>
      <c r="AK3" s="3" t="s">
        <v>56</v>
      </c>
      <c r="AL3" s="3"/>
      <c r="AM3" s="30" t="s">
        <v>62</v>
      </c>
      <c r="AN3" s="3"/>
      <c r="AO3" s="3"/>
      <c r="AP3" s="3" t="s">
        <v>55</v>
      </c>
      <c r="AQ3" s="3"/>
      <c r="AR3" s="3"/>
      <c r="AS3" s="30" t="s">
        <v>63</v>
      </c>
      <c r="AT3" s="3"/>
      <c r="AU3" s="3" t="s">
        <v>57</v>
      </c>
      <c r="AV3" s="3"/>
      <c r="AW3" s="3" t="s">
        <v>59</v>
      </c>
      <c r="AX3" s="3"/>
      <c r="AY3" s="3" t="s">
        <v>60</v>
      </c>
      <c r="AZ3" s="3"/>
      <c r="BA3" s="3"/>
      <c r="BB3" s="3" t="s">
        <v>58</v>
      </c>
      <c r="BC3" s="3"/>
    </row>
    <row r="4" spans="1:55" ht="27" x14ac:dyDescent="0.45">
      <c r="A4" s="3" t="s">
        <v>17</v>
      </c>
      <c r="B4" s="3" t="s">
        <v>76</v>
      </c>
      <c r="C4" s="3" t="s">
        <v>77</v>
      </c>
      <c r="D4" s="3" t="s">
        <v>78</v>
      </c>
      <c r="E4" s="3">
        <v>1000</v>
      </c>
      <c r="F4" s="3">
        <v>200</v>
      </c>
      <c r="G4" s="3">
        <f t="shared" ref="G4:G8" si="0">SUM(H4:N4)</f>
        <v>960</v>
      </c>
      <c r="H4" s="3">
        <v>80</v>
      </c>
      <c r="I4" s="3">
        <v>270</v>
      </c>
      <c r="J4" s="3">
        <v>120</v>
      </c>
      <c r="K4" s="3">
        <v>50</v>
      </c>
      <c r="L4" s="3">
        <v>240</v>
      </c>
      <c r="M4" s="3">
        <v>90</v>
      </c>
      <c r="N4" s="3">
        <v>110</v>
      </c>
      <c r="O4" s="3">
        <v>20</v>
      </c>
      <c r="P4" s="3">
        <v>10</v>
      </c>
      <c r="Q4" s="3">
        <v>15</v>
      </c>
      <c r="R4" s="3">
        <v>10</v>
      </c>
      <c r="S4" s="3">
        <v>20</v>
      </c>
      <c r="T4" s="3">
        <v>15</v>
      </c>
      <c r="U4" s="3">
        <f t="shared" ref="U4:U8" si="1">SUM(O4:T4)</f>
        <v>90</v>
      </c>
      <c r="V4" s="104" t="s">
        <v>89</v>
      </c>
      <c r="W4" s="3">
        <v>25</v>
      </c>
      <c r="X4" s="3">
        <v>15</v>
      </c>
      <c r="Y4" s="3">
        <v>20</v>
      </c>
      <c r="Z4" s="3">
        <v>15</v>
      </c>
      <c r="AA4" s="3">
        <v>25</v>
      </c>
      <c r="AB4" s="3">
        <v>20</v>
      </c>
      <c r="AC4" s="3">
        <f t="shared" ref="AC4:AC8" si="2">SUM(W4:AB4)</f>
        <v>120</v>
      </c>
      <c r="AD4" s="3" t="s">
        <v>79</v>
      </c>
      <c r="AE4" s="103" t="s">
        <v>80</v>
      </c>
      <c r="AF4" s="3"/>
      <c r="AH4" s="3" t="s">
        <v>81</v>
      </c>
      <c r="AJ4" s="3" t="s">
        <v>82</v>
      </c>
      <c r="AL4" s="3" t="s">
        <v>83</v>
      </c>
      <c r="AN4" s="3" t="s">
        <v>84</v>
      </c>
      <c r="AO4" s="3" t="s">
        <v>85</v>
      </c>
      <c r="AQ4" s="3" t="s">
        <v>86</v>
      </c>
      <c r="AR4" s="3"/>
      <c r="AT4" s="30" t="s">
        <v>87</v>
      </c>
      <c r="AV4" s="3" t="s">
        <v>88</v>
      </c>
      <c r="AX4" s="3" t="s">
        <v>59</v>
      </c>
      <c r="AZ4" s="3" t="s">
        <v>60</v>
      </c>
      <c r="BA4" s="3"/>
      <c r="BC4" s="3" t="s">
        <v>58</v>
      </c>
    </row>
    <row r="5" spans="1:55" x14ac:dyDescent="0.4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</row>
    <row r="6" spans="1:55" x14ac:dyDescent="0.4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</row>
    <row r="7" spans="1:55" x14ac:dyDescent="0.4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</row>
    <row r="8" spans="1:55" x14ac:dyDescent="0.4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</row>
    <row r="9" spans="1:55" x14ac:dyDescent="0.4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</row>
    <row r="10" spans="1:55" x14ac:dyDescent="0.4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</row>
    <row r="11" spans="1:55" x14ac:dyDescent="0.4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</row>
    <row r="12" spans="1:55" x14ac:dyDescent="0.4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</row>
    <row r="13" spans="1:55" x14ac:dyDescent="0.4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</row>
    <row r="14" spans="1:55" x14ac:dyDescent="0.4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</row>
    <row r="15" spans="1:55" x14ac:dyDescent="0.4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</row>
    <row r="16" spans="1:55" x14ac:dyDescent="0.4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</row>
    <row r="17" spans="1:55" x14ac:dyDescent="0.4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</row>
    <row r="18" spans="1:55" x14ac:dyDescent="0.4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</row>
    <row r="19" spans="1:55" x14ac:dyDescent="0.4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</row>
    <row r="20" spans="1:55" x14ac:dyDescent="0.4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</row>
    <row r="21" spans="1:55" x14ac:dyDescent="0.4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</row>
    <row r="22" spans="1:55" x14ac:dyDescent="0.4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</row>
    <row r="23" spans="1:55" x14ac:dyDescent="0.4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</row>
    <row r="24" spans="1:55" x14ac:dyDescent="0.4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</row>
    <row r="25" spans="1:55" x14ac:dyDescent="0.4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</row>
    <row r="26" spans="1:55" x14ac:dyDescent="0.4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</row>
    <row r="27" spans="1:55" x14ac:dyDescent="0.4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</row>
    <row r="28" spans="1:55" x14ac:dyDescent="0.4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</row>
    <row r="29" spans="1:55" x14ac:dyDescent="0.4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</row>
    <row r="30" spans="1:55" x14ac:dyDescent="0.4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</row>
    <row r="31" spans="1:55" x14ac:dyDescent="0.4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</row>
    <row r="32" spans="1:55" x14ac:dyDescent="0.4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</row>
    <row r="33" spans="1:55" x14ac:dyDescent="0.4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</row>
    <row r="34" spans="1:55" x14ac:dyDescent="0.4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</row>
    <row r="35" spans="1:55" x14ac:dyDescent="0.4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</row>
    <row r="36" spans="1:55" x14ac:dyDescent="0.4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</row>
    <row r="37" spans="1:55" x14ac:dyDescent="0.4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</row>
    <row r="38" spans="1:55" x14ac:dyDescent="0.4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</row>
    <row r="39" spans="1:55" x14ac:dyDescent="0.4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</row>
    <row r="40" spans="1:55" x14ac:dyDescent="0.4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</row>
    <row r="41" spans="1:55" x14ac:dyDescent="0.4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</row>
    <row r="42" spans="1:55" x14ac:dyDescent="0.4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</row>
    <row r="43" spans="1:55" x14ac:dyDescent="0.4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</row>
    <row r="44" spans="1:55" x14ac:dyDescent="0.4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</row>
    <row r="45" spans="1:55" x14ac:dyDescent="0.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</row>
    <row r="46" spans="1:55" x14ac:dyDescent="0.4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</row>
    <row r="47" spans="1:55" x14ac:dyDescent="0.4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</row>
    <row r="48" spans="1:55" x14ac:dyDescent="0.4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</row>
    <row r="49" spans="1:55" x14ac:dyDescent="0.4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</row>
    <row r="50" spans="1:55" x14ac:dyDescent="0.4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</row>
    <row r="51" spans="1:55" x14ac:dyDescent="0.4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</row>
    <row r="52" spans="1:55" x14ac:dyDescent="0.4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</row>
    <row r="53" spans="1:55" x14ac:dyDescent="0.4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</row>
    <row r="54" spans="1:55" x14ac:dyDescent="0.4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</row>
    <row r="55" spans="1:55" x14ac:dyDescent="0.4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</row>
    <row r="56" spans="1:55" x14ac:dyDescent="0.4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</row>
    <row r="57" spans="1:55" x14ac:dyDescent="0.4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</row>
    <row r="58" spans="1:55" x14ac:dyDescent="0.4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</row>
    <row r="59" spans="1:55" x14ac:dyDescent="0.4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</row>
    <row r="60" spans="1:55" x14ac:dyDescent="0.4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</row>
    <row r="61" spans="1:55" x14ac:dyDescent="0.4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</row>
    <row r="62" spans="1:55" x14ac:dyDescent="0.4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</row>
    <row r="63" spans="1:55" x14ac:dyDescent="0.4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</row>
    <row r="64" spans="1:55" x14ac:dyDescent="0.4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</row>
    <row r="65" spans="1:55" x14ac:dyDescent="0.4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</row>
    <row r="66" spans="1:55" x14ac:dyDescent="0.4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</row>
    <row r="67" spans="1:55" x14ac:dyDescent="0.4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</row>
    <row r="68" spans="1:55" x14ac:dyDescent="0.4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</row>
    <row r="69" spans="1:55" x14ac:dyDescent="0.4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</row>
    <row r="70" spans="1:55" x14ac:dyDescent="0.4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</row>
    <row r="71" spans="1:55" x14ac:dyDescent="0.4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</row>
    <row r="72" spans="1:55" x14ac:dyDescent="0.4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</row>
    <row r="73" spans="1:55" x14ac:dyDescent="0.4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</row>
    <row r="74" spans="1:55" x14ac:dyDescent="0.4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</row>
    <row r="75" spans="1:55" x14ac:dyDescent="0.4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</row>
    <row r="76" spans="1:55" x14ac:dyDescent="0.4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</row>
    <row r="77" spans="1:55" x14ac:dyDescent="0.4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</row>
    <row r="78" spans="1:55" x14ac:dyDescent="0.4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</row>
    <row r="79" spans="1:55" x14ac:dyDescent="0.4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</row>
    <row r="80" spans="1:55" x14ac:dyDescent="0.4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</row>
    <row r="81" spans="1:55" x14ac:dyDescent="0.4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</row>
    <row r="82" spans="1:55" x14ac:dyDescent="0.4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</row>
    <row r="83" spans="1:55" x14ac:dyDescent="0.4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</row>
    <row r="84" spans="1:55" x14ac:dyDescent="0.4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</row>
    <row r="85" spans="1:55" x14ac:dyDescent="0.4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</row>
    <row r="86" spans="1:55" x14ac:dyDescent="0.4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</row>
    <row r="87" spans="1:55" x14ac:dyDescent="0.4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</row>
    <row r="88" spans="1:55" x14ac:dyDescent="0.4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</row>
    <row r="89" spans="1:55" x14ac:dyDescent="0.4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</row>
    <row r="90" spans="1:55" x14ac:dyDescent="0.4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</row>
    <row r="91" spans="1:55" x14ac:dyDescent="0.4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</row>
    <row r="92" spans="1:55" x14ac:dyDescent="0.4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</row>
    <row r="93" spans="1:55" x14ac:dyDescent="0.4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</row>
    <row r="94" spans="1:55" x14ac:dyDescent="0.4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</row>
    <row r="95" spans="1:55" x14ac:dyDescent="0.4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</row>
    <row r="96" spans="1:55" x14ac:dyDescent="0.4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</row>
    <row r="97" spans="1:55" x14ac:dyDescent="0.4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</row>
    <row r="98" spans="1:55" x14ac:dyDescent="0.4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</row>
    <row r="99" spans="1:55" x14ac:dyDescent="0.4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</row>
    <row r="100" spans="1:55" x14ac:dyDescent="0.4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</row>
  </sheetData>
  <mergeCells count="5">
    <mergeCell ref="AR1:BC1"/>
    <mergeCell ref="W1:AD1"/>
    <mergeCell ref="H1:N1"/>
    <mergeCell ref="O1:V1"/>
    <mergeCell ref="AE1:AQ1"/>
  </mergeCells>
  <phoneticPr fontId="17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44"/>
  <sheetViews>
    <sheetView workbookViewId="0">
      <selection activeCell="B6" sqref="B6"/>
    </sheetView>
  </sheetViews>
  <sheetFormatPr defaultRowHeight="17" outlineLevelRow="1" x14ac:dyDescent="0.45"/>
  <cols>
    <col min="1" max="1" width="10.75" customWidth="1"/>
    <col min="5" max="5" width="10.75" customWidth="1"/>
    <col min="9" max="9" width="10.75" bestFit="1" customWidth="1"/>
  </cols>
  <sheetData>
    <row r="1" spans="1:20" x14ac:dyDescent="0.45">
      <c r="A1" s="40" t="s">
        <v>0</v>
      </c>
      <c r="B1" s="75" t="s">
        <v>8</v>
      </c>
      <c r="C1" s="75"/>
      <c r="D1" s="20"/>
      <c r="E1" s="40" t="s">
        <v>1</v>
      </c>
      <c r="F1" s="76" t="s">
        <v>17</v>
      </c>
      <c r="G1" s="76"/>
      <c r="H1" s="20"/>
      <c r="I1" s="40" t="s">
        <v>6</v>
      </c>
      <c r="J1" s="76" t="s">
        <v>18</v>
      </c>
      <c r="K1" s="76"/>
      <c r="L1" s="20"/>
      <c r="M1" s="40" t="s">
        <v>5</v>
      </c>
      <c r="N1" s="76" t="s">
        <v>19</v>
      </c>
      <c r="O1" s="76"/>
      <c r="P1" s="20"/>
      <c r="Q1" s="20"/>
      <c r="R1" s="20"/>
      <c r="S1" s="20"/>
      <c r="T1" s="4"/>
    </row>
    <row r="2" spans="1:20" ht="5.15" customHeight="1" x14ac:dyDescent="0.45">
      <c r="A2" s="20"/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4"/>
    </row>
    <row r="3" spans="1:20" x14ac:dyDescent="0.45">
      <c r="A3" s="24" t="s">
        <v>67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4"/>
    </row>
    <row r="4" spans="1:20" x14ac:dyDescent="0.45">
      <c r="A4" s="20"/>
      <c r="B4" s="20"/>
      <c r="C4" s="20"/>
      <c r="D4" s="41" t="s">
        <v>29</v>
      </c>
      <c r="E4" s="42"/>
      <c r="F4" s="42"/>
      <c r="G4" s="42"/>
      <c r="H4" s="42"/>
      <c r="I4" s="42"/>
      <c r="J4" s="43"/>
      <c r="K4" s="20"/>
      <c r="L4" s="20"/>
      <c r="M4" s="20"/>
      <c r="N4" s="20"/>
      <c r="O4" s="20"/>
      <c r="P4" s="20"/>
      <c r="Q4" s="20"/>
      <c r="R4" s="20"/>
      <c r="S4" s="20"/>
      <c r="T4" s="4"/>
    </row>
    <row r="5" spans="1:20" x14ac:dyDescent="0.45">
      <c r="A5" s="34" t="s">
        <v>4</v>
      </c>
      <c r="B5" s="34" t="s">
        <v>71</v>
      </c>
      <c r="C5" s="34" t="s">
        <v>9</v>
      </c>
      <c r="D5" s="34" t="s">
        <v>10</v>
      </c>
      <c r="E5" s="34" t="s">
        <v>11</v>
      </c>
      <c r="F5" s="34" t="s">
        <v>12</v>
      </c>
      <c r="G5" s="34" t="s">
        <v>13</v>
      </c>
      <c r="H5" s="34" t="s">
        <v>14</v>
      </c>
      <c r="I5" s="34" t="s">
        <v>15</v>
      </c>
      <c r="J5" s="34" t="s">
        <v>16</v>
      </c>
      <c r="K5" s="20"/>
      <c r="L5" s="20"/>
      <c r="M5" s="20"/>
      <c r="N5" s="20"/>
      <c r="O5" s="20"/>
      <c r="P5" s="20"/>
      <c r="Q5" s="20"/>
      <c r="R5" s="20"/>
      <c r="S5" s="20"/>
      <c r="T5" s="4"/>
    </row>
    <row r="6" spans="1:20" x14ac:dyDescent="0.45">
      <c r="A6" s="35"/>
      <c r="B6" s="35"/>
      <c r="C6" s="35">
        <v>1000</v>
      </c>
      <c r="D6" s="35">
        <v>380</v>
      </c>
      <c r="E6" s="35">
        <v>70</v>
      </c>
      <c r="F6" s="35">
        <v>210</v>
      </c>
      <c r="G6" s="35">
        <v>0</v>
      </c>
      <c r="H6" s="35">
        <v>110</v>
      </c>
      <c r="I6" s="35">
        <v>100</v>
      </c>
      <c r="J6" s="35">
        <v>130</v>
      </c>
      <c r="K6" s="20"/>
      <c r="L6" s="20"/>
      <c r="M6" s="20"/>
      <c r="N6" s="20"/>
      <c r="O6" s="20"/>
      <c r="P6" s="20"/>
      <c r="Q6" s="20"/>
      <c r="R6" s="20"/>
      <c r="S6" s="20"/>
      <c r="T6" s="4"/>
    </row>
    <row r="7" spans="1:20" ht="5.15" customHeight="1" x14ac:dyDescent="0.45">
      <c r="A7" s="20"/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4"/>
    </row>
    <row r="8" spans="1:20" x14ac:dyDescent="0.45">
      <c r="A8" s="94" t="s">
        <v>27</v>
      </c>
      <c r="B8" s="95"/>
      <c r="C8" s="95"/>
      <c r="D8" s="95"/>
      <c r="E8" s="95"/>
      <c r="F8" s="95"/>
      <c r="G8" s="95"/>
      <c r="H8" s="95"/>
      <c r="I8" s="95"/>
      <c r="J8" s="95"/>
      <c r="K8" s="95"/>
      <c r="L8" s="95"/>
      <c r="M8" s="95"/>
      <c r="N8" s="95"/>
      <c r="O8" s="95"/>
      <c r="P8" s="95"/>
      <c r="Q8" s="95"/>
      <c r="R8" s="95"/>
      <c r="S8" s="96"/>
      <c r="T8" s="4"/>
    </row>
    <row r="9" spans="1:20" x14ac:dyDescent="0.45">
      <c r="A9" s="36" t="s">
        <v>21</v>
      </c>
      <c r="B9" s="37" t="s">
        <v>22</v>
      </c>
      <c r="C9" s="37" t="s">
        <v>23</v>
      </c>
      <c r="D9" s="37" t="s">
        <v>24</v>
      </c>
      <c r="E9" s="37" t="s">
        <v>25</v>
      </c>
      <c r="F9" s="37" t="s">
        <v>15</v>
      </c>
      <c r="G9" s="37" t="s">
        <v>2</v>
      </c>
      <c r="H9" s="97" t="s">
        <v>26</v>
      </c>
      <c r="I9" s="98"/>
      <c r="J9" s="98"/>
      <c r="K9" s="98"/>
      <c r="L9" s="98"/>
      <c r="M9" s="98"/>
      <c r="N9" s="98"/>
      <c r="O9" s="98"/>
      <c r="P9" s="98"/>
      <c r="Q9" s="98"/>
      <c r="R9" s="98"/>
      <c r="S9" s="99"/>
      <c r="T9" s="4"/>
    </row>
    <row r="10" spans="1:20" x14ac:dyDescent="0.45">
      <c r="A10" s="35">
        <v>40</v>
      </c>
      <c r="B10" s="35">
        <v>10</v>
      </c>
      <c r="C10" s="35">
        <v>30</v>
      </c>
      <c r="D10" s="35">
        <v>20</v>
      </c>
      <c r="E10" s="35">
        <v>20</v>
      </c>
      <c r="F10" s="35">
        <v>10</v>
      </c>
      <c r="G10" s="35">
        <v>130</v>
      </c>
      <c r="H10" s="100" t="s">
        <v>30</v>
      </c>
      <c r="I10" s="101"/>
      <c r="J10" s="101"/>
      <c r="K10" s="101"/>
      <c r="L10" s="101"/>
      <c r="M10" s="101"/>
      <c r="N10" s="101"/>
      <c r="O10" s="101"/>
      <c r="P10" s="101"/>
      <c r="Q10" s="101"/>
      <c r="R10" s="101"/>
      <c r="S10" s="102"/>
      <c r="T10" s="4"/>
    </row>
    <row r="11" spans="1:20" ht="5.15" customHeight="1" x14ac:dyDescent="0.45">
      <c r="A11" s="20"/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4"/>
    </row>
    <row r="12" spans="1:20" x14ac:dyDescent="0.45">
      <c r="A12" s="24" t="s">
        <v>68</v>
      </c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4"/>
    </row>
    <row r="13" spans="1:20" x14ac:dyDescent="0.45">
      <c r="A13" s="94" t="s">
        <v>48</v>
      </c>
      <c r="B13" s="95"/>
      <c r="C13" s="95"/>
      <c r="D13" s="95"/>
      <c r="E13" s="95"/>
      <c r="F13" s="95"/>
      <c r="G13" s="95"/>
      <c r="H13" s="95"/>
      <c r="I13" s="95"/>
      <c r="J13" s="95"/>
      <c r="K13" s="95"/>
      <c r="L13" s="95"/>
      <c r="M13" s="95"/>
      <c r="N13" s="95"/>
      <c r="O13" s="95"/>
      <c r="P13" s="95"/>
      <c r="Q13" s="95"/>
      <c r="R13" s="95"/>
      <c r="S13" s="96"/>
      <c r="T13" s="4"/>
    </row>
    <row r="14" spans="1:20" x14ac:dyDescent="0.45">
      <c r="A14" s="38" t="s">
        <v>69</v>
      </c>
      <c r="B14" s="37" t="s">
        <v>34</v>
      </c>
      <c r="C14" s="37" t="s">
        <v>35</v>
      </c>
      <c r="D14" s="37" t="s">
        <v>36</v>
      </c>
      <c r="E14" s="37" t="s">
        <v>37</v>
      </c>
      <c r="F14" s="37" t="s">
        <v>38</v>
      </c>
      <c r="G14" s="37" t="s">
        <v>39</v>
      </c>
      <c r="H14" s="37" t="s">
        <v>40</v>
      </c>
      <c r="I14" s="37" t="s">
        <v>41</v>
      </c>
      <c r="J14" s="37" t="s">
        <v>42</v>
      </c>
      <c r="K14" s="37" t="s">
        <v>43</v>
      </c>
      <c r="L14" s="37" t="s">
        <v>44</v>
      </c>
      <c r="M14" s="37" t="s">
        <v>45</v>
      </c>
      <c r="N14" s="37" t="s">
        <v>70</v>
      </c>
      <c r="O14" s="92" t="s">
        <v>26</v>
      </c>
      <c r="P14" s="92"/>
      <c r="Q14" s="92"/>
      <c r="R14" s="92"/>
      <c r="S14" s="93"/>
      <c r="T14" s="4"/>
    </row>
    <row r="15" spans="1:20" ht="15" customHeight="1" x14ac:dyDescent="0.45">
      <c r="A15" s="35" t="str">
        <f>A9</f>
        <v>P1</v>
      </c>
      <c r="B15" s="35"/>
      <c r="C15" s="39"/>
      <c r="D15" s="35"/>
      <c r="E15" s="35"/>
      <c r="F15" s="35"/>
      <c r="G15" s="35"/>
      <c r="H15" s="35"/>
      <c r="I15" s="39"/>
      <c r="J15" s="35"/>
      <c r="K15" s="35"/>
      <c r="L15" s="35"/>
      <c r="M15" s="35"/>
      <c r="N15" s="35">
        <f>SUM(B15:M15)</f>
        <v>0</v>
      </c>
      <c r="O15" s="83"/>
      <c r="P15" s="84"/>
      <c r="Q15" s="84"/>
      <c r="R15" s="84"/>
      <c r="S15" s="85"/>
      <c r="T15" s="4"/>
    </row>
    <row r="16" spans="1:20" outlineLevel="1" x14ac:dyDescent="0.45">
      <c r="A16" s="80" t="s">
        <v>52</v>
      </c>
      <c r="B16" s="35"/>
      <c r="C16" s="39"/>
      <c r="D16" s="35"/>
      <c r="E16" s="35"/>
      <c r="F16" s="35"/>
      <c r="G16" s="35"/>
      <c r="H16" s="35"/>
      <c r="I16" s="39"/>
      <c r="J16" s="35"/>
      <c r="K16" s="35"/>
      <c r="L16" s="35"/>
      <c r="M16" s="35"/>
      <c r="N16" s="35"/>
      <c r="O16" s="86"/>
      <c r="P16" s="87"/>
      <c r="Q16" s="87"/>
      <c r="R16" s="87"/>
      <c r="S16" s="88"/>
      <c r="T16" s="4"/>
    </row>
    <row r="17" spans="1:20" outlineLevel="1" x14ac:dyDescent="0.45">
      <c r="A17" s="81"/>
      <c r="B17" s="35"/>
      <c r="C17" s="39"/>
      <c r="D17" s="35"/>
      <c r="E17" s="35"/>
      <c r="F17" s="35"/>
      <c r="G17" s="35"/>
      <c r="H17" s="35"/>
      <c r="I17" s="39"/>
      <c r="J17" s="35"/>
      <c r="K17" s="35"/>
      <c r="L17" s="35"/>
      <c r="M17" s="35"/>
      <c r="N17" s="35"/>
      <c r="O17" s="86"/>
      <c r="P17" s="87"/>
      <c r="Q17" s="87"/>
      <c r="R17" s="87"/>
      <c r="S17" s="88"/>
      <c r="T17" s="4"/>
    </row>
    <row r="18" spans="1:20" outlineLevel="1" x14ac:dyDescent="0.45">
      <c r="A18" s="81"/>
      <c r="B18" s="35"/>
      <c r="C18" s="39"/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86"/>
      <c r="P18" s="87"/>
      <c r="Q18" s="87"/>
      <c r="R18" s="87"/>
      <c r="S18" s="88"/>
      <c r="T18" s="4"/>
    </row>
    <row r="19" spans="1:20" outlineLevel="1" x14ac:dyDescent="0.45">
      <c r="A19" s="82"/>
      <c r="B19" s="35"/>
      <c r="C19" s="39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89"/>
      <c r="P19" s="90"/>
      <c r="Q19" s="90"/>
      <c r="R19" s="90"/>
      <c r="S19" s="91"/>
      <c r="T19" s="4"/>
    </row>
    <row r="20" spans="1:20" ht="15" customHeight="1" x14ac:dyDescent="0.45">
      <c r="A20" s="35" t="str">
        <f>B9</f>
        <v>P2</v>
      </c>
      <c r="B20" s="35"/>
      <c r="C20" s="39"/>
      <c r="D20" s="35"/>
      <c r="E20" s="35"/>
      <c r="F20" s="35"/>
      <c r="G20" s="35"/>
      <c r="H20" s="35"/>
      <c r="I20" s="39"/>
      <c r="J20" s="35"/>
      <c r="K20" s="35"/>
      <c r="L20" s="35"/>
      <c r="M20" s="35"/>
      <c r="N20" s="35">
        <f>SUM(B20:M20)</f>
        <v>0</v>
      </c>
      <c r="O20" s="83"/>
      <c r="P20" s="84"/>
      <c r="Q20" s="84"/>
      <c r="R20" s="84"/>
      <c r="S20" s="85"/>
      <c r="T20" s="4"/>
    </row>
    <row r="21" spans="1:20" outlineLevel="1" x14ac:dyDescent="0.45">
      <c r="A21" s="80" t="s">
        <v>52</v>
      </c>
      <c r="B21" s="35"/>
      <c r="C21" s="39"/>
      <c r="D21" s="35"/>
      <c r="E21" s="35"/>
      <c r="F21" s="35"/>
      <c r="G21" s="35"/>
      <c r="H21" s="35"/>
      <c r="I21" s="39"/>
      <c r="J21" s="35"/>
      <c r="K21" s="35"/>
      <c r="L21" s="35"/>
      <c r="M21" s="35"/>
      <c r="N21" s="35"/>
      <c r="O21" s="86"/>
      <c r="P21" s="87"/>
      <c r="Q21" s="87"/>
      <c r="R21" s="87"/>
      <c r="S21" s="88"/>
      <c r="T21" s="4"/>
    </row>
    <row r="22" spans="1:20" outlineLevel="1" x14ac:dyDescent="0.45">
      <c r="A22" s="81"/>
      <c r="B22" s="35"/>
      <c r="C22" s="39"/>
      <c r="D22" s="35"/>
      <c r="E22" s="35"/>
      <c r="F22" s="35"/>
      <c r="G22" s="35"/>
      <c r="H22" s="35"/>
      <c r="I22" s="39"/>
      <c r="J22" s="35"/>
      <c r="K22" s="35"/>
      <c r="L22" s="35"/>
      <c r="M22" s="35"/>
      <c r="N22" s="35"/>
      <c r="O22" s="86"/>
      <c r="P22" s="87"/>
      <c r="Q22" s="87"/>
      <c r="R22" s="87"/>
      <c r="S22" s="88"/>
      <c r="T22" s="4"/>
    </row>
    <row r="23" spans="1:20" outlineLevel="1" x14ac:dyDescent="0.45">
      <c r="A23" s="81"/>
      <c r="B23" s="35"/>
      <c r="C23" s="39"/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86"/>
      <c r="P23" s="87"/>
      <c r="Q23" s="87"/>
      <c r="R23" s="87"/>
      <c r="S23" s="88"/>
      <c r="T23" s="4"/>
    </row>
    <row r="24" spans="1:20" outlineLevel="1" x14ac:dyDescent="0.45">
      <c r="A24" s="82"/>
      <c r="B24" s="35"/>
      <c r="C24" s="39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89"/>
      <c r="P24" s="90"/>
      <c r="Q24" s="90"/>
      <c r="R24" s="90"/>
      <c r="S24" s="91"/>
      <c r="T24" s="4"/>
    </row>
    <row r="25" spans="1:20" ht="15" customHeight="1" x14ac:dyDescent="0.45">
      <c r="A25" s="35" t="str">
        <f>C9</f>
        <v>P3</v>
      </c>
      <c r="B25" s="35"/>
      <c r="C25" s="39"/>
      <c r="D25" s="35"/>
      <c r="E25" s="35"/>
      <c r="F25" s="35"/>
      <c r="G25" s="35"/>
      <c r="H25" s="35"/>
      <c r="I25" s="39"/>
      <c r="J25" s="35"/>
      <c r="K25" s="35"/>
      <c r="L25" s="35"/>
      <c r="M25" s="35"/>
      <c r="N25" s="35">
        <f>SUM(B25:M25)</f>
        <v>0</v>
      </c>
      <c r="O25" s="83"/>
      <c r="P25" s="84"/>
      <c r="Q25" s="84"/>
      <c r="R25" s="84"/>
      <c r="S25" s="85"/>
      <c r="T25" s="4"/>
    </row>
    <row r="26" spans="1:20" outlineLevel="1" x14ac:dyDescent="0.45">
      <c r="A26" s="80" t="s">
        <v>52</v>
      </c>
      <c r="B26" s="35"/>
      <c r="C26" s="39"/>
      <c r="D26" s="35"/>
      <c r="E26" s="35"/>
      <c r="F26" s="35"/>
      <c r="G26" s="35"/>
      <c r="H26" s="35"/>
      <c r="I26" s="39"/>
      <c r="J26" s="35"/>
      <c r="K26" s="35"/>
      <c r="L26" s="35"/>
      <c r="M26" s="35"/>
      <c r="N26" s="35"/>
      <c r="O26" s="86"/>
      <c r="P26" s="87"/>
      <c r="Q26" s="87"/>
      <c r="R26" s="87"/>
      <c r="S26" s="88"/>
      <c r="T26" s="4"/>
    </row>
    <row r="27" spans="1:20" outlineLevel="1" x14ac:dyDescent="0.45">
      <c r="A27" s="81"/>
      <c r="B27" s="35"/>
      <c r="C27" s="39"/>
      <c r="D27" s="35"/>
      <c r="E27" s="35"/>
      <c r="F27" s="35"/>
      <c r="G27" s="35"/>
      <c r="H27" s="35"/>
      <c r="I27" s="39"/>
      <c r="J27" s="35"/>
      <c r="K27" s="35"/>
      <c r="L27" s="35"/>
      <c r="M27" s="35"/>
      <c r="N27" s="35"/>
      <c r="O27" s="86"/>
      <c r="P27" s="87"/>
      <c r="Q27" s="87"/>
      <c r="R27" s="87"/>
      <c r="S27" s="88"/>
      <c r="T27" s="4"/>
    </row>
    <row r="28" spans="1:20" outlineLevel="1" x14ac:dyDescent="0.45">
      <c r="A28" s="81"/>
      <c r="B28" s="35"/>
      <c r="C28" s="39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86"/>
      <c r="P28" s="87"/>
      <c r="Q28" s="87"/>
      <c r="R28" s="87"/>
      <c r="S28" s="88"/>
      <c r="T28" s="4"/>
    </row>
    <row r="29" spans="1:20" outlineLevel="1" x14ac:dyDescent="0.45">
      <c r="A29" s="82"/>
      <c r="B29" s="35"/>
      <c r="C29" s="39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89"/>
      <c r="P29" s="90"/>
      <c r="Q29" s="90"/>
      <c r="R29" s="90"/>
      <c r="S29" s="91"/>
      <c r="T29" s="4"/>
    </row>
    <row r="30" spans="1:20" ht="15" customHeight="1" x14ac:dyDescent="0.45">
      <c r="A30" s="35" t="str">
        <f>D9</f>
        <v>P4</v>
      </c>
      <c r="B30" s="35"/>
      <c r="C30" s="39"/>
      <c r="D30" s="35"/>
      <c r="E30" s="35"/>
      <c r="F30" s="35"/>
      <c r="G30" s="35"/>
      <c r="H30" s="35"/>
      <c r="I30" s="39"/>
      <c r="J30" s="35"/>
      <c r="K30" s="35"/>
      <c r="L30" s="35"/>
      <c r="M30" s="35"/>
      <c r="N30" s="35">
        <f>SUM(B30:M30)</f>
        <v>0</v>
      </c>
      <c r="O30" s="83"/>
      <c r="P30" s="84"/>
      <c r="Q30" s="84"/>
      <c r="R30" s="84"/>
      <c r="S30" s="85"/>
      <c r="T30" s="4"/>
    </row>
    <row r="31" spans="1:20" outlineLevel="1" x14ac:dyDescent="0.45">
      <c r="A31" s="80" t="s">
        <v>52</v>
      </c>
      <c r="B31" s="35"/>
      <c r="C31" s="39"/>
      <c r="D31" s="35"/>
      <c r="E31" s="35"/>
      <c r="F31" s="35"/>
      <c r="G31" s="35"/>
      <c r="H31" s="35"/>
      <c r="I31" s="39"/>
      <c r="J31" s="35"/>
      <c r="K31" s="35"/>
      <c r="L31" s="35"/>
      <c r="M31" s="35"/>
      <c r="N31" s="35"/>
      <c r="O31" s="86"/>
      <c r="P31" s="87"/>
      <c r="Q31" s="87"/>
      <c r="R31" s="87"/>
      <c r="S31" s="88"/>
      <c r="T31" s="4"/>
    </row>
    <row r="32" spans="1:20" outlineLevel="1" x14ac:dyDescent="0.45">
      <c r="A32" s="81"/>
      <c r="B32" s="35"/>
      <c r="C32" s="39"/>
      <c r="D32" s="35"/>
      <c r="E32" s="35"/>
      <c r="F32" s="35"/>
      <c r="G32" s="35"/>
      <c r="H32" s="35"/>
      <c r="I32" s="39"/>
      <c r="J32" s="35"/>
      <c r="K32" s="35"/>
      <c r="L32" s="35"/>
      <c r="M32" s="35"/>
      <c r="N32" s="35"/>
      <c r="O32" s="86"/>
      <c r="P32" s="87"/>
      <c r="Q32" s="87"/>
      <c r="R32" s="87"/>
      <c r="S32" s="88"/>
      <c r="T32" s="4"/>
    </row>
    <row r="33" spans="1:20" outlineLevel="1" x14ac:dyDescent="0.45">
      <c r="A33" s="81"/>
      <c r="B33" s="35"/>
      <c r="C33" s="39"/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86"/>
      <c r="P33" s="87"/>
      <c r="Q33" s="87"/>
      <c r="R33" s="87"/>
      <c r="S33" s="88"/>
      <c r="T33" s="4"/>
    </row>
    <row r="34" spans="1:20" outlineLevel="1" x14ac:dyDescent="0.45">
      <c r="A34" s="82"/>
      <c r="B34" s="35"/>
      <c r="C34" s="39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89"/>
      <c r="P34" s="90"/>
      <c r="Q34" s="90"/>
      <c r="R34" s="90"/>
      <c r="S34" s="91"/>
      <c r="T34" s="4"/>
    </row>
    <row r="35" spans="1:20" ht="15" customHeight="1" x14ac:dyDescent="0.45">
      <c r="A35" s="35" t="str">
        <f>E9</f>
        <v>P5</v>
      </c>
      <c r="B35" s="35"/>
      <c r="C35" s="39"/>
      <c r="D35" s="35"/>
      <c r="E35" s="35"/>
      <c r="F35" s="35"/>
      <c r="G35" s="35"/>
      <c r="H35" s="35"/>
      <c r="I35" s="39"/>
      <c r="J35" s="35"/>
      <c r="K35" s="35"/>
      <c r="L35" s="35"/>
      <c r="M35" s="35"/>
      <c r="N35" s="35">
        <f>SUM(B35:M35)</f>
        <v>0</v>
      </c>
      <c r="O35" s="83"/>
      <c r="P35" s="84"/>
      <c r="Q35" s="84"/>
      <c r="R35" s="84"/>
      <c r="S35" s="85"/>
      <c r="T35" s="4"/>
    </row>
    <row r="36" spans="1:20" outlineLevel="1" x14ac:dyDescent="0.45">
      <c r="A36" s="80" t="s">
        <v>52</v>
      </c>
      <c r="B36" s="35"/>
      <c r="C36" s="39"/>
      <c r="D36" s="35"/>
      <c r="E36" s="35"/>
      <c r="F36" s="35"/>
      <c r="G36" s="35"/>
      <c r="H36" s="35"/>
      <c r="I36" s="39"/>
      <c r="J36" s="35"/>
      <c r="K36" s="35"/>
      <c r="L36" s="35"/>
      <c r="M36" s="35"/>
      <c r="N36" s="35"/>
      <c r="O36" s="86"/>
      <c r="P36" s="87"/>
      <c r="Q36" s="87"/>
      <c r="R36" s="87"/>
      <c r="S36" s="88"/>
      <c r="T36" s="4"/>
    </row>
    <row r="37" spans="1:20" outlineLevel="1" x14ac:dyDescent="0.45">
      <c r="A37" s="81"/>
      <c r="B37" s="35"/>
      <c r="C37" s="39"/>
      <c r="D37" s="35"/>
      <c r="E37" s="35"/>
      <c r="F37" s="35"/>
      <c r="G37" s="35"/>
      <c r="H37" s="35"/>
      <c r="I37" s="39"/>
      <c r="J37" s="35"/>
      <c r="K37" s="35"/>
      <c r="L37" s="35"/>
      <c r="M37" s="35"/>
      <c r="N37" s="35"/>
      <c r="O37" s="86"/>
      <c r="P37" s="87"/>
      <c r="Q37" s="87"/>
      <c r="R37" s="87"/>
      <c r="S37" s="88"/>
      <c r="T37" s="4"/>
    </row>
    <row r="38" spans="1:20" outlineLevel="1" x14ac:dyDescent="0.45">
      <c r="A38" s="81"/>
      <c r="B38" s="35"/>
      <c r="C38" s="39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86"/>
      <c r="P38" s="87"/>
      <c r="Q38" s="87"/>
      <c r="R38" s="87"/>
      <c r="S38" s="88"/>
      <c r="T38" s="4"/>
    </row>
    <row r="39" spans="1:20" outlineLevel="1" x14ac:dyDescent="0.45">
      <c r="A39" s="82"/>
      <c r="B39" s="35"/>
      <c r="C39" s="39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89"/>
      <c r="P39" s="90"/>
      <c r="Q39" s="90"/>
      <c r="R39" s="90"/>
      <c r="S39" s="91"/>
      <c r="T39" s="4"/>
    </row>
    <row r="40" spans="1:20" ht="15" customHeight="1" x14ac:dyDescent="0.45">
      <c r="A40" s="35" t="str">
        <f>F9</f>
        <v>Others</v>
      </c>
      <c r="B40" s="35"/>
      <c r="C40" s="39"/>
      <c r="D40" s="35"/>
      <c r="E40" s="35"/>
      <c r="F40" s="35"/>
      <c r="G40" s="35"/>
      <c r="H40" s="35"/>
      <c r="I40" s="39"/>
      <c r="J40" s="35"/>
      <c r="K40" s="35"/>
      <c r="L40" s="35"/>
      <c r="M40" s="35"/>
      <c r="N40" s="35">
        <f>SUM(B40:M40)</f>
        <v>0</v>
      </c>
      <c r="O40" s="83"/>
      <c r="P40" s="84"/>
      <c r="Q40" s="84"/>
      <c r="R40" s="84"/>
      <c r="S40" s="85"/>
      <c r="T40" s="4"/>
    </row>
    <row r="41" spans="1:20" outlineLevel="1" x14ac:dyDescent="0.45">
      <c r="A41" s="80" t="s">
        <v>52</v>
      </c>
      <c r="B41" s="35"/>
      <c r="C41" s="39"/>
      <c r="D41" s="35"/>
      <c r="E41" s="35"/>
      <c r="F41" s="35"/>
      <c r="G41" s="35"/>
      <c r="H41" s="35"/>
      <c r="I41" s="39"/>
      <c r="J41" s="35"/>
      <c r="K41" s="35"/>
      <c r="L41" s="35"/>
      <c r="M41" s="35"/>
      <c r="N41" s="35"/>
      <c r="O41" s="86"/>
      <c r="P41" s="87"/>
      <c r="Q41" s="87"/>
      <c r="R41" s="87"/>
      <c r="S41" s="88"/>
      <c r="T41" s="4"/>
    </row>
    <row r="42" spans="1:20" outlineLevel="1" x14ac:dyDescent="0.45">
      <c r="A42" s="81"/>
      <c r="B42" s="35"/>
      <c r="C42" s="39"/>
      <c r="D42" s="35"/>
      <c r="E42" s="35"/>
      <c r="F42" s="35"/>
      <c r="G42" s="35"/>
      <c r="H42" s="35"/>
      <c r="I42" s="39"/>
      <c r="J42" s="35"/>
      <c r="K42" s="35"/>
      <c r="L42" s="35"/>
      <c r="M42" s="35"/>
      <c r="N42" s="35"/>
      <c r="O42" s="86"/>
      <c r="P42" s="87"/>
      <c r="Q42" s="87"/>
      <c r="R42" s="87"/>
      <c r="S42" s="88"/>
      <c r="T42" s="4"/>
    </row>
    <row r="43" spans="1:20" outlineLevel="1" x14ac:dyDescent="0.45">
      <c r="A43" s="81"/>
      <c r="B43" s="35"/>
      <c r="C43" s="39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86"/>
      <c r="P43" s="87"/>
      <c r="Q43" s="87"/>
      <c r="R43" s="87"/>
      <c r="S43" s="88"/>
      <c r="T43" s="4"/>
    </row>
    <row r="44" spans="1:20" outlineLevel="1" x14ac:dyDescent="0.45">
      <c r="A44" s="82"/>
      <c r="B44" s="35"/>
      <c r="C44" s="39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89"/>
      <c r="P44" s="90"/>
      <c r="Q44" s="90"/>
      <c r="R44" s="90"/>
      <c r="S44" s="91"/>
      <c r="T44" s="4"/>
    </row>
  </sheetData>
  <mergeCells count="22">
    <mergeCell ref="O14:S14"/>
    <mergeCell ref="O15:S19"/>
    <mergeCell ref="J1:K1"/>
    <mergeCell ref="N1:O1"/>
    <mergeCell ref="A8:S8"/>
    <mergeCell ref="A13:S13"/>
    <mergeCell ref="H9:S9"/>
    <mergeCell ref="H10:S10"/>
    <mergeCell ref="B1:C1"/>
    <mergeCell ref="F1:G1"/>
    <mergeCell ref="D4:J4"/>
    <mergeCell ref="A16:A19"/>
    <mergeCell ref="O20:S24"/>
    <mergeCell ref="O25:S29"/>
    <mergeCell ref="O30:S34"/>
    <mergeCell ref="O35:S39"/>
    <mergeCell ref="O40:S44"/>
    <mergeCell ref="A21:A24"/>
    <mergeCell ref="A26:A29"/>
    <mergeCell ref="A31:A34"/>
    <mergeCell ref="A36:A39"/>
    <mergeCell ref="A41:A44"/>
  </mergeCells>
  <phoneticPr fontId="17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Dashboard</vt:lpstr>
      <vt:lpstr>RAW</vt:lpstr>
      <vt:lpstr>Account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Kwon</dc:creator>
  <cp:lastModifiedBy>Brian Kwon</cp:lastModifiedBy>
  <dcterms:created xsi:type="dcterms:W3CDTF">2015-01-19T03:18:24Z</dcterms:created>
  <dcterms:modified xsi:type="dcterms:W3CDTF">2021-01-17T02:33:25Z</dcterms:modified>
</cp:coreProperties>
</file>