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.kwon\Desktop\"/>
    </mc:Choice>
  </mc:AlternateContent>
  <xr:revisionPtr revIDLastSave="0" documentId="8_{4F5AE252-25B0-44D7-BCE7-1DE425C642EA}" xr6:coauthVersionLast="45" xr6:coauthVersionMax="45" xr10:uidLastSave="{00000000-0000-0000-0000-000000000000}"/>
  <bookViews>
    <workbookView xWindow="28680" yWindow="-120" windowWidth="29040" windowHeight="17640" xr2:uid="{851E8AF8-399D-46DC-9B77-326FFB008C34}"/>
  </bookViews>
  <sheets>
    <sheet name="Promotion Plan" sheetId="1" r:id="rId1"/>
    <sheet name="매체별 총 광고비(제일기획)" sheetId="2" r:id="rId2"/>
  </sheets>
  <definedNames>
    <definedName name="_xlnm.Print_Area" localSheetId="0">'Promotion Plan'!$A$1:$CI$53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T33" i="1" l="1"/>
  <c r="BT32" i="1"/>
  <c r="BT30" i="1"/>
  <c r="BT28" i="1"/>
  <c r="BT26" i="1"/>
  <c r="BT25" i="1"/>
  <c r="BT23" i="1"/>
  <c r="BT21" i="1"/>
  <c r="BT20" i="1"/>
  <c r="BT18" i="1"/>
  <c r="BT16" i="1"/>
  <c r="BT15" i="1"/>
  <c r="BT14" i="1"/>
  <c r="BT12" i="1"/>
  <c r="BT10" i="1"/>
  <c r="BT8" i="1"/>
  <c r="BT6" i="1"/>
  <c r="BS33" i="1"/>
  <c r="BS32" i="1"/>
  <c r="BS30" i="1"/>
  <c r="BS28" i="1"/>
  <c r="BS26" i="1"/>
  <c r="BS25" i="1"/>
  <c r="BS23" i="1"/>
  <c r="BS21" i="1"/>
  <c r="BS20" i="1"/>
  <c r="BS18" i="1"/>
  <c r="BS16" i="1"/>
  <c r="BS15" i="1"/>
  <c r="BS14" i="1"/>
  <c r="I7" i="2"/>
  <c r="H7" i="2"/>
  <c r="G7" i="2"/>
  <c r="F7" i="2"/>
  <c r="E7" i="2"/>
  <c r="D7" i="2"/>
  <c r="C7" i="2"/>
  <c r="E9" i="2"/>
  <c r="D9" i="2"/>
  <c r="C9" i="2"/>
  <c r="G6" i="2"/>
  <c r="F6" i="2"/>
  <c r="G5" i="2"/>
  <c r="F5" i="2"/>
  <c r="G4" i="2"/>
  <c r="F4" i="2"/>
  <c r="G8" i="2"/>
  <c r="F8" i="2"/>
  <c r="BP15" i="1"/>
  <c r="BR46" i="1"/>
  <c r="BR44" i="1"/>
  <c r="BR32" i="1"/>
  <c r="BR30" i="1"/>
  <c r="BR28" i="1"/>
  <c r="BR18" i="1"/>
  <c r="BR16" i="1"/>
  <c r="BR14" i="1"/>
  <c r="BR15" i="1"/>
  <c r="BR6" i="1"/>
  <c r="BP53" i="1"/>
  <c r="BR53" i="1" s="1"/>
  <c r="BP52" i="1"/>
  <c r="BR52" i="1" s="1"/>
  <c r="BP50" i="1"/>
  <c r="BR50" i="1" s="1"/>
  <c r="BP48" i="1"/>
  <c r="BR48" i="1" s="1"/>
  <c r="BP46" i="1"/>
  <c r="BP44" i="1"/>
  <c r="BP42" i="1"/>
  <c r="BR42" i="1" s="1"/>
  <c r="BP40" i="1"/>
  <c r="BR40" i="1" s="1"/>
  <c r="BP38" i="1"/>
  <c r="BR38" i="1" s="1"/>
  <c r="BP36" i="1"/>
  <c r="BR36" i="1" s="1"/>
  <c r="BP34" i="1"/>
  <c r="BR34" i="1" s="1"/>
  <c r="BP33" i="1"/>
  <c r="BR33" i="1" s="1"/>
  <c r="BP32" i="1"/>
  <c r="BP30" i="1"/>
  <c r="BP28" i="1"/>
  <c r="BP26" i="1"/>
  <c r="BR26" i="1" s="1"/>
  <c r="BP25" i="1"/>
  <c r="BR25" i="1" s="1"/>
  <c r="BP23" i="1"/>
  <c r="BR23" i="1" s="1"/>
  <c r="BP21" i="1"/>
  <c r="BR21" i="1" s="1"/>
  <c r="BP20" i="1"/>
  <c r="BR20" i="1" s="1"/>
  <c r="BP18" i="1"/>
  <c r="BP16" i="1"/>
  <c r="BP14" i="1"/>
  <c r="BP12" i="1"/>
  <c r="BR12" i="1" s="1"/>
  <c r="BP10" i="1"/>
  <c r="BR10" i="1" s="1"/>
  <c r="BP8" i="1"/>
  <c r="BR8" i="1" s="1"/>
  <c r="BP6" i="1"/>
  <c r="BP4" i="1"/>
  <c r="BO53" i="1"/>
  <c r="BO52" i="1"/>
  <c r="BO50" i="1"/>
  <c r="BO48" i="1"/>
  <c r="BO46" i="1"/>
  <c r="BO44" i="1"/>
  <c r="BO42" i="1"/>
  <c r="BO40" i="1"/>
  <c r="BO38" i="1"/>
  <c r="BO36" i="1"/>
  <c r="BO34" i="1"/>
  <c r="BO33" i="1"/>
  <c r="BO32" i="1"/>
  <c r="BO30" i="1"/>
  <c r="BO28" i="1"/>
  <c r="BO26" i="1"/>
  <c r="BO25" i="1"/>
  <c r="BO23" i="1"/>
  <c r="BO21" i="1"/>
  <c r="BO20" i="1"/>
  <c r="BO18" i="1"/>
  <c r="BO16" i="1"/>
  <c r="BO15" i="1"/>
  <c r="BO14" i="1"/>
  <c r="BO12" i="1"/>
  <c r="BO10" i="1"/>
  <c r="BO8" i="1"/>
  <c r="BO6" i="1"/>
  <c r="BI53" i="1"/>
  <c r="BI52" i="1"/>
  <c r="BI50" i="1"/>
  <c r="BI48" i="1"/>
  <c r="BI46" i="1"/>
  <c r="BI44" i="1"/>
  <c r="BI42" i="1"/>
  <c r="BI40" i="1"/>
  <c r="BI38" i="1"/>
  <c r="BI36" i="1"/>
  <c r="BI34" i="1"/>
  <c r="BI33" i="1"/>
  <c r="BI32" i="1"/>
  <c r="BI30" i="1"/>
  <c r="BI28" i="1"/>
  <c r="BI26" i="1"/>
  <c r="BI25" i="1"/>
  <c r="BI23" i="1"/>
  <c r="BI21" i="1"/>
  <c r="BI20" i="1"/>
  <c r="BI18" i="1"/>
  <c r="BI16" i="1"/>
  <c r="BI15" i="1"/>
  <c r="BI14" i="1"/>
  <c r="BI12" i="1"/>
  <c r="BI10" i="1"/>
  <c r="BI8" i="1"/>
  <c r="BI6" i="1"/>
  <c r="BD53" i="1"/>
  <c r="BD52" i="1"/>
  <c r="BD50" i="1"/>
  <c r="BD48" i="1"/>
  <c r="BD46" i="1"/>
  <c r="BD44" i="1"/>
  <c r="BD42" i="1"/>
  <c r="BD40" i="1"/>
  <c r="BD38" i="1"/>
  <c r="BD36" i="1"/>
  <c r="BD34" i="1"/>
  <c r="BD33" i="1"/>
  <c r="BD32" i="1"/>
  <c r="BD30" i="1"/>
  <c r="BD28" i="1"/>
  <c r="BD26" i="1"/>
  <c r="BD25" i="1"/>
  <c r="BD23" i="1"/>
  <c r="BD21" i="1"/>
  <c r="BD20" i="1"/>
  <c r="BD18" i="1"/>
  <c r="BD16" i="1"/>
  <c r="BD15" i="1"/>
  <c r="BD14" i="1"/>
  <c r="BD12" i="1"/>
  <c r="BD10" i="1"/>
  <c r="BD8" i="1"/>
  <c r="BD6" i="1"/>
  <c r="AY53" i="1"/>
  <c r="AY52" i="1"/>
  <c r="AY50" i="1"/>
  <c r="AY48" i="1"/>
  <c r="AY46" i="1"/>
  <c r="AY44" i="1"/>
  <c r="AY42" i="1"/>
  <c r="AY40" i="1"/>
  <c r="AY38" i="1"/>
  <c r="AY36" i="1"/>
  <c r="AY34" i="1"/>
  <c r="AY33" i="1"/>
  <c r="AY32" i="1"/>
  <c r="AY30" i="1"/>
  <c r="AY28" i="1"/>
  <c r="AY26" i="1"/>
  <c r="AY25" i="1"/>
  <c r="AY23" i="1"/>
  <c r="AY21" i="1"/>
  <c r="AY20" i="1"/>
  <c r="AY18" i="1"/>
  <c r="AY16" i="1"/>
  <c r="AY15" i="1"/>
  <c r="AY14" i="1"/>
  <c r="AY12" i="1"/>
  <c r="AY10" i="1"/>
  <c r="AY8" i="1"/>
  <c r="AY6" i="1"/>
  <c r="AS53" i="1"/>
  <c r="AS52" i="1"/>
  <c r="AS50" i="1"/>
  <c r="AS48" i="1"/>
  <c r="AS46" i="1"/>
  <c r="AS44" i="1"/>
  <c r="AS42" i="1"/>
  <c r="AS40" i="1"/>
  <c r="AS38" i="1"/>
  <c r="AS36" i="1"/>
  <c r="AS34" i="1"/>
  <c r="AS33" i="1"/>
  <c r="AS32" i="1"/>
  <c r="AS30" i="1"/>
  <c r="AS28" i="1"/>
  <c r="AS26" i="1"/>
  <c r="AS25" i="1"/>
  <c r="AS23" i="1"/>
  <c r="AS21" i="1"/>
  <c r="AS20" i="1"/>
  <c r="AS18" i="1"/>
  <c r="AS16" i="1"/>
  <c r="AS15" i="1"/>
  <c r="AS14" i="1"/>
  <c r="AS12" i="1"/>
  <c r="AS10" i="1"/>
  <c r="AS8" i="1"/>
  <c r="AS6" i="1"/>
  <c r="AN53" i="1"/>
  <c r="AN52" i="1"/>
  <c r="AN50" i="1"/>
  <c r="AN48" i="1"/>
  <c r="AN46" i="1"/>
  <c r="AN44" i="1"/>
  <c r="AN42" i="1"/>
  <c r="AN40" i="1"/>
  <c r="AN38" i="1"/>
  <c r="AN36" i="1"/>
  <c r="AN34" i="1"/>
  <c r="AN33" i="1"/>
  <c r="AN32" i="1"/>
  <c r="AN30" i="1"/>
  <c r="AN28" i="1"/>
  <c r="AN26" i="1"/>
  <c r="AN25" i="1"/>
  <c r="AN23" i="1"/>
  <c r="AN21" i="1"/>
  <c r="AN20" i="1"/>
  <c r="AN18" i="1"/>
  <c r="AN16" i="1"/>
  <c r="AN15" i="1"/>
  <c r="AN14" i="1"/>
  <c r="AN12" i="1"/>
  <c r="AN10" i="1"/>
  <c r="AN8" i="1"/>
  <c r="AN6" i="1"/>
  <c r="AI53" i="1"/>
  <c r="AI52" i="1"/>
  <c r="AI50" i="1"/>
  <c r="AI48" i="1"/>
  <c r="AI46" i="1"/>
  <c r="AI44" i="1"/>
  <c r="AI42" i="1"/>
  <c r="AI40" i="1"/>
  <c r="AI38" i="1"/>
  <c r="AI36" i="1"/>
  <c r="AI34" i="1"/>
  <c r="AI33" i="1"/>
  <c r="AI32" i="1"/>
  <c r="AI30" i="1"/>
  <c r="AI28" i="1"/>
  <c r="AI26" i="1"/>
  <c r="AI25" i="1"/>
  <c r="AI23" i="1"/>
  <c r="AI21" i="1"/>
  <c r="AI20" i="1"/>
  <c r="AI18" i="1"/>
  <c r="AI16" i="1"/>
  <c r="AI15" i="1"/>
  <c r="AI14" i="1"/>
  <c r="AI12" i="1"/>
  <c r="AI10" i="1"/>
  <c r="AI8" i="1"/>
  <c r="AI6" i="1"/>
  <c r="AC53" i="1"/>
  <c r="AC52" i="1"/>
  <c r="AC50" i="1"/>
  <c r="AC48" i="1"/>
  <c r="AC46" i="1"/>
  <c r="AC44" i="1"/>
  <c r="AC42" i="1"/>
  <c r="AC40" i="1"/>
  <c r="AC38" i="1"/>
  <c r="AC36" i="1"/>
  <c r="AC34" i="1"/>
  <c r="AC33" i="1"/>
  <c r="AC32" i="1"/>
  <c r="AC30" i="1"/>
  <c r="AC28" i="1"/>
  <c r="AC26" i="1"/>
  <c r="AC25" i="1"/>
  <c r="AC23" i="1"/>
  <c r="AC21" i="1"/>
  <c r="AC20" i="1"/>
  <c r="AC18" i="1"/>
  <c r="AC16" i="1"/>
  <c r="AC15" i="1"/>
  <c r="AC14" i="1"/>
  <c r="AC12" i="1"/>
  <c r="AC10" i="1"/>
  <c r="AC8" i="1"/>
  <c r="AC6" i="1"/>
  <c r="X53" i="1"/>
  <c r="X52" i="1"/>
  <c r="X50" i="1"/>
  <c r="X48" i="1"/>
  <c r="X46" i="1"/>
  <c r="X44" i="1"/>
  <c r="X42" i="1"/>
  <c r="X40" i="1"/>
  <c r="X38" i="1"/>
  <c r="X36" i="1"/>
  <c r="X34" i="1"/>
  <c r="X33" i="1"/>
  <c r="X32" i="1"/>
  <c r="X30" i="1"/>
  <c r="X28" i="1"/>
  <c r="X26" i="1"/>
  <c r="X25" i="1"/>
  <c r="X23" i="1"/>
  <c r="X21" i="1"/>
  <c r="X20" i="1"/>
  <c r="X18" i="1"/>
  <c r="X16" i="1"/>
  <c r="X15" i="1"/>
  <c r="X14" i="1"/>
  <c r="X12" i="1"/>
  <c r="X10" i="1"/>
  <c r="X8" i="1"/>
  <c r="X6" i="1"/>
  <c r="S53" i="1"/>
  <c r="S52" i="1"/>
  <c r="S50" i="1"/>
  <c r="S48" i="1"/>
  <c r="S46" i="1"/>
  <c r="S44" i="1"/>
  <c r="S42" i="1"/>
  <c r="S40" i="1"/>
  <c r="S38" i="1"/>
  <c r="S36" i="1"/>
  <c r="S34" i="1"/>
  <c r="S33" i="1"/>
  <c r="S32" i="1"/>
  <c r="S30" i="1"/>
  <c r="S28" i="1"/>
  <c r="S26" i="1"/>
  <c r="S25" i="1"/>
  <c r="S23" i="1"/>
  <c r="S21" i="1"/>
  <c r="S20" i="1"/>
  <c r="S18" i="1"/>
  <c r="S16" i="1"/>
  <c r="S15" i="1"/>
  <c r="S14" i="1"/>
  <c r="S12" i="1"/>
  <c r="S10" i="1"/>
  <c r="S8" i="1"/>
  <c r="S6" i="1"/>
  <c r="M53" i="1"/>
  <c r="M52" i="1"/>
  <c r="M50" i="1"/>
  <c r="M48" i="1"/>
  <c r="M46" i="1"/>
  <c r="M44" i="1"/>
  <c r="M42" i="1"/>
  <c r="M40" i="1"/>
  <c r="M38" i="1"/>
  <c r="M36" i="1"/>
  <c r="M34" i="1"/>
  <c r="M33" i="1"/>
  <c r="M32" i="1"/>
  <c r="M30" i="1"/>
  <c r="M28" i="1"/>
  <c r="M26" i="1"/>
  <c r="M25" i="1"/>
  <c r="M23" i="1"/>
  <c r="M21" i="1"/>
  <c r="M20" i="1"/>
  <c r="M18" i="1"/>
  <c r="M16" i="1"/>
  <c r="M15" i="1"/>
  <c r="M14" i="1"/>
  <c r="M12" i="1"/>
  <c r="M10" i="1"/>
  <c r="M8" i="1"/>
  <c r="M6" i="1"/>
  <c r="H53" i="1"/>
  <c r="H52" i="1"/>
  <c r="H50" i="1"/>
  <c r="H48" i="1"/>
  <c r="H46" i="1"/>
  <c r="H44" i="1"/>
  <c r="H42" i="1"/>
  <c r="H40" i="1"/>
  <c r="H38" i="1"/>
  <c r="H36" i="1"/>
  <c r="H34" i="1"/>
  <c r="H33" i="1"/>
  <c r="H32" i="1"/>
  <c r="H30" i="1"/>
  <c r="H28" i="1"/>
  <c r="H26" i="1"/>
  <c r="H25" i="1"/>
  <c r="H23" i="1"/>
  <c r="H21" i="1"/>
  <c r="H20" i="1"/>
  <c r="H18" i="1"/>
  <c r="H16" i="1"/>
  <c r="H15" i="1"/>
  <c r="H14" i="1"/>
  <c r="H12" i="1"/>
  <c r="H10" i="1"/>
  <c r="H8" i="1"/>
  <c r="H6" i="1"/>
  <c r="BN52" i="1" l="1"/>
  <c r="BM52" i="1"/>
  <c r="BL52" i="1"/>
  <c r="BK52" i="1"/>
  <c r="BJ52" i="1"/>
  <c r="BH52" i="1"/>
  <c r="BG52" i="1"/>
  <c r="BF52" i="1"/>
  <c r="BE52" i="1"/>
  <c r="BC52" i="1"/>
  <c r="BB52" i="1"/>
  <c r="BA52" i="1"/>
  <c r="AZ52" i="1"/>
  <c r="AX52" i="1"/>
  <c r="AW52" i="1"/>
  <c r="AV52" i="1"/>
  <c r="AU52" i="1"/>
  <c r="AT52" i="1"/>
  <c r="AR52" i="1"/>
  <c r="AQ52" i="1"/>
  <c r="AP52" i="1"/>
  <c r="AO52" i="1"/>
  <c r="AM52" i="1"/>
  <c r="AL52" i="1"/>
  <c r="AK52" i="1"/>
  <c r="AJ52" i="1"/>
  <c r="AH52" i="1"/>
  <c r="AG52" i="1"/>
  <c r="AF52" i="1"/>
  <c r="AE52" i="1"/>
  <c r="AD52" i="1"/>
  <c r="AB52" i="1"/>
  <c r="AA52" i="1"/>
  <c r="Z52" i="1"/>
  <c r="Y52" i="1"/>
  <c r="W52" i="1"/>
  <c r="V52" i="1"/>
  <c r="U52" i="1"/>
  <c r="T52" i="1"/>
  <c r="R52" i="1"/>
  <c r="Q52" i="1"/>
  <c r="P52" i="1"/>
  <c r="O52" i="1"/>
  <c r="N52" i="1"/>
  <c r="L52" i="1"/>
  <c r="K52" i="1"/>
  <c r="J52" i="1"/>
  <c r="I52" i="1"/>
  <c r="G52" i="1"/>
  <c r="F52" i="1"/>
  <c r="E52" i="1"/>
  <c r="BN32" i="1"/>
  <c r="BM32" i="1"/>
  <c r="BL32" i="1"/>
  <c r="BK32" i="1"/>
  <c r="BJ32" i="1"/>
  <c r="BH32" i="1"/>
  <c r="BG32" i="1"/>
  <c r="BF32" i="1"/>
  <c r="BE32" i="1"/>
  <c r="BC32" i="1"/>
  <c r="BB32" i="1"/>
  <c r="BA32" i="1"/>
  <c r="AZ32" i="1"/>
  <c r="AX32" i="1"/>
  <c r="AW32" i="1"/>
  <c r="AV32" i="1"/>
  <c r="AU32" i="1"/>
  <c r="AT32" i="1"/>
  <c r="AR32" i="1"/>
  <c r="AQ32" i="1"/>
  <c r="AP32" i="1"/>
  <c r="AO32" i="1"/>
  <c r="AM32" i="1"/>
  <c r="AL32" i="1"/>
  <c r="AK32" i="1"/>
  <c r="AJ32" i="1"/>
  <c r="AH32" i="1"/>
  <c r="AG32" i="1"/>
  <c r="AF32" i="1"/>
  <c r="AE32" i="1"/>
  <c r="AD32" i="1"/>
  <c r="AB32" i="1"/>
  <c r="AA32" i="1"/>
  <c r="Z32" i="1"/>
  <c r="Y32" i="1"/>
  <c r="W32" i="1"/>
  <c r="V32" i="1"/>
  <c r="U32" i="1"/>
  <c r="T32" i="1"/>
  <c r="R32" i="1"/>
  <c r="Q32" i="1"/>
  <c r="P32" i="1"/>
  <c r="O32" i="1"/>
  <c r="N32" i="1"/>
  <c r="L32" i="1"/>
  <c r="K32" i="1"/>
  <c r="J32" i="1"/>
  <c r="I32" i="1"/>
  <c r="G32" i="1"/>
  <c r="F32" i="1"/>
  <c r="E32" i="1"/>
  <c r="BN25" i="1"/>
  <c r="BM25" i="1"/>
  <c r="BL25" i="1"/>
  <c r="BK25" i="1"/>
  <c r="BJ25" i="1"/>
  <c r="BH25" i="1"/>
  <c r="BG25" i="1"/>
  <c r="BF25" i="1"/>
  <c r="BE25" i="1"/>
  <c r="BC25" i="1"/>
  <c r="BB25" i="1"/>
  <c r="BA25" i="1"/>
  <c r="AZ25" i="1"/>
  <c r="AX25" i="1"/>
  <c r="AW25" i="1"/>
  <c r="AV25" i="1"/>
  <c r="AU25" i="1"/>
  <c r="AT25" i="1"/>
  <c r="AR25" i="1"/>
  <c r="AQ25" i="1"/>
  <c r="AP25" i="1"/>
  <c r="AO25" i="1"/>
  <c r="AM25" i="1"/>
  <c r="AL25" i="1"/>
  <c r="AK25" i="1"/>
  <c r="AJ25" i="1"/>
  <c r="AH25" i="1"/>
  <c r="AG25" i="1"/>
  <c r="AF25" i="1"/>
  <c r="AE25" i="1"/>
  <c r="AD25" i="1"/>
  <c r="AB25" i="1"/>
  <c r="AA25" i="1"/>
  <c r="Z25" i="1"/>
  <c r="Y25" i="1"/>
  <c r="W25" i="1"/>
  <c r="V25" i="1"/>
  <c r="U25" i="1"/>
  <c r="T25" i="1"/>
  <c r="R25" i="1"/>
  <c r="Q25" i="1"/>
  <c r="P25" i="1"/>
  <c r="O25" i="1"/>
  <c r="N25" i="1"/>
  <c r="L25" i="1"/>
  <c r="K25" i="1"/>
  <c r="J25" i="1"/>
  <c r="I25" i="1"/>
  <c r="G25" i="1"/>
  <c r="F25" i="1"/>
  <c r="E25" i="1"/>
  <c r="BN20" i="1"/>
  <c r="BM20" i="1"/>
  <c r="BL20" i="1"/>
  <c r="BK20" i="1"/>
  <c r="BJ20" i="1"/>
  <c r="BH20" i="1"/>
  <c r="BG20" i="1"/>
  <c r="BF20" i="1"/>
  <c r="BE20" i="1"/>
  <c r="BC20" i="1"/>
  <c r="BB20" i="1"/>
  <c r="BA20" i="1"/>
  <c r="AZ20" i="1"/>
  <c r="AX20" i="1"/>
  <c r="AW20" i="1"/>
  <c r="AV20" i="1"/>
  <c r="AU20" i="1"/>
  <c r="AT20" i="1"/>
  <c r="AR20" i="1"/>
  <c r="AQ20" i="1"/>
  <c r="AP20" i="1"/>
  <c r="AO20" i="1"/>
  <c r="AM20" i="1"/>
  <c r="AL20" i="1"/>
  <c r="AK20" i="1"/>
  <c r="AJ20" i="1"/>
  <c r="AH20" i="1"/>
  <c r="AG20" i="1"/>
  <c r="AF20" i="1"/>
  <c r="AE20" i="1"/>
  <c r="AD20" i="1"/>
  <c r="AB20" i="1"/>
  <c r="AA20" i="1"/>
  <c r="Z20" i="1"/>
  <c r="Y20" i="1"/>
  <c r="W20" i="1"/>
  <c r="V20" i="1"/>
  <c r="U20" i="1"/>
  <c r="T20" i="1"/>
  <c r="R20" i="1"/>
  <c r="Q20" i="1"/>
  <c r="P20" i="1"/>
  <c r="O20" i="1"/>
  <c r="N20" i="1"/>
  <c r="L20" i="1"/>
  <c r="K20" i="1"/>
  <c r="J20" i="1"/>
  <c r="I20" i="1"/>
  <c r="G20" i="1"/>
  <c r="F20" i="1"/>
  <c r="E20" i="1"/>
  <c r="BN14" i="1"/>
  <c r="BM14" i="1"/>
  <c r="BL14" i="1"/>
  <c r="BK14" i="1"/>
  <c r="BJ14" i="1"/>
  <c r="BH14" i="1"/>
  <c r="BG14" i="1"/>
  <c r="BF14" i="1"/>
  <c r="BE14" i="1"/>
  <c r="BC14" i="1"/>
  <c r="BB14" i="1"/>
  <c r="BA14" i="1"/>
  <c r="AZ14" i="1"/>
  <c r="AX14" i="1"/>
  <c r="AW14" i="1"/>
  <c r="AV14" i="1"/>
  <c r="AU14" i="1"/>
  <c r="AT14" i="1"/>
  <c r="AR14" i="1"/>
  <c r="AQ14" i="1"/>
  <c r="AP14" i="1"/>
  <c r="AO14" i="1"/>
  <c r="AM14" i="1"/>
  <c r="AL14" i="1"/>
  <c r="AK14" i="1"/>
  <c r="AJ14" i="1"/>
  <c r="AH14" i="1"/>
  <c r="AG14" i="1"/>
  <c r="AF14" i="1"/>
  <c r="AE14" i="1"/>
  <c r="AD14" i="1"/>
  <c r="AB14" i="1"/>
  <c r="AA14" i="1"/>
  <c r="Z14" i="1"/>
  <c r="Y14" i="1"/>
  <c r="W14" i="1"/>
  <c r="V14" i="1"/>
  <c r="U14" i="1"/>
  <c r="T14" i="1"/>
  <c r="R14" i="1"/>
  <c r="Q14" i="1"/>
  <c r="P14" i="1"/>
  <c r="O14" i="1"/>
  <c r="N14" i="1"/>
  <c r="L14" i="1"/>
  <c r="K14" i="1"/>
  <c r="J14" i="1"/>
  <c r="I14" i="1"/>
  <c r="G14" i="1"/>
  <c r="F14" i="1"/>
  <c r="E14" i="1"/>
  <c r="D52" i="1"/>
  <c r="D32" i="1"/>
  <c r="D25" i="1"/>
  <c r="D20" i="1"/>
  <c r="D14" i="1"/>
  <c r="E12" i="2"/>
  <c r="D12" i="2"/>
  <c r="C12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G11" i="2"/>
  <c r="F11" i="2"/>
  <c r="G10" i="2"/>
  <c r="F10" i="2"/>
  <c r="E15" i="2"/>
  <c r="D15" i="2"/>
  <c r="C15" i="2"/>
  <c r="E19" i="2"/>
  <c r="D19" i="2"/>
  <c r="C19" i="2"/>
  <c r="BS12" i="1"/>
  <c r="BS10" i="1"/>
  <c r="BS8" i="1"/>
  <c r="G3" i="2"/>
  <c r="BS6" i="1" s="1"/>
  <c r="F3" i="2"/>
  <c r="E21" i="2"/>
  <c r="D21" i="2"/>
  <c r="C21" i="2"/>
  <c r="H6" i="2" l="1"/>
  <c r="H4" i="2"/>
  <c r="H5" i="2"/>
  <c r="H8" i="2"/>
  <c r="H19" i="2"/>
  <c r="H15" i="2"/>
  <c r="H11" i="2"/>
  <c r="H3" i="2"/>
  <c r="F21" i="2"/>
  <c r="H18" i="2"/>
  <c r="H14" i="2"/>
  <c r="H10" i="2"/>
  <c r="H13" i="2"/>
  <c r="H16" i="2"/>
  <c r="H12" i="2"/>
  <c r="H21" i="2"/>
  <c r="H17" i="2"/>
  <c r="H20" i="2"/>
  <c r="I6" i="2"/>
  <c r="I4" i="2"/>
  <c r="I5" i="2"/>
  <c r="I8" i="2"/>
  <c r="I19" i="2"/>
  <c r="I15" i="2"/>
  <c r="I11" i="2"/>
  <c r="I3" i="2"/>
  <c r="G21" i="2"/>
  <c r="I18" i="2"/>
  <c r="I14" i="2"/>
  <c r="I10" i="2"/>
  <c r="I16" i="2"/>
  <c r="I21" i="2"/>
  <c r="I17" i="2"/>
  <c r="I13" i="2"/>
  <c r="I12" i="2"/>
  <c r="I20" i="2"/>
  <c r="F9" i="2"/>
  <c r="G9" i="2"/>
  <c r="I9" i="2"/>
  <c r="H9" i="2"/>
  <c r="Z33" i="1"/>
  <c r="Z53" i="1" s="1"/>
  <c r="AT33" i="1"/>
  <c r="AT53" i="1" s="1"/>
  <c r="BM33" i="1"/>
  <c r="BM53" i="1" s="1"/>
  <c r="BC33" i="1"/>
  <c r="BC53" i="1" s="1"/>
  <c r="P33" i="1"/>
  <c r="P53" i="1" s="1"/>
  <c r="F33" i="1"/>
  <c r="F53" i="1" s="1"/>
  <c r="L33" i="1"/>
  <c r="L53" i="1" s="1"/>
  <c r="V33" i="1"/>
  <c r="V53" i="1" s="1"/>
  <c r="AF33" i="1"/>
  <c r="AF53" i="1" s="1"/>
  <c r="AP33" i="1"/>
  <c r="AP53" i="1" s="1"/>
  <c r="AZ33" i="1"/>
  <c r="AZ53" i="1" s="1"/>
  <c r="BJ33" i="1"/>
  <c r="BJ53" i="1" s="1"/>
  <c r="N33" i="1"/>
  <c r="N53" i="1" s="1"/>
  <c r="W33" i="1"/>
  <c r="W53" i="1" s="1"/>
  <c r="AG33" i="1"/>
  <c r="AG53" i="1" s="1"/>
  <c r="AQ33" i="1"/>
  <c r="AQ53" i="1" s="1"/>
  <c r="BA33" i="1"/>
  <c r="BA53" i="1" s="1"/>
  <c r="BK33" i="1"/>
  <c r="BK53" i="1" s="1"/>
  <c r="AJ33" i="1"/>
  <c r="AJ53" i="1" s="1"/>
  <c r="Y33" i="1"/>
  <c r="Y53" i="1" s="1"/>
  <c r="BB33" i="1"/>
  <c r="BB53" i="1" s="1"/>
  <c r="BL33" i="1"/>
  <c r="BL53" i="1" s="1"/>
  <c r="O33" i="1"/>
  <c r="O53" i="1" s="1"/>
  <c r="AR33" i="1"/>
  <c r="AR53" i="1" s="1"/>
  <c r="R33" i="1"/>
  <c r="R53" i="1" s="1"/>
  <c r="AB33" i="1"/>
  <c r="AB53" i="1" s="1"/>
  <c r="AL33" i="1"/>
  <c r="AL53" i="1" s="1"/>
  <c r="AV33" i="1"/>
  <c r="AV53" i="1" s="1"/>
  <c r="BF33" i="1"/>
  <c r="BF53" i="1" s="1"/>
  <c r="E33" i="1"/>
  <c r="E53" i="1" s="1"/>
  <c r="AH33" i="1"/>
  <c r="AH53" i="1" s="1"/>
  <c r="I33" i="1"/>
  <c r="I53" i="1" s="1"/>
  <c r="D33" i="1"/>
  <c r="D53" i="1" s="1"/>
  <c r="K33" i="1"/>
  <c r="K53" i="1" s="1"/>
  <c r="U33" i="1"/>
  <c r="U53" i="1" s="1"/>
  <c r="AE33" i="1"/>
  <c r="AE53" i="1" s="1"/>
  <c r="AO33" i="1"/>
  <c r="AO53" i="1" s="1"/>
  <c r="AX33" i="1"/>
  <c r="AX53" i="1" s="1"/>
  <c r="BH33" i="1"/>
  <c r="BH53" i="1" s="1"/>
  <c r="G33" i="1"/>
  <c r="G53" i="1" s="1"/>
  <c r="Q33" i="1"/>
  <c r="Q53" i="1" s="1"/>
  <c r="AA33" i="1"/>
  <c r="AA53" i="1" s="1"/>
  <c r="AK33" i="1"/>
  <c r="AK53" i="1" s="1"/>
  <c r="AU33" i="1"/>
  <c r="AU53" i="1" s="1"/>
  <c r="BE33" i="1"/>
  <c r="BE53" i="1" s="1"/>
  <c r="BN33" i="1"/>
  <c r="BN53" i="1" s="1"/>
  <c r="J33" i="1"/>
  <c r="J53" i="1" s="1"/>
  <c r="T33" i="1"/>
  <c r="T53" i="1" s="1"/>
  <c r="AD33" i="1"/>
  <c r="AD53" i="1" s="1"/>
  <c r="AM33" i="1"/>
  <c r="AM53" i="1" s="1"/>
  <c r="AW33" i="1"/>
  <c r="AW53" i="1" s="1"/>
  <c r="BG33" i="1"/>
  <c r="BG53" i="1" s="1"/>
  <c r="F12" i="2"/>
</calcChain>
</file>

<file path=xl/sharedStrings.xml><?xml version="1.0" encoding="utf-8"?>
<sst xmlns="http://schemas.openxmlformats.org/spreadsheetml/2006/main" count="214" uniqueCount="121">
  <si>
    <t>Promotion Planning</t>
  </si>
  <si>
    <t>ATL</t>
  </si>
  <si>
    <t>지상파</t>
  </si>
  <si>
    <t>TV</t>
  </si>
  <si>
    <t>라디오</t>
  </si>
  <si>
    <t>신문</t>
  </si>
  <si>
    <t>잡지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</si>
  <si>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</si>
  <si>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</si>
  <si>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</si>
  <si>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</si>
  <si>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</si>
  <si>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</si>
  <si>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</si>
  <si>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</si>
  <si>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</si>
  <si>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</si>
  <si>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</si>
  <si>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</si>
  <si>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IPTV</t>
  </si>
  <si>
    <t>극장</t>
  </si>
  <si>
    <t>WK1</t>
  </si>
  <si>
    <t>WK2</t>
  </si>
  <si>
    <t>WK3</t>
  </si>
  <si>
    <t>WK4</t>
  </si>
  <si>
    <t>WK5</t>
  </si>
  <si>
    <t>WK6</t>
  </si>
  <si>
    <t>WK7</t>
  </si>
  <si>
    <t>WK8</t>
  </si>
  <si>
    <t>WK9</t>
  </si>
  <si>
    <t>WK10</t>
  </si>
  <si>
    <t>WK11</t>
  </si>
  <si>
    <t>WK12</t>
  </si>
  <si>
    <t>WK13</t>
  </si>
  <si>
    <t>WK14</t>
  </si>
  <si>
    <t>WK15</t>
  </si>
  <si>
    <t>WK16</t>
  </si>
  <si>
    <t>WK17</t>
  </si>
  <si>
    <t>WK18</t>
  </si>
  <si>
    <t>WK19</t>
  </si>
  <si>
    <t>WK20</t>
  </si>
  <si>
    <t>WK21</t>
  </si>
  <si>
    <t>WK22</t>
  </si>
  <si>
    <t>WK23</t>
  </si>
  <si>
    <t>WK24</t>
  </si>
  <si>
    <t>WK25</t>
  </si>
  <si>
    <t>WK26</t>
  </si>
  <si>
    <t>WK27</t>
  </si>
  <si>
    <t>WK28</t>
  </si>
  <si>
    <t>WK29</t>
  </si>
  <si>
    <t>WK30</t>
  </si>
  <si>
    <t>WK31</t>
  </si>
  <si>
    <t>WK32</t>
  </si>
  <si>
    <t>WK33</t>
  </si>
  <si>
    <t>WK34</t>
  </si>
  <si>
    <t>WK35</t>
  </si>
  <si>
    <t>WK36</t>
  </si>
  <si>
    <t>WK37</t>
  </si>
  <si>
    <t>WK38</t>
  </si>
  <si>
    <t>WK39</t>
  </si>
  <si>
    <t>WK40</t>
  </si>
  <si>
    <t>WK41</t>
  </si>
  <si>
    <t>WK42</t>
  </si>
  <si>
    <t>WK43</t>
  </si>
  <si>
    <t>WK44</t>
  </si>
  <si>
    <t>WK45</t>
  </si>
  <si>
    <t>WK46</t>
  </si>
  <si>
    <t>WK47</t>
  </si>
  <si>
    <t>WK48</t>
  </si>
  <si>
    <t>WK49</t>
  </si>
  <si>
    <t>WK50</t>
  </si>
  <si>
    <t>WK51</t>
  </si>
  <si>
    <t>WK52</t>
  </si>
  <si>
    <t>BTL</t>
  </si>
  <si>
    <t>Sales Promotion</t>
  </si>
  <si>
    <t>Event</t>
  </si>
  <si>
    <t>전시</t>
  </si>
  <si>
    <t>쇼케이스</t>
  </si>
  <si>
    <t>스폰서십</t>
  </si>
  <si>
    <t>PR</t>
  </si>
  <si>
    <t>DM</t>
  </si>
  <si>
    <t>TM</t>
  </si>
  <si>
    <t>PPL</t>
  </si>
  <si>
    <t>구분</t>
  </si>
  <si>
    <t>매체</t>
  </si>
  <si>
    <t>광고비(억 원)</t>
  </si>
  <si>
    <t>18년</t>
  </si>
  <si>
    <t>19년</t>
  </si>
  <si>
    <t>20년(F)</t>
  </si>
  <si>
    <t>성장률(%)</t>
  </si>
  <si>
    <t>구성비(%)</t>
  </si>
  <si>
    <t>방송</t>
  </si>
  <si>
    <t>케이블/종편</t>
  </si>
  <si>
    <t>위성,DMB 등 기타</t>
  </si>
  <si>
    <t>인쇄</t>
  </si>
  <si>
    <t>디지털</t>
  </si>
  <si>
    <t>PC</t>
  </si>
  <si>
    <t>모바일</t>
  </si>
  <si>
    <t>OOH</t>
  </si>
  <si>
    <t>옥외</t>
  </si>
  <si>
    <t>교통</t>
  </si>
  <si>
    <t>제작</t>
  </si>
  <si>
    <t>TV 합계</t>
  </si>
  <si>
    <t>인쇄 합계</t>
  </si>
  <si>
    <t>디지털 합계</t>
  </si>
  <si>
    <t>OOH 합계</t>
  </si>
  <si>
    <t>ATL 합계</t>
  </si>
  <si>
    <t>BTL 합계</t>
  </si>
  <si>
    <t>총 합계</t>
  </si>
  <si>
    <t>- Plan -</t>
  </si>
  <si>
    <t>aaaaa</t>
  </si>
  <si>
    <t>bbbbb</t>
  </si>
  <si>
    <t>cccc</t>
  </si>
  <si>
    <t>ddddd</t>
  </si>
  <si>
    <t>eeeee</t>
  </si>
  <si>
    <t>OG</t>
  </si>
  <si>
    <t>Market</t>
  </si>
  <si>
    <t>vs.
Market</t>
  </si>
  <si>
    <t>Remark</t>
  </si>
  <si>
    <t>방송 합계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</si>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</sst>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6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.5"/>
      <color theme="1"/>
      <name val="Calibri"/>
      <family val="2"/>
      <scheme val="minor"/>
    </font>
    <font>
      <b/>
      <sz val="9.5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1">
    <xf numFmtId="0" fontId="0" fillId="0" borderId="0" xfId="0"/>
    <xf numFmtId="0" fontId="0" fillId="2" borderId="0" xfId="0" applyFill="1"/>
    <xf numFmtId="0" fontId="4" fillId="2" borderId="0" xfId="0" applyFont="1" applyFill="1" applyAlignment="1"/>
    <xf numFmtId="164" fontId="0" fillId="0" borderId="0" xfId="2" applyNumberFormat="1" applyFont="1"/>
    <xf numFmtId="0" fontId="6" fillId="3" borderId="3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7" fillId="0" borderId="17" xfId="0" quotePrefix="1" applyFont="1" applyBorder="1" applyAlignment="1">
      <alignment horizontal="center" vertical="center"/>
    </xf>
    <xf numFmtId="0" fontId="7" fillId="0" borderId="7" xfId="0" quotePrefix="1" applyFont="1" applyBorder="1" applyAlignment="1">
      <alignment horizontal="center" vertical="center"/>
    </xf>
    <xf numFmtId="0" fontId="7" fillId="0" borderId="8" xfId="0" quotePrefix="1" applyFont="1" applyBorder="1" applyAlignment="1">
      <alignment horizontal="center" vertical="center"/>
    </xf>
    <xf numFmtId="164" fontId="8" fillId="0" borderId="16" xfId="2" applyNumberFormat="1" applyFont="1" applyBorder="1" applyAlignment="1">
      <alignment horizontal="center" vertical="center"/>
    </xf>
    <xf numFmtId="164" fontId="8" fillId="0" borderId="5" xfId="2" applyNumberFormat="1" applyFont="1" applyBorder="1" applyAlignment="1">
      <alignment horizontal="center" vertical="center"/>
    </xf>
    <xf numFmtId="164" fontId="8" fillId="0" borderId="18" xfId="2" applyNumberFormat="1" applyFont="1" applyBorder="1" applyAlignment="1">
      <alignment horizontal="center" vertical="center"/>
    </xf>
    <xf numFmtId="164" fontId="8" fillId="0" borderId="12" xfId="2" applyNumberFormat="1" applyFont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/>
    </xf>
    <xf numFmtId="166" fontId="8" fillId="0" borderId="16" xfId="1" applyNumberFormat="1" applyFont="1" applyBorder="1" applyAlignment="1">
      <alignment horizontal="center" vertical="center"/>
    </xf>
    <xf numFmtId="166" fontId="8" fillId="0" borderId="4" xfId="1" applyNumberFormat="1" applyFont="1" applyBorder="1" applyAlignment="1">
      <alignment horizontal="center" vertical="center"/>
    </xf>
    <xf numFmtId="166" fontId="8" fillId="0" borderId="5" xfId="1" applyNumberFormat="1" applyFont="1" applyBorder="1" applyAlignment="1">
      <alignment horizontal="center" vertical="center"/>
    </xf>
    <xf numFmtId="166" fontId="8" fillId="0" borderId="18" xfId="1" applyNumberFormat="1" applyFont="1" applyBorder="1" applyAlignment="1">
      <alignment horizontal="center" vertical="center"/>
    </xf>
    <xf numFmtId="166" fontId="8" fillId="0" borderId="1" xfId="1" applyNumberFormat="1" applyFont="1" applyBorder="1" applyAlignment="1">
      <alignment horizontal="center" vertical="center"/>
    </xf>
    <xf numFmtId="166" fontId="8" fillId="0" borderId="12" xfId="1" applyNumberFormat="1" applyFont="1" applyBorder="1" applyAlignment="1">
      <alignment horizontal="center" vertical="center"/>
    </xf>
    <xf numFmtId="166" fontId="8" fillId="0" borderId="19" xfId="1" applyNumberFormat="1" applyFont="1" applyBorder="1" applyAlignment="1">
      <alignment horizontal="center" vertical="center"/>
    </xf>
    <xf numFmtId="166" fontId="8" fillId="0" borderId="2" xfId="1" applyNumberFormat="1" applyFont="1" applyBorder="1" applyAlignment="1">
      <alignment horizontal="center" vertical="center"/>
    </xf>
    <xf numFmtId="166" fontId="8" fillId="0" borderId="10" xfId="1" applyNumberFormat="1" applyFont="1" applyBorder="1" applyAlignment="1">
      <alignment horizontal="center" vertical="center"/>
    </xf>
    <xf numFmtId="166" fontId="8" fillId="0" borderId="20" xfId="1" applyNumberFormat="1" applyFont="1" applyBorder="1" applyAlignment="1">
      <alignment horizontal="center" vertical="center"/>
    </xf>
    <xf numFmtId="166" fontId="8" fillId="0" borderId="14" xfId="1" applyNumberFormat="1" applyFont="1" applyBorder="1" applyAlignment="1">
      <alignment horizontal="center" vertical="center"/>
    </xf>
    <xf numFmtId="166" fontId="8" fillId="0" borderId="15" xfId="1" applyNumberFormat="1" applyFont="1" applyBorder="1" applyAlignment="1">
      <alignment horizontal="center" vertical="center"/>
    </xf>
    <xf numFmtId="164" fontId="8" fillId="0" borderId="19" xfId="2" applyNumberFormat="1" applyFont="1" applyBorder="1" applyAlignment="1">
      <alignment horizontal="center" vertical="center"/>
    </xf>
    <xf numFmtId="164" fontId="8" fillId="0" borderId="10" xfId="2" applyNumberFormat="1" applyFont="1" applyBorder="1" applyAlignment="1">
      <alignment horizontal="center" vertical="center"/>
    </xf>
    <xf numFmtId="164" fontId="8" fillId="0" borderId="20" xfId="2" applyNumberFormat="1" applyFont="1" applyBorder="1" applyAlignment="1">
      <alignment horizontal="center" vertical="center"/>
    </xf>
    <xf numFmtId="164" fontId="8" fillId="0" borderId="15" xfId="2" applyNumberFormat="1" applyFont="1" applyBorder="1" applyAlignment="1">
      <alignment horizontal="center" vertical="center"/>
    </xf>
    <xf numFmtId="166" fontId="7" fillId="0" borderId="20" xfId="1" applyNumberFormat="1" applyFont="1" applyBorder="1" applyAlignment="1">
      <alignment horizontal="center" vertical="center"/>
    </xf>
    <xf numFmtId="166" fontId="7" fillId="0" borderId="14" xfId="1" applyNumberFormat="1" applyFont="1" applyBorder="1" applyAlignment="1">
      <alignment horizontal="center" vertical="center"/>
    </xf>
    <xf numFmtId="166" fontId="7" fillId="0" borderId="15" xfId="1" applyNumberFormat="1" applyFont="1" applyBorder="1" applyAlignment="1">
      <alignment horizontal="center" vertical="center"/>
    </xf>
    <xf numFmtId="164" fontId="7" fillId="0" borderId="20" xfId="2" applyNumberFormat="1" applyFont="1" applyBorder="1" applyAlignment="1">
      <alignment horizontal="center" vertical="center"/>
    </xf>
    <xf numFmtId="164" fontId="7" fillId="0" borderId="15" xfId="2" applyNumberFormat="1" applyFont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166" fontId="7" fillId="4" borderId="17" xfId="1" applyNumberFormat="1" applyFont="1" applyFill="1" applyBorder="1" applyAlignment="1">
      <alignment horizontal="center" vertical="center"/>
    </xf>
    <xf numFmtId="166" fontId="7" fillId="4" borderId="7" xfId="1" applyNumberFormat="1" applyFont="1" applyFill="1" applyBorder="1" applyAlignment="1">
      <alignment horizontal="center" vertical="center"/>
    </xf>
    <xf numFmtId="166" fontId="7" fillId="4" borderId="8" xfId="1" applyNumberFormat="1" applyFont="1" applyFill="1" applyBorder="1" applyAlignment="1">
      <alignment horizontal="center" vertical="center"/>
    </xf>
    <xf numFmtId="164" fontId="7" fillId="4" borderId="17" xfId="2" applyNumberFormat="1" applyFont="1" applyFill="1" applyBorder="1" applyAlignment="1">
      <alignment horizontal="center" vertical="center"/>
    </xf>
    <xf numFmtId="164" fontId="7" fillId="4" borderId="8" xfId="2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0" fontId="2" fillId="5" borderId="3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3" fillId="7" borderId="30" xfId="0" applyFont="1" applyFill="1" applyBorder="1" applyAlignment="1">
      <alignment horizontal="center" vertical="center"/>
    </xf>
    <xf numFmtId="0" fontId="3" fillId="8" borderId="30" xfId="0" applyFont="1" applyFill="1" applyBorder="1" applyAlignment="1">
      <alignment horizontal="center" vertical="center"/>
    </xf>
    <xf numFmtId="0" fontId="3" fillId="9" borderId="30" xfId="0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2" fillId="5" borderId="32" xfId="0" applyFont="1" applyFill="1" applyBorder="1" applyAlignment="1">
      <alignment vertical="center"/>
    </xf>
    <xf numFmtId="0" fontId="2" fillId="5" borderId="33" xfId="0" applyFont="1" applyFill="1" applyBorder="1" applyAlignment="1">
      <alignment vertical="center"/>
    </xf>
    <xf numFmtId="0" fontId="2" fillId="10" borderId="24" xfId="0" applyFont="1" applyFill="1" applyBorder="1" applyAlignment="1">
      <alignment horizontal="center" vertical="center"/>
    </xf>
    <xf numFmtId="0" fontId="2" fillId="10" borderId="39" xfId="0" applyFont="1" applyFill="1" applyBorder="1" applyAlignment="1">
      <alignment horizontal="center" vertical="center"/>
    </xf>
    <xf numFmtId="0" fontId="2" fillId="10" borderId="25" xfId="0" applyFont="1" applyFill="1" applyBorder="1" applyAlignment="1">
      <alignment horizontal="center" vertical="center"/>
    </xf>
    <xf numFmtId="166" fontId="0" fillId="4" borderId="29" xfId="1" applyNumberFormat="1" applyFont="1" applyFill="1" applyBorder="1" applyAlignment="1">
      <alignment horizontal="center" vertical="center"/>
    </xf>
    <xf numFmtId="166" fontId="0" fillId="4" borderId="0" xfId="1" applyNumberFormat="1" applyFont="1" applyFill="1" applyBorder="1" applyAlignment="1">
      <alignment horizontal="center" vertical="center"/>
    </xf>
    <xf numFmtId="166" fontId="0" fillId="4" borderId="35" xfId="1" applyNumberFormat="1" applyFont="1" applyFill="1" applyBorder="1" applyAlignment="1">
      <alignment horizontal="center" vertical="center"/>
    </xf>
    <xf numFmtId="166" fontId="0" fillId="4" borderId="34" xfId="1" applyNumberFormat="1" applyFont="1" applyFill="1" applyBorder="1" applyAlignment="1">
      <alignment horizontal="center" vertical="center"/>
    </xf>
    <xf numFmtId="166" fontId="0" fillId="4" borderId="30" xfId="1" applyNumberFormat="1" applyFont="1" applyFill="1" applyBorder="1" applyAlignment="1">
      <alignment horizontal="center" vertical="center"/>
    </xf>
    <xf numFmtId="166" fontId="0" fillId="6" borderId="29" xfId="1" applyNumberFormat="1" applyFont="1" applyFill="1" applyBorder="1" applyAlignment="1">
      <alignment horizontal="center" vertical="center"/>
    </xf>
    <xf numFmtId="166" fontId="0" fillId="6" borderId="0" xfId="1" applyNumberFormat="1" applyFont="1" applyFill="1" applyBorder="1" applyAlignment="1">
      <alignment horizontal="center" vertical="center"/>
    </xf>
    <xf numFmtId="166" fontId="0" fillId="6" borderId="35" xfId="1" applyNumberFormat="1" applyFont="1" applyFill="1" applyBorder="1" applyAlignment="1">
      <alignment horizontal="center" vertical="center"/>
    </xf>
    <xf numFmtId="166" fontId="0" fillId="6" borderId="34" xfId="1" applyNumberFormat="1" applyFont="1" applyFill="1" applyBorder="1" applyAlignment="1">
      <alignment horizontal="center" vertical="center"/>
    </xf>
    <xf numFmtId="166" fontId="0" fillId="6" borderId="30" xfId="1" applyNumberFormat="1" applyFont="1" applyFill="1" applyBorder="1" applyAlignment="1">
      <alignment horizontal="center" vertical="center"/>
    </xf>
    <xf numFmtId="166" fontId="0" fillId="2" borderId="29" xfId="1" applyNumberFormat="1" applyFont="1" applyFill="1" applyBorder="1" applyAlignment="1">
      <alignment horizontal="center" vertical="center"/>
    </xf>
    <xf numFmtId="166" fontId="0" fillId="2" borderId="0" xfId="1" applyNumberFormat="1" applyFont="1" applyFill="1" applyBorder="1" applyAlignment="1">
      <alignment horizontal="center" vertical="center"/>
    </xf>
    <xf numFmtId="166" fontId="0" fillId="2" borderId="35" xfId="1" applyNumberFormat="1" applyFont="1" applyFill="1" applyBorder="1" applyAlignment="1">
      <alignment horizontal="center" vertical="center"/>
    </xf>
    <xf numFmtId="166" fontId="0" fillId="2" borderId="34" xfId="1" applyNumberFormat="1" applyFont="1" applyFill="1" applyBorder="1" applyAlignment="1">
      <alignment horizontal="center" vertical="center"/>
    </xf>
    <xf numFmtId="166" fontId="0" fillId="2" borderId="30" xfId="1" applyNumberFormat="1" applyFont="1" applyFill="1" applyBorder="1" applyAlignment="1">
      <alignment horizontal="center" vertical="center"/>
    </xf>
    <xf numFmtId="166" fontId="0" fillId="7" borderId="29" xfId="1" applyNumberFormat="1" applyFont="1" applyFill="1" applyBorder="1" applyAlignment="1">
      <alignment horizontal="center" vertical="center"/>
    </xf>
    <xf numFmtId="166" fontId="0" fillId="7" borderId="0" xfId="1" applyNumberFormat="1" applyFont="1" applyFill="1" applyBorder="1" applyAlignment="1">
      <alignment horizontal="center" vertical="center"/>
    </xf>
    <xf numFmtId="166" fontId="0" fillId="7" borderId="35" xfId="1" applyNumberFormat="1" applyFont="1" applyFill="1" applyBorder="1" applyAlignment="1">
      <alignment horizontal="center" vertical="center"/>
    </xf>
    <xf numFmtId="166" fontId="0" fillId="7" borderId="34" xfId="1" applyNumberFormat="1" applyFont="1" applyFill="1" applyBorder="1" applyAlignment="1">
      <alignment horizontal="center" vertical="center"/>
    </xf>
    <xf numFmtId="166" fontId="0" fillId="7" borderId="30" xfId="1" applyNumberFormat="1" applyFont="1" applyFill="1" applyBorder="1" applyAlignment="1">
      <alignment horizontal="center" vertical="center"/>
    </xf>
    <xf numFmtId="166" fontId="0" fillId="8" borderId="29" xfId="1" applyNumberFormat="1" applyFont="1" applyFill="1" applyBorder="1" applyAlignment="1">
      <alignment horizontal="center" vertical="center"/>
    </xf>
    <xf numFmtId="166" fontId="0" fillId="8" borderId="0" xfId="1" applyNumberFormat="1" applyFont="1" applyFill="1" applyBorder="1" applyAlignment="1">
      <alignment horizontal="center" vertical="center"/>
    </xf>
    <xf numFmtId="166" fontId="0" fillId="8" borderId="35" xfId="1" applyNumberFormat="1" applyFont="1" applyFill="1" applyBorder="1" applyAlignment="1">
      <alignment horizontal="center" vertical="center"/>
    </xf>
    <xf numFmtId="166" fontId="0" fillId="8" borderId="34" xfId="1" applyNumberFormat="1" applyFont="1" applyFill="1" applyBorder="1" applyAlignment="1">
      <alignment horizontal="center" vertical="center"/>
    </xf>
    <xf numFmtId="166" fontId="0" fillId="8" borderId="30" xfId="1" applyNumberFormat="1" applyFont="1" applyFill="1" applyBorder="1" applyAlignment="1">
      <alignment horizontal="center" vertical="center"/>
    </xf>
    <xf numFmtId="166" fontId="0" fillId="9" borderId="29" xfId="1" applyNumberFormat="1" applyFont="1" applyFill="1" applyBorder="1" applyAlignment="1">
      <alignment horizontal="center" vertical="center"/>
    </xf>
    <xf numFmtId="166" fontId="0" fillId="9" borderId="0" xfId="1" applyNumberFormat="1" applyFont="1" applyFill="1" applyBorder="1" applyAlignment="1">
      <alignment horizontal="center" vertical="center"/>
    </xf>
    <xf numFmtId="166" fontId="0" fillId="9" borderId="35" xfId="1" applyNumberFormat="1" applyFont="1" applyFill="1" applyBorder="1" applyAlignment="1">
      <alignment horizontal="center" vertical="center"/>
    </xf>
    <xf numFmtId="166" fontId="0" fillId="9" borderId="34" xfId="1" applyNumberFormat="1" applyFont="1" applyFill="1" applyBorder="1" applyAlignment="1">
      <alignment horizontal="center" vertical="center"/>
    </xf>
    <xf numFmtId="166" fontId="0" fillId="9" borderId="30" xfId="1" applyNumberFormat="1" applyFont="1" applyFill="1" applyBorder="1" applyAlignment="1">
      <alignment horizontal="center" vertical="center"/>
    </xf>
    <xf numFmtId="166" fontId="2" fillId="5" borderId="31" xfId="1" applyNumberFormat="1" applyFont="1" applyFill="1" applyBorder="1" applyAlignment="1">
      <alignment horizontal="center" vertical="center"/>
    </xf>
    <xf numFmtId="166" fontId="2" fillId="5" borderId="32" xfId="1" applyNumberFormat="1" applyFont="1" applyFill="1" applyBorder="1" applyAlignment="1">
      <alignment horizontal="center" vertical="center"/>
    </xf>
    <xf numFmtId="166" fontId="2" fillId="5" borderId="20" xfId="1" applyNumberFormat="1" applyFont="1" applyFill="1" applyBorder="1" applyAlignment="1">
      <alignment horizontal="center" vertical="center"/>
    </xf>
    <xf numFmtId="166" fontId="2" fillId="5" borderId="38" xfId="1" applyNumberFormat="1" applyFont="1" applyFill="1" applyBorder="1" applyAlignment="1">
      <alignment horizontal="center" vertical="center"/>
    </xf>
    <xf numFmtId="166" fontId="2" fillId="5" borderId="33" xfId="1" applyNumberFormat="1" applyFont="1" applyFill="1" applyBorder="1" applyAlignment="1">
      <alignment horizontal="center" vertical="center"/>
    </xf>
    <xf numFmtId="166" fontId="2" fillId="10" borderId="31" xfId="1" applyNumberFormat="1" applyFont="1" applyFill="1" applyBorder="1" applyAlignment="1">
      <alignment horizontal="center" vertical="center"/>
    </xf>
    <xf numFmtId="166" fontId="2" fillId="10" borderId="32" xfId="1" applyNumberFormat="1" applyFont="1" applyFill="1" applyBorder="1" applyAlignment="1">
      <alignment horizontal="center" vertical="center"/>
    </xf>
    <xf numFmtId="166" fontId="2" fillId="10" borderId="20" xfId="1" applyNumberFormat="1" applyFont="1" applyFill="1" applyBorder="1" applyAlignment="1">
      <alignment horizontal="center" vertical="center"/>
    </xf>
    <xf numFmtId="166" fontId="2" fillId="10" borderId="38" xfId="1" applyNumberFormat="1" applyFont="1" applyFill="1" applyBorder="1" applyAlignment="1">
      <alignment horizontal="center" vertical="center"/>
    </xf>
    <xf numFmtId="166" fontId="2" fillId="10" borderId="33" xfId="1" applyNumberFormat="1" applyFont="1" applyFill="1" applyBorder="1" applyAlignment="1">
      <alignment horizontal="center" vertical="center"/>
    </xf>
    <xf numFmtId="0" fontId="9" fillId="2" borderId="30" xfId="0" quotePrefix="1" applyFont="1" applyFill="1" applyBorder="1" applyAlignment="1">
      <alignment horizontal="right" vertical="center"/>
    </xf>
    <xf numFmtId="166" fontId="0" fillId="2" borderId="0" xfId="1" applyNumberFormat="1" applyFont="1" applyFill="1"/>
    <xf numFmtId="166" fontId="2" fillId="5" borderId="26" xfId="1" applyNumberFormat="1" applyFont="1" applyFill="1" applyBorder="1" applyAlignment="1">
      <alignment horizontal="center" vertical="center"/>
    </xf>
    <xf numFmtId="166" fontId="2" fillId="5" borderId="27" xfId="1" applyNumberFormat="1" applyFont="1" applyFill="1" applyBorder="1" applyAlignment="1">
      <alignment horizontal="center" vertical="center"/>
    </xf>
    <xf numFmtId="166" fontId="2" fillId="5" borderId="36" xfId="1" applyNumberFormat="1" applyFont="1" applyFill="1" applyBorder="1" applyAlignment="1">
      <alignment horizontal="center" vertical="center"/>
    </xf>
    <xf numFmtId="166" fontId="2" fillId="5" borderId="37" xfId="1" applyNumberFormat="1" applyFont="1" applyFill="1" applyBorder="1" applyAlignment="1">
      <alignment horizontal="center" vertical="center"/>
    </xf>
    <xf numFmtId="166" fontId="2" fillId="5" borderId="28" xfId="1" applyNumberFormat="1" applyFont="1" applyFill="1" applyBorder="1" applyAlignment="1">
      <alignment horizontal="center" vertical="center"/>
    </xf>
    <xf numFmtId="166" fontId="3" fillId="2" borderId="31" xfId="1" applyNumberFormat="1" applyFont="1" applyFill="1" applyBorder="1" applyAlignment="1">
      <alignment horizontal="center" vertical="center"/>
    </xf>
    <xf numFmtId="166" fontId="3" fillId="2" borderId="32" xfId="1" applyNumberFormat="1" applyFont="1" applyFill="1" applyBorder="1" applyAlignment="1">
      <alignment horizontal="center" vertical="center"/>
    </xf>
    <xf numFmtId="166" fontId="3" fillId="2" borderId="20" xfId="1" applyNumberFormat="1" applyFont="1" applyFill="1" applyBorder="1" applyAlignment="1">
      <alignment horizontal="center" vertical="center"/>
    </xf>
    <xf numFmtId="166" fontId="3" fillId="2" borderId="38" xfId="1" applyNumberFormat="1" applyFont="1" applyFill="1" applyBorder="1" applyAlignment="1">
      <alignment horizontal="center" vertical="center"/>
    </xf>
    <xf numFmtId="166" fontId="3" fillId="2" borderId="33" xfId="1" applyNumberFormat="1" applyFont="1" applyFill="1" applyBorder="1" applyAlignment="1">
      <alignment horizontal="center" vertical="center"/>
    </xf>
    <xf numFmtId="166" fontId="9" fillId="2" borderId="29" xfId="1" applyNumberFormat="1" applyFont="1" applyFill="1" applyBorder="1" applyAlignment="1">
      <alignment horizontal="center" vertical="center"/>
    </xf>
    <xf numFmtId="166" fontId="9" fillId="2" borderId="0" xfId="1" applyNumberFormat="1" applyFont="1" applyFill="1" applyBorder="1" applyAlignment="1">
      <alignment horizontal="center" vertical="center"/>
    </xf>
    <xf numFmtId="166" fontId="9" fillId="2" borderId="35" xfId="1" applyNumberFormat="1" applyFont="1" applyFill="1" applyBorder="1" applyAlignment="1">
      <alignment horizontal="center" vertical="center"/>
    </xf>
    <xf numFmtId="166" fontId="9" fillId="2" borderId="34" xfId="1" applyNumberFormat="1" applyFont="1" applyFill="1" applyBorder="1" applyAlignment="1">
      <alignment horizontal="center" vertical="center"/>
    </xf>
    <xf numFmtId="166" fontId="9" fillId="2" borderId="30" xfId="1" applyNumberFormat="1" applyFont="1" applyFill="1" applyBorder="1" applyAlignment="1">
      <alignment horizontal="center" vertical="center"/>
    </xf>
    <xf numFmtId="166" fontId="0" fillId="2" borderId="0" xfId="1" applyNumberFormat="1" applyFont="1" applyFill="1" applyAlignment="1">
      <alignment horizontal="center" vertical="center"/>
    </xf>
    <xf numFmtId="166" fontId="0" fillId="0" borderId="0" xfId="1" applyNumberFormat="1" applyFont="1"/>
    <xf numFmtId="166" fontId="2" fillId="5" borderId="40" xfId="1" applyNumberFormat="1" applyFont="1" applyFill="1" applyBorder="1" applyAlignment="1">
      <alignment horizontal="center" vertical="center"/>
    </xf>
    <xf numFmtId="166" fontId="2" fillId="5" borderId="14" xfId="1" applyNumberFormat="1" applyFont="1" applyFill="1" applyBorder="1" applyAlignment="1">
      <alignment horizontal="center" vertical="center"/>
    </xf>
    <xf numFmtId="166" fontId="2" fillId="5" borderId="14" xfId="1" applyNumberFormat="1" applyFont="1" applyFill="1" applyBorder="1" applyAlignment="1">
      <alignment horizontal="center" vertical="center"/>
    </xf>
    <xf numFmtId="166" fontId="0" fillId="2" borderId="41" xfId="1" applyNumberFormat="1" applyFont="1" applyFill="1" applyBorder="1" applyAlignment="1">
      <alignment horizontal="center" vertical="center"/>
    </xf>
    <xf numFmtId="166" fontId="9" fillId="2" borderId="41" xfId="1" applyNumberFormat="1" applyFont="1" applyFill="1" applyBorder="1" applyAlignment="1">
      <alignment horizontal="center" vertical="center"/>
    </xf>
    <xf numFmtId="166" fontId="0" fillId="4" borderId="41" xfId="1" applyNumberFormat="1" applyFont="1" applyFill="1" applyBorder="1" applyAlignment="1">
      <alignment horizontal="center" vertical="center"/>
    </xf>
    <xf numFmtId="166" fontId="0" fillId="6" borderId="41" xfId="1" applyNumberFormat="1" applyFont="1" applyFill="1" applyBorder="1" applyAlignment="1">
      <alignment horizontal="center" vertical="center"/>
    </xf>
    <xf numFmtId="166" fontId="0" fillId="7" borderId="41" xfId="1" applyNumberFormat="1" applyFont="1" applyFill="1" applyBorder="1" applyAlignment="1">
      <alignment horizontal="center" vertical="center"/>
    </xf>
    <xf numFmtId="166" fontId="0" fillId="8" borderId="41" xfId="1" applyNumberFormat="1" applyFont="1" applyFill="1" applyBorder="1" applyAlignment="1">
      <alignment horizontal="center" vertical="center"/>
    </xf>
    <xf numFmtId="166" fontId="0" fillId="9" borderId="41" xfId="1" applyNumberFormat="1" applyFont="1" applyFill="1" applyBorder="1" applyAlignment="1">
      <alignment horizontal="center" vertical="center"/>
    </xf>
    <xf numFmtId="166" fontId="2" fillId="10" borderId="14" xfId="1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0" fontId="4" fillId="2" borderId="0" xfId="0" applyFont="1" applyFill="1" applyAlignment="1">
      <alignment horizontal="left"/>
    </xf>
    <xf numFmtId="166" fontId="3" fillId="2" borderId="41" xfId="1" applyNumberFormat="1" applyFont="1" applyFill="1" applyBorder="1" applyAlignment="1">
      <alignment horizontal="center" vertical="center"/>
    </xf>
    <xf numFmtId="166" fontId="10" fillId="2" borderId="41" xfId="1" applyNumberFormat="1" applyFont="1" applyFill="1" applyBorder="1" applyAlignment="1">
      <alignment horizontal="center" vertical="center"/>
    </xf>
    <xf numFmtId="166" fontId="3" fillId="4" borderId="41" xfId="1" applyNumberFormat="1" applyFont="1" applyFill="1" applyBorder="1" applyAlignment="1">
      <alignment horizontal="center" vertical="center"/>
    </xf>
    <xf numFmtId="166" fontId="3" fillId="6" borderId="41" xfId="1" applyNumberFormat="1" applyFont="1" applyFill="1" applyBorder="1" applyAlignment="1">
      <alignment horizontal="center" vertical="center"/>
    </xf>
    <xf numFmtId="166" fontId="3" fillId="7" borderId="41" xfId="1" applyNumberFormat="1" applyFont="1" applyFill="1" applyBorder="1" applyAlignment="1">
      <alignment horizontal="center" vertical="center"/>
    </xf>
    <xf numFmtId="166" fontId="3" fillId="8" borderId="41" xfId="1" applyNumberFormat="1" applyFont="1" applyFill="1" applyBorder="1" applyAlignment="1">
      <alignment horizontal="center" vertical="center"/>
    </xf>
    <xf numFmtId="166" fontId="3" fillId="9" borderId="41" xfId="1" applyNumberFormat="1" applyFont="1" applyFill="1" applyBorder="1" applyAlignment="1">
      <alignment horizontal="center" vertical="center"/>
    </xf>
    <xf numFmtId="0" fontId="2" fillId="10" borderId="40" xfId="1" applyNumberFormat="1" applyFont="1" applyFill="1" applyBorder="1" applyAlignment="1">
      <alignment horizontal="center" vertical="center"/>
    </xf>
    <xf numFmtId="0" fontId="2" fillId="10" borderId="14" xfId="1" applyNumberFormat="1" applyFont="1" applyFill="1" applyBorder="1" applyAlignment="1">
      <alignment horizontal="center" vertical="center"/>
    </xf>
    <xf numFmtId="0" fontId="2" fillId="10" borderId="40" xfId="1" applyNumberFormat="1" applyFont="1" applyFill="1" applyBorder="1" applyAlignment="1">
      <alignment horizontal="center" vertical="center" wrapText="1"/>
    </xf>
    <xf numFmtId="164" fontId="3" fillId="2" borderId="41" xfId="2" applyNumberFormat="1" applyFont="1" applyFill="1" applyBorder="1" applyAlignment="1">
      <alignment horizontal="center" vertical="center"/>
    </xf>
    <xf numFmtId="0" fontId="6" fillId="3" borderId="42" xfId="0" applyFont="1" applyFill="1" applyBorder="1" applyAlignment="1">
      <alignment horizontal="center" vertical="center"/>
    </xf>
    <xf numFmtId="164" fontId="0" fillId="2" borderId="0" xfId="2" applyNumberFormat="1" applyFont="1" applyFill="1"/>
    <xf numFmtId="164" fontId="2" fillId="10" borderId="40" xfId="2" applyNumberFormat="1" applyFont="1" applyFill="1" applyBorder="1" applyAlignment="1">
      <alignment horizontal="center" vertical="center" wrapText="1"/>
    </xf>
    <xf numFmtId="164" fontId="2" fillId="10" borderId="14" xfId="2" applyNumberFormat="1" applyFont="1" applyFill="1" applyBorder="1" applyAlignment="1">
      <alignment horizontal="center" vertical="center"/>
    </xf>
    <xf numFmtId="164" fontId="10" fillId="2" borderId="41" xfId="2" applyNumberFormat="1" applyFont="1" applyFill="1" applyBorder="1" applyAlignment="1">
      <alignment horizontal="center" vertical="center"/>
    </xf>
    <xf numFmtId="164" fontId="3" fillId="4" borderId="41" xfId="2" applyNumberFormat="1" applyFont="1" applyFill="1" applyBorder="1" applyAlignment="1">
      <alignment horizontal="center" vertical="center"/>
    </xf>
    <xf numFmtId="164" fontId="3" fillId="6" borderId="41" xfId="2" applyNumberFormat="1" applyFont="1" applyFill="1" applyBorder="1" applyAlignment="1">
      <alignment horizontal="center" vertical="center"/>
    </xf>
    <xf numFmtId="164" fontId="3" fillId="7" borderId="41" xfId="2" applyNumberFormat="1" applyFont="1" applyFill="1" applyBorder="1" applyAlignment="1">
      <alignment horizontal="center" vertical="center"/>
    </xf>
    <xf numFmtId="164" fontId="3" fillId="8" borderId="41" xfId="2" applyNumberFormat="1" applyFont="1" applyFill="1" applyBorder="1" applyAlignment="1">
      <alignment horizontal="center" vertical="center"/>
    </xf>
    <xf numFmtId="164" fontId="3" fillId="9" borderId="41" xfId="2" applyNumberFormat="1" applyFont="1" applyFill="1" applyBorder="1" applyAlignment="1">
      <alignment horizontal="center" vertical="center"/>
    </xf>
    <xf numFmtId="164" fontId="2" fillId="5" borderId="14" xfId="2" applyNumberFormat="1" applyFont="1" applyFill="1" applyBorder="1" applyAlignment="1">
      <alignment horizontal="center" vertical="center"/>
    </xf>
    <xf numFmtId="164" fontId="2" fillId="10" borderId="14" xfId="2" applyNumberFormat="1" applyFont="1" applyFill="1" applyBorder="1" applyAlignment="1">
      <alignment horizontal="center" vertical="center"/>
    </xf>
    <xf numFmtId="164" fontId="0" fillId="2" borderId="0" xfId="2" applyNumberFormat="1" applyFont="1" applyFill="1" applyAlignment="1">
      <alignment horizontal="center" vertical="center"/>
    </xf>
    <xf numFmtId="0" fontId="3" fillId="6" borderId="0" xfId="0" applyFont="1" applyFill="1" applyBorder="1" applyAlignment="1">
      <alignment vertical="center"/>
    </xf>
    <xf numFmtId="0" fontId="3" fillId="6" borderId="30" xfId="0" applyFont="1" applyFill="1" applyBorder="1" applyAlignment="1">
      <alignment vertical="center"/>
    </xf>
    <xf numFmtId="0" fontId="6" fillId="3" borderId="24" xfId="0" applyFont="1" applyFill="1" applyBorder="1" applyAlignment="1">
      <alignment vertical="center"/>
    </xf>
    <xf numFmtId="0" fontId="6" fillId="3" borderId="25" xfId="0" applyFont="1" applyFill="1" applyBorder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ABF68-3F9B-4746-B2DC-07BD2DBE49A8}">
  <dimension ref="A1:CI77"/>
  <sheetViews>
    <sheetView tabSelected="1" zoomScaleNormal="100" zoomScaleSheetLayoutView="4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C4" sqref="C4"/>
    </sheetView>
  </sheetViews>
  <sheetFormatPr defaultRowHeight="14.4" outlineLevelRow="2" outlineLevelCol="1" x14ac:dyDescent="0.3"/>
  <cols>
    <col min="1" max="2" width="9.33203125" bestFit="1" customWidth="1"/>
    <col min="3" max="3" width="17.21875" bestFit="1" customWidth="1"/>
    <col min="4" max="7" width="18.6640625" style="139" customWidth="1" outlineLevel="1"/>
    <col min="8" max="8" width="9.6640625" style="139" customWidth="1"/>
    <col min="9" max="12" width="18.6640625" style="139" hidden="1" customWidth="1" outlineLevel="1"/>
    <col min="13" max="13" width="9.6640625" style="139" customWidth="1" collapsed="1"/>
    <col min="14" max="18" width="18.6640625" style="139" hidden="1" customWidth="1" outlineLevel="1"/>
    <col min="19" max="19" width="9.6640625" style="139" customWidth="1" collapsed="1"/>
    <col min="20" max="23" width="18.6640625" style="139" hidden="1" customWidth="1" outlineLevel="1"/>
    <col min="24" max="24" width="9.6640625" style="139" customWidth="1" collapsed="1"/>
    <col min="25" max="28" width="18.6640625" style="139" hidden="1" customWidth="1" outlineLevel="1"/>
    <col min="29" max="29" width="9.6640625" style="139" customWidth="1" collapsed="1"/>
    <col min="30" max="34" width="18.6640625" style="139" hidden="1" customWidth="1" outlineLevel="1"/>
    <col min="35" max="35" width="9.77734375" style="139" customWidth="1" collapsed="1"/>
    <col min="36" max="39" width="18.6640625" style="139" hidden="1" customWidth="1" outlineLevel="1"/>
    <col min="40" max="40" width="9.6640625" style="139" customWidth="1" collapsed="1"/>
    <col min="41" max="44" width="18.6640625" style="139" hidden="1" customWidth="1" outlineLevel="1"/>
    <col min="45" max="45" width="9.6640625" style="139" customWidth="1" collapsed="1"/>
    <col min="46" max="50" width="18.6640625" style="139" hidden="1" customWidth="1" outlineLevel="1"/>
    <col min="51" max="51" width="9.77734375" style="139" customWidth="1" collapsed="1"/>
    <col min="52" max="55" width="18.6640625" style="139" hidden="1" customWidth="1" outlineLevel="1"/>
    <col min="56" max="56" width="9.6640625" style="139" customWidth="1" collapsed="1"/>
    <col min="57" max="60" width="18.6640625" style="139" hidden="1" customWidth="1" outlineLevel="1"/>
    <col min="61" max="61" width="9.6640625" style="139" customWidth="1" collapsed="1"/>
    <col min="62" max="66" width="18.6640625" style="139" hidden="1" customWidth="1" outlineLevel="1"/>
    <col min="67" max="67" width="9.77734375" style="139" customWidth="1" collapsed="1"/>
    <col min="68" max="70" width="9.77734375" style="139" customWidth="1"/>
    <col min="71" max="72" width="9.77734375" style="3" customWidth="1"/>
    <col min="73" max="73" width="38.44140625" style="139" customWidth="1"/>
  </cols>
  <sheetData>
    <row r="1" spans="1:87" ht="25.8" x14ac:dyDescent="0.5">
      <c r="A1" s="151">
        <v>2020</v>
      </c>
      <c r="B1" s="152" t="s">
        <v>0</v>
      </c>
      <c r="C1" s="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22"/>
      <c r="AI1" s="122"/>
      <c r="AJ1" s="122"/>
      <c r="AK1" s="122"/>
      <c r="AL1" s="122"/>
      <c r="AM1" s="122"/>
      <c r="AN1" s="122"/>
      <c r="AO1" s="122"/>
      <c r="AP1" s="122"/>
      <c r="AQ1" s="122"/>
      <c r="AR1" s="122"/>
      <c r="AS1" s="122"/>
      <c r="AT1" s="122"/>
      <c r="AU1" s="122"/>
      <c r="AV1" s="122"/>
      <c r="AW1" s="122"/>
      <c r="AX1" s="122"/>
      <c r="AY1" s="122"/>
      <c r="AZ1" s="122"/>
      <c r="BA1" s="122"/>
      <c r="BB1" s="122"/>
      <c r="BC1" s="122"/>
      <c r="BD1" s="122"/>
      <c r="BE1" s="122"/>
      <c r="BF1" s="122"/>
      <c r="BG1" s="122"/>
      <c r="BH1" s="122"/>
      <c r="BI1" s="122"/>
      <c r="BJ1" s="122"/>
      <c r="BK1" s="122"/>
      <c r="BL1" s="122"/>
      <c r="BM1" s="122"/>
      <c r="BN1" s="122"/>
      <c r="BO1" s="122"/>
      <c r="BP1" s="122"/>
      <c r="BQ1" s="122"/>
      <c r="BR1" s="122"/>
      <c r="BS1" s="165"/>
      <c r="BT1" s="165"/>
      <c r="BU1" s="122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</row>
    <row r="2" spans="1:87" x14ac:dyDescent="0.3">
      <c r="A2" s="1"/>
      <c r="B2" s="1"/>
      <c r="C2" s="1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2"/>
      <c r="Y2" s="122"/>
      <c r="Z2" s="122"/>
      <c r="AA2" s="122"/>
      <c r="AB2" s="122"/>
      <c r="AC2" s="122"/>
      <c r="AD2" s="122"/>
      <c r="AE2" s="122"/>
      <c r="AF2" s="122"/>
      <c r="AG2" s="122"/>
      <c r="AH2" s="122"/>
      <c r="AI2" s="122"/>
      <c r="AJ2" s="122"/>
      <c r="AK2" s="122"/>
      <c r="AL2" s="122"/>
      <c r="AM2" s="122"/>
      <c r="AN2" s="122"/>
      <c r="AO2" s="122"/>
      <c r="AP2" s="122"/>
      <c r="AQ2" s="122"/>
      <c r="AR2" s="122"/>
      <c r="AS2" s="122"/>
      <c r="AT2" s="122"/>
      <c r="AU2" s="122"/>
      <c r="AV2" s="122"/>
      <c r="AW2" s="122"/>
      <c r="AX2" s="122"/>
      <c r="AY2" s="122"/>
      <c r="AZ2" s="122"/>
      <c r="BA2" s="122"/>
      <c r="BB2" s="122"/>
      <c r="BC2" s="122"/>
      <c r="BD2" s="122"/>
      <c r="BE2" s="122"/>
      <c r="BF2" s="122"/>
      <c r="BG2" s="122"/>
      <c r="BH2" s="122"/>
      <c r="BI2" s="122"/>
      <c r="BJ2" s="122"/>
      <c r="BK2" s="122"/>
      <c r="BL2" s="122"/>
      <c r="BM2" s="122"/>
      <c r="BN2" s="122"/>
      <c r="BO2" s="122"/>
      <c r="BP2" s="122"/>
      <c r="BQ2" s="122"/>
      <c r="BR2" s="122"/>
      <c r="BS2" s="165"/>
      <c r="BT2" s="165"/>
      <c r="BU2" s="122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</row>
    <row r="3" spans="1:87" ht="15" thickBot="1" x14ac:dyDescent="0.35">
      <c r="A3" s="1"/>
      <c r="B3" s="1"/>
      <c r="C3" s="1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2"/>
      <c r="AH3" s="122"/>
      <c r="AI3" s="122"/>
      <c r="AJ3" s="122"/>
      <c r="AK3" s="122"/>
      <c r="AL3" s="122"/>
      <c r="AM3" s="122"/>
      <c r="AN3" s="122"/>
      <c r="AO3" s="122"/>
      <c r="AP3" s="122"/>
      <c r="AQ3" s="122"/>
      <c r="AR3" s="122"/>
      <c r="AS3" s="122"/>
      <c r="AT3" s="122"/>
      <c r="AU3" s="122"/>
      <c r="AV3" s="122"/>
      <c r="AW3" s="122"/>
      <c r="AX3" s="122"/>
      <c r="AY3" s="122"/>
      <c r="AZ3" s="122"/>
      <c r="BA3" s="122"/>
      <c r="BB3" s="122"/>
      <c r="BC3" s="122"/>
      <c r="BD3" s="122"/>
      <c r="BE3" s="122"/>
      <c r="BF3" s="122"/>
      <c r="BG3" s="122"/>
      <c r="BH3" s="122"/>
      <c r="BI3" s="122"/>
      <c r="BJ3" s="122"/>
      <c r="BK3" s="122"/>
      <c r="BL3" s="122"/>
      <c r="BM3" s="122"/>
      <c r="BN3" s="122"/>
      <c r="BO3" s="122"/>
      <c r="BP3" s="122"/>
      <c r="BQ3" s="122"/>
      <c r="BR3" s="122"/>
      <c r="BS3" s="165"/>
      <c r="BT3" s="165"/>
      <c r="BU3" s="122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</row>
    <row r="4" spans="1:87" ht="24" customHeight="1" x14ac:dyDescent="0.3">
      <c r="A4" s="54"/>
      <c r="B4" s="55"/>
      <c r="C4" s="68"/>
      <c r="D4" s="123" t="s">
        <v>7</v>
      </c>
      <c r="E4" s="124"/>
      <c r="F4" s="124"/>
      <c r="G4" s="125"/>
      <c r="H4" s="140" t="s">
        <v>7</v>
      </c>
      <c r="I4" s="126" t="s">
        <v>8</v>
      </c>
      <c r="J4" s="124"/>
      <c r="K4" s="124"/>
      <c r="L4" s="125"/>
      <c r="M4" s="140" t="s">
        <v>8</v>
      </c>
      <c r="N4" s="126" t="s">
        <v>9</v>
      </c>
      <c r="O4" s="124"/>
      <c r="P4" s="124"/>
      <c r="Q4" s="124"/>
      <c r="R4" s="125"/>
      <c r="S4" s="140" t="s">
        <v>9</v>
      </c>
      <c r="T4" s="124" t="s">
        <v>10</v>
      </c>
      <c r="U4" s="124"/>
      <c r="V4" s="124"/>
      <c r="W4" s="125"/>
      <c r="X4" s="140" t="s">
        <v>10</v>
      </c>
      <c r="Y4" s="124" t="s">
        <v>11</v>
      </c>
      <c r="Z4" s="124"/>
      <c r="AA4" s="124"/>
      <c r="AB4" s="125"/>
      <c r="AC4" s="140" t="s">
        <v>11</v>
      </c>
      <c r="AD4" s="126" t="s">
        <v>12</v>
      </c>
      <c r="AE4" s="124"/>
      <c r="AF4" s="124"/>
      <c r="AG4" s="124"/>
      <c r="AH4" s="125"/>
      <c r="AI4" s="140" t="s">
        <v>12</v>
      </c>
      <c r="AJ4" s="126" t="s">
        <v>13</v>
      </c>
      <c r="AK4" s="124"/>
      <c r="AL4" s="124"/>
      <c r="AM4" s="125"/>
      <c r="AN4" s="140" t="s">
        <v>13</v>
      </c>
      <c r="AO4" s="124" t="s">
        <v>14</v>
      </c>
      <c r="AP4" s="124"/>
      <c r="AQ4" s="124"/>
      <c r="AR4" s="125"/>
      <c r="AS4" s="140" t="s">
        <v>14</v>
      </c>
      <c r="AT4" s="124" t="s">
        <v>15</v>
      </c>
      <c r="AU4" s="124"/>
      <c r="AV4" s="124"/>
      <c r="AW4" s="124"/>
      <c r="AX4" s="125"/>
      <c r="AY4" s="140" t="s">
        <v>15</v>
      </c>
      <c r="AZ4" s="124" t="s">
        <v>16</v>
      </c>
      <c r="BA4" s="124"/>
      <c r="BB4" s="124"/>
      <c r="BC4" s="125"/>
      <c r="BD4" s="140" t="s">
        <v>16</v>
      </c>
      <c r="BE4" s="124" t="s">
        <v>17</v>
      </c>
      <c r="BF4" s="124"/>
      <c r="BG4" s="124"/>
      <c r="BH4" s="125"/>
      <c r="BI4" s="140" t="s">
        <v>17</v>
      </c>
      <c r="BJ4" s="124" t="s">
        <v>18</v>
      </c>
      <c r="BK4" s="124"/>
      <c r="BL4" s="124"/>
      <c r="BM4" s="124"/>
      <c r="BN4" s="127"/>
      <c r="BO4" s="140" t="s">
        <v>18</v>
      </c>
      <c r="BP4" s="160">
        <f>A1</f>
        <v>2020</v>
      </c>
      <c r="BQ4" s="160">
        <v>2019</v>
      </c>
      <c r="BR4" s="160" t="s">
        <v>115</v>
      </c>
      <c r="BS4" s="166" t="s">
        <v>116</v>
      </c>
      <c r="BT4" s="166" t="s">
        <v>117</v>
      </c>
      <c r="BU4" s="162" t="s">
        <v>118</v>
      </c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</row>
    <row r="5" spans="1:87" ht="24" customHeight="1" thickBot="1" x14ac:dyDescent="0.35">
      <c r="A5" s="66"/>
      <c r="B5" s="57"/>
      <c r="C5" s="58"/>
      <c r="D5" s="128" t="s">
        <v>21</v>
      </c>
      <c r="E5" s="129" t="s">
        <v>22</v>
      </c>
      <c r="F5" s="129" t="s">
        <v>23</v>
      </c>
      <c r="G5" s="130" t="s">
        <v>24</v>
      </c>
      <c r="H5" s="141"/>
      <c r="I5" s="131" t="s">
        <v>25</v>
      </c>
      <c r="J5" s="129" t="s">
        <v>26</v>
      </c>
      <c r="K5" s="129" t="s">
        <v>27</v>
      </c>
      <c r="L5" s="130" t="s">
        <v>28</v>
      </c>
      <c r="M5" s="141"/>
      <c r="N5" s="131" t="s">
        <v>29</v>
      </c>
      <c r="O5" s="129" t="s">
        <v>30</v>
      </c>
      <c r="P5" s="129" t="s">
        <v>31</v>
      </c>
      <c r="Q5" s="129" t="s">
        <v>32</v>
      </c>
      <c r="R5" s="130" t="s">
        <v>33</v>
      </c>
      <c r="S5" s="141"/>
      <c r="T5" s="129" t="s">
        <v>34</v>
      </c>
      <c r="U5" s="129" t="s">
        <v>35</v>
      </c>
      <c r="V5" s="129" t="s">
        <v>36</v>
      </c>
      <c r="W5" s="130" t="s">
        <v>37</v>
      </c>
      <c r="X5" s="141"/>
      <c r="Y5" s="129" t="s">
        <v>38</v>
      </c>
      <c r="Z5" s="129" t="s">
        <v>39</v>
      </c>
      <c r="AA5" s="129" t="s">
        <v>40</v>
      </c>
      <c r="AB5" s="130" t="s">
        <v>41</v>
      </c>
      <c r="AC5" s="141"/>
      <c r="AD5" s="131" t="s">
        <v>42</v>
      </c>
      <c r="AE5" s="129" t="s">
        <v>43</v>
      </c>
      <c r="AF5" s="129" t="s">
        <v>44</v>
      </c>
      <c r="AG5" s="129" t="s">
        <v>45</v>
      </c>
      <c r="AH5" s="130" t="s">
        <v>46</v>
      </c>
      <c r="AI5" s="141"/>
      <c r="AJ5" s="131" t="s">
        <v>47</v>
      </c>
      <c r="AK5" s="129" t="s">
        <v>48</v>
      </c>
      <c r="AL5" s="129" t="s">
        <v>49</v>
      </c>
      <c r="AM5" s="130" t="s">
        <v>50</v>
      </c>
      <c r="AN5" s="141"/>
      <c r="AO5" s="129" t="s">
        <v>51</v>
      </c>
      <c r="AP5" s="129" t="s">
        <v>52</v>
      </c>
      <c r="AQ5" s="129" t="s">
        <v>53</v>
      </c>
      <c r="AR5" s="130" t="s">
        <v>54</v>
      </c>
      <c r="AS5" s="141"/>
      <c r="AT5" s="129" t="s">
        <v>55</v>
      </c>
      <c r="AU5" s="129" t="s">
        <v>56</v>
      </c>
      <c r="AV5" s="129" t="s">
        <v>57</v>
      </c>
      <c r="AW5" s="129" t="s">
        <v>58</v>
      </c>
      <c r="AX5" s="130" t="s">
        <v>59</v>
      </c>
      <c r="AY5" s="141"/>
      <c r="AZ5" s="129" t="s">
        <v>60</v>
      </c>
      <c r="BA5" s="129" t="s">
        <v>61</v>
      </c>
      <c r="BB5" s="129" t="s">
        <v>62</v>
      </c>
      <c r="BC5" s="130" t="s">
        <v>63</v>
      </c>
      <c r="BD5" s="141"/>
      <c r="BE5" s="129" t="s">
        <v>64</v>
      </c>
      <c r="BF5" s="129" t="s">
        <v>65</v>
      </c>
      <c r="BG5" s="129" t="s">
        <v>66</v>
      </c>
      <c r="BH5" s="130" t="s">
        <v>67</v>
      </c>
      <c r="BI5" s="141"/>
      <c r="BJ5" s="129" t="s">
        <v>68</v>
      </c>
      <c r="BK5" s="129" t="s">
        <v>69</v>
      </c>
      <c r="BL5" s="129" t="s">
        <v>70</v>
      </c>
      <c r="BM5" s="129" t="s">
        <v>71</v>
      </c>
      <c r="BN5" s="132" t="s">
        <v>72</v>
      </c>
      <c r="BO5" s="141"/>
      <c r="BP5" s="161"/>
      <c r="BQ5" s="161"/>
      <c r="BR5" s="161"/>
      <c r="BS5" s="167"/>
      <c r="BT5" s="167"/>
      <c r="BU5" s="16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</row>
    <row r="6" spans="1:87" ht="24" customHeight="1" outlineLevel="1" x14ac:dyDescent="0.3">
      <c r="A6" s="59" t="s">
        <v>1</v>
      </c>
      <c r="B6" s="62" t="s">
        <v>3</v>
      </c>
      <c r="C6" s="56" t="s">
        <v>2</v>
      </c>
      <c r="D6" s="91">
        <v>1000</v>
      </c>
      <c r="E6" s="92"/>
      <c r="F6" s="92"/>
      <c r="G6" s="93"/>
      <c r="H6" s="92">
        <f>SUM(D6:G6)</f>
        <v>1000</v>
      </c>
      <c r="I6" s="94"/>
      <c r="J6" s="92"/>
      <c r="K6" s="92"/>
      <c r="L6" s="93"/>
      <c r="M6" s="92">
        <f>SUM(I6:L6)</f>
        <v>0</v>
      </c>
      <c r="N6" s="94"/>
      <c r="O6" s="92"/>
      <c r="P6" s="92"/>
      <c r="Q6" s="92"/>
      <c r="R6" s="93"/>
      <c r="S6" s="143">
        <f>SUM(N6:R6)</f>
        <v>0</v>
      </c>
      <c r="T6" s="92"/>
      <c r="U6" s="92"/>
      <c r="V6" s="92"/>
      <c r="W6" s="93"/>
      <c r="X6" s="143">
        <f>SUM(T6:W6)</f>
        <v>0</v>
      </c>
      <c r="Y6" s="92"/>
      <c r="Z6" s="92"/>
      <c r="AA6" s="92"/>
      <c r="AB6" s="93"/>
      <c r="AC6" s="92">
        <f>SUM(Y6:AB6)</f>
        <v>0</v>
      </c>
      <c r="AD6" s="94"/>
      <c r="AE6" s="92"/>
      <c r="AF6" s="92"/>
      <c r="AG6" s="92"/>
      <c r="AH6" s="93"/>
      <c r="AI6" s="143">
        <f>SUM(AD6:AH6)</f>
        <v>0</v>
      </c>
      <c r="AJ6" s="94"/>
      <c r="AK6" s="92"/>
      <c r="AL6" s="92"/>
      <c r="AM6" s="93"/>
      <c r="AN6" s="143">
        <f>SUM(AJ6:AM6)</f>
        <v>0</v>
      </c>
      <c r="AO6" s="92"/>
      <c r="AP6" s="92"/>
      <c r="AQ6" s="92"/>
      <c r="AR6" s="93"/>
      <c r="AS6" s="143">
        <f>SUM(AO6:AR6)</f>
        <v>0</v>
      </c>
      <c r="AT6" s="92"/>
      <c r="AU6" s="92"/>
      <c r="AV6" s="92"/>
      <c r="AW6" s="92"/>
      <c r="AX6" s="93"/>
      <c r="AY6" s="143">
        <f>SUM(AT6:AX6)</f>
        <v>0</v>
      </c>
      <c r="AZ6" s="92"/>
      <c r="BA6" s="92"/>
      <c r="BB6" s="92"/>
      <c r="BC6" s="93"/>
      <c r="BD6" s="143">
        <f>SUM(AZ6:BC6)</f>
        <v>0</v>
      </c>
      <c r="BE6" s="92"/>
      <c r="BF6" s="92"/>
      <c r="BG6" s="92"/>
      <c r="BH6" s="93"/>
      <c r="BI6" s="143">
        <f>SUM(BE6:BH6)</f>
        <v>0</v>
      </c>
      <c r="BJ6" s="92"/>
      <c r="BK6" s="92"/>
      <c r="BL6" s="92"/>
      <c r="BM6" s="92"/>
      <c r="BN6" s="95"/>
      <c r="BO6" s="143">
        <f>SUM(BJ6:BN6)</f>
        <v>0</v>
      </c>
      <c r="BP6" s="153">
        <f>H6+M6+S6+X6+AC6+AI6+AN6+AS6+AY6+BD6+BI6+BO6</f>
        <v>1000</v>
      </c>
      <c r="BQ6" s="153"/>
      <c r="BR6" s="153">
        <f>IFERROR(BP6/BQ6-1,0)</f>
        <v>0</v>
      </c>
      <c r="BS6" s="163">
        <f>_xlfn.XLOOKUP(C6,'매체별 총 광고비(제일기획)'!$B$3:$B$19,'매체별 총 광고비(제일기획)'!$G$3:$G$19)</f>
        <v>2.0237497909349367E-2</v>
      </c>
      <c r="BT6" s="163">
        <f>BR6-BS6</f>
        <v>-2.0237497909349367E-2</v>
      </c>
      <c r="BU6" s="153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</row>
    <row r="7" spans="1:87" ht="24" customHeight="1" outlineLevel="2" x14ac:dyDescent="0.3">
      <c r="A7" s="59"/>
      <c r="B7" s="62"/>
      <c r="C7" s="121" t="s">
        <v>109</v>
      </c>
      <c r="D7" s="133" t="s">
        <v>110</v>
      </c>
      <c r="E7" s="134"/>
      <c r="F7" s="134"/>
      <c r="G7" s="135"/>
      <c r="H7" s="134"/>
      <c r="I7" s="136"/>
      <c r="J7" s="134"/>
      <c r="K7" s="134"/>
      <c r="L7" s="135"/>
      <c r="M7" s="134"/>
      <c r="N7" s="136"/>
      <c r="O7" s="134"/>
      <c r="P7" s="134"/>
      <c r="Q7" s="134"/>
      <c r="R7" s="135"/>
      <c r="S7" s="144"/>
      <c r="T7" s="134"/>
      <c r="U7" s="134"/>
      <c r="V7" s="134"/>
      <c r="W7" s="135"/>
      <c r="X7" s="144"/>
      <c r="Y7" s="134"/>
      <c r="Z7" s="134"/>
      <c r="AA7" s="134"/>
      <c r="AB7" s="135"/>
      <c r="AC7" s="134"/>
      <c r="AD7" s="136"/>
      <c r="AE7" s="134"/>
      <c r="AF7" s="134"/>
      <c r="AG7" s="134"/>
      <c r="AH7" s="135"/>
      <c r="AI7" s="144"/>
      <c r="AJ7" s="136"/>
      <c r="AK7" s="134"/>
      <c r="AL7" s="134"/>
      <c r="AM7" s="135"/>
      <c r="AN7" s="144"/>
      <c r="AO7" s="134"/>
      <c r="AP7" s="134"/>
      <c r="AQ7" s="134"/>
      <c r="AR7" s="135"/>
      <c r="AS7" s="144"/>
      <c r="AT7" s="134"/>
      <c r="AU7" s="134"/>
      <c r="AV7" s="134"/>
      <c r="AW7" s="134"/>
      <c r="AX7" s="135"/>
      <c r="AY7" s="144"/>
      <c r="AZ7" s="134"/>
      <c r="BA7" s="134"/>
      <c r="BB7" s="134"/>
      <c r="BC7" s="135"/>
      <c r="BD7" s="144"/>
      <c r="BE7" s="134"/>
      <c r="BF7" s="134"/>
      <c r="BG7" s="134"/>
      <c r="BH7" s="135"/>
      <c r="BI7" s="144"/>
      <c r="BJ7" s="134"/>
      <c r="BK7" s="134"/>
      <c r="BL7" s="134"/>
      <c r="BM7" s="134"/>
      <c r="BN7" s="137"/>
      <c r="BO7" s="144"/>
      <c r="BP7" s="154"/>
      <c r="BQ7" s="154"/>
      <c r="BR7" s="154"/>
      <c r="BS7" s="168"/>
      <c r="BT7" s="168"/>
      <c r="BU7" s="154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</row>
    <row r="8" spans="1:87" ht="24" customHeight="1" outlineLevel="1" x14ac:dyDescent="0.3">
      <c r="A8" s="59"/>
      <c r="B8" s="62"/>
      <c r="C8" s="56" t="s">
        <v>92</v>
      </c>
      <c r="D8" s="91"/>
      <c r="E8" s="92">
        <v>800</v>
      </c>
      <c r="F8" s="92"/>
      <c r="G8" s="93"/>
      <c r="H8" s="92">
        <f>SUM(D8:G8)</f>
        <v>800</v>
      </c>
      <c r="I8" s="94"/>
      <c r="J8" s="92"/>
      <c r="K8" s="92"/>
      <c r="L8" s="93"/>
      <c r="M8" s="92">
        <f>SUM(I8:L8)</f>
        <v>0</v>
      </c>
      <c r="N8" s="94"/>
      <c r="O8" s="92"/>
      <c r="P8" s="92"/>
      <c r="Q8" s="92"/>
      <c r="R8" s="93"/>
      <c r="S8" s="143">
        <f>SUM(N8:R8)</f>
        <v>0</v>
      </c>
      <c r="T8" s="92"/>
      <c r="U8" s="92"/>
      <c r="V8" s="92"/>
      <c r="W8" s="93"/>
      <c r="X8" s="143">
        <f>SUM(T8:W8)</f>
        <v>0</v>
      </c>
      <c r="Y8" s="92"/>
      <c r="Z8" s="92"/>
      <c r="AA8" s="92"/>
      <c r="AB8" s="93"/>
      <c r="AC8" s="92">
        <f>SUM(Y8:AB8)</f>
        <v>0</v>
      </c>
      <c r="AD8" s="94"/>
      <c r="AE8" s="92"/>
      <c r="AF8" s="92"/>
      <c r="AG8" s="92"/>
      <c r="AH8" s="93"/>
      <c r="AI8" s="143">
        <f>SUM(AD8:AH8)</f>
        <v>0</v>
      </c>
      <c r="AJ8" s="94"/>
      <c r="AK8" s="92"/>
      <c r="AL8" s="92"/>
      <c r="AM8" s="93"/>
      <c r="AN8" s="143">
        <f>SUM(AJ8:AM8)</f>
        <v>0</v>
      </c>
      <c r="AO8" s="92"/>
      <c r="AP8" s="92"/>
      <c r="AQ8" s="92"/>
      <c r="AR8" s="93"/>
      <c r="AS8" s="143">
        <f>SUM(AO8:AR8)</f>
        <v>0</v>
      </c>
      <c r="AT8" s="92"/>
      <c r="AU8" s="92"/>
      <c r="AV8" s="92"/>
      <c r="AW8" s="92"/>
      <c r="AX8" s="93"/>
      <c r="AY8" s="143">
        <f>SUM(AT8:AX8)</f>
        <v>0</v>
      </c>
      <c r="AZ8" s="92"/>
      <c r="BA8" s="92"/>
      <c r="BB8" s="92"/>
      <c r="BC8" s="93"/>
      <c r="BD8" s="143">
        <f>SUM(AZ8:BC8)</f>
        <v>0</v>
      </c>
      <c r="BE8" s="92"/>
      <c r="BF8" s="92"/>
      <c r="BG8" s="92"/>
      <c r="BH8" s="93"/>
      <c r="BI8" s="143">
        <f>SUM(BE8:BH8)</f>
        <v>0</v>
      </c>
      <c r="BJ8" s="92"/>
      <c r="BK8" s="92"/>
      <c r="BL8" s="92"/>
      <c r="BM8" s="92"/>
      <c r="BN8" s="95"/>
      <c r="BO8" s="143">
        <f>SUM(BJ8:BN8)</f>
        <v>0</v>
      </c>
      <c r="BP8" s="153">
        <f t="shared" ref="BP8:BP53" si="0">H8+M8+S8+X8+AC8+AI8+AN8+AS8+AY8+BD8+BI8+BO8</f>
        <v>800</v>
      </c>
      <c r="BQ8" s="153"/>
      <c r="BR8" s="153">
        <f>IFERROR(BP8/BQ8-1,0)</f>
        <v>0</v>
      </c>
      <c r="BS8" s="163">
        <f>_xlfn.XLOOKUP(C8,'매체별 총 광고비(제일기획)'!$B$3:$B$19,'매체별 총 광고비(제일기획)'!$G$3:$G$19)</f>
        <v>1.8123941058684645E-2</v>
      </c>
      <c r="BT8" s="163">
        <f>BR8-BS8</f>
        <v>-1.8123941058684645E-2</v>
      </c>
      <c r="BU8" s="153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</row>
    <row r="9" spans="1:87" ht="24" customHeight="1" outlineLevel="2" x14ac:dyDescent="0.3">
      <c r="A9" s="59"/>
      <c r="B9" s="62"/>
      <c r="C9" s="121" t="s">
        <v>109</v>
      </c>
      <c r="D9" s="133"/>
      <c r="E9" s="134" t="s">
        <v>111</v>
      </c>
      <c r="F9" s="134"/>
      <c r="G9" s="135"/>
      <c r="H9" s="134"/>
      <c r="I9" s="136"/>
      <c r="J9" s="134"/>
      <c r="K9" s="134"/>
      <c r="L9" s="135"/>
      <c r="M9" s="134"/>
      <c r="N9" s="136"/>
      <c r="O9" s="134"/>
      <c r="P9" s="134"/>
      <c r="Q9" s="134"/>
      <c r="R9" s="135"/>
      <c r="S9" s="144"/>
      <c r="T9" s="134"/>
      <c r="U9" s="134"/>
      <c r="V9" s="134"/>
      <c r="W9" s="135"/>
      <c r="X9" s="144"/>
      <c r="Y9" s="134"/>
      <c r="Z9" s="134"/>
      <c r="AA9" s="134"/>
      <c r="AB9" s="135"/>
      <c r="AC9" s="134"/>
      <c r="AD9" s="136"/>
      <c r="AE9" s="134"/>
      <c r="AF9" s="134"/>
      <c r="AG9" s="134"/>
      <c r="AH9" s="135"/>
      <c r="AI9" s="144"/>
      <c r="AJ9" s="136"/>
      <c r="AK9" s="134"/>
      <c r="AL9" s="134"/>
      <c r="AM9" s="135"/>
      <c r="AN9" s="144"/>
      <c r="AO9" s="134"/>
      <c r="AP9" s="134"/>
      <c r="AQ9" s="134"/>
      <c r="AR9" s="135"/>
      <c r="AS9" s="144"/>
      <c r="AT9" s="134"/>
      <c r="AU9" s="134"/>
      <c r="AV9" s="134"/>
      <c r="AW9" s="134"/>
      <c r="AX9" s="135"/>
      <c r="AY9" s="144"/>
      <c r="AZ9" s="134"/>
      <c r="BA9" s="134"/>
      <c r="BB9" s="134"/>
      <c r="BC9" s="135"/>
      <c r="BD9" s="144"/>
      <c r="BE9" s="134"/>
      <c r="BF9" s="134"/>
      <c r="BG9" s="134"/>
      <c r="BH9" s="135"/>
      <c r="BI9" s="144"/>
      <c r="BJ9" s="134"/>
      <c r="BK9" s="134"/>
      <c r="BL9" s="134"/>
      <c r="BM9" s="134"/>
      <c r="BN9" s="137"/>
      <c r="BO9" s="144"/>
      <c r="BP9" s="154"/>
      <c r="BQ9" s="154"/>
      <c r="BR9" s="154"/>
      <c r="BS9" s="168"/>
      <c r="BT9" s="168"/>
      <c r="BU9" s="154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</row>
    <row r="10" spans="1:87" ht="24" customHeight="1" outlineLevel="1" x14ac:dyDescent="0.3">
      <c r="A10" s="59"/>
      <c r="B10" s="62"/>
      <c r="C10" s="56" t="s">
        <v>19</v>
      </c>
      <c r="D10" s="91"/>
      <c r="E10" s="92"/>
      <c r="F10" s="92">
        <v>500</v>
      </c>
      <c r="G10" s="93"/>
      <c r="H10" s="92">
        <f>SUM(D10:G10)</f>
        <v>500</v>
      </c>
      <c r="I10" s="94"/>
      <c r="J10" s="92"/>
      <c r="K10" s="92"/>
      <c r="L10" s="93"/>
      <c r="M10" s="92">
        <f>SUM(I10:L10)</f>
        <v>0</v>
      </c>
      <c r="N10" s="94"/>
      <c r="O10" s="92"/>
      <c r="P10" s="92"/>
      <c r="Q10" s="92"/>
      <c r="R10" s="93"/>
      <c r="S10" s="143">
        <f>SUM(N10:R10)</f>
        <v>0</v>
      </c>
      <c r="T10" s="92"/>
      <c r="U10" s="92"/>
      <c r="V10" s="92"/>
      <c r="W10" s="93"/>
      <c r="X10" s="143">
        <f>SUM(T10:W10)</f>
        <v>0</v>
      </c>
      <c r="Y10" s="92"/>
      <c r="Z10" s="92"/>
      <c r="AA10" s="92"/>
      <c r="AB10" s="93"/>
      <c r="AC10" s="92">
        <f>SUM(Y10:AB10)</f>
        <v>0</v>
      </c>
      <c r="AD10" s="94"/>
      <c r="AE10" s="92"/>
      <c r="AF10" s="92"/>
      <c r="AG10" s="92"/>
      <c r="AH10" s="93"/>
      <c r="AI10" s="143">
        <f>SUM(AD10:AH10)</f>
        <v>0</v>
      </c>
      <c r="AJ10" s="94"/>
      <c r="AK10" s="92"/>
      <c r="AL10" s="92"/>
      <c r="AM10" s="93"/>
      <c r="AN10" s="143">
        <f>SUM(AJ10:AM10)</f>
        <v>0</v>
      </c>
      <c r="AO10" s="92"/>
      <c r="AP10" s="92"/>
      <c r="AQ10" s="92"/>
      <c r="AR10" s="93"/>
      <c r="AS10" s="143">
        <f>SUM(AO10:AR10)</f>
        <v>0</v>
      </c>
      <c r="AT10" s="92"/>
      <c r="AU10" s="92"/>
      <c r="AV10" s="92"/>
      <c r="AW10" s="92"/>
      <c r="AX10" s="93"/>
      <c r="AY10" s="143">
        <f>SUM(AT10:AX10)</f>
        <v>0</v>
      </c>
      <c r="AZ10" s="92"/>
      <c r="BA10" s="92"/>
      <c r="BB10" s="92"/>
      <c r="BC10" s="93"/>
      <c r="BD10" s="143">
        <f>SUM(AZ10:BC10)</f>
        <v>0</v>
      </c>
      <c r="BE10" s="92"/>
      <c r="BF10" s="92"/>
      <c r="BG10" s="92"/>
      <c r="BH10" s="93"/>
      <c r="BI10" s="143">
        <f>SUM(BE10:BH10)</f>
        <v>0</v>
      </c>
      <c r="BJ10" s="92"/>
      <c r="BK10" s="92"/>
      <c r="BL10" s="92"/>
      <c r="BM10" s="92"/>
      <c r="BN10" s="95"/>
      <c r="BO10" s="143">
        <f>SUM(BJ10:BN10)</f>
        <v>0</v>
      </c>
      <c r="BP10" s="153">
        <f t="shared" si="0"/>
        <v>500</v>
      </c>
      <c r="BQ10" s="153"/>
      <c r="BR10" s="153">
        <f>IFERROR(BP10/BQ10-1,0)</f>
        <v>0</v>
      </c>
      <c r="BS10" s="163">
        <f>_xlfn.XLOOKUP(C10,'매체별 총 광고비(제일기획)'!$B$3:$B$19,'매체별 총 광고비(제일기획)'!$G$3:$G$19)</f>
        <v>3.3091202582727908E-2</v>
      </c>
      <c r="BT10" s="163">
        <f>BR10-BS10</f>
        <v>-3.3091202582727908E-2</v>
      </c>
      <c r="BU10" s="153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</row>
    <row r="11" spans="1:87" ht="24" customHeight="1" outlineLevel="2" x14ac:dyDescent="0.3">
      <c r="A11" s="59"/>
      <c r="B11" s="62"/>
      <c r="C11" s="121" t="s">
        <v>109</v>
      </c>
      <c r="D11" s="133"/>
      <c r="E11" s="134"/>
      <c r="F11" s="134" t="s">
        <v>112</v>
      </c>
      <c r="G11" s="135"/>
      <c r="H11" s="134"/>
      <c r="I11" s="136"/>
      <c r="J11" s="134"/>
      <c r="K11" s="134"/>
      <c r="L11" s="135"/>
      <c r="M11" s="134"/>
      <c r="N11" s="136"/>
      <c r="O11" s="134"/>
      <c r="P11" s="134"/>
      <c r="Q11" s="134"/>
      <c r="R11" s="135"/>
      <c r="S11" s="144"/>
      <c r="T11" s="134"/>
      <c r="U11" s="134"/>
      <c r="V11" s="134"/>
      <c r="W11" s="135"/>
      <c r="X11" s="144"/>
      <c r="Y11" s="134"/>
      <c r="Z11" s="134"/>
      <c r="AA11" s="134"/>
      <c r="AB11" s="135"/>
      <c r="AC11" s="134"/>
      <c r="AD11" s="136"/>
      <c r="AE11" s="134"/>
      <c r="AF11" s="134"/>
      <c r="AG11" s="134"/>
      <c r="AH11" s="135"/>
      <c r="AI11" s="144"/>
      <c r="AJ11" s="136"/>
      <c r="AK11" s="134"/>
      <c r="AL11" s="134"/>
      <c r="AM11" s="135"/>
      <c r="AN11" s="144"/>
      <c r="AO11" s="134"/>
      <c r="AP11" s="134"/>
      <c r="AQ11" s="134"/>
      <c r="AR11" s="135"/>
      <c r="AS11" s="144"/>
      <c r="AT11" s="134"/>
      <c r="AU11" s="134"/>
      <c r="AV11" s="134"/>
      <c r="AW11" s="134"/>
      <c r="AX11" s="135"/>
      <c r="AY11" s="144"/>
      <c r="AZ11" s="134"/>
      <c r="BA11" s="134"/>
      <c r="BB11" s="134"/>
      <c r="BC11" s="135"/>
      <c r="BD11" s="144"/>
      <c r="BE11" s="134"/>
      <c r="BF11" s="134"/>
      <c r="BG11" s="134"/>
      <c r="BH11" s="135"/>
      <c r="BI11" s="144"/>
      <c r="BJ11" s="134"/>
      <c r="BK11" s="134"/>
      <c r="BL11" s="134"/>
      <c r="BM11" s="134"/>
      <c r="BN11" s="137"/>
      <c r="BO11" s="144"/>
      <c r="BP11" s="154"/>
      <c r="BQ11" s="154"/>
      <c r="BR11" s="154"/>
      <c r="BS11" s="168"/>
      <c r="BT11" s="168"/>
      <c r="BU11" s="154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</row>
    <row r="12" spans="1:87" ht="24" customHeight="1" outlineLevel="1" x14ac:dyDescent="0.3">
      <c r="A12" s="59"/>
      <c r="B12" s="62"/>
      <c r="C12" s="56" t="s">
        <v>93</v>
      </c>
      <c r="D12" s="91"/>
      <c r="E12" s="92"/>
      <c r="F12" s="92"/>
      <c r="G12" s="93">
        <v>200</v>
      </c>
      <c r="H12" s="92">
        <f>SUM(D12:G12)</f>
        <v>200</v>
      </c>
      <c r="I12" s="94"/>
      <c r="J12" s="92"/>
      <c r="K12" s="92"/>
      <c r="L12" s="93"/>
      <c r="M12" s="92">
        <f>SUM(I12:L12)</f>
        <v>0</v>
      </c>
      <c r="N12" s="94"/>
      <c r="O12" s="92"/>
      <c r="P12" s="92"/>
      <c r="Q12" s="92"/>
      <c r="R12" s="93"/>
      <c r="S12" s="143">
        <f>SUM(N12:R12)</f>
        <v>0</v>
      </c>
      <c r="T12" s="92"/>
      <c r="U12" s="92"/>
      <c r="V12" s="92"/>
      <c r="W12" s="93"/>
      <c r="X12" s="143">
        <f>SUM(T12:W12)</f>
        <v>0</v>
      </c>
      <c r="Y12" s="92"/>
      <c r="Z12" s="92"/>
      <c r="AA12" s="92"/>
      <c r="AB12" s="93"/>
      <c r="AC12" s="92">
        <f>SUM(Y12:AB12)</f>
        <v>0</v>
      </c>
      <c r="AD12" s="94"/>
      <c r="AE12" s="92"/>
      <c r="AF12" s="92"/>
      <c r="AG12" s="92"/>
      <c r="AH12" s="93"/>
      <c r="AI12" s="143">
        <f>SUM(AD12:AH12)</f>
        <v>0</v>
      </c>
      <c r="AJ12" s="94"/>
      <c r="AK12" s="92"/>
      <c r="AL12" s="92"/>
      <c r="AM12" s="93"/>
      <c r="AN12" s="143">
        <f>SUM(AJ12:AM12)</f>
        <v>0</v>
      </c>
      <c r="AO12" s="92"/>
      <c r="AP12" s="92"/>
      <c r="AQ12" s="92"/>
      <c r="AR12" s="93"/>
      <c r="AS12" s="143">
        <f>SUM(AO12:AR12)</f>
        <v>0</v>
      </c>
      <c r="AT12" s="92"/>
      <c r="AU12" s="92"/>
      <c r="AV12" s="92"/>
      <c r="AW12" s="92"/>
      <c r="AX12" s="93"/>
      <c r="AY12" s="143">
        <f>SUM(AT12:AX12)</f>
        <v>0</v>
      </c>
      <c r="AZ12" s="92"/>
      <c r="BA12" s="92"/>
      <c r="BB12" s="92"/>
      <c r="BC12" s="93"/>
      <c r="BD12" s="143">
        <f>SUM(AZ12:BC12)</f>
        <v>0</v>
      </c>
      <c r="BE12" s="92"/>
      <c r="BF12" s="92"/>
      <c r="BG12" s="92"/>
      <c r="BH12" s="93"/>
      <c r="BI12" s="143">
        <f>SUM(BE12:BH12)</f>
        <v>0</v>
      </c>
      <c r="BJ12" s="92"/>
      <c r="BK12" s="92"/>
      <c r="BL12" s="92"/>
      <c r="BM12" s="92"/>
      <c r="BN12" s="95"/>
      <c r="BO12" s="143">
        <f>SUM(BJ12:BN12)</f>
        <v>0</v>
      </c>
      <c r="BP12" s="153">
        <f t="shared" si="0"/>
        <v>200</v>
      </c>
      <c r="BQ12" s="153"/>
      <c r="BR12" s="153">
        <f>IFERROR(BP12/BQ12-1,0)</f>
        <v>0</v>
      </c>
      <c r="BS12" s="163">
        <f>_xlfn.XLOOKUP(C12,'매체별 총 광고비(제일기획)'!$B$3:$B$19,'매체별 총 광고비(제일기획)'!$G$3:$G$19)</f>
        <v>-2.8242677824267814E-2</v>
      </c>
      <c r="BT12" s="163">
        <f>BR12-BS12</f>
        <v>2.8242677824267814E-2</v>
      </c>
      <c r="BU12" s="153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</row>
    <row r="13" spans="1:87" ht="24" customHeight="1" outlineLevel="2" x14ac:dyDescent="0.3">
      <c r="A13" s="59"/>
      <c r="B13" s="62"/>
      <c r="C13" s="121" t="s">
        <v>109</v>
      </c>
      <c r="D13" s="133"/>
      <c r="E13" s="134"/>
      <c r="F13" s="134"/>
      <c r="G13" s="135" t="s">
        <v>113</v>
      </c>
      <c r="H13" s="134"/>
      <c r="I13" s="136"/>
      <c r="J13" s="134"/>
      <c r="K13" s="134"/>
      <c r="L13" s="135"/>
      <c r="M13" s="134"/>
      <c r="N13" s="136"/>
      <c r="O13" s="134"/>
      <c r="P13" s="134"/>
      <c r="Q13" s="134"/>
      <c r="R13" s="135"/>
      <c r="S13" s="144"/>
      <c r="T13" s="134"/>
      <c r="U13" s="134"/>
      <c r="V13" s="134"/>
      <c r="W13" s="135"/>
      <c r="X13" s="144"/>
      <c r="Y13" s="134"/>
      <c r="Z13" s="134"/>
      <c r="AA13" s="134"/>
      <c r="AB13" s="135"/>
      <c r="AC13" s="134"/>
      <c r="AD13" s="136"/>
      <c r="AE13" s="134"/>
      <c r="AF13" s="134"/>
      <c r="AG13" s="134"/>
      <c r="AH13" s="135"/>
      <c r="AI13" s="144"/>
      <c r="AJ13" s="136"/>
      <c r="AK13" s="134"/>
      <c r="AL13" s="134"/>
      <c r="AM13" s="135"/>
      <c r="AN13" s="144"/>
      <c r="AO13" s="134"/>
      <c r="AP13" s="134"/>
      <c r="AQ13" s="134"/>
      <c r="AR13" s="135"/>
      <c r="AS13" s="144"/>
      <c r="AT13" s="134"/>
      <c r="AU13" s="134"/>
      <c r="AV13" s="134"/>
      <c r="AW13" s="134"/>
      <c r="AX13" s="135"/>
      <c r="AY13" s="144"/>
      <c r="AZ13" s="134"/>
      <c r="BA13" s="134"/>
      <c r="BB13" s="134"/>
      <c r="BC13" s="135"/>
      <c r="BD13" s="144"/>
      <c r="BE13" s="134"/>
      <c r="BF13" s="134"/>
      <c r="BG13" s="134"/>
      <c r="BH13" s="135"/>
      <c r="BI13" s="144"/>
      <c r="BJ13" s="134"/>
      <c r="BK13" s="134"/>
      <c r="BL13" s="134"/>
      <c r="BM13" s="134"/>
      <c r="BN13" s="137"/>
      <c r="BO13" s="144"/>
      <c r="BP13" s="154"/>
      <c r="BQ13" s="154"/>
      <c r="BR13" s="154"/>
      <c r="BS13" s="168"/>
      <c r="BT13" s="168"/>
      <c r="BU13" s="154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</row>
    <row r="14" spans="1:87" ht="24" customHeight="1" x14ac:dyDescent="0.3">
      <c r="A14" s="59"/>
      <c r="B14" s="62"/>
      <c r="C14" s="69" t="s">
        <v>102</v>
      </c>
      <c r="D14" s="81">
        <f>D6+D8+D10+D12</f>
        <v>1000</v>
      </c>
      <c r="E14" s="82">
        <f t="shared" ref="E14:BN14" si="1">E6+E8+E10+E12</f>
        <v>800</v>
      </c>
      <c r="F14" s="82">
        <f t="shared" si="1"/>
        <v>500</v>
      </c>
      <c r="G14" s="83">
        <f t="shared" si="1"/>
        <v>200</v>
      </c>
      <c r="H14" s="82">
        <f>SUM(D14:G14)</f>
        <v>2500</v>
      </c>
      <c r="I14" s="84">
        <f t="shared" si="1"/>
        <v>0</v>
      </c>
      <c r="J14" s="82">
        <f t="shared" si="1"/>
        <v>0</v>
      </c>
      <c r="K14" s="82">
        <f t="shared" si="1"/>
        <v>0</v>
      </c>
      <c r="L14" s="83">
        <f t="shared" si="1"/>
        <v>0</v>
      </c>
      <c r="M14" s="82">
        <f>SUM(I14:L14)</f>
        <v>0</v>
      </c>
      <c r="N14" s="84">
        <f t="shared" si="1"/>
        <v>0</v>
      </c>
      <c r="O14" s="82">
        <f t="shared" si="1"/>
        <v>0</v>
      </c>
      <c r="P14" s="82">
        <f t="shared" si="1"/>
        <v>0</v>
      </c>
      <c r="Q14" s="82">
        <f t="shared" si="1"/>
        <v>0</v>
      </c>
      <c r="R14" s="83">
        <f t="shared" si="1"/>
        <v>0</v>
      </c>
      <c r="S14" s="145">
        <f>SUM(N14:R14)</f>
        <v>0</v>
      </c>
      <c r="T14" s="82">
        <f t="shared" si="1"/>
        <v>0</v>
      </c>
      <c r="U14" s="82">
        <f t="shared" si="1"/>
        <v>0</v>
      </c>
      <c r="V14" s="82">
        <f t="shared" si="1"/>
        <v>0</v>
      </c>
      <c r="W14" s="83">
        <f t="shared" si="1"/>
        <v>0</v>
      </c>
      <c r="X14" s="145">
        <f>SUM(T14:W14)</f>
        <v>0</v>
      </c>
      <c r="Y14" s="82">
        <f t="shared" si="1"/>
        <v>0</v>
      </c>
      <c r="Z14" s="82">
        <f t="shared" si="1"/>
        <v>0</v>
      </c>
      <c r="AA14" s="82">
        <f t="shared" si="1"/>
        <v>0</v>
      </c>
      <c r="AB14" s="83">
        <f t="shared" si="1"/>
        <v>0</v>
      </c>
      <c r="AC14" s="82">
        <f>SUM(Y14:AB14)</f>
        <v>0</v>
      </c>
      <c r="AD14" s="84">
        <f t="shared" si="1"/>
        <v>0</v>
      </c>
      <c r="AE14" s="82">
        <f t="shared" si="1"/>
        <v>0</v>
      </c>
      <c r="AF14" s="82">
        <f t="shared" si="1"/>
        <v>0</v>
      </c>
      <c r="AG14" s="82">
        <f t="shared" si="1"/>
        <v>0</v>
      </c>
      <c r="AH14" s="83">
        <f t="shared" si="1"/>
        <v>0</v>
      </c>
      <c r="AI14" s="145">
        <f>SUM(AD14:AH14)</f>
        <v>0</v>
      </c>
      <c r="AJ14" s="84">
        <f t="shared" si="1"/>
        <v>0</v>
      </c>
      <c r="AK14" s="82">
        <f t="shared" si="1"/>
        <v>0</v>
      </c>
      <c r="AL14" s="82">
        <f t="shared" si="1"/>
        <v>0</v>
      </c>
      <c r="AM14" s="83">
        <f t="shared" si="1"/>
        <v>0</v>
      </c>
      <c r="AN14" s="145">
        <f>SUM(AJ14:AM14)</f>
        <v>0</v>
      </c>
      <c r="AO14" s="82">
        <f t="shared" si="1"/>
        <v>0</v>
      </c>
      <c r="AP14" s="82">
        <f t="shared" si="1"/>
        <v>0</v>
      </c>
      <c r="AQ14" s="82">
        <f t="shared" si="1"/>
        <v>0</v>
      </c>
      <c r="AR14" s="83">
        <f t="shared" si="1"/>
        <v>0</v>
      </c>
      <c r="AS14" s="145">
        <f>SUM(AO14:AR14)</f>
        <v>0</v>
      </c>
      <c r="AT14" s="82">
        <f t="shared" si="1"/>
        <v>0</v>
      </c>
      <c r="AU14" s="82">
        <f t="shared" si="1"/>
        <v>0</v>
      </c>
      <c r="AV14" s="82">
        <f t="shared" si="1"/>
        <v>0</v>
      </c>
      <c r="AW14" s="82">
        <f t="shared" si="1"/>
        <v>0</v>
      </c>
      <c r="AX14" s="83">
        <f t="shared" si="1"/>
        <v>0</v>
      </c>
      <c r="AY14" s="145">
        <f>SUM(AT14:AX14)</f>
        <v>0</v>
      </c>
      <c r="AZ14" s="82">
        <f t="shared" si="1"/>
        <v>0</v>
      </c>
      <c r="BA14" s="82">
        <f t="shared" si="1"/>
        <v>0</v>
      </c>
      <c r="BB14" s="82">
        <f t="shared" si="1"/>
        <v>0</v>
      </c>
      <c r="BC14" s="83">
        <f t="shared" si="1"/>
        <v>0</v>
      </c>
      <c r="BD14" s="145">
        <f>SUM(AZ14:BC14)</f>
        <v>0</v>
      </c>
      <c r="BE14" s="82">
        <f t="shared" si="1"/>
        <v>0</v>
      </c>
      <c r="BF14" s="82">
        <f t="shared" si="1"/>
        <v>0</v>
      </c>
      <c r="BG14" s="82">
        <f t="shared" si="1"/>
        <v>0</v>
      </c>
      <c r="BH14" s="83">
        <f t="shared" si="1"/>
        <v>0</v>
      </c>
      <c r="BI14" s="145">
        <f>SUM(BE14:BH14)</f>
        <v>0</v>
      </c>
      <c r="BJ14" s="82">
        <f t="shared" si="1"/>
        <v>0</v>
      </c>
      <c r="BK14" s="82">
        <f t="shared" si="1"/>
        <v>0</v>
      </c>
      <c r="BL14" s="82">
        <f t="shared" si="1"/>
        <v>0</v>
      </c>
      <c r="BM14" s="82">
        <f t="shared" si="1"/>
        <v>0</v>
      </c>
      <c r="BN14" s="85">
        <f t="shared" si="1"/>
        <v>0</v>
      </c>
      <c r="BO14" s="145">
        <f>SUM(BJ14:BN14)</f>
        <v>0</v>
      </c>
      <c r="BP14" s="155">
        <f t="shared" si="0"/>
        <v>2500</v>
      </c>
      <c r="BQ14" s="155"/>
      <c r="BR14" s="155">
        <f>IFERROR(BP14/BQ14-1,0)</f>
        <v>0</v>
      </c>
      <c r="BS14" s="169">
        <f>_xlfn.XLOOKUP(C14,'매체별 총 광고비(제일기획)'!$B$3:$B$19,'매체별 총 광고비(제일기획)'!$G$3:$G$19)</f>
        <v>1.6827618111374454E-2</v>
      </c>
      <c r="BT14" s="169">
        <f>BR14-BS14</f>
        <v>-1.6827618111374454E-2</v>
      </c>
      <c r="BU14" s="155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</row>
    <row r="15" spans="1:87" ht="24" customHeight="1" x14ac:dyDescent="0.3">
      <c r="A15" s="59"/>
      <c r="B15" s="177"/>
      <c r="C15" s="178" t="s">
        <v>4</v>
      </c>
      <c r="D15" s="86">
        <v>100</v>
      </c>
      <c r="E15" s="87">
        <v>100</v>
      </c>
      <c r="F15" s="87">
        <v>100</v>
      </c>
      <c r="G15" s="88">
        <v>100</v>
      </c>
      <c r="H15" s="87">
        <f>SUM(D15:G15)</f>
        <v>400</v>
      </c>
      <c r="I15" s="89"/>
      <c r="J15" s="87"/>
      <c r="K15" s="87"/>
      <c r="L15" s="88"/>
      <c r="M15" s="87">
        <f>SUM(I15:L15)</f>
        <v>0</v>
      </c>
      <c r="N15" s="89"/>
      <c r="O15" s="87"/>
      <c r="P15" s="87"/>
      <c r="Q15" s="87"/>
      <c r="R15" s="88"/>
      <c r="S15" s="146">
        <f>SUM(N15:R15)</f>
        <v>0</v>
      </c>
      <c r="T15" s="87"/>
      <c r="U15" s="87"/>
      <c r="V15" s="87"/>
      <c r="W15" s="88"/>
      <c r="X15" s="146">
        <f>SUM(T15:W15)</f>
        <v>0</v>
      </c>
      <c r="Y15" s="87"/>
      <c r="Z15" s="87"/>
      <c r="AA15" s="87"/>
      <c r="AB15" s="88"/>
      <c r="AC15" s="87">
        <f>SUM(Y15:AB15)</f>
        <v>0</v>
      </c>
      <c r="AD15" s="89"/>
      <c r="AE15" s="87"/>
      <c r="AF15" s="87"/>
      <c r="AG15" s="87"/>
      <c r="AH15" s="88"/>
      <c r="AI15" s="146">
        <f>SUM(AD15:AH15)</f>
        <v>0</v>
      </c>
      <c r="AJ15" s="89"/>
      <c r="AK15" s="87"/>
      <c r="AL15" s="87"/>
      <c r="AM15" s="88"/>
      <c r="AN15" s="146">
        <f>SUM(AJ15:AM15)</f>
        <v>0</v>
      </c>
      <c r="AO15" s="87"/>
      <c r="AP15" s="87"/>
      <c r="AQ15" s="87"/>
      <c r="AR15" s="88"/>
      <c r="AS15" s="146">
        <f>SUM(AO15:AR15)</f>
        <v>0</v>
      </c>
      <c r="AT15" s="87"/>
      <c r="AU15" s="87"/>
      <c r="AV15" s="87"/>
      <c r="AW15" s="87"/>
      <c r="AX15" s="88"/>
      <c r="AY15" s="146">
        <f>SUM(AT15:AX15)</f>
        <v>0</v>
      </c>
      <c r="AZ15" s="87"/>
      <c r="BA15" s="87"/>
      <c r="BB15" s="87"/>
      <c r="BC15" s="88"/>
      <c r="BD15" s="146">
        <f>SUM(AZ15:BC15)</f>
        <v>0</v>
      </c>
      <c r="BE15" s="87"/>
      <c r="BF15" s="87"/>
      <c r="BG15" s="87"/>
      <c r="BH15" s="88"/>
      <c r="BI15" s="146">
        <f>SUM(BE15:BH15)</f>
        <v>0</v>
      </c>
      <c r="BJ15" s="87"/>
      <c r="BK15" s="87"/>
      <c r="BL15" s="87"/>
      <c r="BM15" s="87"/>
      <c r="BN15" s="90"/>
      <c r="BO15" s="146">
        <f>SUM(BJ15:BN15)</f>
        <v>0</v>
      </c>
      <c r="BP15" s="156">
        <f t="shared" si="0"/>
        <v>400</v>
      </c>
      <c r="BQ15" s="156"/>
      <c r="BR15" s="156">
        <f>IFERROR(BP15/BQ15-1,0)</f>
        <v>0</v>
      </c>
      <c r="BS15" s="170">
        <f>_xlfn.XLOOKUP(C15,'매체별 총 광고비(제일기획)'!$B$3:$B$19,'매체별 총 광고비(제일기획)'!$G$3:$G$19)</f>
        <v>1.3367830961621419E-2</v>
      </c>
      <c r="BT15" s="170">
        <f>BR15-BS15</f>
        <v>-1.3367830961621419E-2</v>
      </c>
      <c r="BU15" s="156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</row>
    <row r="16" spans="1:87" ht="24" customHeight="1" outlineLevel="1" x14ac:dyDescent="0.3">
      <c r="A16" s="59"/>
      <c r="B16" s="63" t="s">
        <v>94</v>
      </c>
      <c r="C16" s="56" t="s">
        <v>5</v>
      </c>
      <c r="D16" s="91"/>
      <c r="E16" s="92">
        <v>1000</v>
      </c>
      <c r="F16" s="92"/>
      <c r="G16" s="93"/>
      <c r="H16" s="92">
        <f>SUM(D16:G16)</f>
        <v>1000</v>
      </c>
      <c r="I16" s="94"/>
      <c r="J16" s="92"/>
      <c r="K16" s="92"/>
      <c r="L16" s="93"/>
      <c r="M16" s="92">
        <f>SUM(I16:L16)</f>
        <v>0</v>
      </c>
      <c r="N16" s="94"/>
      <c r="O16" s="92"/>
      <c r="P16" s="92"/>
      <c r="Q16" s="92"/>
      <c r="R16" s="93"/>
      <c r="S16" s="143">
        <f>SUM(N16:R16)</f>
        <v>0</v>
      </c>
      <c r="T16" s="92"/>
      <c r="U16" s="92"/>
      <c r="V16" s="92"/>
      <c r="W16" s="93"/>
      <c r="X16" s="143">
        <f>SUM(T16:W16)</f>
        <v>0</v>
      </c>
      <c r="Y16" s="92"/>
      <c r="Z16" s="92"/>
      <c r="AA16" s="92"/>
      <c r="AB16" s="93"/>
      <c r="AC16" s="92">
        <f>SUM(Y16:AB16)</f>
        <v>0</v>
      </c>
      <c r="AD16" s="94"/>
      <c r="AE16" s="92"/>
      <c r="AF16" s="92"/>
      <c r="AG16" s="92"/>
      <c r="AH16" s="93"/>
      <c r="AI16" s="143">
        <f>SUM(AD16:AH16)</f>
        <v>0</v>
      </c>
      <c r="AJ16" s="94"/>
      <c r="AK16" s="92"/>
      <c r="AL16" s="92"/>
      <c r="AM16" s="93"/>
      <c r="AN16" s="143">
        <f>SUM(AJ16:AM16)</f>
        <v>0</v>
      </c>
      <c r="AO16" s="92"/>
      <c r="AP16" s="92"/>
      <c r="AQ16" s="92"/>
      <c r="AR16" s="93"/>
      <c r="AS16" s="143">
        <f>SUM(AO16:AR16)</f>
        <v>0</v>
      </c>
      <c r="AT16" s="92"/>
      <c r="AU16" s="92"/>
      <c r="AV16" s="92"/>
      <c r="AW16" s="92"/>
      <c r="AX16" s="93"/>
      <c r="AY16" s="143">
        <f>SUM(AT16:AX16)</f>
        <v>0</v>
      </c>
      <c r="AZ16" s="92"/>
      <c r="BA16" s="92"/>
      <c r="BB16" s="92"/>
      <c r="BC16" s="93"/>
      <c r="BD16" s="143">
        <f>SUM(AZ16:BC16)</f>
        <v>0</v>
      </c>
      <c r="BE16" s="92"/>
      <c r="BF16" s="92"/>
      <c r="BG16" s="92"/>
      <c r="BH16" s="93"/>
      <c r="BI16" s="143">
        <f>SUM(BE16:BH16)</f>
        <v>0</v>
      </c>
      <c r="BJ16" s="92"/>
      <c r="BK16" s="92"/>
      <c r="BL16" s="92"/>
      <c r="BM16" s="92"/>
      <c r="BN16" s="95"/>
      <c r="BO16" s="143">
        <f>SUM(BJ16:BN16)</f>
        <v>0</v>
      </c>
      <c r="BP16" s="153">
        <f t="shared" si="0"/>
        <v>1000</v>
      </c>
      <c r="BQ16" s="153"/>
      <c r="BR16" s="153">
        <f>IFERROR(BP16/BQ16-1,0)</f>
        <v>0</v>
      </c>
      <c r="BS16" s="163">
        <f>_xlfn.XLOOKUP(C16,'매체별 총 광고비(제일기획)'!$B$3:$B$19,'매체별 총 광고비(제일기획)'!$G$3:$G$19)</f>
        <v>-1.0502250482246178E-2</v>
      </c>
      <c r="BT16" s="163">
        <f>BR16-BS16</f>
        <v>1.0502250482246178E-2</v>
      </c>
      <c r="BU16" s="153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</row>
    <row r="17" spans="1:87" ht="24" customHeight="1" outlineLevel="2" x14ac:dyDescent="0.3">
      <c r="A17" s="59"/>
      <c r="B17" s="63"/>
      <c r="C17" s="121" t="s">
        <v>109</v>
      </c>
      <c r="D17" s="133"/>
      <c r="E17" s="134" t="s">
        <v>110</v>
      </c>
      <c r="F17" s="134"/>
      <c r="G17" s="135"/>
      <c r="H17" s="134"/>
      <c r="I17" s="136"/>
      <c r="J17" s="134"/>
      <c r="K17" s="134"/>
      <c r="L17" s="135"/>
      <c r="M17" s="134"/>
      <c r="N17" s="136"/>
      <c r="O17" s="134"/>
      <c r="P17" s="134"/>
      <c r="Q17" s="134"/>
      <c r="R17" s="135"/>
      <c r="S17" s="144"/>
      <c r="T17" s="134"/>
      <c r="U17" s="134"/>
      <c r="V17" s="134"/>
      <c r="W17" s="135"/>
      <c r="X17" s="144"/>
      <c r="Y17" s="134"/>
      <c r="Z17" s="134"/>
      <c r="AA17" s="134"/>
      <c r="AB17" s="135"/>
      <c r="AC17" s="134"/>
      <c r="AD17" s="136"/>
      <c r="AE17" s="134"/>
      <c r="AF17" s="134"/>
      <c r="AG17" s="134"/>
      <c r="AH17" s="135"/>
      <c r="AI17" s="144"/>
      <c r="AJ17" s="136"/>
      <c r="AK17" s="134"/>
      <c r="AL17" s="134"/>
      <c r="AM17" s="135"/>
      <c r="AN17" s="144"/>
      <c r="AO17" s="134"/>
      <c r="AP17" s="134"/>
      <c r="AQ17" s="134"/>
      <c r="AR17" s="135"/>
      <c r="AS17" s="144"/>
      <c r="AT17" s="134"/>
      <c r="AU17" s="134"/>
      <c r="AV17" s="134"/>
      <c r="AW17" s="134"/>
      <c r="AX17" s="135"/>
      <c r="AY17" s="144"/>
      <c r="AZ17" s="134"/>
      <c r="BA17" s="134"/>
      <c r="BB17" s="134"/>
      <c r="BC17" s="135"/>
      <c r="BD17" s="144"/>
      <c r="BE17" s="134"/>
      <c r="BF17" s="134"/>
      <c r="BG17" s="134"/>
      <c r="BH17" s="135"/>
      <c r="BI17" s="144"/>
      <c r="BJ17" s="134"/>
      <c r="BK17" s="134"/>
      <c r="BL17" s="134"/>
      <c r="BM17" s="134"/>
      <c r="BN17" s="137"/>
      <c r="BO17" s="144"/>
      <c r="BP17" s="154"/>
      <c r="BQ17" s="154"/>
      <c r="BR17" s="154"/>
      <c r="BS17" s="168"/>
      <c r="BT17" s="168"/>
      <c r="BU17" s="154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</row>
    <row r="18" spans="1:87" ht="24" customHeight="1" outlineLevel="1" x14ac:dyDescent="0.3">
      <c r="A18" s="59"/>
      <c r="B18" s="63"/>
      <c r="C18" s="56" t="s">
        <v>6</v>
      </c>
      <c r="D18" s="91"/>
      <c r="E18" s="92"/>
      <c r="F18" s="92"/>
      <c r="G18" s="93">
        <v>1000</v>
      </c>
      <c r="H18" s="92">
        <f>SUM(D18:G18)</f>
        <v>1000</v>
      </c>
      <c r="I18" s="94"/>
      <c r="J18" s="92"/>
      <c r="K18" s="92"/>
      <c r="L18" s="93"/>
      <c r="M18" s="92">
        <f>SUM(I18:L18)</f>
        <v>0</v>
      </c>
      <c r="N18" s="94"/>
      <c r="O18" s="92"/>
      <c r="P18" s="92"/>
      <c r="Q18" s="92"/>
      <c r="R18" s="93"/>
      <c r="S18" s="143">
        <f>SUM(N18:R18)</f>
        <v>0</v>
      </c>
      <c r="T18" s="92"/>
      <c r="U18" s="92"/>
      <c r="V18" s="92"/>
      <c r="W18" s="93"/>
      <c r="X18" s="143">
        <f>SUM(T18:W18)</f>
        <v>0</v>
      </c>
      <c r="Y18" s="92"/>
      <c r="Z18" s="92"/>
      <c r="AA18" s="92"/>
      <c r="AB18" s="93"/>
      <c r="AC18" s="92">
        <f>SUM(Y18:AB18)</f>
        <v>0</v>
      </c>
      <c r="AD18" s="94"/>
      <c r="AE18" s="92"/>
      <c r="AF18" s="92"/>
      <c r="AG18" s="92"/>
      <c r="AH18" s="93"/>
      <c r="AI18" s="143">
        <f>SUM(AD18:AH18)</f>
        <v>0</v>
      </c>
      <c r="AJ18" s="94"/>
      <c r="AK18" s="92"/>
      <c r="AL18" s="92"/>
      <c r="AM18" s="93"/>
      <c r="AN18" s="143">
        <f>SUM(AJ18:AM18)</f>
        <v>0</v>
      </c>
      <c r="AO18" s="92"/>
      <c r="AP18" s="92"/>
      <c r="AQ18" s="92"/>
      <c r="AR18" s="93"/>
      <c r="AS18" s="143">
        <f>SUM(AO18:AR18)</f>
        <v>0</v>
      </c>
      <c r="AT18" s="92"/>
      <c r="AU18" s="92"/>
      <c r="AV18" s="92"/>
      <c r="AW18" s="92"/>
      <c r="AX18" s="93"/>
      <c r="AY18" s="143">
        <f>SUM(AT18:AX18)</f>
        <v>0</v>
      </c>
      <c r="AZ18" s="92"/>
      <c r="BA18" s="92"/>
      <c r="BB18" s="92"/>
      <c r="BC18" s="93"/>
      <c r="BD18" s="143">
        <f>SUM(AZ18:BC18)</f>
        <v>0</v>
      </c>
      <c r="BE18" s="92"/>
      <c r="BF18" s="92"/>
      <c r="BG18" s="92"/>
      <c r="BH18" s="93"/>
      <c r="BI18" s="143">
        <f>SUM(BE18:BH18)</f>
        <v>0</v>
      </c>
      <c r="BJ18" s="92"/>
      <c r="BK18" s="92"/>
      <c r="BL18" s="92"/>
      <c r="BM18" s="92"/>
      <c r="BN18" s="95"/>
      <c r="BO18" s="143">
        <f>SUM(BJ18:BN18)</f>
        <v>0</v>
      </c>
      <c r="BP18" s="153">
        <f t="shared" si="0"/>
        <v>1000</v>
      </c>
      <c r="BQ18" s="153"/>
      <c r="BR18" s="153">
        <f>IFERROR(BP18/BQ18-1,0)</f>
        <v>0</v>
      </c>
      <c r="BS18" s="163">
        <f>_xlfn.XLOOKUP(C18,'매체별 총 광고비(제일기획)'!$B$3:$B$19,'매체별 총 광고비(제일기획)'!$G$3:$G$19)</f>
        <v>-5.1200564971751406E-2</v>
      </c>
      <c r="BT18" s="163">
        <f>BR18-BS18</f>
        <v>5.1200564971751406E-2</v>
      </c>
      <c r="BU18" s="153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</row>
    <row r="19" spans="1:87" ht="24" customHeight="1" outlineLevel="2" x14ac:dyDescent="0.3">
      <c r="A19" s="59"/>
      <c r="B19" s="63"/>
      <c r="C19" s="121" t="s">
        <v>109</v>
      </c>
      <c r="D19" s="133"/>
      <c r="E19" s="134"/>
      <c r="F19" s="134"/>
      <c r="G19" s="135" t="s">
        <v>110</v>
      </c>
      <c r="H19" s="134"/>
      <c r="I19" s="136"/>
      <c r="J19" s="134"/>
      <c r="K19" s="134"/>
      <c r="L19" s="135"/>
      <c r="M19" s="134"/>
      <c r="N19" s="136"/>
      <c r="O19" s="134"/>
      <c r="P19" s="134"/>
      <c r="Q19" s="134"/>
      <c r="R19" s="135"/>
      <c r="S19" s="144"/>
      <c r="T19" s="134"/>
      <c r="U19" s="134"/>
      <c r="V19" s="134"/>
      <c r="W19" s="135"/>
      <c r="X19" s="144"/>
      <c r="Y19" s="134"/>
      <c r="Z19" s="134"/>
      <c r="AA19" s="134"/>
      <c r="AB19" s="135"/>
      <c r="AC19" s="134"/>
      <c r="AD19" s="136"/>
      <c r="AE19" s="134"/>
      <c r="AF19" s="134"/>
      <c r="AG19" s="134"/>
      <c r="AH19" s="135"/>
      <c r="AI19" s="144"/>
      <c r="AJ19" s="136"/>
      <c r="AK19" s="134"/>
      <c r="AL19" s="134"/>
      <c r="AM19" s="135"/>
      <c r="AN19" s="144"/>
      <c r="AO19" s="134"/>
      <c r="AP19" s="134"/>
      <c r="AQ19" s="134"/>
      <c r="AR19" s="135"/>
      <c r="AS19" s="144"/>
      <c r="AT19" s="134"/>
      <c r="AU19" s="134"/>
      <c r="AV19" s="134"/>
      <c r="AW19" s="134"/>
      <c r="AX19" s="135"/>
      <c r="AY19" s="144"/>
      <c r="AZ19" s="134"/>
      <c r="BA19" s="134"/>
      <c r="BB19" s="134"/>
      <c r="BC19" s="135"/>
      <c r="BD19" s="144"/>
      <c r="BE19" s="134"/>
      <c r="BF19" s="134"/>
      <c r="BG19" s="134"/>
      <c r="BH19" s="135"/>
      <c r="BI19" s="144"/>
      <c r="BJ19" s="134"/>
      <c r="BK19" s="134"/>
      <c r="BL19" s="134"/>
      <c r="BM19" s="134"/>
      <c r="BN19" s="137"/>
      <c r="BO19" s="144"/>
      <c r="BP19" s="154"/>
      <c r="BQ19" s="154"/>
      <c r="BR19" s="154"/>
      <c r="BS19" s="168"/>
      <c r="BT19" s="168"/>
      <c r="BU19" s="154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</row>
    <row r="20" spans="1:87" ht="24" customHeight="1" x14ac:dyDescent="0.3">
      <c r="A20" s="59"/>
      <c r="B20" s="63"/>
      <c r="C20" s="70" t="s">
        <v>103</v>
      </c>
      <c r="D20" s="96">
        <f>D16+D18</f>
        <v>0</v>
      </c>
      <c r="E20" s="97">
        <f t="shared" ref="E20:BN20" si="2">E16+E18</f>
        <v>1000</v>
      </c>
      <c r="F20" s="97">
        <f t="shared" si="2"/>
        <v>0</v>
      </c>
      <c r="G20" s="98">
        <f t="shared" si="2"/>
        <v>1000</v>
      </c>
      <c r="H20" s="97">
        <f>SUM(D20:G20)</f>
        <v>2000</v>
      </c>
      <c r="I20" s="99">
        <f t="shared" si="2"/>
        <v>0</v>
      </c>
      <c r="J20" s="97">
        <f t="shared" si="2"/>
        <v>0</v>
      </c>
      <c r="K20" s="97">
        <f t="shared" si="2"/>
        <v>0</v>
      </c>
      <c r="L20" s="98">
        <f t="shared" si="2"/>
        <v>0</v>
      </c>
      <c r="M20" s="97">
        <f>SUM(I20:L20)</f>
        <v>0</v>
      </c>
      <c r="N20" s="99">
        <f t="shared" si="2"/>
        <v>0</v>
      </c>
      <c r="O20" s="97">
        <f t="shared" si="2"/>
        <v>0</v>
      </c>
      <c r="P20" s="97">
        <f t="shared" si="2"/>
        <v>0</v>
      </c>
      <c r="Q20" s="97">
        <f t="shared" si="2"/>
        <v>0</v>
      </c>
      <c r="R20" s="98">
        <f t="shared" si="2"/>
        <v>0</v>
      </c>
      <c r="S20" s="147">
        <f>SUM(N20:R20)</f>
        <v>0</v>
      </c>
      <c r="T20" s="97">
        <f t="shared" si="2"/>
        <v>0</v>
      </c>
      <c r="U20" s="97">
        <f t="shared" si="2"/>
        <v>0</v>
      </c>
      <c r="V20" s="97">
        <f t="shared" si="2"/>
        <v>0</v>
      </c>
      <c r="W20" s="98">
        <f t="shared" si="2"/>
        <v>0</v>
      </c>
      <c r="X20" s="147">
        <f>SUM(T20:W20)</f>
        <v>0</v>
      </c>
      <c r="Y20" s="97">
        <f t="shared" si="2"/>
        <v>0</v>
      </c>
      <c r="Z20" s="97">
        <f t="shared" si="2"/>
        <v>0</v>
      </c>
      <c r="AA20" s="97">
        <f t="shared" si="2"/>
        <v>0</v>
      </c>
      <c r="AB20" s="98">
        <f t="shared" si="2"/>
        <v>0</v>
      </c>
      <c r="AC20" s="97">
        <f>SUM(Y20:AB20)</f>
        <v>0</v>
      </c>
      <c r="AD20" s="99">
        <f t="shared" si="2"/>
        <v>0</v>
      </c>
      <c r="AE20" s="97">
        <f t="shared" si="2"/>
        <v>0</v>
      </c>
      <c r="AF20" s="97">
        <f t="shared" si="2"/>
        <v>0</v>
      </c>
      <c r="AG20" s="97">
        <f t="shared" si="2"/>
        <v>0</v>
      </c>
      <c r="AH20" s="98">
        <f t="shared" si="2"/>
        <v>0</v>
      </c>
      <c r="AI20" s="147">
        <f>SUM(AD20:AH20)</f>
        <v>0</v>
      </c>
      <c r="AJ20" s="99">
        <f t="shared" si="2"/>
        <v>0</v>
      </c>
      <c r="AK20" s="97">
        <f t="shared" si="2"/>
        <v>0</v>
      </c>
      <c r="AL20" s="97">
        <f t="shared" si="2"/>
        <v>0</v>
      </c>
      <c r="AM20" s="98">
        <f t="shared" si="2"/>
        <v>0</v>
      </c>
      <c r="AN20" s="147">
        <f>SUM(AJ20:AM20)</f>
        <v>0</v>
      </c>
      <c r="AO20" s="97">
        <f t="shared" si="2"/>
        <v>0</v>
      </c>
      <c r="AP20" s="97">
        <f t="shared" si="2"/>
        <v>0</v>
      </c>
      <c r="AQ20" s="97">
        <f t="shared" si="2"/>
        <v>0</v>
      </c>
      <c r="AR20" s="98">
        <f t="shared" si="2"/>
        <v>0</v>
      </c>
      <c r="AS20" s="147">
        <f>SUM(AO20:AR20)</f>
        <v>0</v>
      </c>
      <c r="AT20" s="97">
        <f t="shared" si="2"/>
        <v>0</v>
      </c>
      <c r="AU20" s="97">
        <f t="shared" si="2"/>
        <v>0</v>
      </c>
      <c r="AV20" s="97">
        <f t="shared" si="2"/>
        <v>0</v>
      </c>
      <c r="AW20" s="97">
        <f t="shared" si="2"/>
        <v>0</v>
      </c>
      <c r="AX20" s="98">
        <f t="shared" si="2"/>
        <v>0</v>
      </c>
      <c r="AY20" s="147">
        <f>SUM(AT20:AX20)</f>
        <v>0</v>
      </c>
      <c r="AZ20" s="97">
        <f t="shared" si="2"/>
        <v>0</v>
      </c>
      <c r="BA20" s="97">
        <f t="shared" si="2"/>
        <v>0</v>
      </c>
      <c r="BB20" s="97">
        <f t="shared" si="2"/>
        <v>0</v>
      </c>
      <c r="BC20" s="98">
        <f t="shared" si="2"/>
        <v>0</v>
      </c>
      <c r="BD20" s="147">
        <f>SUM(AZ20:BC20)</f>
        <v>0</v>
      </c>
      <c r="BE20" s="97">
        <f t="shared" si="2"/>
        <v>0</v>
      </c>
      <c r="BF20" s="97">
        <f t="shared" si="2"/>
        <v>0</v>
      </c>
      <c r="BG20" s="97">
        <f t="shared" si="2"/>
        <v>0</v>
      </c>
      <c r="BH20" s="98">
        <f t="shared" si="2"/>
        <v>0</v>
      </c>
      <c r="BI20" s="147">
        <f>SUM(BE20:BH20)</f>
        <v>0</v>
      </c>
      <c r="BJ20" s="97">
        <f t="shared" si="2"/>
        <v>0</v>
      </c>
      <c r="BK20" s="97">
        <f t="shared" si="2"/>
        <v>0</v>
      </c>
      <c r="BL20" s="97">
        <f t="shared" si="2"/>
        <v>0</v>
      </c>
      <c r="BM20" s="97">
        <f t="shared" si="2"/>
        <v>0</v>
      </c>
      <c r="BN20" s="100">
        <f t="shared" si="2"/>
        <v>0</v>
      </c>
      <c r="BO20" s="147">
        <f>SUM(BJ20:BN20)</f>
        <v>0</v>
      </c>
      <c r="BP20" s="157">
        <f t="shared" si="0"/>
        <v>2000</v>
      </c>
      <c r="BQ20" s="157"/>
      <c r="BR20" s="157">
        <f>IFERROR(BP20/BQ20-1,0)</f>
        <v>0</v>
      </c>
      <c r="BS20" s="171">
        <f>_xlfn.XLOOKUP(C20,'매체별 총 광고비(제일기획)'!$B$3:$B$19,'매체별 총 광고비(제일기획)'!$G$3:$G$19)</f>
        <v>-1.7351001247845943E-2</v>
      </c>
      <c r="BT20" s="171">
        <f>BR20-BS20</f>
        <v>1.7351001247845943E-2</v>
      </c>
      <c r="BU20" s="157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</row>
    <row r="21" spans="1:87" ht="24" customHeight="1" outlineLevel="1" x14ac:dyDescent="0.3">
      <c r="A21" s="59"/>
      <c r="B21" s="64" t="s">
        <v>95</v>
      </c>
      <c r="C21" s="56" t="s">
        <v>96</v>
      </c>
      <c r="D21" s="91">
        <v>1000</v>
      </c>
      <c r="E21" s="92"/>
      <c r="F21" s="92">
        <v>1000</v>
      </c>
      <c r="G21" s="93"/>
      <c r="H21" s="92">
        <f>SUM(D21:G21)</f>
        <v>2000</v>
      </c>
      <c r="I21" s="94"/>
      <c r="J21" s="92"/>
      <c r="K21" s="92"/>
      <c r="L21" s="93"/>
      <c r="M21" s="92">
        <f>SUM(I21:L21)</f>
        <v>0</v>
      </c>
      <c r="N21" s="94"/>
      <c r="O21" s="92"/>
      <c r="P21" s="92"/>
      <c r="Q21" s="92"/>
      <c r="R21" s="93"/>
      <c r="S21" s="143">
        <f>SUM(N21:R21)</f>
        <v>0</v>
      </c>
      <c r="T21" s="92"/>
      <c r="U21" s="92"/>
      <c r="V21" s="92"/>
      <c r="W21" s="93"/>
      <c r="X21" s="143">
        <f>SUM(T21:W21)</f>
        <v>0</v>
      </c>
      <c r="Y21" s="92"/>
      <c r="Z21" s="92"/>
      <c r="AA21" s="92"/>
      <c r="AB21" s="93"/>
      <c r="AC21" s="92">
        <f>SUM(Y21:AB21)</f>
        <v>0</v>
      </c>
      <c r="AD21" s="94"/>
      <c r="AE21" s="92"/>
      <c r="AF21" s="92"/>
      <c r="AG21" s="92"/>
      <c r="AH21" s="93"/>
      <c r="AI21" s="143">
        <f>SUM(AD21:AH21)</f>
        <v>0</v>
      </c>
      <c r="AJ21" s="94"/>
      <c r="AK21" s="92"/>
      <c r="AL21" s="92"/>
      <c r="AM21" s="93"/>
      <c r="AN21" s="143">
        <f>SUM(AJ21:AM21)</f>
        <v>0</v>
      </c>
      <c r="AO21" s="92"/>
      <c r="AP21" s="92"/>
      <c r="AQ21" s="92"/>
      <c r="AR21" s="93"/>
      <c r="AS21" s="143">
        <f>SUM(AO21:AR21)</f>
        <v>0</v>
      </c>
      <c r="AT21" s="92"/>
      <c r="AU21" s="92"/>
      <c r="AV21" s="92"/>
      <c r="AW21" s="92"/>
      <c r="AX21" s="93"/>
      <c r="AY21" s="143">
        <f>SUM(AT21:AX21)</f>
        <v>0</v>
      </c>
      <c r="AZ21" s="92"/>
      <c r="BA21" s="92"/>
      <c r="BB21" s="92"/>
      <c r="BC21" s="93"/>
      <c r="BD21" s="143">
        <f>SUM(AZ21:BC21)</f>
        <v>0</v>
      </c>
      <c r="BE21" s="92"/>
      <c r="BF21" s="92"/>
      <c r="BG21" s="92"/>
      <c r="BH21" s="93"/>
      <c r="BI21" s="143">
        <f>SUM(BE21:BH21)</f>
        <v>0</v>
      </c>
      <c r="BJ21" s="92"/>
      <c r="BK21" s="92"/>
      <c r="BL21" s="92"/>
      <c r="BM21" s="92"/>
      <c r="BN21" s="95"/>
      <c r="BO21" s="143">
        <f>SUM(BJ21:BN21)</f>
        <v>0</v>
      </c>
      <c r="BP21" s="153">
        <f t="shared" si="0"/>
        <v>2000</v>
      </c>
      <c r="BQ21" s="153"/>
      <c r="BR21" s="153">
        <f>IFERROR(BP21/BQ21-1,0)</f>
        <v>0</v>
      </c>
      <c r="BS21" s="163">
        <f>_xlfn.XLOOKUP(C21,'매체별 총 광고비(제일기획)'!$B$3:$B$19,'매체별 총 광고비(제일기획)'!$G$3:$G$19)</f>
        <v>5.7714027558165792E-2</v>
      </c>
      <c r="BT21" s="163">
        <f>BR21-BS21</f>
        <v>-5.7714027558165792E-2</v>
      </c>
      <c r="BU21" s="153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</row>
    <row r="22" spans="1:87" ht="24" customHeight="1" outlineLevel="2" x14ac:dyDescent="0.3">
      <c r="A22" s="59"/>
      <c r="B22" s="64"/>
      <c r="C22" s="121" t="s">
        <v>109</v>
      </c>
      <c r="D22" s="133" t="s">
        <v>110</v>
      </c>
      <c r="E22" s="134"/>
      <c r="F22" s="134" t="s">
        <v>110</v>
      </c>
      <c r="G22" s="135"/>
      <c r="H22" s="134"/>
      <c r="I22" s="136"/>
      <c r="J22" s="134"/>
      <c r="K22" s="134"/>
      <c r="L22" s="135"/>
      <c r="M22" s="134"/>
      <c r="N22" s="136"/>
      <c r="O22" s="134"/>
      <c r="P22" s="134"/>
      <c r="Q22" s="134"/>
      <c r="R22" s="135"/>
      <c r="S22" s="144"/>
      <c r="T22" s="134"/>
      <c r="U22" s="134"/>
      <c r="V22" s="134"/>
      <c r="W22" s="135"/>
      <c r="X22" s="144"/>
      <c r="Y22" s="134"/>
      <c r="Z22" s="134"/>
      <c r="AA22" s="134"/>
      <c r="AB22" s="135"/>
      <c r="AC22" s="134"/>
      <c r="AD22" s="136"/>
      <c r="AE22" s="134"/>
      <c r="AF22" s="134"/>
      <c r="AG22" s="134"/>
      <c r="AH22" s="135"/>
      <c r="AI22" s="144"/>
      <c r="AJ22" s="136"/>
      <c r="AK22" s="134"/>
      <c r="AL22" s="134"/>
      <c r="AM22" s="135"/>
      <c r="AN22" s="144"/>
      <c r="AO22" s="134"/>
      <c r="AP22" s="134"/>
      <c r="AQ22" s="134"/>
      <c r="AR22" s="135"/>
      <c r="AS22" s="144"/>
      <c r="AT22" s="134"/>
      <c r="AU22" s="134"/>
      <c r="AV22" s="134"/>
      <c r="AW22" s="134"/>
      <c r="AX22" s="135"/>
      <c r="AY22" s="144"/>
      <c r="AZ22" s="134"/>
      <c r="BA22" s="134"/>
      <c r="BB22" s="134"/>
      <c r="BC22" s="135"/>
      <c r="BD22" s="144"/>
      <c r="BE22" s="134"/>
      <c r="BF22" s="134"/>
      <c r="BG22" s="134"/>
      <c r="BH22" s="135"/>
      <c r="BI22" s="144"/>
      <c r="BJ22" s="134"/>
      <c r="BK22" s="134"/>
      <c r="BL22" s="134"/>
      <c r="BM22" s="134"/>
      <c r="BN22" s="137"/>
      <c r="BO22" s="144"/>
      <c r="BP22" s="154"/>
      <c r="BQ22" s="154"/>
      <c r="BR22" s="154"/>
      <c r="BS22" s="168"/>
      <c r="BT22" s="168"/>
      <c r="BU22" s="154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</row>
    <row r="23" spans="1:87" ht="24" customHeight="1" outlineLevel="1" x14ac:dyDescent="0.3">
      <c r="A23" s="59"/>
      <c r="B23" s="64"/>
      <c r="C23" s="56" t="s">
        <v>97</v>
      </c>
      <c r="D23" s="91">
        <v>1000</v>
      </c>
      <c r="E23" s="92">
        <v>1000</v>
      </c>
      <c r="F23" s="92">
        <v>1000</v>
      </c>
      <c r="G23" s="93">
        <v>1000</v>
      </c>
      <c r="H23" s="92">
        <f>SUM(D23:G23)</f>
        <v>4000</v>
      </c>
      <c r="I23" s="94"/>
      <c r="J23" s="92"/>
      <c r="K23" s="92"/>
      <c r="L23" s="93"/>
      <c r="M23" s="92">
        <f>SUM(I23:L23)</f>
        <v>0</v>
      </c>
      <c r="N23" s="94"/>
      <c r="O23" s="92"/>
      <c r="P23" s="92"/>
      <c r="Q23" s="92"/>
      <c r="R23" s="93"/>
      <c r="S23" s="143">
        <f>SUM(N23:R23)</f>
        <v>0</v>
      </c>
      <c r="T23" s="92"/>
      <c r="U23" s="92"/>
      <c r="V23" s="92"/>
      <c r="W23" s="93"/>
      <c r="X23" s="143">
        <f>SUM(T23:W23)</f>
        <v>0</v>
      </c>
      <c r="Y23" s="92"/>
      <c r="Z23" s="92"/>
      <c r="AA23" s="92"/>
      <c r="AB23" s="93"/>
      <c r="AC23" s="92">
        <f>SUM(Y23:AB23)</f>
        <v>0</v>
      </c>
      <c r="AD23" s="94"/>
      <c r="AE23" s="92"/>
      <c r="AF23" s="92"/>
      <c r="AG23" s="92"/>
      <c r="AH23" s="93"/>
      <c r="AI23" s="143">
        <f>SUM(AD23:AH23)</f>
        <v>0</v>
      </c>
      <c r="AJ23" s="94"/>
      <c r="AK23" s="92"/>
      <c r="AL23" s="92"/>
      <c r="AM23" s="93"/>
      <c r="AN23" s="143">
        <f>SUM(AJ23:AM23)</f>
        <v>0</v>
      </c>
      <c r="AO23" s="92"/>
      <c r="AP23" s="92"/>
      <c r="AQ23" s="92"/>
      <c r="AR23" s="93"/>
      <c r="AS23" s="143">
        <f>SUM(AO23:AR23)</f>
        <v>0</v>
      </c>
      <c r="AT23" s="92"/>
      <c r="AU23" s="92"/>
      <c r="AV23" s="92"/>
      <c r="AW23" s="92"/>
      <c r="AX23" s="93"/>
      <c r="AY23" s="143">
        <f>SUM(AT23:AX23)</f>
        <v>0</v>
      </c>
      <c r="AZ23" s="92"/>
      <c r="BA23" s="92"/>
      <c r="BB23" s="92"/>
      <c r="BC23" s="93"/>
      <c r="BD23" s="143">
        <f>SUM(AZ23:BC23)</f>
        <v>0</v>
      </c>
      <c r="BE23" s="92"/>
      <c r="BF23" s="92"/>
      <c r="BG23" s="92"/>
      <c r="BH23" s="93"/>
      <c r="BI23" s="143">
        <f>SUM(BE23:BH23)</f>
        <v>0</v>
      </c>
      <c r="BJ23" s="92"/>
      <c r="BK23" s="92"/>
      <c r="BL23" s="92"/>
      <c r="BM23" s="92"/>
      <c r="BN23" s="95"/>
      <c r="BO23" s="143">
        <f>SUM(BJ23:BN23)</f>
        <v>0</v>
      </c>
      <c r="BP23" s="153">
        <f t="shared" si="0"/>
        <v>4000</v>
      </c>
      <c r="BQ23" s="153"/>
      <c r="BR23" s="153">
        <f>IFERROR(BP23/BQ23-1,0)</f>
        <v>0</v>
      </c>
      <c r="BS23" s="163">
        <f>_xlfn.XLOOKUP(C23,'매체별 총 광고비(제일기획)'!$B$3:$B$19,'매체별 총 광고비(제일기획)'!$G$3:$G$19)</f>
        <v>0.14306604923226907</v>
      </c>
      <c r="BT23" s="163">
        <f>BR23-BS23</f>
        <v>-0.14306604923226907</v>
      </c>
      <c r="BU23" s="153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</row>
    <row r="24" spans="1:87" ht="24" customHeight="1" outlineLevel="2" x14ac:dyDescent="0.3">
      <c r="A24" s="59"/>
      <c r="B24" s="64"/>
      <c r="C24" s="121" t="s">
        <v>109</v>
      </c>
      <c r="D24" s="133" t="s">
        <v>110</v>
      </c>
      <c r="E24" s="134" t="s">
        <v>110</v>
      </c>
      <c r="F24" s="134" t="s">
        <v>110</v>
      </c>
      <c r="G24" s="135" t="s">
        <v>110</v>
      </c>
      <c r="H24" s="134"/>
      <c r="I24" s="136"/>
      <c r="J24" s="134"/>
      <c r="K24" s="134"/>
      <c r="L24" s="135"/>
      <c r="M24" s="134"/>
      <c r="N24" s="136"/>
      <c r="O24" s="134"/>
      <c r="P24" s="134"/>
      <c r="Q24" s="134"/>
      <c r="R24" s="135"/>
      <c r="S24" s="144"/>
      <c r="T24" s="134"/>
      <c r="U24" s="134"/>
      <c r="V24" s="134"/>
      <c r="W24" s="135"/>
      <c r="X24" s="144"/>
      <c r="Y24" s="134"/>
      <c r="Z24" s="134"/>
      <c r="AA24" s="134"/>
      <c r="AB24" s="135"/>
      <c r="AC24" s="134"/>
      <c r="AD24" s="136"/>
      <c r="AE24" s="134"/>
      <c r="AF24" s="134"/>
      <c r="AG24" s="134"/>
      <c r="AH24" s="135"/>
      <c r="AI24" s="144"/>
      <c r="AJ24" s="136"/>
      <c r="AK24" s="134"/>
      <c r="AL24" s="134"/>
      <c r="AM24" s="135"/>
      <c r="AN24" s="144"/>
      <c r="AO24" s="134"/>
      <c r="AP24" s="134"/>
      <c r="AQ24" s="134"/>
      <c r="AR24" s="135"/>
      <c r="AS24" s="144"/>
      <c r="AT24" s="134"/>
      <c r="AU24" s="134"/>
      <c r="AV24" s="134"/>
      <c r="AW24" s="134"/>
      <c r="AX24" s="135"/>
      <c r="AY24" s="144"/>
      <c r="AZ24" s="134"/>
      <c r="BA24" s="134"/>
      <c r="BB24" s="134"/>
      <c r="BC24" s="135"/>
      <c r="BD24" s="144"/>
      <c r="BE24" s="134"/>
      <c r="BF24" s="134"/>
      <c r="BG24" s="134"/>
      <c r="BH24" s="135"/>
      <c r="BI24" s="144"/>
      <c r="BJ24" s="134"/>
      <c r="BK24" s="134"/>
      <c r="BL24" s="134"/>
      <c r="BM24" s="134"/>
      <c r="BN24" s="137"/>
      <c r="BO24" s="144"/>
      <c r="BP24" s="154"/>
      <c r="BQ24" s="154"/>
      <c r="BR24" s="154"/>
      <c r="BS24" s="168"/>
      <c r="BT24" s="168"/>
      <c r="BU24" s="154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</row>
    <row r="25" spans="1:87" ht="24" customHeight="1" x14ac:dyDescent="0.3">
      <c r="A25" s="59"/>
      <c r="B25" s="64"/>
      <c r="C25" s="71" t="s">
        <v>104</v>
      </c>
      <c r="D25" s="101">
        <f>D21+D23</f>
        <v>2000</v>
      </c>
      <c r="E25" s="102">
        <f t="shared" ref="E25:BN25" si="3">E21+E23</f>
        <v>1000</v>
      </c>
      <c r="F25" s="102">
        <f t="shared" si="3"/>
        <v>2000</v>
      </c>
      <c r="G25" s="103">
        <f t="shared" si="3"/>
        <v>1000</v>
      </c>
      <c r="H25" s="102">
        <f>SUM(D25:G25)</f>
        <v>6000</v>
      </c>
      <c r="I25" s="104">
        <f t="shared" si="3"/>
        <v>0</v>
      </c>
      <c r="J25" s="102">
        <f t="shared" si="3"/>
        <v>0</v>
      </c>
      <c r="K25" s="102">
        <f t="shared" si="3"/>
        <v>0</v>
      </c>
      <c r="L25" s="103">
        <f t="shared" si="3"/>
        <v>0</v>
      </c>
      <c r="M25" s="102">
        <f>SUM(I25:L25)</f>
        <v>0</v>
      </c>
      <c r="N25" s="104">
        <f t="shared" si="3"/>
        <v>0</v>
      </c>
      <c r="O25" s="102">
        <f t="shared" si="3"/>
        <v>0</v>
      </c>
      <c r="P25" s="102">
        <f t="shared" si="3"/>
        <v>0</v>
      </c>
      <c r="Q25" s="102">
        <f t="shared" si="3"/>
        <v>0</v>
      </c>
      <c r="R25" s="103">
        <f t="shared" si="3"/>
        <v>0</v>
      </c>
      <c r="S25" s="148">
        <f>SUM(N25:R25)</f>
        <v>0</v>
      </c>
      <c r="T25" s="102">
        <f t="shared" si="3"/>
        <v>0</v>
      </c>
      <c r="U25" s="102">
        <f t="shared" si="3"/>
        <v>0</v>
      </c>
      <c r="V25" s="102">
        <f t="shared" si="3"/>
        <v>0</v>
      </c>
      <c r="W25" s="103">
        <f t="shared" si="3"/>
        <v>0</v>
      </c>
      <c r="X25" s="148">
        <f>SUM(T25:W25)</f>
        <v>0</v>
      </c>
      <c r="Y25" s="102">
        <f t="shared" si="3"/>
        <v>0</v>
      </c>
      <c r="Z25" s="102">
        <f t="shared" si="3"/>
        <v>0</v>
      </c>
      <c r="AA25" s="102">
        <f t="shared" si="3"/>
        <v>0</v>
      </c>
      <c r="AB25" s="103">
        <f t="shared" si="3"/>
        <v>0</v>
      </c>
      <c r="AC25" s="102">
        <f>SUM(Y25:AB25)</f>
        <v>0</v>
      </c>
      <c r="AD25" s="104">
        <f t="shared" si="3"/>
        <v>0</v>
      </c>
      <c r="AE25" s="102">
        <f t="shared" si="3"/>
        <v>0</v>
      </c>
      <c r="AF25" s="102">
        <f t="shared" si="3"/>
        <v>0</v>
      </c>
      <c r="AG25" s="102">
        <f t="shared" si="3"/>
        <v>0</v>
      </c>
      <c r="AH25" s="103">
        <f t="shared" si="3"/>
        <v>0</v>
      </c>
      <c r="AI25" s="148">
        <f>SUM(AD25:AH25)</f>
        <v>0</v>
      </c>
      <c r="AJ25" s="104">
        <f t="shared" si="3"/>
        <v>0</v>
      </c>
      <c r="AK25" s="102">
        <f t="shared" si="3"/>
        <v>0</v>
      </c>
      <c r="AL25" s="102">
        <f t="shared" si="3"/>
        <v>0</v>
      </c>
      <c r="AM25" s="103">
        <f t="shared" si="3"/>
        <v>0</v>
      </c>
      <c r="AN25" s="148">
        <f>SUM(AJ25:AM25)</f>
        <v>0</v>
      </c>
      <c r="AO25" s="102">
        <f t="shared" si="3"/>
        <v>0</v>
      </c>
      <c r="AP25" s="102">
        <f t="shared" si="3"/>
        <v>0</v>
      </c>
      <c r="AQ25" s="102">
        <f t="shared" si="3"/>
        <v>0</v>
      </c>
      <c r="AR25" s="103">
        <f t="shared" si="3"/>
        <v>0</v>
      </c>
      <c r="AS25" s="148">
        <f>SUM(AO25:AR25)</f>
        <v>0</v>
      </c>
      <c r="AT25" s="102">
        <f t="shared" si="3"/>
        <v>0</v>
      </c>
      <c r="AU25" s="102">
        <f t="shared" si="3"/>
        <v>0</v>
      </c>
      <c r="AV25" s="102">
        <f t="shared" si="3"/>
        <v>0</v>
      </c>
      <c r="AW25" s="102">
        <f t="shared" si="3"/>
        <v>0</v>
      </c>
      <c r="AX25" s="103">
        <f t="shared" si="3"/>
        <v>0</v>
      </c>
      <c r="AY25" s="148">
        <f>SUM(AT25:AX25)</f>
        <v>0</v>
      </c>
      <c r="AZ25" s="102">
        <f t="shared" si="3"/>
        <v>0</v>
      </c>
      <c r="BA25" s="102">
        <f t="shared" si="3"/>
        <v>0</v>
      </c>
      <c r="BB25" s="102">
        <f t="shared" si="3"/>
        <v>0</v>
      </c>
      <c r="BC25" s="103">
        <f t="shared" si="3"/>
        <v>0</v>
      </c>
      <c r="BD25" s="148">
        <f>SUM(AZ25:BC25)</f>
        <v>0</v>
      </c>
      <c r="BE25" s="102">
        <f t="shared" si="3"/>
        <v>0</v>
      </c>
      <c r="BF25" s="102">
        <f t="shared" si="3"/>
        <v>0</v>
      </c>
      <c r="BG25" s="102">
        <f t="shared" si="3"/>
        <v>0</v>
      </c>
      <c r="BH25" s="103">
        <f t="shared" si="3"/>
        <v>0</v>
      </c>
      <c r="BI25" s="148">
        <f>SUM(BE25:BH25)</f>
        <v>0</v>
      </c>
      <c r="BJ25" s="102">
        <f t="shared" si="3"/>
        <v>0</v>
      </c>
      <c r="BK25" s="102">
        <f t="shared" si="3"/>
        <v>0</v>
      </c>
      <c r="BL25" s="102">
        <f t="shared" si="3"/>
        <v>0</v>
      </c>
      <c r="BM25" s="102">
        <f t="shared" si="3"/>
        <v>0</v>
      </c>
      <c r="BN25" s="105">
        <f t="shared" si="3"/>
        <v>0</v>
      </c>
      <c r="BO25" s="148">
        <f>SUM(BJ25:BN25)</f>
        <v>0</v>
      </c>
      <c r="BP25" s="158">
        <f t="shared" si="0"/>
        <v>6000</v>
      </c>
      <c r="BQ25" s="158"/>
      <c r="BR25" s="158">
        <f>IFERROR(BP25/BQ25-1,0)</f>
        <v>0</v>
      </c>
      <c r="BS25" s="172">
        <f>_xlfn.XLOOKUP(C25,'매체별 총 광고비(제일기획)'!$B$3:$B$19,'매체별 총 광고비(제일기획)'!$G$3:$G$19)</f>
        <v>0.11315601994775593</v>
      </c>
      <c r="BT25" s="172">
        <f>BR25-BS25</f>
        <v>-0.11315601994775593</v>
      </c>
      <c r="BU25" s="158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</row>
    <row r="26" spans="1:87" ht="24" customHeight="1" outlineLevel="1" x14ac:dyDescent="0.3">
      <c r="A26" s="59"/>
      <c r="B26" s="65" t="s">
        <v>98</v>
      </c>
      <c r="C26" s="56" t="s">
        <v>99</v>
      </c>
      <c r="D26" s="91">
        <v>200</v>
      </c>
      <c r="E26" s="92"/>
      <c r="F26" s="92"/>
      <c r="G26" s="93"/>
      <c r="H26" s="92">
        <f>SUM(D26:G26)</f>
        <v>200</v>
      </c>
      <c r="I26" s="94"/>
      <c r="J26" s="92"/>
      <c r="K26" s="92"/>
      <c r="L26" s="93"/>
      <c r="M26" s="92">
        <f>SUM(I26:L26)</f>
        <v>0</v>
      </c>
      <c r="N26" s="94"/>
      <c r="O26" s="92"/>
      <c r="P26" s="92"/>
      <c r="Q26" s="92"/>
      <c r="R26" s="93"/>
      <c r="S26" s="143">
        <f>SUM(N26:R26)</f>
        <v>0</v>
      </c>
      <c r="T26" s="92"/>
      <c r="U26" s="92"/>
      <c r="V26" s="92"/>
      <c r="W26" s="93"/>
      <c r="X26" s="143">
        <f>SUM(T26:W26)</f>
        <v>0</v>
      </c>
      <c r="Y26" s="92"/>
      <c r="Z26" s="92"/>
      <c r="AA26" s="92"/>
      <c r="AB26" s="93"/>
      <c r="AC26" s="92">
        <f>SUM(Y26:AB26)</f>
        <v>0</v>
      </c>
      <c r="AD26" s="94"/>
      <c r="AE26" s="92"/>
      <c r="AF26" s="92"/>
      <c r="AG26" s="92"/>
      <c r="AH26" s="93"/>
      <c r="AI26" s="143">
        <f>SUM(AD26:AH26)</f>
        <v>0</v>
      </c>
      <c r="AJ26" s="94"/>
      <c r="AK26" s="92"/>
      <c r="AL26" s="92"/>
      <c r="AM26" s="93"/>
      <c r="AN26" s="143">
        <f>SUM(AJ26:AM26)</f>
        <v>0</v>
      </c>
      <c r="AO26" s="92"/>
      <c r="AP26" s="92"/>
      <c r="AQ26" s="92"/>
      <c r="AR26" s="93"/>
      <c r="AS26" s="143">
        <f>SUM(AO26:AR26)</f>
        <v>0</v>
      </c>
      <c r="AT26" s="92"/>
      <c r="AU26" s="92"/>
      <c r="AV26" s="92"/>
      <c r="AW26" s="92"/>
      <c r="AX26" s="93"/>
      <c r="AY26" s="143">
        <f>SUM(AT26:AX26)</f>
        <v>0</v>
      </c>
      <c r="AZ26" s="92"/>
      <c r="BA26" s="92"/>
      <c r="BB26" s="92"/>
      <c r="BC26" s="93"/>
      <c r="BD26" s="143">
        <f>SUM(AZ26:BC26)</f>
        <v>0</v>
      </c>
      <c r="BE26" s="92"/>
      <c r="BF26" s="92"/>
      <c r="BG26" s="92"/>
      <c r="BH26" s="93"/>
      <c r="BI26" s="143">
        <f>SUM(BE26:BH26)</f>
        <v>0</v>
      </c>
      <c r="BJ26" s="92"/>
      <c r="BK26" s="92"/>
      <c r="BL26" s="92"/>
      <c r="BM26" s="92"/>
      <c r="BN26" s="95"/>
      <c r="BO26" s="143">
        <f>SUM(BJ26:BN26)</f>
        <v>0</v>
      </c>
      <c r="BP26" s="153">
        <f t="shared" si="0"/>
        <v>200</v>
      </c>
      <c r="BQ26" s="153"/>
      <c r="BR26" s="153">
        <f>IFERROR(BP26/BQ26-1,0)</f>
        <v>0</v>
      </c>
      <c r="BS26" s="163">
        <f>_xlfn.XLOOKUP(C26,'매체별 총 광고비(제일기획)'!$B$3:$B$19,'매체별 총 광고비(제일기획)'!$G$3:$G$19)</f>
        <v>6.0563773374267438E-2</v>
      </c>
      <c r="BT26" s="163">
        <f>BR26-BS26</f>
        <v>-6.0563773374267438E-2</v>
      </c>
      <c r="BU26" s="153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</row>
    <row r="27" spans="1:87" ht="24" customHeight="1" outlineLevel="2" x14ac:dyDescent="0.3">
      <c r="A27" s="59"/>
      <c r="B27" s="65"/>
      <c r="C27" s="121" t="s">
        <v>109</v>
      </c>
      <c r="D27" s="133" t="s">
        <v>113</v>
      </c>
      <c r="E27" s="134"/>
      <c r="F27" s="134"/>
      <c r="G27" s="135"/>
      <c r="H27" s="134"/>
      <c r="I27" s="136"/>
      <c r="J27" s="134"/>
      <c r="K27" s="134"/>
      <c r="L27" s="135"/>
      <c r="M27" s="134"/>
      <c r="N27" s="136"/>
      <c r="O27" s="134"/>
      <c r="P27" s="134"/>
      <c r="Q27" s="134"/>
      <c r="R27" s="135"/>
      <c r="S27" s="144"/>
      <c r="T27" s="134"/>
      <c r="U27" s="134"/>
      <c r="V27" s="134"/>
      <c r="W27" s="135"/>
      <c r="X27" s="144"/>
      <c r="Y27" s="134"/>
      <c r="Z27" s="134"/>
      <c r="AA27" s="134"/>
      <c r="AB27" s="135"/>
      <c r="AC27" s="134"/>
      <c r="AD27" s="136"/>
      <c r="AE27" s="134"/>
      <c r="AF27" s="134"/>
      <c r="AG27" s="134"/>
      <c r="AH27" s="135"/>
      <c r="AI27" s="144"/>
      <c r="AJ27" s="136"/>
      <c r="AK27" s="134"/>
      <c r="AL27" s="134"/>
      <c r="AM27" s="135"/>
      <c r="AN27" s="144"/>
      <c r="AO27" s="134"/>
      <c r="AP27" s="134"/>
      <c r="AQ27" s="134"/>
      <c r="AR27" s="135"/>
      <c r="AS27" s="144"/>
      <c r="AT27" s="134"/>
      <c r="AU27" s="134"/>
      <c r="AV27" s="134"/>
      <c r="AW27" s="134"/>
      <c r="AX27" s="135"/>
      <c r="AY27" s="144"/>
      <c r="AZ27" s="134"/>
      <c r="BA27" s="134"/>
      <c r="BB27" s="134"/>
      <c r="BC27" s="135"/>
      <c r="BD27" s="144"/>
      <c r="BE27" s="134"/>
      <c r="BF27" s="134"/>
      <c r="BG27" s="134"/>
      <c r="BH27" s="135"/>
      <c r="BI27" s="144"/>
      <c r="BJ27" s="134"/>
      <c r="BK27" s="134"/>
      <c r="BL27" s="134"/>
      <c r="BM27" s="134"/>
      <c r="BN27" s="137"/>
      <c r="BO27" s="144"/>
      <c r="BP27" s="154"/>
      <c r="BQ27" s="154"/>
      <c r="BR27" s="154"/>
      <c r="BS27" s="168"/>
      <c r="BT27" s="168"/>
      <c r="BU27" s="154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</row>
    <row r="28" spans="1:87" ht="24" customHeight="1" outlineLevel="1" x14ac:dyDescent="0.3">
      <c r="A28" s="59"/>
      <c r="B28" s="65"/>
      <c r="C28" s="56" t="s">
        <v>20</v>
      </c>
      <c r="D28" s="91"/>
      <c r="E28" s="92"/>
      <c r="F28" s="92">
        <v>200</v>
      </c>
      <c r="G28" s="93"/>
      <c r="H28" s="92">
        <f>SUM(D28:G28)</f>
        <v>200</v>
      </c>
      <c r="I28" s="94"/>
      <c r="J28" s="92"/>
      <c r="K28" s="92"/>
      <c r="L28" s="93"/>
      <c r="M28" s="92">
        <f>SUM(I28:L28)</f>
        <v>0</v>
      </c>
      <c r="N28" s="94"/>
      <c r="O28" s="92"/>
      <c r="P28" s="92"/>
      <c r="Q28" s="92"/>
      <c r="R28" s="93"/>
      <c r="S28" s="143">
        <f>SUM(N28:R28)</f>
        <v>0</v>
      </c>
      <c r="T28" s="92"/>
      <c r="U28" s="92"/>
      <c r="V28" s="92"/>
      <c r="W28" s="93"/>
      <c r="X28" s="143">
        <f>SUM(T28:W28)</f>
        <v>0</v>
      </c>
      <c r="Y28" s="92"/>
      <c r="Z28" s="92"/>
      <c r="AA28" s="92"/>
      <c r="AB28" s="93"/>
      <c r="AC28" s="92">
        <f>SUM(Y28:AB28)</f>
        <v>0</v>
      </c>
      <c r="AD28" s="94"/>
      <c r="AE28" s="92"/>
      <c r="AF28" s="92"/>
      <c r="AG28" s="92"/>
      <c r="AH28" s="93"/>
      <c r="AI28" s="143">
        <f>SUM(AD28:AH28)</f>
        <v>0</v>
      </c>
      <c r="AJ28" s="94"/>
      <c r="AK28" s="92"/>
      <c r="AL28" s="92"/>
      <c r="AM28" s="93"/>
      <c r="AN28" s="143">
        <f>SUM(AJ28:AM28)</f>
        <v>0</v>
      </c>
      <c r="AO28" s="92"/>
      <c r="AP28" s="92"/>
      <c r="AQ28" s="92"/>
      <c r="AR28" s="93"/>
      <c r="AS28" s="143">
        <f>SUM(AO28:AR28)</f>
        <v>0</v>
      </c>
      <c r="AT28" s="92"/>
      <c r="AU28" s="92"/>
      <c r="AV28" s="92"/>
      <c r="AW28" s="92"/>
      <c r="AX28" s="93"/>
      <c r="AY28" s="143">
        <f>SUM(AT28:AX28)</f>
        <v>0</v>
      </c>
      <c r="AZ28" s="92"/>
      <c r="BA28" s="92"/>
      <c r="BB28" s="92"/>
      <c r="BC28" s="93"/>
      <c r="BD28" s="143">
        <f>SUM(AZ28:BC28)</f>
        <v>0</v>
      </c>
      <c r="BE28" s="92"/>
      <c r="BF28" s="92"/>
      <c r="BG28" s="92"/>
      <c r="BH28" s="93"/>
      <c r="BI28" s="143">
        <f>SUM(BE28:BH28)</f>
        <v>0</v>
      </c>
      <c r="BJ28" s="92"/>
      <c r="BK28" s="92"/>
      <c r="BL28" s="92"/>
      <c r="BM28" s="92"/>
      <c r="BN28" s="95"/>
      <c r="BO28" s="143">
        <f>SUM(BJ28:BN28)</f>
        <v>0</v>
      </c>
      <c r="BP28" s="153">
        <f t="shared" si="0"/>
        <v>200</v>
      </c>
      <c r="BQ28" s="153"/>
      <c r="BR28" s="153">
        <f>IFERROR(BP28/BQ28-1,0)</f>
        <v>0</v>
      </c>
      <c r="BS28" s="163">
        <f>_xlfn.XLOOKUP(C28,'매체별 총 광고비(제일기획)'!$B$3:$B$19,'매체별 총 광고비(제일기획)'!$G$3:$G$19)</f>
        <v>2.6598226784880996E-2</v>
      </c>
      <c r="BT28" s="163">
        <f>BR28-BS28</f>
        <v>-2.6598226784880996E-2</v>
      </c>
      <c r="BU28" s="153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</row>
    <row r="29" spans="1:87" ht="24" customHeight="1" outlineLevel="2" x14ac:dyDescent="0.3">
      <c r="A29" s="59"/>
      <c r="B29" s="65"/>
      <c r="C29" s="121" t="s">
        <v>109</v>
      </c>
      <c r="D29" s="133"/>
      <c r="E29" s="134"/>
      <c r="F29" s="134" t="s">
        <v>113</v>
      </c>
      <c r="G29" s="135"/>
      <c r="H29" s="134"/>
      <c r="I29" s="136"/>
      <c r="J29" s="134"/>
      <c r="K29" s="134"/>
      <c r="L29" s="135"/>
      <c r="M29" s="134"/>
      <c r="N29" s="136"/>
      <c r="O29" s="134"/>
      <c r="P29" s="134"/>
      <c r="Q29" s="134"/>
      <c r="R29" s="135"/>
      <c r="S29" s="144"/>
      <c r="T29" s="134"/>
      <c r="U29" s="134"/>
      <c r="V29" s="134"/>
      <c r="W29" s="135"/>
      <c r="X29" s="144"/>
      <c r="Y29" s="134"/>
      <c r="Z29" s="134"/>
      <c r="AA29" s="134"/>
      <c r="AB29" s="135"/>
      <c r="AC29" s="134"/>
      <c r="AD29" s="136"/>
      <c r="AE29" s="134"/>
      <c r="AF29" s="134"/>
      <c r="AG29" s="134"/>
      <c r="AH29" s="135"/>
      <c r="AI29" s="144"/>
      <c r="AJ29" s="136"/>
      <c r="AK29" s="134"/>
      <c r="AL29" s="134"/>
      <c r="AM29" s="135"/>
      <c r="AN29" s="144"/>
      <c r="AO29" s="134"/>
      <c r="AP29" s="134"/>
      <c r="AQ29" s="134"/>
      <c r="AR29" s="135"/>
      <c r="AS29" s="144"/>
      <c r="AT29" s="134"/>
      <c r="AU29" s="134"/>
      <c r="AV29" s="134"/>
      <c r="AW29" s="134"/>
      <c r="AX29" s="135"/>
      <c r="AY29" s="144"/>
      <c r="AZ29" s="134"/>
      <c r="BA29" s="134"/>
      <c r="BB29" s="134"/>
      <c r="BC29" s="135"/>
      <c r="BD29" s="144"/>
      <c r="BE29" s="134"/>
      <c r="BF29" s="134"/>
      <c r="BG29" s="134"/>
      <c r="BH29" s="135"/>
      <c r="BI29" s="144"/>
      <c r="BJ29" s="134"/>
      <c r="BK29" s="134"/>
      <c r="BL29" s="134"/>
      <c r="BM29" s="134"/>
      <c r="BN29" s="137"/>
      <c r="BO29" s="144"/>
      <c r="BP29" s="154"/>
      <c r="BQ29" s="154"/>
      <c r="BR29" s="154"/>
      <c r="BS29" s="168"/>
      <c r="BT29" s="168"/>
      <c r="BU29" s="154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</row>
    <row r="30" spans="1:87" ht="24" customHeight="1" outlineLevel="1" x14ac:dyDescent="0.3">
      <c r="A30" s="59"/>
      <c r="B30" s="65"/>
      <c r="C30" s="56" t="s">
        <v>100</v>
      </c>
      <c r="D30" s="91"/>
      <c r="E30" s="92">
        <v>200</v>
      </c>
      <c r="F30" s="92"/>
      <c r="G30" s="93"/>
      <c r="H30" s="92">
        <f>SUM(D30:G30)</f>
        <v>200</v>
      </c>
      <c r="I30" s="94"/>
      <c r="J30" s="92"/>
      <c r="K30" s="92"/>
      <c r="L30" s="93"/>
      <c r="M30" s="92">
        <f>SUM(I30:L30)</f>
        <v>0</v>
      </c>
      <c r="N30" s="94"/>
      <c r="O30" s="92"/>
      <c r="P30" s="92"/>
      <c r="Q30" s="92"/>
      <c r="R30" s="93"/>
      <c r="S30" s="143">
        <f>SUM(N30:R30)</f>
        <v>0</v>
      </c>
      <c r="T30" s="92"/>
      <c r="U30" s="92"/>
      <c r="V30" s="92"/>
      <c r="W30" s="93"/>
      <c r="X30" s="143">
        <f>SUM(T30:W30)</f>
        <v>0</v>
      </c>
      <c r="Y30" s="92"/>
      <c r="Z30" s="92"/>
      <c r="AA30" s="92"/>
      <c r="AB30" s="93"/>
      <c r="AC30" s="92">
        <f>SUM(Y30:AB30)</f>
        <v>0</v>
      </c>
      <c r="AD30" s="94"/>
      <c r="AE30" s="92"/>
      <c r="AF30" s="92"/>
      <c r="AG30" s="92"/>
      <c r="AH30" s="93"/>
      <c r="AI30" s="143">
        <f>SUM(AD30:AH30)</f>
        <v>0</v>
      </c>
      <c r="AJ30" s="94"/>
      <c r="AK30" s="92"/>
      <c r="AL30" s="92"/>
      <c r="AM30" s="93"/>
      <c r="AN30" s="143">
        <f>SUM(AJ30:AM30)</f>
        <v>0</v>
      </c>
      <c r="AO30" s="92"/>
      <c r="AP30" s="92"/>
      <c r="AQ30" s="92"/>
      <c r="AR30" s="93"/>
      <c r="AS30" s="143">
        <f>SUM(AO30:AR30)</f>
        <v>0</v>
      </c>
      <c r="AT30" s="92"/>
      <c r="AU30" s="92"/>
      <c r="AV30" s="92"/>
      <c r="AW30" s="92"/>
      <c r="AX30" s="93"/>
      <c r="AY30" s="143">
        <f>SUM(AT30:AX30)</f>
        <v>0</v>
      </c>
      <c r="AZ30" s="92"/>
      <c r="BA30" s="92"/>
      <c r="BB30" s="92"/>
      <c r="BC30" s="93"/>
      <c r="BD30" s="143">
        <f>SUM(AZ30:BC30)</f>
        <v>0</v>
      </c>
      <c r="BE30" s="92"/>
      <c r="BF30" s="92"/>
      <c r="BG30" s="92"/>
      <c r="BH30" s="93"/>
      <c r="BI30" s="143">
        <f>SUM(BE30:BH30)</f>
        <v>0</v>
      </c>
      <c r="BJ30" s="92"/>
      <c r="BK30" s="92"/>
      <c r="BL30" s="92"/>
      <c r="BM30" s="92"/>
      <c r="BN30" s="95"/>
      <c r="BO30" s="143">
        <f>SUM(BJ30:BN30)</f>
        <v>0</v>
      </c>
      <c r="BP30" s="153">
        <f t="shared" si="0"/>
        <v>200</v>
      </c>
      <c r="BQ30" s="153"/>
      <c r="BR30" s="153">
        <f>IFERROR(BP30/BQ30-1,0)</f>
        <v>0</v>
      </c>
      <c r="BS30" s="163">
        <f>_xlfn.XLOOKUP(C30,'매체별 총 광고비(제일기획)'!$B$3:$B$19,'매체별 총 광고비(제일기획)'!$G$3:$G$19)</f>
        <v>-1.1602922217447409E-2</v>
      </c>
      <c r="BT30" s="163">
        <f>BR30-BS30</f>
        <v>1.1602922217447409E-2</v>
      </c>
      <c r="BU30" s="153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</row>
    <row r="31" spans="1:87" ht="24" customHeight="1" outlineLevel="2" x14ac:dyDescent="0.3">
      <c r="A31" s="59"/>
      <c r="B31" s="65"/>
      <c r="C31" s="121" t="s">
        <v>109</v>
      </c>
      <c r="D31" s="133"/>
      <c r="E31" s="134" t="s">
        <v>113</v>
      </c>
      <c r="F31" s="134"/>
      <c r="G31" s="135"/>
      <c r="H31" s="134"/>
      <c r="I31" s="136"/>
      <c r="J31" s="134"/>
      <c r="K31" s="134"/>
      <c r="L31" s="135"/>
      <c r="M31" s="134"/>
      <c r="N31" s="136"/>
      <c r="O31" s="134"/>
      <c r="P31" s="134"/>
      <c r="Q31" s="134"/>
      <c r="R31" s="135"/>
      <c r="S31" s="144"/>
      <c r="T31" s="134"/>
      <c r="U31" s="134"/>
      <c r="V31" s="134"/>
      <c r="W31" s="135"/>
      <c r="X31" s="144"/>
      <c r="Y31" s="134"/>
      <c r="Z31" s="134"/>
      <c r="AA31" s="134"/>
      <c r="AB31" s="135"/>
      <c r="AC31" s="134"/>
      <c r="AD31" s="136"/>
      <c r="AE31" s="134"/>
      <c r="AF31" s="134"/>
      <c r="AG31" s="134"/>
      <c r="AH31" s="135"/>
      <c r="AI31" s="144"/>
      <c r="AJ31" s="136"/>
      <c r="AK31" s="134"/>
      <c r="AL31" s="134"/>
      <c r="AM31" s="135"/>
      <c r="AN31" s="144"/>
      <c r="AO31" s="134"/>
      <c r="AP31" s="134"/>
      <c r="AQ31" s="134"/>
      <c r="AR31" s="135"/>
      <c r="AS31" s="144"/>
      <c r="AT31" s="134"/>
      <c r="AU31" s="134"/>
      <c r="AV31" s="134"/>
      <c r="AW31" s="134"/>
      <c r="AX31" s="135"/>
      <c r="AY31" s="144"/>
      <c r="AZ31" s="134"/>
      <c r="BA31" s="134"/>
      <c r="BB31" s="134"/>
      <c r="BC31" s="135"/>
      <c r="BD31" s="144"/>
      <c r="BE31" s="134"/>
      <c r="BF31" s="134"/>
      <c r="BG31" s="134"/>
      <c r="BH31" s="135"/>
      <c r="BI31" s="144"/>
      <c r="BJ31" s="134"/>
      <c r="BK31" s="134"/>
      <c r="BL31" s="134"/>
      <c r="BM31" s="134"/>
      <c r="BN31" s="137"/>
      <c r="BO31" s="144"/>
      <c r="BP31" s="154"/>
      <c r="BQ31" s="154"/>
      <c r="BR31" s="154"/>
      <c r="BS31" s="168"/>
      <c r="BT31" s="168"/>
      <c r="BU31" s="154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</row>
    <row r="32" spans="1:87" ht="24" customHeight="1" x14ac:dyDescent="0.3">
      <c r="A32" s="59"/>
      <c r="B32" s="65"/>
      <c r="C32" s="72" t="s">
        <v>105</v>
      </c>
      <c r="D32" s="106">
        <f>D26+D28+D30</f>
        <v>200</v>
      </c>
      <c r="E32" s="107">
        <f t="shared" ref="E32:BN32" si="4">E26+E28+E30</f>
        <v>200</v>
      </c>
      <c r="F32" s="107">
        <f t="shared" si="4"/>
        <v>200</v>
      </c>
      <c r="G32" s="108">
        <f t="shared" si="4"/>
        <v>0</v>
      </c>
      <c r="H32" s="107">
        <f>SUM(D32:G32)</f>
        <v>600</v>
      </c>
      <c r="I32" s="109">
        <f t="shared" si="4"/>
        <v>0</v>
      </c>
      <c r="J32" s="107">
        <f t="shared" si="4"/>
        <v>0</v>
      </c>
      <c r="K32" s="107">
        <f t="shared" si="4"/>
        <v>0</v>
      </c>
      <c r="L32" s="108">
        <f t="shared" si="4"/>
        <v>0</v>
      </c>
      <c r="M32" s="107">
        <f>SUM(I32:L32)</f>
        <v>0</v>
      </c>
      <c r="N32" s="109">
        <f t="shared" si="4"/>
        <v>0</v>
      </c>
      <c r="O32" s="107">
        <f t="shared" si="4"/>
        <v>0</v>
      </c>
      <c r="P32" s="107">
        <f t="shared" si="4"/>
        <v>0</v>
      </c>
      <c r="Q32" s="107">
        <f t="shared" si="4"/>
        <v>0</v>
      </c>
      <c r="R32" s="108">
        <f t="shared" si="4"/>
        <v>0</v>
      </c>
      <c r="S32" s="149">
        <f>SUM(N32:R32)</f>
        <v>0</v>
      </c>
      <c r="T32" s="107">
        <f t="shared" si="4"/>
        <v>0</v>
      </c>
      <c r="U32" s="107">
        <f t="shared" si="4"/>
        <v>0</v>
      </c>
      <c r="V32" s="107">
        <f t="shared" si="4"/>
        <v>0</v>
      </c>
      <c r="W32" s="108">
        <f t="shared" si="4"/>
        <v>0</v>
      </c>
      <c r="X32" s="149">
        <f>SUM(T32:W32)</f>
        <v>0</v>
      </c>
      <c r="Y32" s="107">
        <f t="shared" si="4"/>
        <v>0</v>
      </c>
      <c r="Z32" s="107">
        <f t="shared" si="4"/>
        <v>0</v>
      </c>
      <c r="AA32" s="107">
        <f t="shared" si="4"/>
        <v>0</v>
      </c>
      <c r="AB32" s="108">
        <f t="shared" si="4"/>
        <v>0</v>
      </c>
      <c r="AC32" s="107">
        <f>SUM(Y32:AB32)</f>
        <v>0</v>
      </c>
      <c r="AD32" s="109">
        <f t="shared" si="4"/>
        <v>0</v>
      </c>
      <c r="AE32" s="107">
        <f t="shared" si="4"/>
        <v>0</v>
      </c>
      <c r="AF32" s="107">
        <f t="shared" si="4"/>
        <v>0</v>
      </c>
      <c r="AG32" s="107">
        <f t="shared" si="4"/>
        <v>0</v>
      </c>
      <c r="AH32" s="108">
        <f t="shared" si="4"/>
        <v>0</v>
      </c>
      <c r="AI32" s="149">
        <f>SUM(AD32:AH32)</f>
        <v>0</v>
      </c>
      <c r="AJ32" s="109">
        <f t="shared" si="4"/>
        <v>0</v>
      </c>
      <c r="AK32" s="107">
        <f t="shared" si="4"/>
        <v>0</v>
      </c>
      <c r="AL32" s="107">
        <f t="shared" si="4"/>
        <v>0</v>
      </c>
      <c r="AM32" s="108">
        <f t="shared" si="4"/>
        <v>0</v>
      </c>
      <c r="AN32" s="149">
        <f>SUM(AJ32:AM32)</f>
        <v>0</v>
      </c>
      <c r="AO32" s="107">
        <f t="shared" si="4"/>
        <v>0</v>
      </c>
      <c r="AP32" s="107">
        <f t="shared" si="4"/>
        <v>0</v>
      </c>
      <c r="AQ32" s="107">
        <f t="shared" si="4"/>
        <v>0</v>
      </c>
      <c r="AR32" s="108">
        <f t="shared" si="4"/>
        <v>0</v>
      </c>
      <c r="AS32" s="149">
        <f>SUM(AO32:AR32)</f>
        <v>0</v>
      </c>
      <c r="AT32" s="107">
        <f t="shared" si="4"/>
        <v>0</v>
      </c>
      <c r="AU32" s="107">
        <f t="shared" si="4"/>
        <v>0</v>
      </c>
      <c r="AV32" s="107">
        <f t="shared" si="4"/>
        <v>0</v>
      </c>
      <c r="AW32" s="107">
        <f t="shared" si="4"/>
        <v>0</v>
      </c>
      <c r="AX32" s="108">
        <f t="shared" si="4"/>
        <v>0</v>
      </c>
      <c r="AY32" s="149">
        <f>SUM(AT32:AX32)</f>
        <v>0</v>
      </c>
      <c r="AZ32" s="107">
        <f t="shared" si="4"/>
        <v>0</v>
      </c>
      <c r="BA32" s="107">
        <f t="shared" si="4"/>
        <v>0</v>
      </c>
      <c r="BB32" s="107">
        <f t="shared" si="4"/>
        <v>0</v>
      </c>
      <c r="BC32" s="108">
        <f t="shared" si="4"/>
        <v>0</v>
      </c>
      <c r="BD32" s="149">
        <f>SUM(AZ32:BC32)</f>
        <v>0</v>
      </c>
      <c r="BE32" s="107">
        <f t="shared" si="4"/>
        <v>0</v>
      </c>
      <c r="BF32" s="107">
        <f t="shared" si="4"/>
        <v>0</v>
      </c>
      <c r="BG32" s="107">
        <f t="shared" si="4"/>
        <v>0</v>
      </c>
      <c r="BH32" s="108">
        <f t="shared" si="4"/>
        <v>0</v>
      </c>
      <c r="BI32" s="149">
        <f>SUM(BE32:BH32)</f>
        <v>0</v>
      </c>
      <c r="BJ32" s="107">
        <f t="shared" si="4"/>
        <v>0</v>
      </c>
      <c r="BK32" s="107">
        <f t="shared" si="4"/>
        <v>0</v>
      </c>
      <c r="BL32" s="107">
        <f t="shared" si="4"/>
        <v>0</v>
      </c>
      <c r="BM32" s="107">
        <f t="shared" si="4"/>
        <v>0</v>
      </c>
      <c r="BN32" s="110">
        <f t="shared" si="4"/>
        <v>0</v>
      </c>
      <c r="BO32" s="149">
        <f>SUM(BJ32:BN32)</f>
        <v>0</v>
      </c>
      <c r="BP32" s="159">
        <f t="shared" si="0"/>
        <v>600</v>
      </c>
      <c r="BQ32" s="159"/>
      <c r="BR32" s="159">
        <f>IFERROR(BP32/BQ32-1,0)</f>
        <v>0</v>
      </c>
      <c r="BS32" s="173">
        <f>_xlfn.XLOOKUP(C32,'매체별 총 광고비(제일기획)'!$B$3:$B$19,'매체별 총 광고비(제일기획)'!$G$3:$G$19)</f>
        <v>2.1194605009633882E-2</v>
      </c>
      <c r="BT32" s="173">
        <f>BR32-BS32</f>
        <v>-2.1194605009633882E-2</v>
      </c>
      <c r="BU32" s="159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</row>
    <row r="33" spans="1:87" ht="24" customHeight="1" thickBot="1" x14ac:dyDescent="0.35">
      <c r="A33" s="60"/>
      <c r="B33" s="76"/>
      <c r="C33" s="77" t="s">
        <v>106</v>
      </c>
      <c r="D33" s="111">
        <f>D14+D15+D20+D25+D32</f>
        <v>3300</v>
      </c>
      <c r="E33" s="112">
        <f t="shared" ref="E33:BN33" si="5">E14+E15+E20+E25+E32</f>
        <v>3100</v>
      </c>
      <c r="F33" s="112">
        <f t="shared" si="5"/>
        <v>2800</v>
      </c>
      <c r="G33" s="113">
        <f t="shared" si="5"/>
        <v>2300</v>
      </c>
      <c r="H33" s="112">
        <f>SUM(D33:G33)</f>
        <v>11500</v>
      </c>
      <c r="I33" s="114">
        <f t="shared" si="5"/>
        <v>0</v>
      </c>
      <c r="J33" s="112">
        <f t="shared" si="5"/>
        <v>0</v>
      </c>
      <c r="K33" s="112">
        <f t="shared" si="5"/>
        <v>0</v>
      </c>
      <c r="L33" s="113">
        <f t="shared" si="5"/>
        <v>0</v>
      </c>
      <c r="M33" s="112">
        <f>SUM(I33:L33)</f>
        <v>0</v>
      </c>
      <c r="N33" s="114">
        <f t="shared" si="5"/>
        <v>0</v>
      </c>
      <c r="O33" s="112">
        <f t="shared" si="5"/>
        <v>0</v>
      </c>
      <c r="P33" s="112">
        <f t="shared" si="5"/>
        <v>0</v>
      </c>
      <c r="Q33" s="112">
        <f t="shared" si="5"/>
        <v>0</v>
      </c>
      <c r="R33" s="113">
        <f t="shared" si="5"/>
        <v>0</v>
      </c>
      <c r="S33" s="142">
        <f>SUM(N33:R33)</f>
        <v>0</v>
      </c>
      <c r="T33" s="112">
        <f t="shared" si="5"/>
        <v>0</v>
      </c>
      <c r="U33" s="112">
        <f t="shared" si="5"/>
        <v>0</v>
      </c>
      <c r="V33" s="112">
        <f t="shared" si="5"/>
        <v>0</v>
      </c>
      <c r="W33" s="113">
        <f t="shared" si="5"/>
        <v>0</v>
      </c>
      <c r="X33" s="142">
        <f>SUM(T33:W33)</f>
        <v>0</v>
      </c>
      <c r="Y33" s="112">
        <f t="shared" si="5"/>
        <v>0</v>
      </c>
      <c r="Z33" s="112">
        <f t="shared" si="5"/>
        <v>0</v>
      </c>
      <c r="AA33" s="112">
        <f t="shared" si="5"/>
        <v>0</v>
      </c>
      <c r="AB33" s="113">
        <f t="shared" si="5"/>
        <v>0</v>
      </c>
      <c r="AC33" s="112">
        <f>SUM(Y33:AB33)</f>
        <v>0</v>
      </c>
      <c r="AD33" s="114">
        <f t="shared" si="5"/>
        <v>0</v>
      </c>
      <c r="AE33" s="112">
        <f t="shared" si="5"/>
        <v>0</v>
      </c>
      <c r="AF33" s="112">
        <f t="shared" si="5"/>
        <v>0</v>
      </c>
      <c r="AG33" s="112">
        <f t="shared" si="5"/>
        <v>0</v>
      </c>
      <c r="AH33" s="113">
        <f t="shared" si="5"/>
        <v>0</v>
      </c>
      <c r="AI33" s="142">
        <f>SUM(AD33:AH33)</f>
        <v>0</v>
      </c>
      <c r="AJ33" s="114">
        <f t="shared" si="5"/>
        <v>0</v>
      </c>
      <c r="AK33" s="112">
        <f t="shared" si="5"/>
        <v>0</v>
      </c>
      <c r="AL33" s="112">
        <f t="shared" si="5"/>
        <v>0</v>
      </c>
      <c r="AM33" s="113">
        <f t="shared" si="5"/>
        <v>0</v>
      </c>
      <c r="AN33" s="142">
        <f>SUM(AJ33:AM33)</f>
        <v>0</v>
      </c>
      <c r="AO33" s="112">
        <f t="shared" si="5"/>
        <v>0</v>
      </c>
      <c r="AP33" s="112">
        <f t="shared" si="5"/>
        <v>0</v>
      </c>
      <c r="AQ33" s="112">
        <f t="shared" si="5"/>
        <v>0</v>
      </c>
      <c r="AR33" s="113">
        <f t="shared" si="5"/>
        <v>0</v>
      </c>
      <c r="AS33" s="142">
        <f>SUM(AO33:AR33)</f>
        <v>0</v>
      </c>
      <c r="AT33" s="112">
        <f t="shared" si="5"/>
        <v>0</v>
      </c>
      <c r="AU33" s="112">
        <f t="shared" si="5"/>
        <v>0</v>
      </c>
      <c r="AV33" s="112">
        <f t="shared" si="5"/>
        <v>0</v>
      </c>
      <c r="AW33" s="112">
        <f t="shared" si="5"/>
        <v>0</v>
      </c>
      <c r="AX33" s="113">
        <f t="shared" si="5"/>
        <v>0</v>
      </c>
      <c r="AY33" s="142">
        <f>SUM(AT33:AX33)</f>
        <v>0</v>
      </c>
      <c r="AZ33" s="112">
        <f t="shared" si="5"/>
        <v>0</v>
      </c>
      <c r="BA33" s="112">
        <f t="shared" si="5"/>
        <v>0</v>
      </c>
      <c r="BB33" s="112">
        <f t="shared" si="5"/>
        <v>0</v>
      </c>
      <c r="BC33" s="113">
        <f t="shared" si="5"/>
        <v>0</v>
      </c>
      <c r="BD33" s="142">
        <f>SUM(AZ33:BC33)</f>
        <v>0</v>
      </c>
      <c r="BE33" s="112">
        <f t="shared" si="5"/>
        <v>0</v>
      </c>
      <c r="BF33" s="112">
        <f t="shared" si="5"/>
        <v>0</v>
      </c>
      <c r="BG33" s="112">
        <f t="shared" si="5"/>
        <v>0</v>
      </c>
      <c r="BH33" s="113">
        <f t="shared" si="5"/>
        <v>0</v>
      </c>
      <c r="BI33" s="142">
        <f>SUM(BE33:BH33)</f>
        <v>0</v>
      </c>
      <c r="BJ33" s="112">
        <f t="shared" si="5"/>
        <v>0</v>
      </c>
      <c r="BK33" s="112">
        <f t="shared" si="5"/>
        <v>0</v>
      </c>
      <c r="BL33" s="112">
        <f t="shared" si="5"/>
        <v>0</v>
      </c>
      <c r="BM33" s="112">
        <f t="shared" si="5"/>
        <v>0</v>
      </c>
      <c r="BN33" s="115">
        <f t="shared" si="5"/>
        <v>0</v>
      </c>
      <c r="BO33" s="142">
        <f>SUM(BJ33:BN33)</f>
        <v>0</v>
      </c>
      <c r="BP33" s="142">
        <f t="shared" si="0"/>
        <v>11500</v>
      </c>
      <c r="BQ33" s="142"/>
      <c r="BR33" s="142">
        <f>IFERROR(BP33/BQ33-1,0)</f>
        <v>0</v>
      </c>
      <c r="BS33" s="174">
        <f>_xlfn.XLOOKUP(C33,'매체별 총 광고비(제일기획)'!$B$3:$B$21,'매체별 총 광고비(제일기획)'!$G$3:$G$21)</f>
        <v>5.4590094115092747E-2</v>
      </c>
      <c r="BT33" s="174">
        <f>BR33-BS33</f>
        <v>-5.4590094115092747E-2</v>
      </c>
      <c r="BU33" s="142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</row>
    <row r="34" spans="1:87" ht="24" customHeight="1" outlineLevel="1" x14ac:dyDescent="0.3">
      <c r="A34" s="59" t="s">
        <v>73</v>
      </c>
      <c r="B34" s="74"/>
      <c r="C34" s="56" t="s">
        <v>74</v>
      </c>
      <c r="D34" s="91"/>
      <c r="E34" s="92">
        <v>200</v>
      </c>
      <c r="F34" s="92"/>
      <c r="G34" s="93"/>
      <c r="H34" s="92">
        <f>SUM(D34:G34)</f>
        <v>200</v>
      </c>
      <c r="I34" s="94"/>
      <c r="J34" s="92"/>
      <c r="K34" s="92"/>
      <c r="L34" s="93"/>
      <c r="M34" s="92">
        <f>SUM(I34:L34)</f>
        <v>0</v>
      </c>
      <c r="N34" s="94"/>
      <c r="O34" s="92"/>
      <c r="P34" s="92"/>
      <c r="Q34" s="92"/>
      <c r="R34" s="93"/>
      <c r="S34" s="143">
        <f>SUM(N34:R34)</f>
        <v>0</v>
      </c>
      <c r="T34" s="92"/>
      <c r="U34" s="92"/>
      <c r="V34" s="92"/>
      <c r="W34" s="93"/>
      <c r="X34" s="143">
        <f>SUM(T34:W34)</f>
        <v>0</v>
      </c>
      <c r="Y34" s="92"/>
      <c r="Z34" s="92"/>
      <c r="AA34" s="92"/>
      <c r="AB34" s="93"/>
      <c r="AC34" s="92">
        <f>SUM(Y34:AB34)</f>
        <v>0</v>
      </c>
      <c r="AD34" s="94"/>
      <c r="AE34" s="92"/>
      <c r="AF34" s="92"/>
      <c r="AG34" s="92"/>
      <c r="AH34" s="93"/>
      <c r="AI34" s="143">
        <f>SUM(AD34:AH34)</f>
        <v>0</v>
      </c>
      <c r="AJ34" s="94"/>
      <c r="AK34" s="92"/>
      <c r="AL34" s="92"/>
      <c r="AM34" s="93"/>
      <c r="AN34" s="143">
        <f>SUM(AJ34:AM34)</f>
        <v>0</v>
      </c>
      <c r="AO34" s="92"/>
      <c r="AP34" s="92"/>
      <c r="AQ34" s="92"/>
      <c r="AR34" s="93"/>
      <c r="AS34" s="143">
        <f>SUM(AO34:AR34)</f>
        <v>0</v>
      </c>
      <c r="AT34" s="92"/>
      <c r="AU34" s="92"/>
      <c r="AV34" s="92"/>
      <c r="AW34" s="92"/>
      <c r="AX34" s="93"/>
      <c r="AY34" s="143">
        <f>SUM(AT34:AX34)</f>
        <v>0</v>
      </c>
      <c r="AZ34" s="92"/>
      <c r="BA34" s="92"/>
      <c r="BB34" s="92"/>
      <c r="BC34" s="93"/>
      <c r="BD34" s="143">
        <f>SUM(AZ34:BC34)</f>
        <v>0</v>
      </c>
      <c r="BE34" s="92"/>
      <c r="BF34" s="92"/>
      <c r="BG34" s="92"/>
      <c r="BH34" s="93"/>
      <c r="BI34" s="143">
        <f>SUM(BE34:BH34)</f>
        <v>0</v>
      </c>
      <c r="BJ34" s="92"/>
      <c r="BK34" s="92"/>
      <c r="BL34" s="92"/>
      <c r="BM34" s="92"/>
      <c r="BN34" s="95"/>
      <c r="BO34" s="143">
        <f>SUM(BJ34:BN34)</f>
        <v>0</v>
      </c>
      <c r="BP34" s="153">
        <f t="shared" si="0"/>
        <v>200</v>
      </c>
      <c r="BQ34" s="153"/>
      <c r="BR34" s="153">
        <f>IFERROR(BP34/BQ34-1,0)</f>
        <v>0</v>
      </c>
      <c r="BS34" s="163" t="s">
        <v>120</v>
      </c>
      <c r="BT34" s="163" t="s">
        <v>120</v>
      </c>
      <c r="BU34" s="153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</row>
    <row r="35" spans="1:87" ht="24" customHeight="1" outlineLevel="2" x14ac:dyDescent="0.3">
      <c r="A35" s="59"/>
      <c r="B35" s="61"/>
      <c r="C35" s="121" t="s">
        <v>109</v>
      </c>
      <c r="D35" s="133"/>
      <c r="E35" s="134" t="s">
        <v>113</v>
      </c>
      <c r="F35" s="134"/>
      <c r="G35" s="135"/>
      <c r="H35" s="134"/>
      <c r="I35" s="136"/>
      <c r="J35" s="134"/>
      <c r="K35" s="134"/>
      <c r="L35" s="135"/>
      <c r="M35" s="134"/>
      <c r="N35" s="136"/>
      <c r="O35" s="134"/>
      <c r="P35" s="134"/>
      <c r="Q35" s="134"/>
      <c r="R35" s="135"/>
      <c r="S35" s="144"/>
      <c r="T35" s="134"/>
      <c r="U35" s="134"/>
      <c r="V35" s="134"/>
      <c r="W35" s="135"/>
      <c r="X35" s="144"/>
      <c r="Y35" s="134"/>
      <c r="Z35" s="134"/>
      <c r="AA35" s="134"/>
      <c r="AB35" s="135"/>
      <c r="AC35" s="134"/>
      <c r="AD35" s="136"/>
      <c r="AE35" s="134"/>
      <c r="AF35" s="134"/>
      <c r="AG35" s="134"/>
      <c r="AH35" s="135"/>
      <c r="AI35" s="144"/>
      <c r="AJ35" s="136"/>
      <c r="AK35" s="134"/>
      <c r="AL35" s="134"/>
      <c r="AM35" s="135"/>
      <c r="AN35" s="144"/>
      <c r="AO35" s="134"/>
      <c r="AP35" s="134"/>
      <c r="AQ35" s="134"/>
      <c r="AR35" s="135"/>
      <c r="AS35" s="144"/>
      <c r="AT35" s="134"/>
      <c r="AU35" s="134"/>
      <c r="AV35" s="134"/>
      <c r="AW35" s="134"/>
      <c r="AX35" s="135"/>
      <c r="AY35" s="144"/>
      <c r="AZ35" s="134"/>
      <c r="BA35" s="134"/>
      <c r="BB35" s="134"/>
      <c r="BC35" s="135"/>
      <c r="BD35" s="144"/>
      <c r="BE35" s="134"/>
      <c r="BF35" s="134"/>
      <c r="BG35" s="134"/>
      <c r="BH35" s="135"/>
      <c r="BI35" s="144"/>
      <c r="BJ35" s="134"/>
      <c r="BK35" s="134"/>
      <c r="BL35" s="134"/>
      <c r="BM35" s="134"/>
      <c r="BN35" s="137"/>
      <c r="BO35" s="144"/>
      <c r="BP35" s="154"/>
      <c r="BQ35" s="154"/>
      <c r="BR35" s="154"/>
      <c r="BS35" s="168"/>
      <c r="BT35" s="168"/>
      <c r="BU35" s="154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</row>
    <row r="36" spans="1:87" ht="24" customHeight="1" outlineLevel="1" x14ac:dyDescent="0.3">
      <c r="A36" s="59"/>
      <c r="B36" s="61"/>
      <c r="C36" s="56" t="s">
        <v>75</v>
      </c>
      <c r="D36" s="91"/>
      <c r="E36" s="92"/>
      <c r="F36" s="92">
        <v>200</v>
      </c>
      <c r="G36" s="93"/>
      <c r="H36" s="92">
        <f>SUM(D36:G36)</f>
        <v>200</v>
      </c>
      <c r="I36" s="94"/>
      <c r="J36" s="92"/>
      <c r="K36" s="92"/>
      <c r="L36" s="93"/>
      <c r="M36" s="92">
        <f>SUM(I36:L36)</f>
        <v>0</v>
      </c>
      <c r="N36" s="94"/>
      <c r="O36" s="92"/>
      <c r="P36" s="92"/>
      <c r="Q36" s="92"/>
      <c r="R36" s="93"/>
      <c r="S36" s="143">
        <f>SUM(N36:R36)</f>
        <v>0</v>
      </c>
      <c r="T36" s="92"/>
      <c r="U36" s="92"/>
      <c r="V36" s="92"/>
      <c r="W36" s="93"/>
      <c r="X36" s="143">
        <f>SUM(T36:W36)</f>
        <v>0</v>
      </c>
      <c r="Y36" s="92"/>
      <c r="Z36" s="92"/>
      <c r="AA36" s="92"/>
      <c r="AB36" s="93"/>
      <c r="AC36" s="92">
        <f>SUM(Y36:AB36)</f>
        <v>0</v>
      </c>
      <c r="AD36" s="94"/>
      <c r="AE36" s="92"/>
      <c r="AF36" s="92"/>
      <c r="AG36" s="92"/>
      <c r="AH36" s="93"/>
      <c r="AI36" s="143">
        <f>SUM(AD36:AH36)</f>
        <v>0</v>
      </c>
      <c r="AJ36" s="94"/>
      <c r="AK36" s="92"/>
      <c r="AL36" s="92"/>
      <c r="AM36" s="93"/>
      <c r="AN36" s="143">
        <f>SUM(AJ36:AM36)</f>
        <v>0</v>
      </c>
      <c r="AO36" s="92"/>
      <c r="AP36" s="92"/>
      <c r="AQ36" s="92"/>
      <c r="AR36" s="93"/>
      <c r="AS36" s="143">
        <f>SUM(AO36:AR36)</f>
        <v>0</v>
      </c>
      <c r="AT36" s="92"/>
      <c r="AU36" s="92"/>
      <c r="AV36" s="92"/>
      <c r="AW36" s="92"/>
      <c r="AX36" s="93"/>
      <c r="AY36" s="143">
        <f>SUM(AT36:AX36)</f>
        <v>0</v>
      </c>
      <c r="AZ36" s="92"/>
      <c r="BA36" s="92"/>
      <c r="BB36" s="92"/>
      <c r="BC36" s="93"/>
      <c r="BD36" s="143">
        <f>SUM(AZ36:BC36)</f>
        <v>0</v>
      </c>
      <c r="BE36" s="92"/>
      <c r="BF36" s="92"/>
      <c r="BG36" s="92"/>
      <c r="BH36" s="93"/>
      <c r="BI36" s="143">
        <f>SUM(BE36:BH36)</f>
        <v>0</v>
      </c>
      <c r="BJ36" s="92"/>
      <c r="BK36" s="92"/>
      <c r="BL36" s="92"/>
      <c r="BM36" s="92"/>
      <c r="BN36" s="95"/>
      <c r="BO36" s="143">
        <f>SUM(BJ36:BN36)</f>
        <v>0</v>
      </c>
      <c r="BP36" s="153">
        <f t="shared" si="0"/>
        <v>200</v>
      </c>
      <c r="BQ36" s="153"/>
      <c r="BR36" s="153">
        <f>IFERROR(BP36/BQ36-1,0)</f>
        <v>0</v>
      </c>
      <c r="BS36" s="163" t="s">
        <v>120</v>
      </c>
      <c r="BT36" s="163" t="s">
        <v>120</v>
      </c>
      <c r="BU36" s="153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</row>
    <row r="37" spans="1:87" ht="24" customHeight="1" outlineLevel="2" x14ac:dyDescent="0.3">
      <c r="A37" s="59"/>
      <c r="B37" s="61"/>
      <c r="C37" s="121" t="s">
        <v>109</v>
      </c>
      <c r="D37" s="133"/>
      <c r="E37" s="134"/>
      <c r="F37" s="134" t="s">
        <v>113</v>
      </c>
      <c r="G37" s="135"/>
      <c r="H37" s="134"/>
      <c r="I37" s="136"/>
      <c r="J37" s="134"/>
      <c r="K37" s="134"/>
      <c r="L37" s="135"/>
      <c r="M37" s="134"/>
      <c r="N37" s="136"/>
      <c r="O37" s="134"/>
      <c r="P37" s="134"/>
      <c r="Q37" s="134"/>
      <c r="R37" s="135"/>
      <c r="S37" s="144"/>
      <c r="T37" s="134"/>
      <c r="U37" s="134"/>
      <c r="V37" s="134"/>
      <c r="W37" s="135"/>
      <c r="X37" s="144"/>
      <c r="Y37" s="134"/>
      <c r="Z37" s="134"/>
      <c r="AA37" s="134"/>
      <c r="AB37" s="135"/>
      <c r="AC37" s="134"/>
      <c r="AD37" s="136"/>
      <c r="AE37" s="134"/>
      <c r="AF37" s="134"/>
      <c r="AG37" s="134"/>
      <c r="AH37" s="135"/>
      <c r="AI37" s="144"/>
      <c r="AJ37" s="136"/>
      <c r="AK37" s="134"/>
      <c r="AL37" s="134"/>
      <c r="AM37" s="135"/>
      <c r="AN37" s="144"/>
      <c r="AO37" s="134"/>
      <c r="AP37" s="134"/>
      <c r="AQ37" s="134"/>
      <c r="AR37" s="135"/>
      <c r="AS37" s="144"/>
      <c r="AT37" s="134"/>
      <c r="AU37" s="134"/>
      <c r="AV37" s="134"/>
      <c r="AW37" s="134"/>
      <c r="AX37" s="135"/>
      <c r="AY37" s="144"/>
      <c r="AZ37" s="134"/>
      <c r="BA37" s="134"/>
      <c r="BB37" s="134"/>
      <c r="BC37" s="135"/>
      <c r="BD37" s="144"/>
      <c r="BE37" s="134"/>
      <c r="BF37" s="134"/>
      <c r="BG37" s="134"/>
      <c r="BH37" s="135"/>
      <c r="BI37" s="144"/>
      <c r="BJ37" s="134"/>
      <c r="BK37" s="134"/>
      <c r="BL37" s="134"/>
      <c r="BM37" s="134"/>
      <c r="BN37" s="137"/>
      <c r="BO37" s="144"/>
      <c r="BP37" s="154"/>
      <c r="BQ37" s="154"/>
      <c r="BR37" s="154"/>
      <c r="BS37" s="168"/>
      <c r="BT37" s="168"/>
      <c r="BU37" s="154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</row>
    <row r="38" spans="1:87" ht="24" customHeight="1" outlineLevel="1" x14ac:dyDescent="0.3">
      <c r="A38" s="59"/>
      <c r="B38" s="61"/>
      <c r="C38" s="56" t="s">
        <v>76</v>
      </c>
      <c r="D38" s="91">
        <v>200</v>
      </c>
      <c r="E38" s="92"/>
      <c r="F38" s="92"/>
      <c r="G38" s="93"/>
      <c r="H38" s="92">
        <f>SUM(D38:G38)</f>
        <v>200</v>
      </c>
      <c r="I38" s="94"/>
      <c r="J38" s="92"/>
      <c r="K38" s="92"/>
      <c r="L38" s="93"/>
      <c r="M38" s="92">
        <f>SUM(I38:L38)</f>
        <v>0</v>
      </c>
      <c r="N38" s="94"/>
      <c r="O38" s="92"/>
      <c r="P38" s="92"/>
      <c r="Q38" s="92"/>
      <c r="R38" s="93"/>
      <c r="S38" s="143">
        <f>SUM(N38:R38)</f>
        <v>0</v>
      </c>
      <c r="T38" s="92"/>
      <c r="U38" s="92"/>
      <c r="V38" s="92"/>
      <c r="W38" s="93"/>
      <c r="X38" s="143">
        <f>SUM(T38:W38)</f>
        <v>0</v>
      </c>
      <c r="Y38" s="92"/>
      <c r="Z38" s="92"/>
      <c r="AA38" s="92"/>
      <c r="AB38" s="93"/>
      <c r="AC38" s="92">
        <f>SUM(Y38:AB38)</f>
        <v>0</v>
      </c>
      <c r="AD38" s="94"/>
      <c r="AE38" s="92"/>
      <c r="AF38" s="92"/>
      <c r="AG38" s="92"/>
      <c r="AH38" s="93"/>
      <c r="AI38" s="143">
        <f>SUM(AD38:AH38)</f>
        <v>0</v>
      </c>
      <c r="AJ38" s="94"/>
      <c r="AK38" s="92"/>
      <c r="AL38" s="92"/>
      <c r="AM38" s="93"/>
      <c r="AN38" s="143">
        <f>SUM(AJ38:AM38)</f>
        <v>0</v>
      </c>
      <c r="AO38" s="92"/>
      <c r="AP38" s="92"/>
      <c r="AQ38" s="92"/>
      <c r="AR38" s="93"/>
      <c r="AS38" s="143">
        <f>SUM(AO38:AR38)</f>
        <v>0</v>
      </c>
      <c r="AT38" s="92"/>
      <c r="AU38" s="92"/>
      <c r="AV38" s="92"/>
      <c r="AW38" s="92"/>
      <c r="AX38" s="93"/>
      <c r="AY38" s="143">
        <f>SUM(AT38:AX38)</f>
        <v>0</v>
      </c>
      <c r="AZ38" s="92"/>
      <c r="BA38" s="92"/>
      <c r="BB38" s="92"/>
      <c r="BC38" s="93"/>
      <c r="BD38" s="143">
        <f>SUM(AZ38:BC38)</f>
        <v>0</v>
      </c>
      <c r="BE38" s="92"/>
      <c r="BF38" s="92"/>
      <c r="BG38" s="92"/>
      <c r="BH38" s="93"/>
      <c r="BI38" s="143">
        <f>SUM(BE38:BH38)</f>
        <v>0</v>
      </c>
      <c r="BJ38" s="92"/>
      <c r="BK38" s="92"/>
      <c r="BL38" s="92"/>
      <c r="BM38" s="92"/>
      <c r="BN38" s="95"/>
      <c r="BO38" s="143">
        <f>SUM(BJ38:BN38)</f>
        <v>0</v>
      </c>
      <c r="BP38" s="153">
        <f t="shared" si="0"/>
        <v>200</v>
      </c>
      <c r="BQ38" s="153"/>
      <c r="BR38" s="153">
        <f>IFERROR(BP38/BQ38-1,0)</f>
        <v>0</v>
      </c>
      <c r="BS38" s="163" t="s">
        <v>120</v>
      </c>
      <c r="BT38" s="163" t="s">
        <v>120</v>
      </c>
      <c r="BU38" s="153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</row>
    <row r="39" spans="1:87" ht="24" customHeight="1" outlineLevel="2" x14ac:dyDescent="0.3">
      <c r="A39" s="59"/>
      <c r="B39" s="61"/>
      <c r="C39" s="121" t="s">
        <v>109</v>
      </c>
      <c r="D39" s="133" t="s">
        <v>113</v>
      </c>
      <c r="E39" s="134"/>
      <c r="F39" s="134"/>
      <c r="G39" s="135"/>
      <c r="H39" s="134"/>
      <c r="I39" s="136"/>
      <c r="J39" s="134"/>
      <c r="K39" s="134"/>
      <c r="L39" s="135"/>
      <c r="M39" s="134"/>
      <c r="N39" s="136"/>
      <c r="O39" s="134"/>
      <c r="P39" s="134"/>
      <c r="Q39" s="134"/>
      <c r="R39" s="135"/>
      <c r="S39" s="144"/>
      <c r="T39" s="134"/>
      <c r="U39" s="134"/>
      <c r="V39" s="134"/>
      <c r="W39" s="135"/>
      <c r="X39" s="144"/>
      <c r="Y39" s="134"/>
      <c r="Z39" s="134"/>
      <c r="AA39" s="134"/>
      <c r="AB39" s="135"/>
      <c r="AC39" s="134"/>
      <c r="AD39" s="136"/>
      <c r="AE39" s="134"/>
      <c r="AF39" s="134"/>
      <c r="AG39" s="134"/>
      <c r="AH39" s="135"/>
      <c r="AI39" s="144"/>
      <c r="AJ39" s="136"/>
      <c r="AK39" s="134"/>
      <c r="AL39" s="134"/>
      <c r="AM39" s="135"/>
      <c r="AN39" s="144"/>
      <c r="AO39" s="134"/>
      <c r="AP39" s="134"/>
      <c r="AQ39" s="134"/>
      <c r="AR39" s="135"/>
      <c r="AS39" s="144"/>
      <c r="AT39" s="134"/>
      <c r="AU39" s="134"/>
      <c r="AV39" s="134"/>
      <c r="AW39" s="134"/>
      <c r="AX39" s="135"/>
      <c r="AY39" s="144"/>
      <c r="AZ39" s="134"/>
      <c r="BA39" s="134"/>
      <c r="BB39" s="134"/>
      <c r="BC39" s="135"/>
      <c r="BD39" s="144"/>
      <c r="BE39" s="134"/>
      <c r="BF39" s="134"/>
      <c r="BG39" s="134"/>
      <c r="BH39" s="135"/>
      <c r="BI39" s="144"/>
      <c r="BJ39" s="134"/>
      <c r="BK39" s="134"/>
      <c r="BL39" s="134"/>
      <c r="BM39" s="134"/>
      <c r="BN39" s="137"/>
      <c r="BO39" s="144"/>
      <c r="BP39" s="154"/>
      <c r="BQ39" s="154"/>
      <c r="BR39" s="154"/>
      <c r="BS39" s="168"/>
      <c r="BT39" s="168"/>
      <c r="BU39" s="154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</row>
    <row r="40" spans="1:87" ht="24" customHeight="1" outlineLevel="1" x14ac:dyDescent="0.3">
      <c r="A40" s="59"/>
      <c r="B40" s="61"/>
      <c r="C40" s="56" t="s">
        <v>77</v>
      </c>
      <c r="D40" s="91"/>
      <c r="E40" s="92"/>
      <c r="F40" s="92"/>
      <c r="G40" s="93">
        <v>200</v>
      </c>
      <c r="H40" s="92">
        <f>SUM(D40:G40)</f>
        <v>200</v>
      </c>
      <c r="I40" s="94"/>
      <c r="J40" s="92"/>
      <c r="K40" s="92"/>
      <c r="L40" s="93"/>
      <c r="M40" s="92">
        <f>SUM(I40:L40)</f>
        <v>0</v>
      </c>
      <c r="N40" s="94"/>
      <c r="O40" s="92"/>
      <c r="P40" s="92"/>
      <c r="Q40" s="92"/>
      <c r="R40" s="93"/>
      <c r="S40" s="143">
        <f>SUM(N40:R40)</f>
        <v>0</v>
      </c>
      <c r="T40" s="92"/>
      <c r="U40" s="92"/>
      <c r="V40" s="92"/>
      <c r="W40" s="93"/>
      <c r="X40" s="143">
        <f>SUM(T40:W40)</f>
        <v>0</v>
      </c>
      <c r="Y40" s="92"/>
      <c r="Z40" s="92"/>
      <c r="AA40" s="92"/>
      <c r="AB40" s="93"/>
      <c r="AC40" s="92">
        <f>SUM(Y40:AB40)</f>
        <v>0</v>
      </c>
      <c r="AD40" s="94"/>
      <c r="AE40" s="92"/>
      <c r="AF40" s="92"/>
      <c r="AG40" s="92"/>
      <c r="AH40" s="93"/>
      <c r="AI40" s="143">
        <f>SUM(AD40:AH40)</f>
        <v>0</v>
      </c>
      <c r="AJ40" s="94"/>
      <c r="AK40" s="92"/>
      <c r="AL40" s="92"/>
      <c r="AM40" s="93"/>
      <c r="AN40" s="143">
        <f>SUM(AJ40:AM40)</f>
        <v>0</v>
      </c>
      <c r="AO40" s="92"/>
      <c r="AP40" s="92"/>
      <c r="AQ40" s="92"/>
      <c r="AR40" s="93"/>
      <c r="AS40" s="143">
        <f>SUM(AO40:AR40)</f>
        <v>0</v>
      </c>
      <c r="AT40" s="92"/>
      <c r="AU40" s="92"/>
      <c r="AV40" s="92"/>
      <c r="AW40" s="92"/>
      <c r="AX40" s="93"/>
      <c r="AY40" s="143">
        <f>SUM(AT40:AX40)</f>
        <v>0</v>
      </c>
      <c r="AZ40" s="92"/>
      <c r="BA40" s="92"/>
      <c r="BB40" s="92"/>
      <c r="BC40" s="93"/>
      <c r="BD40" s="143">
        <f>SUM(AZ40:BC40)</f>
        <v>0</v>
      </c>
      <c r="BE40" s="92"/>
      <c r="BF40" s="92"/>
      <c r="BG40" s="92"/>
      <c r="BH40" s="93"/>
      <c r="BI40" s="143">
        <f>SUM(BE40:BH40)</f>
        <v>0</v>
      </c>
      <c r="BJ40" s="92"/>
      <c r="BK40" s="92"/>
      <c r="BL40" s="92"/>
      <c r="BM40" s="92"/>
      <c r="BN40" s="95"/>
      <c r="BO40" s="143">
        <f>SUM(BJ40:BN40)</f>
        <v>0</v>
      </c>
      <c r="BP40" s="153">
        <f t="shared" si="0"/>
        <v>200</v>
      </c>
      <c r="BQ40" s="153"/>
      <c r="BR40" s="153">
        <f>IFERROR(BP40/BQ40-1,0)</f>
        <v>0</v>
      </c>
      <c r="BS40" s="163" t="s">
        <v>120</v>
      </c>
      <c r="BT40" s="163" t="s">
        <v>120</v>
      </c>
      <c r="BU40" s="153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</row>
    <row r="41" spans="1:87" ht="24" customHeight="1" outlineLevel="2" x14ac:dyDescent="0.3">
      <c r="A41" s="59"/>
      <c r="B41" s="61"/>
      <c r="C41" s="121" t="s">
        <v>109</v>
      </c>
      <c r="D41" s="133"/>
      <c r="E41" s="134"/>
      <c r="F41" s="134"/>
      <c r="G41" s="135" t="s">
        <v>113</v>
      </c>
      <c r="H41" s="134"/>
      <c r="I41" s="136"/>
      <c r="J41" s="134"/>
      <c r="K41" s="134"/>
      <c r="L41" s="135"/>
      <c r="M41" s="134"/>
      <c r="N41" s="136"/>
      <c r="O41" s="134"/>
      <c r="P41" s="134"/>
      <c r="Q41" s="134"/>
      <c r="R41" s="135"/>
      <c r="S41" s="144"/>
      <c r="T41" s="134"/>
      <c r="U41" s="134"/>
      <c r="V41" s="134"/>
      <c r="W41" s="135"/>
      <c r="X41" s="144"/>
      <c r="Y41" s="134"/>
      <c r="Z41" s="134"/>
      <c r="AA41" s="134"/>
      <c r="AB41" s="135"/>
      <c r="AC41" s="134"/>
      <c r="AD41" s="136"/>
      <c r="AE41" s="134"/>
      <c r="AF41" s="134"/>
      <c r="AG41" s="134"/>
      <c r="AH41" s="135"/>
      <c r="AI41" s="144"/>
      <c r="AJ41" s="136"/>
      <c r="AK41" s="134"/>
      <c r="AL41" s="134"/>
      <c r="AM41" s="135"/>
      <c r="AN41" s="144"/>
      <c r="AO41" s="134"/>
      <c r="AP41" s="134"/>
      <c r="AQ41" s="134"/>
      <c r="AR41" s="135"/>
      <c r="AS41" s="144"/>
      <c r="AT41" s="134"/>
      <c r="AU41" s="134"/>
      <c r="AV41" s="134"/>
      <c r="AW41" s="134"/>
      <c r="AX41" s="135"/>
      <c r="AY41" s="144"/>
      <c r="AZ41" s="134"/>
      <c r="BA41" s="134"/>
      <c r="BB41" s="134"/>
      <c r="BC41" s="135"/>
      <c r="BD41" s="144"/>
      <c r="BE41" s="134"/>
      <c r="BF41" s="134"/>
      <c r="BG41" s="134"/>
      <c r="BH41" s="135"/>
      <c r="BI41" s="144"/>
      <c r="BJ41" s="134"/>
      <c r="BK41" s="134"/>
      <c r="BL41" s="134"/>
      <c r="BM41" s="134"/>
      <c r="BN41" s="137"/>
      <c r="BO41" s="144"/>
      <c r="BP41" s="154"/>
      <c r="BQ41" s="154"/>
      <c r="BR41" s="154"/>
      <c r="BS41" s="168"/>
      <c r="BT41" s="168"/>
      <c r="BU41" s="154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</row>
    <row r="42" spans="1:87" ht="24" customHeight="1" outlineLevel="1" x14ac:dyDescent="0.3">
      <c r="A42" s="59"/>
      <c r="B42" s="61"/>
      <c r="C42" s="56" t="s">
        <v>78</v>
      </c>
      <c r="D42" s="91"/>
      <c r="E42" s="92">
        <v>200</v>
      </c>
      <c r="F42" s="92"/>
      <c r="G42" s="93"/>
      <c r="H42" s="92">
        <f>SUM(D42:G42)</f>
        <v>200</v>
      </c>
      <c r="I42" s="94"/>
      <c r="J42" s="92"/>
      <c r="K42" s="92"/>
      <c r="L42" s="93"/>
      <c r="M42" s="92">
        <f>SUM(I42:L42)</f>
        <v>0</v>
      </c>
      <c r="N42" s="94"/>
      <c r="O42" s="92"/>
      <c r="P42" s="92"/>
      <c r="Q42" s="92"/>
      <c r="R42" s="93"/>
      <c r="S42" s="143">
        <f>SUM(N42:R42)</f>
        <v>0</v>
      </c>
      <c r="T42" s="92"/>
      <c r="U42" s="92"/>
      <c r="V42" s="92"/>
      <c r="W42" s="93"/>
      <c r="X42" s="143">
        <f>SUM(T42:W42)</f>
        <v>0</v>
      </c>
      <c r="Y42" s="92"/>
      <c r="Z42" s="92"/>
      <c r="AA42" s="92"/>
      <c r="AB42" s="93"/>
      <c r="AC42" s="92">
        <f>SUM(Y42:AB42)</f>
        <v>0</v>
      </c>
      <c r="AD42" s="94"/>
      <c r="AE42" s="92"/>
      <c r="AF42" s="92"/>
      <c r="AG42" s="92"/>
      <c r="AH42" s="93"/>
      <c r="AI42" s="143">
        <f>SUM(AD42:AH42)</f>
        <v>0</v>
      </c>
      <c r="AJ42" s="94"/>
      <c r="AK42" s="92"/>
      <c r="AL42" s="92"/>
      <c r="AM42" s="93"/>
      <c r="AN42" s="143">
        <f>SUM(AJ42:AM42)</f>
        <v>0</v>
      </c>
      <c r="AO42" s="92"/>
      <c r="AP42" s="92"/>
      <c r="AQ42" s="92"/>
      <c r="AR42" s="93"/>
      <c r="AS42" s="143">
        <f>SUM(AO42:AR42)</f>
        <v>0</v>
      </c>
      <c r="AT42" s="92"/>
      <c r="AU42" s="92"/>
      <c r="AV42" s="92"/>
      <c r="AW42" s="92"/>
      <c r="AX42" s="93"/>
      <c r="AY42" s="143">
        <f>SUM(AT42:AX42)</f>
        <v>0</v>
      </c>
      <c r="AZ42" s="92"/>
      <c r="BA42" s="92"/>
      <c r="BB42" s="92"/>
      <c r="BC42" s="93"/>
      <c r="BD42" s="143">
        <f>SUM(AZ42:BC42)</f>
        <v>0</v>
      </c>
      <c r="BE42" s="92"/>
      <c r="BF42" s="92"/>
      <c r="BG42" s="92"/>
      <c r="BH42" s="93"/>
      <c r="BI42" s="143">
        <f>SUM(BE42:BH42)</f>
        <v>0</v>
      </c>
      <c r="BJ42" s="92"/>
      <c r="BK42" s="92"/>
      <c r="BL42" s="92"/>
      <c r="BM42" s="92"/>
      <c r="BN42" s="95"/>
      <c r="BO42" s="143">
        <f>SUM(BJ42:BN42)</f>
        <v>0</v>
      </c>
      <c r="BP42" s="153">
        <f t="shared" si="0"/>
        <v>200</v>
      </c>
      <c r="BQ42" s="153"/>
      <c r="BR42" s="153">
        <f>IFERROR(BP42/BQ42-1,0)</f>
        <v>0</v>
      </c>
      <c r="BS42" s="163" t="s">
        <v>120</v>
      </c>
      <c r="BT42" s="163" t="s">
        <v>120</v>
      </c>
      <c r="BU42" s="153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</row>
    <row r="43" spans="1:87" ht="24" customHeight="1" outlineLevel="2" x14ac:dyDescent="0.3">
      <c r="A43" s="59"/>
      <c r="B43" s="61"/>
      <c r="C43" s="121" t="s">
        <v>109</v>
      </c>
      <c r="D43" s="133"/>
      <c r="E43" s="134" t="s">
        <v>113</v>
      </c>
      <c r="F43" s="134"/>
      <c r="G43" s="135"/>
      <c r="H43" s="134"/>
      <c r="I43" s="136"/>
      <c r="J43" s="134"/>
      <c r="K43" s="134"/>
      <c r="L43" s="135"/>
      <c r="M43" s="134"/>
      <c r="N43" s="136"/>
      <c r="O43" s="134"/>
      <c r="P43" s="134"/>
      <c r="Q43" s="134"/>
      <c r="R43" s="135"/>
      <c r="S43" s="144"/>
      <c r="T43" s="134"/>
      <c r="U43" s="134"/>
      <c r="V43" s="134"/>
      <c r="W43" s="135"/>
      <c r="X43" s="144"/>
      <c r="Y43" s="134"/>
      <c r="Z43" s="134"/>
      <c r="AA43" s="134"/>
      <c r="AB43" s="135"/>
      <c r="AC43" s="134"/>
      <c r="AD43" s="136"/>
      <c r="AE43" s="134"/>
      <c r="AF43" s="134"/>
      <c r="AG43" s="134"/>
      <c r="AH43" s="135"/>
      <c r="AI43" s="144"/>
      <c r="AJ43" s="136"/>
      <c r="AK43" s="134"/>
      <c r="AL43" s="134"/>
      <c r="AM43" s="135"/>
      <c r="AN43" s="144"/>
      <c r="AO43" s="134"/>
      <c r="AP43" s="134"/>
      <c r="AQ43" s="134"/>
      <c r="AR43" s="135"/>
      <c r="AS43" s="144"/>
      <c r="AT43" s="134"/>
      <c r="AU43" s="134"/>
      <c r="AV43" s="134"/>
      <c r="AW43" s="134"/>
      <c r="AX43" s="135"/>
      <c r="AY43" s="144"/>
      <c r="AZ43" s="134"/>
      <c r="BA43" s="134"/>
      <c r="BB43" s="134"/>
      <c r="BC43" s="135"/>
      <c r="BD43" s="144"/>
      <c r="BE43" s="134"/>
      <c r="BF43" s="134"/>
      <c r="BG43" s="134"/>
      <c r="BH43" s="135"/>
      <c r="BI43" s="144"/>
      <c r="BJ43" s="134"/>
      <c r="BK43" s="134"/>
      <c r="BL43" s="134"/>
      <c r="BM43" s="134"/>
      <c r="BN43" s="137"/>
      <c r="BO43" s="144"/>
      <c r="BP43" s="154"/>
      <c r="BQ43" s="154"/>
      <c r="BR43" s="154"/>
      <c r="BS43" s="168"/>
      <c r="BT43" s="168"/>
      <c r="BU43" s="154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</row>
    <row r="44" spans="1:87" ht="24" customHeight="1" outlineLevel="1" x14ac:dyDescent="0.3">
      <c r="A44" s="59"/>
      <c r="B44" s="61"/>
      <c r="C44" s="56" t="s">
        <v>79</v>
      </c>
      <c r="D44" s="91"/>
      <c r="E44" s="92"/>
      <c r="F44" s="92">
        <v>200</v>
      </c>
      <c r="G44" s="93"/>
      <c r="H44" s="92">
        <f>SUM(D44:G44)</f>
        <v>200</v>
      </c>
      <c r="I44" s="94"/>
      <c r="J44" s="92"/>
      <c r="K44" s="92"/>
      <c r="L44" s="93"/>
      <c r="M44" s="92">
        <f>SUM(I44:L44)</f>
        <v>0</v>
      </c>
      <c r="N44" s="94"/>
      <c r="O44" s="92"/>
      <c r="P44" s="92"/>
      <c r="Q44" s="92"/>
      <c r="R44" s="93"/>
      <c r="S44" s="143">
        <f>SUM(N44:R44)</f>
        <v>0</v>
      </c>
      <c r="T44" s="92"/>
      <c r="U44" s="92"/>
      <c r="V44" s="92"/>
      <c r="W44" s="93"/>
      <c r="X44" s="143">
        <f>SUM(T44:W44)</f>
        <v>0</v>
      </c>
      <c r="Y44" s="92"/>
      <c r="Z44" s="92"/>
      <c r="AA44" s="92"/>
      <c r="AB44" s="93"/>
      <c r="AC44" s="92">
        <f>SUM(Y44:AB44)</f>
        <v>0</v>
      </c>
      <c r="AD44" s="94"/>
      <c r="AE44" s="92"/>
      <c r="AF44" s="92"/>
      <c r="AG44" s="92"/>
      <c r="AH44" s="93"/>
      <c r="AI44" s="143">
        <f>SUM(AD44:AH44)</f>
        <v>0</v>
      </c>
      <c r="AJ44" s="94"/>
      <c r="AK44" s="92"/>
      <c r="AL44" s="92"/>
      <c r="AM44" s="93"/>
      <c r="AN44" s="143">
        <f>SUM(AJ44:AM44)</f>
        <v>0</v>
      </c>
      <c r="AO44" s="92"/>
      <c r="AP44" s="92"/>
      <c r="AQ44" s="92"/>
      <c r="AR44" s="93"/>
      <c r="AS44" s="143">
        <f>SUM(AO44:AR44)</f>
        <v>0</v>
      </c>
      <c r="AT44" s="92"/>
      <c r="AU44" s="92"/>
      <c r="AV44" s="92"/>
      <c r="AW44" s="92"/>
      <c r="AX44" s="93"/>
      <c r="AY44" s="143">
        <f>SUM(AT44:AX44)</f>
        <v>0</v>
      </c>
      <c r="AZ44" s="92"/>
      <c r="BA44" s="92"/>
      <c r="BB44" s="92"/>
      <c r="BC44" s="93"/>
      <c r="BD44" s="143">
        <f>SUM(AZ44:BC44)</f>
        <v>0</v>
      </c>
      <c r="BE44" s="92"/>
      <c r="BF44" s="92"/>
      <c r="BG44" s="92"/>
      <c r="BH44" s="93"/>
      <c r="BI44" s="143">
        <f>SUM(BE44:BH44)</f>
        <v>0</v>
      </c>
      <c r="BJ44" s="92"/>
      <c r="BK44" s="92"/>
      <c r="BL44" s="92"/>
      <c r="BM44" s="92"/>
      <c r="BN44" s="95"/>
      <c r="BO44" s="143">
        <f>SUM(BJ44:BN44)</f>
        <v>0</v>
      </c>
      <c r="BP44" s="153">
        <f t="shared" si="0"/>
        <v>200</v>
      </c>
      <c r="BQ44" s="153"/>
      <c r="BR44" s="153">
        <f>IFERROR(BP44/BQ44-1,0)</f>
        <v>0</v>
      </c>
      <c r="BS44" s="163" t="s">
        <v>120</v>
      </c>
      <c r="BT44" s="163" t="s">
        <v>120</v>
      </c>
      <c r="BU44" s="153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</row>
    <row r="45" spans="1:87" ht="24" customHeight="1" outlineLevel="2" x14ac:dyDescent="0.3">
      <c r="A45" s="59"/>
      <c r="B45" s="61"/>
      <c r="C45" s="121" t="s">
        <v>109</v>
      </c>
      <c r="D45" s="133"/>
      <c r="E45" s="134"/>
      <c r="F45" s="134" t="s">
        <v>113</v>
      </c>
      <c r="G45" s="135"/>
      <c r="H45" s="134"/>
      <c r="I45" s="136"/>
      <c r="J45" s="134"/>
      <c r="K45" s="134"/>
      <c r="L45" s="135"/>
      <c r="M45" s="134"/>
      <c r="N45" s="136"/>
      <c r="O45" s="134"/>
      <c r="P45" s="134"/>
      <c r="Q45" s="134"/>
      <c r="R45" s="135"/>
      <c r="S45" s="144"/>
      <c r="T45" s="134"/>
      <c r="U45" s="134"/>
      <c r="V45" s="134"/>
      <c r="W45" s="135"/>
      <c r="X45" s="144"/>
      <c r="Y45" s="134"/>
      <c r="Z45" s="134"/>
      <c r="AA45" s="134"/>
      <c r="AB45" s="135"/>
      <c r="AC45" s="134"/>
      <c r="AD45" s="136"/>
      <c r="AE45" s="134"/>
      <c r="AF45" s="134"/>
      <c r="AG45" s="134"/>
      <c r="AH45" s="135"/>
      <c r="AI45" s="144"/>
      <c r="AJ45" s="136"/>
      <c r="AK45" s="134"/>
      <c r="AL45" s="134"/>
      <c r="AM45" s="135"/>
      <c r="AN45" s="144"/>
      <c r="AO45" s="134"/>
      <c r="AP45" s="134"/>
      <c r="AQ45" s="134"/>
      <c r="AR45" s="135"/>
      <c r="AS45" s="144"/>
      <c r="AT45" s="134"/>
      <c r="AU45" s="134"/>
      <c r="AV45" s="134"/>
      <c r="AW45" s="134"/>
      <c r="AX45" s="135"/>
      <c r="AY45" s="144"/>
      <c r="AZ45" s="134"/>
      <c r="BA45" s="134"/>
      <c r="BB45" s="134"/>
      <c r="BC45" s="135"/>
      <c r="BD45" s="144"/>
      <c r="BE45" s="134"/>
      <c r="BF45" s="134"/>
      <c r="BG45" s="134"/>
      <c r="BH45" s="135"/>
      <c r="BI45" s="144"/>
      <c r="BJ45" s="134"/>
      <c r="BK45" s="134"/>
      <c r="BL45" s="134"/>
      <c r="BM45" s="134"/>
      <c r="BN45" s="137"/>
      <c r="BO45" s="144"/>
      <c r="BP45" s="154"/>
      <c r="BQ45" s="154"/>
      <c r="BR45" s="154"/>
      <c r="BS45" s="168"/>
      <c r="BT45" s="168"/>
      <c r="BU45" s="154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</row>
    <row r="46" spans="1:87" ht="24" customHeight="1" outlineLevel="1" x14ac:dyDescent="0.3">
      <c r="A46" s="59"/>
      <c r="B46" s="61"/>
      <c r="C46" s="56" t="s">
        <v>80</v>
      </c>
      <c r="D46" s="91"/>
      <c r="E46" s="92"/>
      <c r="F46" s="92"/>
      <c r="G46" s="93"/>
      <c r="H46" s="92">
        <f>SUM(D46:G46)</f>
        <v>0</v>
      </c>
      <c r="I46" s="94"/>
      <c r="J46" s="92"/>
      <c r="K46" s="92"/>
      <c r="L46" s="93"/>
      <c r="M46" s="92">
        <f>SUM(I46:L46)</f>
        <v>0</v>
      </c>
      <c r="N46" s="94"/>
      <c r="O46" s="92"/>
      <c r="P46" s="92"/>
      <c r="Q46" s="92"/>
      <c r="R46" s="93"/>
      <c r="S46" s="143">
        <f>SUM(N46:R46)</f>
        <v>0</v>
      </c>
      <c r="T46" s="92"/>
      <c r="U46" s="92"/>
      <c r="V46" s="92"/>
      <c r="W46" s="93"/>
      <c r="X46" s="143">
        <f>SUM(T46:W46)</f>
        <v>0</v>
      </c>
      <c r="Y46" s="92"/>
      <c r="Z46" s="92"/>
      <c r="AA46" s="92"/>
      <c r="AB46" s="93"/>
      <c r="AC46" s="92">
        <f>SUM(Y46:AB46)</f>
        <v>0</v>
      </c>
      <c r="AD46" s="94"/>
      <c r="AE46" s="92"/>
      <c r="AF46" s="92"/>
      <c r="AG46" s="92"/>
      <c r="AH46" s="93"/>
      <c r="AI46" s="143">
        <f>SUM(AD46:AH46)</f>
        <v>0</v>
      </c>
      <c r="AJ46" s="94"/>
      <c r="AK46" s="92"/>
      <c r="AL46" s="92"/>
      <c r="AM46" s="93"/>
      <c r="AN46" s="143">
        <f>SUM(AJ46:AM46)</f>
        <v>0</v>
      </c>
      <c r="AO46" s="92"/>
      <c r="AP46" s="92"/>
      <c r="AQ46" s="92"/>
      <c r="AR46" s="93"/>
      <c r="AS46" s="143">
        <f>SUM(AO46:AR46)</f>
        <v>0</v>
      </c>
      <c r="AT46" s="92"/>
      <c r="AU46" s="92"/>
      <c r="AV46" s="92"/>
      <c r="AW46" s="92"/>
      <c r="AX46" s="93"/>
      <c r="AY46" s="143">
        <f>SUM(AT46:AX46)</f>
        <v>0</v>
      </c>
      <c r="AZ46" s="92"/>
      <c r="BA46" s="92"/>
      <c r="BB46" s="92"/>
      <c r="BC46" s="93"/>
      <c r="BD46" s="143">
        <f>SUM(AZ46:BC46)</f>
        <v>0</v>
      </c>
      <c r="BE46" s="92"/>
      <c r="BF46" s="92"/>
      <c r="BG46" s="92"/>
      <c r="BH46" s="93"/>
      <c r="BI46" s="143">
        <f>SUM(BE46:BH46)</f>
        <v>0</v>
      </c>
      <c r="BJ46" s="92"/>
      <c r="BK46" s="92"/>
      <c r="BL46" s="92"/>
      <c r="BM46" s="92"/>
      <c r="BN46" s="95"/>
      <c r="BO46" s="143">
        <f>SUM(BJ46:BN46)</f>
        <v>0</v>
      </c>
      <c r="BP46" s="153">
        <f t="shared" si="0"/>
        <v>0</v>
      </c>
      <c r="BQ46" s="153"/>
      <c r="BR46" s="153">
        <f>IFERROR(BP46/BQ46-1,0)</f>
        <v>0</v>
      </c>
      <c r="BS46" s="163" t="s">
        <v>120</v>
      </c>
      <c r="BT46" s="163" t="s">
        <v>120</v>
      </c>
      <c r="BU46" s="153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</row>
    <row r="47" spans="1:87" ht="24" customHeight="1" outlineLevel="2" x14ac:dyDescent="0.3">
      <c r="A47" s="59"/>
      <c r="B47" s="61"/>
      <c r="C47" s="121" t="s">
        <v>109</v>
      </c>
      <c r="D47" s="133"/>
      <c r="E47" s="134"/>
      <c r="F47" s="134"/>
      <c r="G47" s="135"/>
      <c r="H47" s="134"/>
      <c r="I47" s="136"/>
      <c r="J47" s="134"/>
      <c r="K47" s="134"/>
      <c r="L47" s="135"/>
      <c r="M47" s="134"/>
      <c r="N47" s="136"/>
      <c r="O47" s="134"/>
      <c r="P47" s="134"/>
      <c r="Q47" s="134"/>
      <c r="R47" s="135"/>
      <c r="S47" s="144"/>
      <c r="T47" s="134"/>
      <c r="U47" s="134"/>
      <c r="V47" s="134"/>
      <c r="W47" s="135"/>
      <c r="X47" s="144"/>
      <c r="Y47" s="134"/>
      <c r="Z47" s="134"/>
      <c r="AA47" s="134"/>
      <c r="AB47" s="135"/>
      <c r="AC47" s="134"/>
      <c r="AD47" s="136"/>
      <c r="AE47" s="134"/>
      <c r="AF47" s="134"/>
      <c r="AG47" s="134"/>
      <c r="AH47" s="135"/>
      <c r="AI47" s="144"/>
      <c r="AJ47" s="136"/>
      <c r="AK47" s="134"/>
      <c r="AL47" s="134"/>
      <c r="AM47" s="135"/>
      <c r="AN47" s="144"/>
      <c r="AO47" s="134"/>
      <c r="AP47" s="134"/>
      <c r="AQ47" s="134"/>
      <c r="AR47" s="135"/>
      <c r="AS47" s="144"/>
      <c r="AT47" s="134"/>
      <c r="AU47" s="134"/>
      <c r="AV47" s="134"/>
      <c r="AW47" s="134"/>
      <c r="AX47" s="135"/>
      <c r="AY47" s="144"/>
      <c r="AZ47" s="134"/>
      <c r="BA47" s="134"/>
      <c r="BB47" s="134"/>
      <c r="BC47" s="135"/>
      <c r="BD47" s="144"/>
      <c r="BE47" s="134"/>
      <c r="BF47" s="134"/>
      <c r="BG47" s="134"/>
      <c r="BH47" s="135"/>
      <c r="BI47" s="144"/>
      <c r="BJ47" s="134"/>
      <c r="BK47" s="134"/>
      <c r="BL47" s="134"/>
      <c r="BM47" s="134"/>
      <c r="BN47" s="137"/>
      <c r="BO47" s="144"/>
      <c r="BP47" s="154"/>
      <c r="BQ47" s="154"/>
      <c r="BR47" s="154"/>
      <c r="BS47" s="168"/>
      <c r="BT47" s="168"/>
      <c r="BU47" s="154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</row>
    <row r="48" spans="1:87" ht="24" customHeight="1" outlineLevel="1" x14ac:dyDescent="0.3">
      <c r="A48" s="59"/>
      <c r="B48" s="61"/>
      <c r="C48" s="56" t="s">
        <v>81</v>
      </c>
      <c r="D48" s="91"/>
      <c r="E48" s="92"/>
      <c r="F48" s="92"/>
      <c r="G48" s="93"/>
      <c r="H48" s="92">
        <f>SUM(D48:G48)</f>
        <v>0</v>
      </c>
      <c r="I48" s="94"/>
      <c r="J48" s="92"/>
      <c r="K48" s="92"/>
      <c r="L48" s="93"/>
      <c r="M48" s="92">
        <f>SUM(I48:L48)</f>
        <v>0</v>
      </c>
      <c r="N48" s="94"/>
      <c r="O48" s="92"/>
      <c r="P48" s="92"/>
      <c r="Q48" s="92"/>
      <c r="R48" s="93"/>
      <c r="S48" s="143">
        <f>SUM(N48:R48)</f>
        <v>0</v>
      </c>
      <c r="T48" s="92"/>
      <c r="U48" s="92"/>
      <c r="V48" s="92"/>
      <c r="W48" s="93"/>
      <c r="X48" s="143">
        <f>SUM(T48:W48)</f>
        <v>0</v>
      </c>
      <c r="Y48" s="92"/>
      <c r="Z48" s="92"/>
      <c r="AA48" s="92"/>
      <c r="AB48" s="93"/>
      <c r="AC48" s="92">
        <f>SUM(Y48:AB48)</f>
        <v>0</v>
      </c>
      <c r="AD48" s="94"/>
      <c r="AE48" s="92"/>
      <c r="AF48" s="92"/>
      <c r="AG48" s="92"/>
      <c r="AH48" s="93"/>
      <c r="AI48" s="143">
        <f>SUM(AD48:AH48)</f>
        <v>0</v>
      </c>
      <c r="AJ48" s="94"/>
      <c r="AK48" s="92"/>
      <c r="AL48" s="92"/>
      <c r="AM48" s="93"/>
      <c r="AN48" s="143">
        <f>SUM(AJ48:AM48)</f>
        <v>0</v>
      </c>
      <c r="AO48" s="92"/>
      <c r="AP48" s="92"/>
      <c r="AQ48" s="92"/>
      <c r="AR48" s="93"/>
      <c r="AS48" s="143">
        <f>SUM(AO48:AR48)</f>
        <v>0</v>
      </c>
      <c r="AT48" s="92"/>
      <c r="AU48" s="92"/>
      <c r="AV48" s="92"/>
      <c r="AW48" s="92"/>
      <c r="AX48" s="93"/>
      <c r="AY48" s="143">
        <f>SUM(AT48:AX48)</f>
        <v>0</v>
      </c>
      <c r="AZ48" s="92"/>
      <c r="BA48" s="92"/>
      <c r="BB48" s="92"/>
      <c r="BC48" s="93"/>
      <c r="BD48" s="143">
        <f>SUM(AZ48:BC48)</f>
        <v>0</v>
      </c>
      <c r="BE48" s="92"/>
      <c r="BF48" s="92"/>
      <c r="BG48" s="92"/>
      <c r="BH48" s="93"/>
      <c r="BI48" s="143">
        <f>SUM(BE48:BH48)</f>
        <v>0</v>
      </c>
      <c r="BJ48" s="92"/>
      <c r="BK48" s="92"/>
      <c r="BL48" s="92"/>
      <c r="BM48" s="92"/>
      <c r="BN48" s="95"/>
      <c r="BO48" s="143">
        <f>SUM(BJ48:BN48)</f>
        <v>0</v>
      </c>
      <c r="BP48" s="153">
        <f t="shared" si="0"/>
        <v>0</v>
      </c>
      <c r="BQ48" s="153"/>
      <c r="BR48" s="153">
        <f>IFERROR(BP48/BQ48-1,0)</f>
        <v>0</v>
      </c>
      <c r="BS48" s="163" t="s">
        <v>120</v>
      </c>
      <c r="BT48" s="163" t="s">
        <v>120</v>
      </c>
      <c r="BU48" s="153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</row>
    <row r="49" spans="1:87" ht="24" customHeight="1" outlineLevel="2" x14ac:dyDescent="0.3">
      <c r="A49" s="59"/>
      <c r="B49" s="61"/>
      <c r="C49" s="121" t="s">
        <v>109</v>
      </c>
      <c r="D49" s="133"/>
      <c r="E49" s="134"/>
      <c r="F49" s="134"/>
      <c r="G49" s="135"/>
      <c r="H49" s="134"/>
      <c r="I49" s="136"/>
      <c r="J49" s="134"/>
      <c r="K49" s="134"/>
      <c r="L49" s="135"/>
      <c r="M49" s="134"/>
      <c r="N49" s="136"/>
      <c r="O49" s="134"/>
      <c r="P49" s="134"/>
      <c r="Q49" s="134"/>
      <c r="R49" s="135"/>
      <c r="S49" s="144"/>
      <c r="T49" s="134"/>
      <c r="U49" s="134"/>
      <c r="V49" s="134"/>
      <c r="W49" s="135"/>
      <c r="X49" s="144"/>
      <c r="Y49" s="134"/>
      <c r="Z49" s="134"/>
      <c r="AA49" s="134"/>
      <c r="AB49" s="135"/>
      <c r="AC49" s="134"/>
      <c r="AD49" s="136"/>
      <c r="AE49" s="134"/>
      <c r="AF49" s="134"/>
      <c r="AG49" s="134"/>
      <c r="AH49" s="135"/>
      <c r="AI49" s="144"/>
      <c r="AJ49" s="136"/>
      <c r="AK49" s="134"/>
      <c r="AL49" s="134"/>
      <c r="AM49" s="135"/>
      <c r="AN49" s="144"/>
      <c r="AO49" s="134"/>
      <c r="AP49" s="134"/>
      <c r="AQ49" s="134"/>
      <c r="AR49" s="135"/>
      <c r="AS49" s="144"/>
      <c r="AT49" s="134"/>
      <c r="AU49" s="134"/>
      <c r="AV49" s="134"/>
      <c r="AW49" s="134"/>
      <c r="AX49" s="135"/>
      <c r="AY49" s="144"/>
      <c r="AZ49" s="134"/>
      <c r="BA49" s="134"/>
      <c r="BB49" s="134"/>
      <c r="BC49" s="135"/>
      <c r="BD49" s="144"/>
      <c r="BE49" s="134"/>
      <c r="BF49" s="134"/>
      <c r="BG49" s="134"/>
      <c r="BH49" s="135"/>
      <c r="BI49" s="144"/>
      <c r="BJ49" s="134"/>
      <c r="BK49" s="134"/>
      <c r="BL49" s="134"/>
      <c r="BM49" s="134"/>
      <c r="BN49" s="137"/>
      <c r="BO49" s="144"/>
      <c r="BP49" s="154"/>
      <c r="BQ49" s="154"/>
      <c r="BR49" s="154"/>
      <c r="BS49" s="168"/>
      <c r="BT49" s="168"/>
      <c r="BU49" s="154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</row>
    <row r="50" spans="1:87" ht="24" customHeight="1" outlineLevel="1" x14ac:dyDescent="0.3">
      <c r="A50" s="59"/>
      <c r="B50" s="61"/>
      <c r="C50" s="56" t="s">
        <v>82</v>
      </c>
      <c r="D50" s="91"/>
      <c r="E50" s="92"/>
      <c r="F50" s="92">
        <v>2000</v>
      </c>
      <c r="G50" s="93"/>
      <c r="H50" s="92">
        <f>SUM(D50:G50)</f>
        <v>2000</v>
      </c>
      <c r="I50" s="94"/>
      <c r="J50" s="92"/>
      <c r="K50" s="92"/>
      <c r="L50" s="93"/>
      <c r="M50" s="92">
        <f>SUM(I50:L50)</f>
        <v>0</v>
      </c>
      <c r="N50" s="94"/>
      <c r="O50" s="92"/>
      <c r="P50" s="92"/>
      <c r="Q50" s="92"/>
      <c r="R50" s="93"/>
      <c r="S50" s="143">
        <f>SUM(N50:R50)</f>
        <v>0</v>
      </c>
      <c r="T50" s="92"/>
      <c r="U50" s="92"/>
      <c r="V50" s="92"/>
      <c r="W50" s="93"/>
      <c r="X50" s="143">
        <f>SUM(T50:W50)</f>
        <v>0</v>
      </c>
      <c r="Y50" s="92"/>
      <c r="Z50" s="92"/>
      <c r="AA50" s="92"/>
      <c r="AB50" s="93"/>
      <c r="AC50" s="92">
        <f>SUM(Y50:AB50)</f>
        <v>0</v>
      </c>
      <c r="AD50" s="94"/>
      <c r="AE50" s="92"/>
      <c r="AF50" s="92"/>
      <c r="AG50" s="92"/>
      <c r="AH50" s="93"/>
      <c r="AI50" s="143">
        <f>SUM(AD50:AH50)</f>
        <v>0</v>
      </c>
      <c r="AJ50" s="94"/>
      <c r="AK50" s="92"/>
      <c r="AL50" s="92"/>
      <c r="AM50" s="93"/>
      <c r="AN50" s="143">
        <f>SUM(AJ50:AM50)</f>
        <v>0</v>
      </c>
      <c r="AO50" s="92"/>
      <c r="AP50" s="92"/>
      <c r="AQ50" s="92"/>
      <c r="AR50" s="93"/>
      <c r="AS50" s="143">
        <f>SUM(AO50:AR50)</f>
        <v>0</v>
      </c>
      <c r="AT50" s="92"/>
      <c r="AU50" s="92"/>
      <c r="AV50" s="92"/>
      <c r="AW50" s="92"/>
      <c r="AX50" s="93"/>
      <c r="AY50" s="143">
        <f>SUM(AT50:AX50)</f>
        <v>0</v>
      </c>
      <c r="AZ50" s="92"/>
      <c r="BA50" s="92"/>
      <c r="BB50" s="92"/>
      <c r="BC50" s="93"/>
      <c r="BD50" s="143">
        <f>SUM(AZ50:BC50)</f>
        <v>0</v>
      </c>
      <c r="BE50" s="92"/>
      <c r="BF50" s="92"/>
      <c r="BG50" s="92"/>
      <c r="BH50" s="93"/>
      <c r="BI50" s="143">
        <f>SUM(BE50:BH50)</f>
        <v>0</v>
      </c>
      <c r="BJ50" s="92"/>
      <c r="BK50" s="92"/>
      <c r="BL50" s="92"/>
      <c r="BM50" s="92"/>
      <c r="BN50" s="95"/>
      <c r="BO50" s="143">
        <f>SUM(BJ50:BN50)</f>
        <v>0</v>
      </c>
      <c r="BP50" s="153">
        <f t="shared" si="0"/>
        <v>2000</v>
      </c>
      <c r="BQ50" s="153"/>
      <c r="BR50" s="153">
        <f>IFERROR(BP50/BQ50-1,0)</f>
        <v>0</v>
      </c>
      <c r="BS50" s="163" t="s">
        <v>120</v>
      </c>
      <c r="BT50" s="163" t="s">
        <v>120</v>
      </c>
      <c r="BU50" s="153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</row>
    <row r="51" spans="1:87" ht="24" customHeight="1" outlineLevel="2" x14ac:dyDescent="0.3">
      <c r="A51" s="59"/>
      <c r="B51" s="61"/>
      <c r="C51" s="121" t="s">
        <v>109</v>
      </c>
      <c r="D51" s="133"/>
      <c r="E51" s="134"/>
      <c r="F51" s="134" t="s">
        <v>114</v>
      </c>
      <c r="G51" s="135"/>
      <c r="H51" s="134"/>
      <c r="I51" s="136"/>
      <c r="J51" s="134"/>
      <c r="K51" s="134"/>
      <c r="L51" s="135"/>
      <c r="M51" s="134"/>
      <c r="N51" s="136"/>
      <c r="O51" s="134"/>
      <c r="P51" s="134"/>
      <c r="Q51" s="134"/>
      <c r="R51" s="135"/>
      <c r="S51" s="144"/>
      <c r="T51" s="134"/>
      <c r="U51" s="134"/>
      <c r="V51" s="134"/>
      <c r="W51" s="135"/>
      <c r="X51" s="144"/>
      <c r="Y51" s="134"/>
      <c r="Z51" s="134"/>
      <c r="AA51" s="134"/>
      <c r="AB51" s="135"/>
      <c r="AC51" s="134"/>
      <c r="AD51" s="136"/>
      <c r="AE51" s="134"/>
      <c r="AF51" s="134"/>
      <c r="AG51" s="134"/>
      <c r="AH51" s="135"/>
      <c r="AI51" s="144"/>
      <c r="AJ51" s="136"/>
      <c r="AK51" s="134"/>
      <c r="AL51" s="134"/>
      <c r="AM51" s="135"/>
      <c r="AN51" s="144"/>
      <c r="AO51" s="134"/>
      <c r="AP51" s="134"/>
      <c r="AQ51" s="134"/>
      <c r="AR51" s="135"/>
      <c r="AS51" s="144"/>
      <c r="AT51" s="134"/>
      <c r="AU51" s="134"/>
      <c r="AV51" s="134"/>
      <c r="AW51" s="134"/>
      <c r="AX51" s="135"/>
      <c r="AY51" s="144"/>
      <c r="AZ51" s="134"/>
      <c r="BA51" s="134"/>
      <c r="BB51" s="134"/>
      <c r="BC51" s="135"/>
      <c r="BD51" s="144"/>
      <c r="BE51" s="134"/>
      <c r="BF51" s="134"/>
      <c r="BG51" s="134"/>
      <c r="BH51" s="135"/>
      <c r="BI51" s="144"/>
      <c r="BJ51" s="134"/>
      <c r="BK51" s="134"/>
      <c r="BL51" s="134"/>
      <c r="BM51" s="134"/>
      <c r="BN51" s="137"/>
      <c r="BO51" s="144"/>
      <c r="BP51" s="154"/>
      <c r="BQ51" s="154"/>
      <c r="BR51" s="154"/>
      <c r="BS51" s="168"/>
      <c r="BT51" s="168"/>
      <c r="BU51" s="154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</row>
    <row r="52" spans="1:87" ht="24" customHeight="1" thickBot="1" x14ac:dyDescent="0.35">
      <c r="A52" s="60"/>
      <c r="B52" s="67" t="s">
        <v>107</v>
      </c>
      <c r="C52" s="73"/>
      <c r="D52" s="111">
        <f>D34+D36+D38+D40+D42+D44+D46+D48+D50</f>
        <v>200</v>
      </c>
      <c r="E52" s="112">
        <f t="shared" ref="E52:BN52" si="6">E34+E36+E38+E40+E42+E44+E46+E48+E50</f>
        <v>400</v>
      </c>
      <c r="F52" s="112">
        <f t="shared" si="6"/>
        <v>2400</v>
      </c>
      <c r="G52" s="113">
        <f t="shared" si="6"/>
        <v>200</v>
      </c>
      <c r="H52" s="112">
        <f>SUM(D52:G52)</f>
        <v>3200</v>
      </c>
      <c r="I52" s="114">
        <f t="shared" si="6"/>
        <v>0</v>
      </c>
      <c r="J52" s="112">
        <f t="shared" si="6"/>
        <v>0</v>
      </c>
      <c r="K52" s="112">
        <f t="shared" si="6"/>
        <v>0</v>
      </c>
      <c r="L52" s="113">
        <f t="shared" si="6"/>
        <v>0</v>
      </c>
      <c r="M52" s="112">
        <f>SUM(I52:L52)</f>
        <v>0</v>
      </c>
      <c r="N52" s="114">
        <f t="shared" si="6"/>
        <v>0</v>
      </c>
      <c r="O52" s="112">
        <f t="shared" si="6"/>
        <v>0</v>
      </c>
      <c r="P52" s="112">
        <f t="shared" si="6"/>
        <v>0</v>
      </c>
      <c r="Q52" s="112">
        <f t="shared" si="6"/>
        <v>0</v>
      </c>
      <c r="R52" s="113">
        <f t="shared" si="6"/>
        <v>0</v>
      </c>
      <c r="S52" s="142">
        <f>SUM(N52:R52)</f>
        <v>0</v>
      </c>
      <c r="T52" s="112">
        <f t="shared" si="6"/>
        <v>0</v>
      </c>
      <c r="U52" s="112">
        <f t="shared" si="6"/>
        <v>0</v>
      </c>
      <c r="V52" s="112">
        <f t="shared" si="6"/>
        <v>0</v>
      </c>
      <c r="W52" s="113">
        <f t="shared" si="6"/>
        <v>0</v>
      </c>
      <c r="X52" s="142">
        <f>SUM(T52:W52)</f>
        <v>0</v>
      </c>
      <c r="Y52" s="112">
        <f t="shared" si="6"/>
        <v>0</v>
      </c>
      <c r="Z52" s="112">
        <f t="shared" si="6"/>
        <v>0</v>
      </c>
      <c r="AA52" s="112">
        <f t="shared" si="6"/>
        <v>0</v>
      </c>
      <c r="AB52" s="113">
        <f t="shared" si="6"/>
        <v>0</v>
      </c>
      <c r="AC52" s="112">
        <f>SUM(Y52:AB52)</f>
        <v>0</v>
      </c>
      <c r="AD52" s="114">
        <f t="shared" si="6"/>
        <v>0</v>
      </c>
      <c r="AE52" s="112">
        <f t="shared" si="6"/>
        <v>0</v>
      </c>
      <c r="AF52" s="112">
        <f t="shared" si="6"/>
        <v>0</v>
      </c>
      <c r="AG52" s="112">
        <f t="shared" si="6"/>
        <v>0</v>
      </c>
      <c r="AH52" s="113">
        <f t="shared" si="6"/>
        <v>0</v>
      </c>
      <c r="AI52" s="142">
        <f>SUM(AD52:AH52)</f>
        <v>0</v>
      </c>
      <c r="AJ52" s="114">
        <f t="shared" si="6"/>
        <v>0</v>
      </c>
      <c r="AK52" s="112">
        <f t="shared" si="6"/>
        <v>0</v>
      </c>
      <c r="AL52" s="112">
        <f t="shared" si="6"/>
        <v>0</v>
      </c>
      <c r="AM52" s="113">
        <f t="shared" si="6"/>
        <v>0</v>
      </c>
      <c r="AN52" s="142">
        <f>SUM(AJ52:AM52)</f>
        <v>0</v>
      </c>
      <c r="AO52" s="112">
        <f t="shared" si="6"/>
        <v>0</v>
      </c>
      <c r="AP52" s="112">
        <f t="shared" si="6"/>
        <v>0</v>
      </c>
      <c r="AQ52" s="112">
        <f t="shared" si="6"/>
        <v>0</v>
      </c>
      <c r="AR52" s="113">
        <f t="shared" si="6"/>
        <v>0</v>
      </c>
      <c r="AS52" s="142">
        <f>SUM(AO52:AR52)</f>
        <v>0</v>
      </c>
      <c r="AT52" s="112">
        <f t="shared" si="6"/>
        <v>0</v>
      </c>
      <c r="AU52" s="112">
        <f t="shared" si="6"/>
        <v>0</v>
      </c>
      <c r="AV52" s="112">
        <f t="shared" si="6"/>
        <v>0</v>
      </c>
      <c r="AW52" s="112">
        <f t="shared" si="6"/>
        <v>0</v>
      </c>
      <c r="AX52" s="113">
        <f t="shared" si="6"/>
        <v>0</v>
      </c>
      <c r="AY52" s="142">
        <f>SUM(AT52:AX52)</f>
        <v>0</v>
      </c>
      <c r="AZ52" s="112">
        <f t="shared" si="6"/>
        <v>0</v>
      </c>
      <c r="BA52" s="112">
        <f t="shared" si="6"/>
        <v>0</v>
      </c>
      <c r="BB52" s="112">
        <f t="shared" si="6"/>
        <v>0</v>
      </c>
      <c r="BC52" s="113">
        <f t="shared" si="6"/>
        <v>0</v>
      </c>
      <c r="BD52" s="142">
        <f>SUM(AZ52:BC52)</f>
        <v>0</v>
      </c>
      <c r="BE52" s="112">
        <f t="shared" si="6"/>
        <v>0</v>
      </c>
      <c r="BF52" s="112">
        <f t="shared" si="6"/>
        <v>0</v>
      </c>
      <c r="BG52" s="112">
        <f t="shared" si="6"/>
        <v>0</v>
      </c>
      <c r="BH52" s="113">
        <f t="shared" si="6"/>
        <v>0</v>
      </c>
      <c r="BI52" s="142">
        <f>SUM(BE52:BH52)</f>
        <v>0</v>
      </c>
      <c r="BJ52" s="112">
        <f t="shared" si="6"/>
        <v>0</v>
      </c>
      <c r="BK52" s="112">
        <f t="shared" si="6"/>
        <v>0</v>
      </c>
      <c r="BL52" s="112">
        <f t="shared" si="6"/>
        <v>0</v>
      </c>
      <c r="BM52" s="112">
        <f t="shared" si="6"/>
        <v>0</v>
      </c>
      <c r="BN52" s="115">
        <f t="shared" si="6"/>
        <v>0</v>
      </c>
      <c r="BO52" s="142">
        <f>SUM(BJ52:BN52)</f>
        <v>0</v>
      </c>
      <c r="BP52" s="142">
        <f t="shared" si="0"/>
        <v>3200</v>
      </c>
      <c r="BQ52" s="142"/>
      <c r="BR52" s="142">
        <f>IFERROR(BP52/BQ52-1,0)</f>
        <v>0</v>
      </c>
      <c r="BS52" s="174" t="s">
        <v>120</v>
      </c>
      <c r="BT52" s="174" t="s">
        <v>120</v>
      </c>
      <c r="BU52" s="142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</row>
    <row r="53" spans="1:87" ht="27.6" customHeight="1" thickBot="1" x14ac:dyDescent="0.35">
      <c r="A53" s="78" t="s">
        <v>108</v>
      </c>
      <c r="B53" s="79"/>
      <c r="C53" s="80"/>
      <c r="D53" s="116">
        <f>D33+D52</f>
        <v>3500</v>
      </c>
      <c r="E53" s="117">
        <f t="shared" ref="E53:BN53" si="7">E33+E52</f>
        <v>3500</v>
      </c>
      <c r="F53" s="117">
        <f t="shared" si="7"/>
        <v>5200</v>
      </c>
      <c r="G53" s="118">
        <f t="shared" si="7"/>
        <v>2500</v>
      </c>
      <c r="H53" s="117">
        <f>SUM(D53:G53)</f>
        <v>14700</v>
      </c>
      <c r="I53" s="119">
        <f t="shared" si="7"/>
        <v>0</v>
      </c>
      <c r="J53" s="117">
        <f t="shared" si="7"/>
        <v>0</v>
      </c>
      <c r="K53" s="117">
        <f t="shared" si="7"/>
        <v>0</v>
      </c>
      <c r="L53" s="118">
        <f t="shared" si="7"/>
        <v>0</v>
      </c>
      <c r="M53" s="117">
        <f>SUM(I53:L53)</f>
        <v>0</v>
      </c>
      <c r="N53" s="119">
        <f t="shared" si="7"/>
        <v>0</v>
      </c>
      <c r="O53" s="117">
        <f t="shared" si="7"/>
        <v>0</v>
      </c>
      <c r="P53" s="117">
        <f t="shared" si="7"/>
        <v>0</v>
      </c>
      <c r="Q53" s="117">
        <f t="shared" si="7"/>
        <v>0</v>
      </c>
      <c r="R53" s="118">
        <f t="shared" si="7"/>
        <v>0</v>
      </c>
      <c r="S53" s="150">
        <f>SUM(N53:R53)</f>
        <v>0</v>
      </c>
      <c r="T53" s="117">
        <f t="shared" si="7"/>
        <v>0</v>
      </c>
      <c r="U53" s="117">
        <f t="shared" si="7"/>
        <v>0</v>
      </c>
      <c r="V53" s="117">
        <f t="shared" si="7"/>
        <v>0</v>
      </c>
      <c r="W53" s="118">
        <f t="shared" si="7"/>
        <v>0</v>
      </c>
      <c r="X53" s="150">
        <f>SUM(T53:W53)</f>
        <v>0</v>
      </c>
      <c r="Y53" s="117">
        <f t="shared" si="7"/>
        <v>0</v>
      </c>
      <c r="Z53" s="117">
        <f t="shared" si="7"/>
        <v>0</v>
      </c>
      <c r="AA53" s="117">
        <f t="shared" si="7"/>
        <v>0</v>
      </c>
      <c r="AB53" s="118">
        <f t="shared" si="7"/>
        <v>0</v>
      </c>
      <c r="AC53" s="117">
        <f>SUM(Y53:AB53)</f>
        <v>0</v>
      </c>
      <c r="AD53" s="119">
        <f t="shared" si="7"/>
        <v>0</v>
      </c>
      <c r="AE53" s="117">
        <f t="shared" si="7"/>
        <v>0</v>
      </c>
      <c r="AF53" s="117">
        <f t="shared" si="7"/>
        <v>0</v>
      </c>
      <c r="AG53" s="117">
        <f t="shared" si="7"/>
        <v>0</v>
      </c>
      <c r="AH53" s="118">
        <f t="shared" si="7"/>
        <v>0</v>
      </c>
      <c r="AI53" s="150">
        <f>SUM(AD53:AH53)</f>
        <v>0</v>
      </c>
      <c r="AJ53" s="119">
        <f t="shared" si="7"/>
        <v>0</v>
      </c>
      <c r="AK53" s="117">
        <f t="shared" si="7"/>
        <v>0</v>
      </c>
      <c r="AL53" s="117">
        <f t="shared" si="7"/>
        <v>0</v>
      </c>
      <c r="AM53" s="118">
        <f t="shared" si="7"/>
        <v>0</v>
      </c>
      <c r="AN53" s="150">
        <f>SUM(AJ53:AM53)</f>
        <v>0</v>
      </c>
      <c r="AO53" s="117">
        <f t="shared" si="7"/>
        <v>0</v>
      </c>
      <c r="AP53" s="117">
        <f t="shared" si="7"/>
        <v>0</v>
      </c>
      <c r="AQ53" s="117">
        <f t="shared" si="7"/>
        <v>0</v>
      </c>
      <c r="AR53" s="118">
        <f t="shared" si="7"/>
        <v>0</v>
      </c>
      <c r="AS53" s="150">
        <f>SUM(AO53:AR53)</f>
        <v>0</v>
      </c>
      <c r="AT53" s="117">
        <f t="shared" si="7"/>
        <v>0</v>
      </c>
      <c r="AU53" s="117">
        <f t="shared" si="7"/>
        <v>0</v>
      </c>
      <c r="AV53" s="117">
        <f t="shared" si="7"/>
        <v>0</v>
      </c>
      <c r="AW53" s="117">
        <f t="shared" si="7"/>
        <v>0</v>
      </c>
      <c r="AX53" s="118">
        <f t="shared" si="7"/>
        <v>0</v>
      </c>
      <c r="AY53" s="150">
        <f>SUM(AT53:AX53)</f>
        <v>0</v>
      </c>
      <c r="AZ53" s="117">
        <f t="shared" si="7"/>
        <v>0</v>
      </c>
      <c r="BA53" s="117">
        <f t="shared" si="7"/>
        <v>0</v>
      </c>
      <c r="BB53" s="117">
        <f t="shared" si="7"/>
        <v>0</v>
      </c>
      <c r="BC53" s="118">
        <f t="shared" si="7"/>
        <v>0</v>
      </c>
      <c r="BD53" s="150">
        <f>SUM(AZ53:BC53)</f>
        <v>0</v>
      </c>
      <c r="BE53" s="117">
        <f t="shared" si="7"/>
        <v>0</v>
      </c>
      <c r="BF53" s="117">
        <f t="shared" si="7"/>
        <v>0</v>
      </c>
      <c r="BG53" s="117">
        <f t="shared" si="7"/>
        <v>0</v>
      </c>
      <c r="BH53" s="118">
        <f t="shared" si="7"/>
        <v>0</v>
      </c>
      <c r="BI53" s="150">
        <f>SUM(BE53:BH53)</f>
        <v>0</v>
      </c>
      <c r="BJ53" s="117">
        <f t="shared" si="7"/>
        <v>0</v>
      </c>
      <c r="BK53" s="117">
        <f t="shared" si="7"/>
        <v>0</v>
      </c>
      <c r="BL53" s="117">
        <f t="shared" si="7"/>
        <v>0</v>
      </c>
      <c r="BM53" s="117">
        <f t="shared" si="7"/>
        <v>0</v>
      </c>
      <c r="BN53" s="120">
        <f t="shared" si="7"/>
        <v>0</v>
      </c>
      <c r="BO53" s="150">
        <f>SUM(BJ53:BN53)</f>
        <v>0</v>
      </c>
      <c r="BP53" s="150">
        <f t="shared" si="0"/>
        <v>14700</v>
      </c>
      <c r="BQ53" s="150"/>
      <c r="BR53" s="150">
        <f>IFERROR(BP53/BQ53-1,0)</f>
        <v>0</v>
      </c>
      <c r="BS53" s="175" t="s">
        <v>120</v>
      </c>
      <c r="BT53" s="175" t="s">
        <v>120</v>
      </c>
      <c r="BU53" s="150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</row>
    <row r="54" spans="1:87" x14ac:dyDescent="0.3">
      <c r="A54" s="75"/>
      <c r="B54" s="75"/>
      <c r="C54" s="52"/>
      <c r="D54" s="138"/>
      <c r="E54" s="138"/>
      <c r="F54" s="138"/>
      <c r="G54" s="138"/>
      <c r="H54" s="138"/>
      <c r="I54" s="138"/>
      <c r="J54" s="138"/>
      <c r="K54" s="138"/>
      <c r="L54" s="138"/>
      <c r="M54" s="138"/>
      <c r="N54" s="138"/>
      <c r="O54" s="138"/>
      <c r="P54" s="138"/>
      <c r="Q54" s="138"/>
      <c r="R54" s="138"/>
      <c r="S54" s="138"/>
      <c r="T54" s="138"/>
      <c r="U54" s="138"/>
      <c r="V54" s="138"/>
      <c r="W54" s="138"/>
      <c r="X54" s="138"/>
      <c r="Y54" s="138"/>
      <c r="Z54" s="138"/>
      <c r="AA54" s="138"/>
      <c r="AB54" s="138"/>
      <c r="AC54" s="138"/>
      <c r="AD54" s="138"/>
      <c r="AE54" s="138"/>
      <c r="AF54" s="138"/>
      <c r="AG54" s="138"/>
      <c r="AH54" s="138"/>
      <c r="AI54" s="138"/>
      <c r="AJ54" s="138"/>
      <c r="AK54" s="138"/>
      <c r="AL54" s="138"/>
      <c r="AM54" s="138"/>
      <c r="AN54" s="138"/>
      <c r="AO54" s="138"/>
      <c r="AP54" s="138"/>
      <c r="AQ54" s="138"/>
      <c r="AR54" s="138"/>
      <c r="AS54" s="138"/>
      <c r="AT54" s="138"/>
      <c r="AU54" s="138"/>
      <c r="AV54" s="138"/>
      <c r="AW54" s="138"/>
      <c r="AX54" s="138"/>
      <c r="AY54" s="138"/>
      <c r="AZ54" s="138"/>
      <c r="BA54" s="138"/>
      <c r="BB54" s="138"/>
      <c r="BC54" s="138"/>
      <c r="BD54" s="138"/>
      <c r="BE54" s="138"/>
      <c r="BF54" s="138"/>
      <c r="BG54" s="138"/>
      <c r="BH54" s="138"/>
      <c r="BI54" s="138"/>
      <c r="BJ54" s="138"/>
      <c r="BK54" s="138"/>
      <c r="BL54" s="138"/>
      <c r="BM54" s="138"/>
      <c r="BN54" s="138"/>
      <c r="BO54" s="138"/>
      <c r="BP54" s="138"/>
      <c r="BQ54" s="138"/>
      <c r="BR54" s="138"/>
      <c r="BS54" s="176"/>
      <c r="BT54" s="176"/>
      <c r="BU54" s="138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</row>
    <row r="55" spans="1:87" x14ac:dyDescent="0.3">
      <c r="A55" s="75"/>
      <c r="B55" s="75"/>
      <c r="C55" s="52"/>
      <c r="D55" s="138"/>
      <c r="E55" s="138"/>
      <c r="F55" s="138"/>
      <c r="G55" s="138"/>
      <c r="H55" s="138"/>
      <c r="I55" s="138"/>
      <c r="J55" s="138"/>
      <c r="K55" s="138"/>
      <c r="L55" s="138"/>
      <c r="M55" s="138"/>
      <c r="N55" s="138"/>
      <c r="O55" s="138"/>
      <c r="P55" s="138"/>
      <c r="Q55" s="138"/>
      <c r="R55" s="138"/>
      <c r="S55" s="138"/>
      <c r="T55" s="138"/>
      <c r="U55" s="138"/>
      <c r="V55" s="138"/>
      <c r="W55" s="138"/>
      <c r="X55" s="138"/>
      <c r="Y55" s="138"/>
      <c r="Z55" s="138"/>
      <c r="AA55" s="138"/>
      <c r="AB55" s="138"/>
      <c r="AC55" s="138"/>
      <c r="AD55" s="138"/>
      <c r="AE55" s="138"/>
      <c r="AF55" s="138"/>
      <c r="AG55" s="138"/>
      <c r="AH55" s="138"/>
      <c r="AI55" s="138"/>
      <c r="AJ55" s="138"/>
      <c r="AK55" s="138"/>
      <c r="AL55" s="138"/>
      <c r="AM55" s="138"/>
      <c r="AN55" s="138"/>
      <c r="AO55" s="138"/>
      <c r="AP55" s="138"/>
      <c r="AQ55" s="138"/>
      <c r="AR55" s="138"/>
      <c r="AS55" s="138"/>
      <c r="AT55" s="138"/>
      <c r="AU55" s="138"/>
      <c r="AV55" s="138"/>
      <c r="AW55" s="138"/>
      <c r="AX55" s="138"/>
      <c r="AY55" s="138"/>
      <c r="AZ55" s="138"/>
      <c r="BA55" s="138"/>
      <c r="BB55" s="138"/>
      <c r="BC55" s="138"/>
      <c r="BD55" s="138"/>
      <c r="BE55" s="138"/>
      <c r="BF55" s="138"/>
      <c r="BG55" s="138"/>
      <c r="BH55" s="138"/>
      <c r="BI55" s="138"/>
      <c r="BJ55" s="138"/>
      <c r="BK55" s="138"/>
      <c r="BL55" s="138"/>
      <c r="BM55" s="138"/>
      <c r="BN55" s="138"/>
      <c r="BO55" s="138"/>
      <c r="BP55" s="138"/>
      <c r="BQ55" s="138"/>
      <c r="BR55" s="138"/>
      <c r="BS55" s="176"/>
      <c r="BT55" s="176"/>
      <c r="BU55" s="138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</row>
    <row r="56" spans="1:87" x14ac:dyDescent="0.3">
      <c r="A56" s="75"/>
      <c r="B56" s="75"/>
      <c r="C56" s="52"/>
      <c r="D56" s="138"/>
      <c r="E56" s="138"/>
      <c r="F56" s="138"/>
      <c r="G56" s="138"/>
      <c r="H56" s="138"/>
      <c r="I56" s="138"/>
      <c r="J56" s="138"/>
      <c r="K56" s="138"/>
      <c r="L56" s="138"/>
      <c r="M56" s="138"/>
      <c r="N56" s="138"/>
      <c r="O56" s="138"/>
      <c r="P56" s="138"/>
      <c r="Q56" s="138"/>
      <c r="R56" s="138"/>
      <c r="S56" s="138"/>
      <c r="T56" s="138"/>
      <c r="U56" s="138"/>
      <c r="V56" s="138"/>
      <c r="W56" s="138"/>
      <c r="X56" s="138"/>
      <c r="Y56" s="138"/>
      <c r="Z56" s="138"/>
      <c r="AA56" s="138"/>
      <c r="AB56" s="138"/>
      <c r="AC56" s="138"/>
      <c r="AD56" s="138"/>
      <c r="AE56" s="138"/>
      <c r="AF56" s="138"/>
      <c r="AG56" s="138"/>
      <c r="AH56" s="138"/>
      <c r="AI56" s="138"/>
      <c r="AJ56" s="138"/>
      <c r="AK56" s="138"/>
      <c r="AL56" s="138"/>
      <c r="AM56" s="138"/>
      <c r="AN56" s="138"/>
      <c r="AO56" s="138"/>
      <c r="AP56" s="138"/>
      <c r="AQ56" s="138"/>
      <c r="AR56" s="138"/>
      <c r="AS56" s="138"/>
      <c r="AT56" s="138"/>
      <c r="AU56" s="138"/>
      <c r="AV56" s="138"/>
      <c r="AW56" s="138"/>
      <c r="AX56" s="138"/>
      <c r="AY56" s="138"/>
      <c r="AZ56" s="138"/>
      <c r="BA56" s="138"/>
      <c r="BB56" s="138"/>
      <c r="BC56" s="138"/>
      <c r="BD56" s="138"/>
      <c r="BE56" s="138"/>
      <c r="BF56" s="138"/>
      <c r="BG56" s="138"/>
      <c r="BH56" s="138"/>
      <c r="BI56" s="138"/>
      <c r="BJ56" s="138"/>
      <c r="BK56" s="138"/>
      <c r="BL56" s="138"/>
      <c r="BM56" s="138"/>
      <c r="BN56" s="138"/>
      <c r="BO56" s="138"/>
      <c r="BP56" s="138"/>
      <c r="BQ56" s="138"/>
      <c r="BR56" s="138"/>
      <c r="BS56" s="176"/>
      <c r="BT56" s="176"/>
      <c r="BU56" s="138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</row>
    <row r="57" spans="1:87" x14ac:dyDescent="0.3">
      <c r="A57" s="75"/>
      <c r="B57" s="53"/>
      <c r="C57" s="53"/>
      <c r="D57" s="138"/>
      <c r="E57" s="138"/>
      <c r="F57" s="138"/>
      <c r="G57" s="138"/>
      <c r="H57" s="138"/>
      <c r="I57" s="138"/>
      <c r="J57" s="138"/>
      <c r="K57" s="138"/>
      <c r="L57" s="138"/>
      <c r="M57" s="138"/>
      <c r="N57" s="138"/>
      <c r="O57" s="138"/>
      <c r="P57" s="138"/>
      <c r="Q57" s="138"/>
      <c r="R57" s="138"/>
      <c r="S57" s="138"/>
      <c r="T57" s="138"/>
      <c r="U57" s="138"/>
      <c r="V57" s="138"/>
      <c r="W57" s="138"/>
      <c r="X57" s="138"/>
      <c r="Y57" s="138"/>
      <c r="Z57" s="138"/>
      <c r="AA57" s="138"/>
      <c r="AB57" s="138"/>
      <c r="AC57" s="138"/>
      <c r="AD57" s="138"/>
      <c r="AE57" s="138"/>
      <c r="AF57" s="138"/>
      <c r="AG57" s="138"/>
      <c r="AH57" s="138"/>
      <c r="AI57" s="138"/>
      <c r="AJ57" s="138"/>
      <c r="AK57" s="138"/>
      <c r="AL57" s="138"/>
      <c r="AM57" s="138"/>
      <c r="AN57" s="138"/>
      <c r="AO57" s="138"/>
      <c r="AP57" s="138"/>
      <c r="AQ57" s="138"/>
      <c r="AR57" s="138"/>
      <c r="AS57" s="138"/>
      <c r="AT57" s="138"/>
      <c r="AU57" s="138"/>
      <c r="AV57" s="138"/>
      <c r="AW57" s="138"/>
      <c r="AX57" s="138"/>
      <c r="AY57" s="138"/>
      <c r="AZ57" s="138"/>
      <c r="BA57" s="138"/>
      <c r="BB57" s="138"/>
      <c r="BC57" s="138"/>
      <c r="BD57" s="138"/>
      <c r="BE57" s="138"/>
      <c r="BF57" s="138"/>
      <c r="BG57" s="138"/>
      <c r="BH57" s="138"/>
      <c r="BI57" s="138"/>
      <c r="BJ57" s="138"/>
      <c r="BK57" s="138"/>
      <c r="BL57" s="138"/>
      <c r="BM57" s="138"/>
      <c r="BN57" s="138"/>
      <c r="BO57" s="138"/>
      <c r="BP57" s="138"/>
      <c r="BQ57" s="138"/>
      <c r="BR57" s="138"/>
      <c r="BS57" s="176"/>
      <c r="BT57" s="176"/>
      <c r="BU57" s="138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</row>
    <row r="58" spans="1:87" x14ac:dyDescent="0.3">
      <c r="A58" s="75"/>
      <c r="B58" s="53"/>
      <c r="C58" s="52"/>
      <c r="D58" s="138"/>
      <c r="E58" s="138"/>
      <c r="F58" s="138"/>
      <c r="G58" s="138"/>
      <c r="H58" s="138"/>
      <c r="I58" s="138"/>
      <c r="J58" s="138"/>
      <c r="K58" s="138"/>
      <c r="L58" s="138"/>
      <c r="M58" s="138"/>
      <c r="N58" s="138"/>
      <c r="O58" s="138"/>
      <c r="P58" s="138"/>
      <c r="Q58" s="138"/>
      <c r="R58" s="138"/>
      <c r="S58" s="138"/>
      <c r="T58" s="138"/>
      <c r="U58" s="138"/>
      <c r="V58" s="138"/>
      <c r="W58" s="138"/>
      <c r="X58" s="138"/>
      <c r="Y58" s="138"/>
      <c r="Z58" s="138"/>
      <c r="AA58" s="138"/>
      <c r="AB58" s="138"/>
      <c r="AC58" s="138"/>
      <c r="AD58" s="138"/>
      <c r="AE58" s="138"/>
      <c r="AF58" s="138"/>
      <c r="AG58" s="138"/>
      <c r="AH58" s="138"/>
      <c r="AI58" s="138"/>
      <c r="AJ58" s="138"/>
      <c r="AK58" s="138"/>
      <c r="AL58" s="138"/>
      <c r="AM58" s="138"/>
      <c r="AN58" s="138"/>
      <c r="AO58" s="138"/>
      <c r="AP58" s="138"/>
      <c r="AQ58" s="138"/>
      <c r="AR58" s="138"/>
      <c r="AS58" s="138"/>
      <c r="AT58" s="138"/>
      <c r="AU58" s="138"/>
      <c r="AV58" s="138"/>
      <c r="AW58" s="138"/>
      <c r="AX58" s="138"/>
      <c r="AY58" s="138"/>
      <c r="AZ58" s="138"/>
      <c r="BA58" s="138"/>
      <c r="BB58" s="138"/>
      <c r="BC58" s="138"/>
      <c r="BD58" s="138"/>
      <c r="BE58" s="138"/>
      <c r="BF58" s="138"/>
      <c r="BG58" s="138"/>
      <c r="BH58" s="138"/>
      <c r="BI58" s="138"/>
      <c r="BJ58" s="138"/>
      <c r="BK58" s="138"/>
      <c r="BL58" s="138"/>
      <c r="BM58" s="138"/>
      <c r="BN58" s="138"/>
      <c r="BO58" s="138"/>
      <c r="BP58" s="138"/>
      <c r="BQ58" s="138"/>
      <c r="BR58" s="138"/>
      <c r="BS58" s="176"/>
      <c r="BT58" s="176"/>
      <c r="BU58" s="138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</row>
    <row r="59" spans="1:87" x14ac:dyDescent="0.3">
      <c r="A59" s="75"/>
      <c r="B59" s="53"/>
      <c r="C59" s="52"/>
      <c r="D59" s="138"/>
      <c r="E59" s="138"/>
      <c r="F59" s="138"/>
      <c r="G59" s="138"/>
      <c r="H59" s="138"/>
      <c r="I59" s="138"/>
      <c r="J59" s="138"/>
      <c r="K59" s="138"/>
      <c r="L59" s="138"/>
      <c r="M59" s="138"/>
      <c r="N59" s="138"/>
      <c r="O59" s="138"/>
      <c r="P59" s="138"/>
      <c r="Q59" s="138"/>
      <c r="R59" s="138"/>
      <c r="S59" s="138"/>
      <c r="T59" s="138"/>
      <c r="U59" s="138"/>
      <c r="V59" s="138"/>
      <c r="W59" s="138"/>
      <c r="X59" s="138"/>
      <c r="Y59" s="138"/>
      <c r="Z59" s="138"/>
      <c r="AA59" s="138"/>
      <c r="AB59" s="138"/>
      <c r="AC59" s="138"/>
      <c r="AD59" s="138"/>
      <c r="AE59" s="138"/>
      <c r="AF59" s="138"/>
      <c r="AG59" s="138"/>
      <c r="AH59" s="138"/>
      <c r="AI59" s="138"/>
      <c r="AJ59" s="138"/>
      <c r="AK59" s="138"/>
      <c r="AL59" s="138"/>
      <c r="AM59" s="138"/>
      <c r="AN59" s="138"/>
      <c r="AO59" s="138"/>
      <c r="AP59" s="138"/>
      <c r="AQ59" s="138"/>
      <c r="AR59" s="138"/>
      <c r="AS59" s="138"/>
      <c r="AT59" s="138"/>
      <c r="AU59" s="138"/>
      <c r="AV59" s="138"/>
      <c r="AW59" s="138"/>
      <c r="AX59" s="138"/>
      <c r="AY59" s="138"/>
      <c r="AZ59" s="138"/>
      <c r="BA59" s="138"/>
      <c r="BB59" s="138"/>
      <c r="BC59" s="138"/>
      <c r="BD59" s="138"/>
      <c r="BE59" s="138"/>
      <c r="BF59" s="138"/>
      <c r="BG59" s="138"/>
      <c r="BH59" s="138"/>
      <c r="BI59" s="138"/>
      <c r="BJ59" s="138"/>
      <c r="BK59" s="138"/>
      <c r="BL59" s="138"/>
      <c r="BM59" s="138"/>
      <c r="BN59" s="138"/>
      <c r="BO59" s="138"/>
      <c r="BP59" s="138"/>
      <c r="BQ59" s="138"/>
      <c r="BR59" s="138"/>
      <c r="BS59" s="176"/>
      <c r="BT59" s="176"/>
      <c r="BU59" s="138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</row>
    <row r="60" spans="1:87" x14ac:dyDescent="0.3">
      <c r="A60" s="75"/>
      <c r="B60" s="53"/>
      <c r="C60" s="52"/>
      <c r="D60" s="138"/>
      <c r="E60" s="138"/>
      <c r="F60" s="138"/>
      <c r="G60" s="138"/>
      <c r="H60" s="138"/>
      <c r="I60" s="138"/>
      <c r="J60" s="138"/>
      <c r="K60" s="138"/>
      <c r="L60" s="138"/>
      <c r="M60" s="138"/>
      <c r="N60" s="138"/>
      <c r="O60" s="138"/>
      <c r="P60" s="138"/>
      <c r="Q60" s="138"/>
      <c r="R60" s="138"/>
      <c r="S60" s="138"/>
      <c r="T60" s="138"/>
      <c r="U60" s="138"/>
      <c r="V60" s="138"/>
      <c r="W60" s="138"/>
      <c r="X60" s="138"/>
      <c r="Y60" s="138"/>
      <c r="Z60" s="138"/>
      <c r="AA60" s="138"/>
      <c r="AB60" s="138"/>
      <c r="AC60" s="138"/>
      <c r="AD60" s="138"/>
      <c r="AE60" s="138"/>
      <c r="AF60" s="138"/>
      <c r="AG60" s="138"/>
      <c r="AH60" s="138"/>
      <c r="AI60" s="138"/>
      <c r="AJ60" s="138"/>
      <c r="AK60" s="138"/>
      <c r="AL60" s="138"/>
      <c r="AM60" s="138"/>
      <c r="AN60" s="138"/>
      <c r="AO60" s="138"/>
      <c r="AP60" s="138"/>
      <c r="AQ60" s="138"/>
      <c r="AR60" s="138"/>
      <c r="AS60" s="138"/>
      <c r="AT60" s="138"/>
      <c r="AU60" s="138"/>
      <c r="AV60" s="138"/>
      <c r="AW60" s="138"/>
      <c r="AX60" s="138"/>
      <c r="AY60" s="138"/>
      <c r="AZ60" s="138"/>
      <c r="BA60" s="138"/>
      <c r="BB60" s="138"/>
      <c r="BC60" s="138"/>
      <c r="BD60" s="138"/>
      <c r="BE60" s="138"/>
      <c r="BF60" s="138"/>
      <c r="BG60" s="138"/>
      <c r="BH60" s="138"/>
      <c r="BI60" s="138"/>
      <c r="BJ60" s="138"/>
      <c r="BK60" s="138"/>
      <c r="BL60" s="138"/>
      <c r="BM60" s="138"/>
      <c r="BN60" s="138"/>
      <c r="BO60" s="138"/>
      <c r="BP60" s="138"/>
      <c r="BQ60" s="138"/>
      <c r="BR60" s="138"/>
      <c r="BS60" s="176"/>
      <c r="BT60" s="176"/>
      <c r="BU60" s="138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</row>
    <row r="61" spans="1:87" x14ac:dyDescent="0.3">
      <c r="A61" s="75"/>
      <c r="B61" s="53"/>
      <c r="C61" s="52"/>
      <c r="D61" s="138"/>
      <c r="E61" s="138"/>
      <c r="F61" s="138"/>
      <c r="G61" s="138"/>
      <c r="H61" s="138"/>
      <c r="I61" s="138"/>
      <c r="J61" s="138"/>
      <c r="K61" s="138"/>
      <c r="L61" s="138"/>
      <c r="M61" s="138"/>
      <c r="N61" s="138"/>
      <c r="O61" s="138"/>
      <c r="P61" s="138"/>
      <c r="Q61" s="138"/>
      <c r="R61" s="138"/>
      <c r="S61" s="138"/>
      <c r="T61" s="138"/>
      <c r="U61" s="138"/>
      <c r="V61" s="138"/>
      <c r="W61" s="138"/>
      <c r="X61" s="138"/>
      <c r="Y61" s="138"/>
      <c r="Z61" s="138"/>
      <c r="AA61" s="138"/>
      <c r="AB61" s="138"/>
      <c r="AC61" s="138"/>
      <c r="AD61" s="138"/>
      <c r="AE61" s="138"/>
      <c r="AF61" s="138"/>
      <c r="AG61" s="138"/>
      <c r="AH61" s="138"/>
      <c r="AI61" s="138"/>
      <c r="AJ61" s="138"/>
      <c r="AK61" s="138"/>
      <c r="AL61" s="138"/>
      <c r="AM61" s="138"/>
      <c r="AN61" s="138"/>
      <c r="AO61" s="138"/>
      <c r="AP61" s="138"/>
      <c r="AQ61" s="138"/>
      <c r="AR61" s="138"/>
      <c r="AS61" s="138"/>
      <c r="AT61" s="138"/>
      <c r="AU61" s="138"/>
      <c r="AV61" s="138"/>
      <c r="AW61" s="138"/>
      <c r="AX61" s="138"/>
      <c r="AY61" s="138"/>
      <c r="AZ61" s="138"/>
      <c r="BA61" s="138"/>
      <c r="BB61" s="138"/>
      <c r="BC61" s="138"/>
      <c r="BD61" s="138"/>
      <c r="BE61" s="138"/>
      <c r="BF61" s="138"/>
      <c r="BG61" s="138"/>
      <c r="BH61" s="138"/>
      <c r="BI61" s="138"/>
      <c r="BJ61" s="138"/>
      <c r="BK61" s="138"/>
      <c r="BL61" s="138"/>
      <c r="BM61" s="138"/>
      <c r="BN61" s="138"/>
      <c r="BO61" s="138"/>
      <c r="BP61" s="138"/>
      <c r="BQ61" s="138"/>
      <c r="BR61" s="138"/>
      <c r="BS61" s="176"/>
      <c r="BT61" s="176"/>
      <c r="BU61" s="138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</row>
    <row r="62" spans="1:87" x14ac:dyDescent="0.3">
      <c r="A62" s="75"/>
      <c r="B62" s="53"/>
      <c r="C62" s="52"/>
      <c r="D62" s="138"/>
      <c r="E62" s="138"/>
      <c r="F62" s="138"/>
      <c r="G62" s="138"/>
      <c r="H62" s="138"/>
      <c r="I62" s="138"/>
      <c r="J62" s="138"/>
      <c r="K62" s="138"/>
      <c r="L62" s="138"/>
      <c r="M62" s="138"/>
      <c r="N62" s="138"/>
      <c r="O62" s="138"/>
      <c r="P62" s="138"/>
      <c r="Q62" s="138"/>
      <c r="R62" s="138"/>
      <c r="S62" s="138"/>
      <c r="T62" s="138"/>
      <c r="U62" s="138"/>
      <c r="V62" s="138"/>
      <c r="W62" s="138"/>
      <c r="X62" s="138"/>
      <c r="Y62" s="138"/>
      <c r="Z62" s="138"/>
      <c r="AA62" s="138"/>
      <c r="AB62" s="138"/>
      <c r="AC62" s="138"/>
      <c r="AD62" s="138"/>
      <c r="AE62" s="138"/>
      <c r="AF62" s="138"/>
      <c r="AG62" s="138"/>
      <c r="AH62" s="138"/>
      <c r="AI62" s="138"/>
      <c r="AJ62" s="138"/>
      <c r="AK62" s="138"/>
      <c r="AL62" s="138"/>
      <c r="AM62" s="138"/>
      <c r="AN62" s="138"/>
      <c r="AO62" s="138"/>
      <c r="AP62" s="138"/>
      <c r="AQ62" s="138"/>
      <c r="AR62" s="138"/>
      <c r="AS62" s="138"/>
      <c r="AT62" s="138"/>
      <c r="AU62" s="138"/>
      <c r="AV62" s="138"/>
      <c r="AW62" s="138"/>
      <c r="AX62" s="138"/>
      <c r="AY62" s="138"/>
      <c r="AZ62" s="138"/>
      <c r="BA62" s="138"/>
      <c r="BB62" s="138"/>
      <c r="BC62" s="138"/>
      <c r="BD62" s="138"/>
      <c r="BE62" s="138"/>
      <c r="BF62" s="138"/>
      <c r="BG62" s="138"/>
      <c r="BH62" s="138"/>
      <c r="BI62" s="138"/>
      <c r="BJ62" s="138"/>
      <c r="BK62" s="138"/>
      <c r="BL62" s="138"/>
      <c r="BM62" s="138"/>
      <c r="BN62" s="138"/>
      <c r="BO62" s="138"/>
      <c r="BP62" s="138"/>
      <c r="BQ62" s="138"/>
      <c r="BR62" s="138"/>
      <c r="BS62" s="176"/>
      <c r="BT62" s="176"/>
      <c r="BU62" s="138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</row>
    <row r="63" spans="1:87" x14ac:dyDescent="0.3">
      <c r="A63" s="75"/>
      <c r="B63" s="53"/>
      <c r="C63" s="52"/>
      <c r="D63" s="138"/>
      <c r="E63" s="138"/>
      <c r="F63" s="138"/>
      <c r="G63" s="138"/>
      <c r="H63" s="138"/>
      <c r="I63" s="138"/>
      <c r="J63" s="138"/>
      <c r="K63" s="138"/>
      <c r="L63" s="138"/>
      <c r="M63" s="138"/>
      <c r="N63" s="138"/>
      <c r="O63" s="138"/>
      <c r="P63" s="138"/>
      <c r="Q63" s="138"/>
      <c r="R63" s="138"/>
      <c r="S63" s="138"/>
      <c r="T63" s="138"/>
      <c r="U63" s="138"/>
      <c r="V63" s="138"/>
      <c r="W63" s="138"/>
      <c r="X63" s="138"/>
      <c r="Y63" s="138"/>
      <c r="Z63" s="138"/>
      <c r="AA63" s="138"/>
      <c r="AB63" s="138"/>
      <c r="AC63" s="138"/>
      <c r="AD63" s="138"/>
      <c r="AE63" s="138"/>
      <c r="AF63" s="138"/>
      <c r="AG63" s="138"/>
      <c r="AH63" s="138"/>
      <c r="AI63" s="138"/>
      <c r="AJ63" s="138"/>
      <c r="AK63" s="138"/>
      <c r="AL63" s="138"/>
      <c r="AM63" s="138"/>
      <c r="AN63" s="138"/>
      <c r="AO63" s="138"/>
      <c r="AP63" s="138"/>
      <c r="AQ63" s="138"/>
      <c r="AR63" s="138"/>
      <c r="AS63" s="138"/>
      <c r="AT63" s="138"/>
      <c r="AU63" s="138"/>
      <c r="AV63" s="138"/>
      <c r="AW63" s="138"/>
      <c r="AX63" s="138"/>
      <c r="AY63" s="138"/>
      <c r="AZ63" s="138"/>
      <c r="BA63" s="138"/>
      <c r="BB63" s="138"/>
      <c r="BC63" s="138"/>
      <c r="BD63" s="138"/>
      <c r="BE63" s="138"/>
      <c r="BF63" s="138"/>
      <c r="BG63" s="138"/>
      <c r="BH63" s="138"/>
      <c r="BI63" s="138"/>
      <c r="BJ63" s="138"/>
      <c r="BK63" s="138"/>
      <c r="BL63" s="138"/>
      <c r="BM63" s="138"/>
      <c r="BN63" s="138"/>
      <c r="BO63" s="138"/>
      <c r="BP63" s="138"/>
      <c r="BQ63" s="138"/>
      <c r="BR63" s="138"/>
      <c r="BS63" s="176"/>
      <c r="BT63" s="176"/>
      <c r="BU63" s="138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</row>
    <row r="64" spans="1:87" x14ac:dyDescent="0.3">
      <c r="A64" s="75"/>
      <c r="B64" s="53"/>
      <c r="C64" s="52"/>
      <c r="D64" s="138"/>
      <c r="E64" s="138"/>
      <c r="F64" s="138"/>
      <c r="G64" s="138"/>
      <c r="H64" s="138"/>
      <c r="I64" s="138"/>
      <c r="J64" s="138"/>
      <c r="K64" s="138"/>
      <c r="L64" s="138"/>
      <c r="M64" s="138"/>
      <c r="N64" s="138"/>
      <c r="O64" s="138"/>
      <c r="P64" s="138"/>
      <c r="Q64" s="138"/>
      <c r="R64" s="138"/>
      <c r="S64" s="138"/>
      <c r="T64" s="138"/>
      <c r="U64" s="138"/>
      <c r="V64" s="138"/>
      <c r="W64" s="138"/>
      <c r="X64" s="138"/>
      <c r="Y64" s="138"/>
      <c r="Z64" s="138"/>
      <c r="AA64" s="138"/>
      <c r="AB64" s="138"/>
      <c r="AC64" s="138"/>
      <c r="AD64" s="138"/>
      <c r="AE64" s="138"/>
      <c r="AF64" s="138"/>
      <c r="AG64" s="138"/>
      <c r="AH64" s="138"/>
      <c r="AI64" s="138"/>
      <c r="AJ64" s="138"/>
      <c r="AK64" s="138"/>
      <c r="AL64" s="138"/>
      <c r="AM64" s="138"/>
      <c r="AN64" s="138"/>
      <c r="AO64" s="138"/>
      <c r="AP64" s="138"/>
      <c r="AQ64" s="138"/>
      <c r="AR64" s="138"/>
      <c r="AS64" s="138"/>
      <c r="AT64" s="138"/>
      <c r="AU64" s="138"/>
      <c r="AV64" s="138"/>
      <c r="AW64" s="138"/>
      <c r="AX64" s="138"/>
      <c r="AY64" s="138"/>
      <c r="AZ64" s="138"/>
      <c r="BA64" s="138"/>
      <c r="BB64" s="138"/>
      <c r="BC64" s="138"/>
      <c r="BD64" s="138"/>
      <c r="BE64" s="138"/>
      <c r="BF64" s="138"/>
      <c r="BG64" s="138"/>
      <c r="BH64" s="138"/>
      <c r="BI64" s="138"/>
      <c r="BJ64" s="138"/>
      <c r="BK64" s="138"/>
      <c r="BL64" s="138"/>
      <c r="BM64" s="138"/>
      <c r="BN64" s="138"/>
      <c r="BO64" s="138"/>
      <c r="BP64" s="138"/>
      <c r="BQ64" s="138"/>
      <c r="BR64" s="138"/>
      <c r="BS64" s="176"/>
      <c r="BT64" s="176"/>
      <c r="BU64" s="138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</row>
    <row r="65" spans="1:87" x14ac:dyDescent="0.3">
      <c r="A65" s="52"/>
      <c r="B65" s="52"/>
      <c r="C65" s="52"/>
      <c r="D65" s="138"/>
      <c r="E65" s="138"/>
      <c r="F65" s="138"/>
      <c r="G65" s="138"/>
      <c r="H65" s="138"/>
      <c r="I65" s="138"/>
      <c r="J65" s="138"/>
      <c r="K65" s="138"/>
      <c r="L65" s="138"/>
      <c r="M65" s="138"/>
      <c r="N65" s="138"/>
      <c r="O65" s="138"/>
      <c r="P65" s="138"/>
      <c r="Q65" s="138"/>
      <c r="R65" s="138"/>
      <c r="S65" s="138"/>
      <c r="T65" s="138"/>
      <c r="U65" s="138"/>
      <c r="V65" s="138"/>
      <c r="W65" s="138"/>
      <c r="X65" s="138"/>
      <c r="Y65" s="138"/>
      <c r="Z65" s="138"/>
      <c r="AA65" s="138"/>
      <c r="AB65" s="138"/>
      <c r="AC65" s="138"/>
      <c r="AD65" s="138"/>
      <c r="AE65" s="138"/>
      <c r="AF65" s="138"/>
      <c r="AG65" s="138"/>
      <c r="AH65" s="138"/>
      <c r="AI65" s="138"/>
      <c r="AJ65" s="138"/>
      <c r="AK65" s="138"/>
      <c r="AL65" s="138"/>
      <c r="AM65" s="138"/>
      <c r="AN65" s="138"/>
      <c r="AO65" s="138"/>
      <c r="AP65" s="138"/>
      <c r="AQ65" s="138"/>
      <c r="AR65" s="138"/>
      <c r="AS65" s="138"/>
      <c r="AT65" s="138"/>
      <c r="AU65" s="138"/>
      <c r="AV65" s="138"/>
      <c r="AW65" s="138"/>
      <c r="AX65" s="138"/>
      <c r="AY65" s="138"/>
      <c r="AZ65" s="138"/>
      <c r="BA65" s="138"/>
      <c r="BB65" s="138"/>
      <c r="BC65" s="138"/>
      <c r="BD65" s="138"/>
      <c r="BE65" s="138"/>
      <c r="BF65" s="138"/>
      <c r="BG65" s="138"/>
      <c r="BH65" s="138"/>
      <c r="BI65" s="138"/>
      <c r="BJ65" s="138"/>
      <c r="BK65" s="138"/>
      <c r="BL65" s="138"/>
      <c r="BM65" s="138"/>
      <c r="BN65" s="138"/>
      <c r="BO65" s="138"/>
      <c r="BP65" s="138"/>
      <c r="BQ65" s="138"/>
      <c r="BR65" s="138"/>
      <c r="BS65" s="176"/>
      <c r="BT65" s="176"/>
      <c r="BU65" s="138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</row>
    <row r="66" spans="1:87" x14ac:dyDescent="0.3">
      <c r="A66" s="52"/>
      <c r="B66" s="52"/>
      <c r="C66" s="52"/>
      <c r="D66" s="138"/>
      <c r="E66" s="138"/>
      <c r="F66" s="138"/>
      <c r="G66" s="138"/>
      <c r="H66" s="138"/>
      <c r="I66" s="138"/>
      <c r="J66" s="138"/>
      <c r="K66" s="138"/>
      <c r="L66" s="138"/>
      <c r="M66" s="138"/>
      <c r="N66" s="138"/>
      <c r="O66" s="138"/>
      <c r="P66" s="138"/>
      <c r="Q66" s="138"/>
      <c r="R66" s="138"/>
      <c r="S66" s="138"/>
      <c r="T66" s="138"/>
      <c r="U66" s="138"/>
      <c r="V66" s="138"/>
      <c r="W66" s="138"/>
      <c r="X66" s="138"/>
      <c r="Y66" s="138"/>
      <c r="Z66" s="138"/>
      <c r="AA66" s="138"/>
      <c r="AB66" s="138"/>
      <c r="AC66" s="138"/>
      <c r="AD66" s="138"/>
      <c r="AE66" s="138"/>
      <c r="AF66" s="138"/>
      <c r="AG66" s="138"/>
      <c r="AH66" s="138"/>
      <c r="AI66" s="138"/>
      <c r="AJ66" s="138"/>
      <c r="AK66" s="138"/>
      <c r="AL66" s="138"/>
      <c r="AM66" s="138"/>
      <c r="AN66" s="138"/>
      <c r="AO66" s="138"/>
      <c r="AP66" s="138"/>
      <c r="AQ66" s="138"/>
      <c r="AR66" s="138"/>
      <c r="AS66" s="138"/>
      <c r="AT66" s="138"/>
      <c r="AU66" s="138"/>
      <c r="AV66" s="138"/>
      <c r="AW66" s="138"/>
      <c r="AX66" s="138"/>
      <c r="AY66" s="138"/>
      <c r="AZ66" s="138"/>
      <c r="BA66" s="138"/>
      <c r="BB66" s="138"/>
      <c r="BC66" s="138"/>
      <c r="BD66" s="138"/>
      <c r="BE66" s="138"/>
      <c r="BF66" s="138"/>
      <c r="BG66" s="138"/>
      <c r="BH66" s="138"/>
      <c r="BI66" s="138"/>
      <c r="BJ66" s="138"/>
      <c r="BK66" s="138"/>
      <c r="BL66" s="138"/>
      <c r="BM66" s="138"/>
      <c r="BN66" s="138"/>
      <c r="BO66" s="138"/>
      <c r="BP66" s="138"/>
      <c r="BQ66" s="138"/>
      <c r="BR66" s="138"/>
      <c r="BS66" s="176"/>
      <c r="BT66" s="176"/>
      <c r="BU66" s="138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</row>
    <row r="67" spans="1:87" x14ac:dyDescent="0.3">
      <c r="A67" s="52"/>
      <c r="B67" s="52"/>
      <c r="C67" s="52"/>
      <c r="D67" s="138"/>
      <c r="E67" s="138"/>
      <c r="F67" s="138"/>
      <c r="G67" s="138"/>
      <c r="H67" s="138"/>
      <c r="I67" s="138"/>
      <c r="J67" s="138"/>
      <c r="K67" s="138"/>
      <c r="L67" s="138"/>
      <c r="M67" s="138"/>
      <c r="N67" s="138"/>
      <c r="O67" s="138"/>
      <c r="P67" s="138"/>
      <c r="Q67" s="138"/>
      <c r="R67" s="138"/>
      <c r="S67" s="138"/>
      <c r="T67" s="138"/>
      <c r="U67" s="138"/>
      <c r="V67" s="138"/>
      <c r="W67" s="138"/>
      <c r="X67" s="138"/>
      <c r="Y67" s="138"/>
      <c r="Z67" s="138"/>
      <c r="AA67" s="138"/>
      <c r="AB67" s="138"/>
      <c r="AC67" s="138"/>
      <c r="AD67" s="138"/>
      <c r="AE67" s="138"/>
      <c r="AF67" s="138"/>
      <c r="AG67" s="138"/>
      <c r="AH67" s="138"/>
      <c r="AI67" s="138"/>
      <c r="AJ67" s="138"/>
      <c r="AK67" s="138"/>
      <c r="AL67" s="138"/>
      <c r="AM67" s="138"/>
      <c r="AN67" s="138"/>
      <c r="AO67" s="138"/>
      <c r="AP67" s="138"/>
      <c r="AQ67" s="138"/>
      <c r="AR67" s="138"/>
      <c r="AS67" s="138"/>
      <c r="AT67" s="138"/>
      <c r="AU67" s="138"/>
      <c r="AV67" s="138"/>
      <c r="AW67" s="138"/>
      <c r="AX67" s="138"/>
      <c r="AY67" s="138"/>
      <c r="AZ67" s="138"/>
      <c r="BA67" s="138"/>
      <c r="BB67" s="138"/>
      <c r="BC67" s="138"/>
      <c r="BD67" s="138"/>
      <c r="BE67" s="138"/>
      <c r="BF67" s="138"/>
      <c r="BG67" s="138"/>
      <c r="BH67" s="138"/>
      <c r="BI67" s="138"/>
      <c r="BJ67" s="138"/>
      <c r="BK67" s="138"/>
      <c r="BL67" s="138"/>
      <c r="BM67" s="138"/>
      <c r="BN67" s="138"/>
      <c r="BO67" s="138"/>
      <c r="BP67" s="138"/>
      <c r="BQ67" s="138"/>
      <c r="BR67" s="138"/>
      <c r="BS67" s="176"/>
      <c r="BT67" s="176"/>
      <c r="BU67" s="138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</row>
    <row r="68" spans="1:87" x14ac:dyDescent="0.3">
      <c r="A68" s="52"/>
      <c r="B68" s="52"/>
      <c r="C68" s="52"/>
      <c r="D68" s="138"/>
      <c r="E68" s="138"/>
      <c r="F68" s="138"/>
      <c r="G68" s="138"/>
      <c r="H68" s="138"/>
      <c r="I68" s="138"/>
      <c r="J68" s="138"/>
      <c r="K68" s="138"/>
      <c r="L68" s="138"/>
      <c r="M68" s="138"/>
      <c r="N68" s="138"/>
      <c r="O68" s="138"/>
      <c r="P68" s="138"/>
      <c r="Q68" s="138"/>
      <c r="R68" s="138"/>
      <c r="S68" s="138"/>
      <c r="T68" s="138"/>
      <c r="U68" s="138"/>
      <c r="V68" s="138"/>
      <c r="W68" s="138"/>
      <c r="X68" s="138"/>
      <c r="Y68" s="138"/>
      <c r="Z68" s="138"/>
      <c r="AA68" s="138"/>
      <c r="AB68" s="138"/>
      <c r="AC68" s="138"/>
      <c r="AD68" s="138"/>
      <c r="AE68" s="138"/>
      <c r="AF68" s="138"/>
      <c r="AG68" s="138"/>
      <c r="AH68" s="138"/>
      <c r="AI68" s="138"/>
      <c r="AJ68" s="138"/>
      <c r="AK68" s="138"/>
      <c r="AL68" s="138"/>
      <c r="AM68" s="138"/>
      <c r="AN68" s="138"/>
      <c r="AO68" s="138"/>
      <c r="AP68" s="138"/>
      <c r="AQ68" s="138"/>
      <c r="AR68" s="138"/>
      <c r="AS68" s="138"/>
      <c r="AT68" s="138"/>
      <c r="AU68" s="138"/>
      <c r="AV68" s="138"/>
      <c r="AW68" s="138"/>
      <c r="AX68" s="138"/>
      <c r="AY68" s="138"/>
      <c r="AZ68" s="138"/>
      <c r="BA68" s="138"/>
      <c r="BB68" s="138"/>
      <c r="BC68" s="138"/>
      <c r="BD68" s="138"/>
      <c r="BE68" s="138"/>
      <c r="BF68" s="138"/>
      <c r="BG68" s="138"/>
      <c r="BH68" s="138"/>
      <c r="BI68" s="138"/>
      <c r="BJ68" s="138"/>
      <c r="BK68" s="138"/>
      <c r="BL68" s="138"/>
      <c r="BM68" s="138"/>
      <c r="BN68" s="138"/>
      <c r="BO68" s="138"/>
      <c r="BP68" s="138"/>
      <c r="BQ68" s="138"/>
      <c r="BR68" s="138"/>
      <c r="BS68" s="176"/>
      <c r="BT68" s="176"/>
      <c r="BU68" s="138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</row>
    <row r="69" spans="1:87" x14ac:dyDescent="0.3">
      <c r="A69" s="52"/>
      <c r="B69" s="52"/>
      <c r="C69" s="52"/>
      <c r="D69" s="138"/>
      <c r="E69" s="138"/>
      <c r="F69" s="138"/>
      <c r="G69" s="138"/>
      <c r="H69" s="138"/>
      <c r="I69" s="138"/>
      <c r="J69" s="138"/>
      <c r="K69" s="138"/>
      <c r="L69" s="138"/>
      <c r="M69" s="138"/>
      <c r="N69" s="138"/>
      <c r="O69" s="138"/>
      <c r="P69" s="138"/>
      <c r="Q69" s="138"/>
      <c r="R69" s="138"/>
      <c r="S69" s="138"/>
      <c r="T69" s="138"/>
      <c r="U69" s="138"/>
      <c r="V69" s="138"/>
      <c r="W69" s="138"/>
      <c r="X69" s="138"/>
      <c r="Y69" s="138"/>
      <c r="Z69" s="138"/>
      <c r="AA69" s="138"/>
      <c r="AB69" s="138"/>
      <c r="AC69" s="138"/>
      <c r="AD69" s="138"/>
      <c r="AE69" s="138"/>
      <c r="AF69" s="138"/>
      <c r="AG69" s="138"/>
      <c r="AH69" s="138"/>
      <c r="AI69" s="138"/>
      <c r="AJ69" s="138"/>
      <c r="AK69" s="138"/>
      <c r="AL69" s="138"/>
      <c r="AM69" s="138"/>
      <c r="AN69" s="138"/>
      <c r="AO69" s="138"/>
      <c r="AP69" s="138"/>
      <c r="AQ69" s="138"/>
      <c r="AR69" s="138"/>
      <c r="AS69" s="138"/>
      <c r="AT69" s="138"/>
      <c r="AU69" s="138"/>
      <c r="AV69" s="138"/>
      <c r="AW69" s="138"/>
      <c r="AX69" s="138"/>
      <c r="AY69" s="138"/>
      <c r="AZ69" s="138"/>
      <c r="BA69" s="138"/>
      <c r="BB69" s="138"/>
      <c r="BC69" s="138"/>
      <c r="BD69" s="138"/>
      <c r="BE69" s="138"/>
      <c r="BF69" s="138"/>
      <c r="BG69" s="138"/>
      <c r="BH69" s="138"/>
      <c r="BI69" s="138"/>
      <c r="BJ69" s="138"/>
      <c r="BK69" s="138"/>
      <c r="BL69" s="138"/>
      <c r="BM69" s="138"/>
      <c r="BN69" s="138"/>
      <c r="BO69" s="138"/>
      <c r="BP69" s="138"/>
      <c r="BQ69" s="138"/>
      <c r="BR69" s="138"/>
      <c r="BS69" s="176"/>
      <c r="BT69" s="176"/>
      <c r="BU69" s="138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</row>
    <row r="70" spans="1:87" x14ac:dyDescent="0.3">
      <c r="A70" s="52"/>
      <c r="B70" s="52"/>
      <c r="C70" s="52"/>
      <c r="D70" s="138"/>
      <c r="E70" s="138"/>
      <c r="F70" s="138"/>
      <c r="G70" s="138"/>
      <c r="H70" s="138"/>
      <c r="I70" s="138"/>
      <c r="J70" s="138"/>
      <c r="K70" s="138"/>
      <c r="L70" s="138"/>
      <c r="M70" s="138"/>
      <c r="N70" s="138"/>
      <c r="O70" s="138"/>
      <c r="P70" s="138"/>
      <c r="Q70" s="138"/>
      <c r="R70" s="138"/>
      <c r="S70" s="138"/>
      <c r="T70" s="138"/>
      <c r="U70" s="138"/>
      <c r="V70" s="138"/>
      <c r="W70" s="138"/>
      <c r="X70" s="138"/>
      <c r="Y70" s="138"/>
      <c r="Z70" s="138"/>
      <c r="AA70" s="138"/>
      <c r="AB70" s="138"/>
      <c r="AC70" s="138"/>
      <c r="AD70" s="138"/>
      <c r="AE70" s="138"/>
      <c r="AF70" s="138"/>
      <c r="AG70" s="138"/>
      <c r="AH70" s="138"/>
      <c r="AI70" s="138"/>
      <c r="AJ70" s="138"/>
      <c r="AK70" s="138"/>
      <c r="AL70" s="138"/>
      <c r="AM70" s="138"/>
      <c r="AN70" s="138"/>
      <c r="AO70" s="138"/>
      <c r="AP70" s="138"/>
      <c r="AQ70" s="138"/>
      <c r="AR70" s="138"/>
      <c r="AS70" s="138"/>
      <c r="AT70" s="138"/>
      <c r="AU70" s="138"/>
      <c r="AV70" s="138"/>
      <c r="AW70" s="138"/>
      <c r="AX70" s="138"/>
      <c r="AY70" s="138"/>
      <c r="AZ70" s="138"/>
      <c r="BA70" s="138"/>
      <c r="BB70" s="138"/>
      <c r="BC70" s="138"/>
      <c r="BD70" s="138"/>
      <c r="BE70" s="138"/>
      <c r="BF70" s="138"/>
      <c r="BG70" s="138"/>
      <c r="BH70" s="138"/>
      <c r="BI70" s="138"/>
      <c r="BJ70" s="138"/>
      <c r="BK70" s="138"/>
      <c r="BL70" s="138"/>
      <c r="BM70" s="138"/>
      <c r="BN70" s="138"/>
      <c r="BO70" s="138"/>
      <c r="BP70" s="138"/>
      <c r="BQ70" s="138"/>
      <c r="BR70" s="138"/>
      <c r="BS70" s="176"/>
      <c r="BT70" s="176"/>
      <c r="BU70" s="138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</row>
    <row r="71" spans="1:87" x14ac:dyDescent="0.3">
      <c r="A71" s="52"/>
      <c r="B71" s="52"/>
      <c r="C71" s="52"/>
      <c r="D71" s="138"/>
      <c r="E71" s="138"/>
      <c r="F71" s="138"/>
      <c r="G71" s="138"/>
      <c r="H71" s="138"/>
      <c r="I71" s="138"/>
      <c r="J71" s="138"/>
      <c r="K71" s="138"/>
      <c r="L71" s="138"/>
      <c r="M71" s="138"/>
      <c r="N71" s="138"/>
      <c r="O71" s="138"/>
      <c r="P71" s="138"/>
      <c r="Q71" s="138"/>
      <c r="R71" s="138"/>
      <c r="S71" s="138"/>
      <c r="T71" s="138"/>
      <c r="U71" s="138"/>
      <c r="V71" s="138"/>
      <c r="W71" s="138"/>
      <c r="X71" s="138"/>
      <c r="Y71" s="138"/>
      <c r="Z71" s="138"/>
      <c r="AA71" s="138"/>
      <c r="AB71" s="138"/>
      <c r="AC71" s="138"/>
      <c r="AD71" s="138"/>
      <c r="AE71" s="138"/>
      <c r="AF71" s="138"/>
      <c r="AG71" s="138"/>
      <c r="AH71" s="138"/>
      <c r="AI71" s="138"/>
      <c r="AJ71" s="138"/>
      <c r="AK71" s="138"/>
      <c r="AL71" s="138"/>
      <c r="AM71" s="138"/>
      <c r="AN71" s="138"/>
      <c r="AO71" s="138"/>
      <c r="AP71" s="138"/>
      <c r="AQ71" s="138"/>
      <c r="AR71" s="138"/>
      <c r="AS71" s="138"/>
      <c r="AT71" s="138"/>
      <c r="AU71" s="138"/>
      <c r="AV71" s="138"/>
      <c r="AW71" s="138"/>
      <c r="AX71" s="138"/>
      <c r="AY71" s="138"/>
      <c r="AZ71" s="138"/>
      <c r="BA71" s="138"/>
      <c r="BB71" s="138"/>
      <c r="BC71" s="138"/>
      <c r="BD71" s="138"/>
      <c r="BE71" s="138"/>
      <c r="BF71" s="138"/>
      <c r="BG71" s="138"/>
      <c r="BH71" s="138"/>
      <c r="BI71" s="138"/>
      <c r="BJ71" s="138"/>
      <c r="BK71" s="138"/>
      <c r="BL71" s="138"/>
      <c r="BM71" s="138"/>
      <c r="BN71" s="138"/>
      <c r="BO71" s="138"/>
      <c r="BP71" s="138"/>
      <c r="BQ71" s="138"/>
      <c r="BR71" s="138"/>
      <c r="BS71" s="176"/>
      <c r="BT71" s="176"/>
      <c r="BU71" s="138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</row>
    <row r="72" spans="1:87" x14ac:dyDescent="0.3">
      <c r="A72" s="52"/>
      <c r="B72" s="52"/>
      <c r="C72" s="52"/>
      <c r="D72" s="138"/>
      <c r="E72" s="138"/>
      <c r="F72" s="138"/>
      <c r="G72" s="138"/>
      <c r="H72" s="138"/>
      <c r="I72" s="138"/>
      <c r="J72" s="138"/>
      <c r="K72" s="138"/>
      <c r="L72" s="138"/>
      <c r="M72" s="138"/>
      <c r="N72" s="138"/>
      <c r="O72" s="138"/>
      <c r="P72" s="138"/>
      <c r="Q72" s="138"/>
      <c r="R72" s="138"/>
      <c r="S72" s="138"/>
      <c r="T72" s="138"/>
      <c r="U72" s="138"/>
      <c r="V72" s="138"/>
      <c r="W72" s="138"/>
      <c r="X72" s="138"/>
      <c r="Y72" s="138"/>
      <c r="Z72" s="138"/>
      <c r="AA72" s="138"/>
      <c r="AB72" s="138"/>
      <c r="AC72" s="138"/>
      <c r="AD72" s="138"/>
      <c r="AE72" s="138"/>
      <c r="AF72" s="138"/>
      <c r="AG72" s="138"/>
      <c r="AH72" s="138"/>
      <c r="AI72" s="138"/>
      <c r="AJ72" s="138"/>
      <c r="AK72" s="138"/>
      <c r="AL72" s="138"/>
      <c r="AM72" s="138"/>
      <c r="AN72" s="138"/>
      <c r="AO72" s="138"/>
      <c r="AP72" s="138"/>
      <c r="AQ72" s="138"/>
      <c r="AR72" s="138"/>
      <c r="AS72" s="138"/>
      <c r="AT72" s="138"/>
      <c r="AU72" s="138"/>
      <c r="AV72" s="138"/>
      <c r="AW72" s="138"/>
      <c r="AX72" s="138"/>
      <c r="AY72" s="138"/>
      <c r="AZ72" s="138"/>
      <c r="BA72" s="138"/>
      <c r="BB72" s="138"/>
      <c r="BC72" s="138"/>
      <c r="BD72" s="138"/>
      <c r="BE72" s="138"/>
      <c r="BF72" s="138"/>
      <c r="BG72" s="138"/>
      <c r="BH72" s="138"/>
      <c r="BI72" s="138"/>
      <c r="BJ72" s="138"/>
      <c r="BK72" s="138"/>
      <c r="BL72" s="138"/>
      <c r="BM72" s="138"/>
      <c r="BN72" s="138"/>
      <c r="BO72" s="138"/>
      <c r="BP72" s="138"/>
      <c r="BQ72" s="138"/>
      <c r="BR72" s="138"/>
      <c r="BS72" s="176"/>
      <c r="BT72" s="176"/>
      <c r="BU72" s="138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</row>
    <row r="73" spans="1:87" x14ac:dyDescent="0.3">
      <c r="A73" s="52"/>
      <c r="B73" s="52"/>
      <c r="C73" s="52"/>
      <c r="D73" s="138"/>
      <c r="E73" s="138"/>
      <c r="F73" s="138"/>
      <c r="G73" s="138"/>
      <c r="H73" s="138"/>
      <c r="I73" s="138"/>
      <c r="J73" s="138"/>
      <c r="K73" s="138"/>
      <c r="L73" s="138"/>
      <c r="M73" s="138"/>
      <c r="N73" s="138"/>
      <c r="O73" s="138"/>
      <c r="P73" s="138"/>
      <c r="Q73" s="138"/>
      <c r="R73" s="138"/>
      <c r="S73" s="138"/>
      <c r="T73" s="138"/>
      <c r="U73" s="138"/>
      <c r="V73" s="138"/>
      <c r="W73" s="138"/>
      <c r="X73" s="138"/>
      <c r="Y73" s="138"/>
      <c r="Z73" s="138"/>
      <c r="AA73" s="138"/>
      <c r="AB73" s="138"/>
      <c r="AC73" s="138"/>
      <c r="AD73" s="138"/>
      <c r="AE73" s="138"/>
      <c r="AF73" s="138"/>
      <c r="AG73" s="138"/>
      <c r="AH73" s="138"/>
      <c r="AI73" s="138"/>
      <c r="AJ73" s="138"/>
      <c r="AK73" s="138"/>
      <c r="AL73" s="138"/>
      <c r="AM73" s="138"/>
      <c r="AN73" s="138"/>
      <c r="AO73" s="138"/>
      <c r="AP73" s="138"/>
      <c r="AQ73" s="138"/>
      <c r="AR73" s="138"/>
      <c r="AS73" s="138"/>
      <c r="AT73" s="138"/>
      <c r="AU73" s="138"/>
      <c r="AV73" s="138"/>
      <c r="AW73" s="138"/>
      <c r="AX73" s="138"/>
      <c r="AY73" s="138"/>
      <c r="AZ73" s="138"/>
      <c r="BA73" s="138"/>
      <c r="BB73" s="138"/>
      <c r="BC73" s="138"/>
      <c r="BD73" s="138"/>
      <c r="BE73" s="138"/>
      <c r="BF73" s="138"/>
      <c r="BG73" s="138"/>
      <c r="BH73" s="138"/>
      <c r="BI73" s="138"/>
      <c r="BJ73" s="138"/>
      <c r="BK73" s="138"/>
      <c r="BL73" s="138"/>
      <c r="BM73" s="138"/>
      <c r="BN73" s="138"/>
      <c r="BO73" s="138"/>
      <c r="BP73" s="138"/>
      <c r="BQ73" s="138"/>
      <c r="BR73" s="138"/>
      <c r="BS73" s="176"/>
      <c r="BT73" s="176"/>
      <c r="BU73" s="138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</row>
    <row r="74" spans="1:87" x14ac:dyDescent="0.3">
      <c r="A74" s="52"/>
      <c r="B74" s="52"/>
      <c r="C74" s="52"/>
      <c r="D74" s="138"/>
      <c r="E74" s="138"/>
      <c r="F74" s="138"/>
      <c r="G74" s="138"/>
      <c r="H74" s="138"/>
      <c r="I74" s="138"/>
      <c r="J74" s="138"/>
      <c r="K74" s="138"/>
      <c r="L74" s="138"/>
      <c r="M74" s="138"/>
      <c r="N74" s="138"/>
      <c r="O74" s="138"/>
      <c r="P74" s="138"/>
      <c r="Q74" s="138"/>
      <c r="R74" s="138"/>
      <c r="S74" s="138"/>
      <c r="T74" s="138"/>
      <c r="U74" s="138"/>
      <c r="V74" s="138"/>
      <c r="W74" s="138"/>
      <c r="X74" s="138"/>
      <c r="Y74" s="138"/>
      <c r="Z74" s="138"/>
      <c r="AA74" s="138"/>
      <c r="AB74" s="138"/>
      <c r="AC74" s="138"/>
      <c r="AD74" s="138"/>
      <c r="AE74" s="138"/>
      <c r="AF74" s="138"/>
      <c r="AG74" s="138"/>
      <c r="AH74" s="138"/>
      <c r="AI74" s="138"/>
      <c r="AJ74" s="138"/>
      <c r="AK74" s="138"/>
      <c r="AL74" s="138"/>
      <c r="AM74" s="138"/>
      <c r="AN74" s="138"/>
      <c r="AO74" s="138"/>
      <c r="AP74" s="138"/>
      <c r="AQ74" s="138"/>
      <c r="AR74" s="138"/>
      <c r="AS74" s="138"/>
      <c r="AT74" s="138"/>
      <c r="AU74" s="138"/>
      <c r="AV74" s="138"/>
      <c r="AW74" s="138"/>
      <c r="AX74" s="138"/>
      <c r="AY74" s="138"/>
      <c r="AZ74" s="138"/>
      <c r="BA74" s="138"/>
      <c r="BB74" s="138"/>
      <c r="BC74" s="138"/>
      <c r="BD74" s="138"/>
      <c r="BE74" s="138"/>
      <c r="BF74" s="138"/>
      <c r="BG74" s="138"/>
      <c r="BH74" s="138"/>
      <c r="BI74" s="138"/>
      <c r="BJ74" s="138"/>
      <c r="BK74" s="138"/>
      <c r="BL74" s="138"/>
      <c r="BM74" s="138"/>
      <c r="BN74" s="138"/>
      <c r="BO74" s="138"/>
      <c r="BP74" s="138"/>
      <c r="BQ74" s="138"/>
      <c r="BR74" s="138"/>
      <c r="BS74" s="176"/>
      <c r="BT74" s="176"/>
      <c r="BU74" s="138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</row>
    <row r="75" spans="1:87" x14ac:dyDescent="0.3">
      <c r="A75" s="52"/>
      <c r="B75" s="52"/>
      <c r="C75" s="52"/>
      <c r="D75" s="138"/>
      <c r="E75" s="138"/>
      <c r="F75" s="138"/>
      <c r="G75" s="138"/>
      <c r="H75" s="138"/>
      <c r="I75" s="138"/>
      <c r="J75" s="138"/>
      <c r="K75" s="138"/>
      <c r="L75" s="138"/>
      <c r="M75" s="138"/>
      <c r="N75" s="138"/>
      <c r="O75" s="138"/>
      <c r="P75" s="138"/>
      <c r="Q75" s="138"/>
      <c r="R75" s="138"/>
      <c r="S75" s="138"/>
      <c r="T75" s="138"/>
      <c r="U75" s="138"/>
      <c r="V75" s="138"/>
      <c r="W75" s="138"/>
      <c r="X75" s="138"/>
      <c r="Y75" s="138"/>
      <c r="Z75" s="138"/>
      <c r="AA75" s="138"/>
      <c r="AB75" s="138"/>
      <c r="AC75" s="138"/>
      <c r="AD75" s="138"/>
      <c r="AE75" s="138"/>
      <c r="AF75" s="138"/>
      <c r="AG75" s="138"/>
      <c r="AH75" s="138"/>
      <c r="AI75" s="138"/>
      <c r="AJ75" s="138"/>
      <c r="AK75" s="138"/>
      <c r="AL75" s="138"/>
      <c r="AM75" s="138"/>
      <c r="AN75" s="138"/>
      <c r="AO75" s="138"/>
      <c r="AP75" s="138"/>
      <c r="AQ75" s="138"/>
      <c r="AR75" s="138"/>
      <c r="AS75" s="138"/>
      <c r="AT75" s="138"/>
      <c r="AU75" s="138"/>
      <c r="AV75" s="138"/>
      <c r="AW75" s="138"/>
      <c r="AX75" s="138"/>
      <c r="AY75" s="138"/>
      <c r="AZ75" s="138"/>
      <c r="BA75" s="138"/>
      <c r="BB75" s="138"/>
      <c r="BC75" s="138"/>
      <c r="BD75" s="138"/>
      <c r="BE75" s="138"/>
      <c r="BF75" s="138"/>
      <c r="BG75" s="138"/>
      <c r="BH75" s="138"/>
      <c r="BI75" s="138"/>
      <c r="BJ75" s="138"/>
      <c r="BK75" s="138"/>
      <c r="BL75" s="138"/>
      <c r="BM75" s="138"/>
      <c r="BN75" s="138"/>
      <c r="BO75" s="138"/>
      <c r="BP75" s="138"/>
      <c r="BQ75" s="138"/>
      <c r="BR75" s="138"/>
      <c r="BS75" s="176"/>
      <c r="BT75" s="176"/>
      <c r="BU75" s="138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</row>
    <row r="76" spans="1:87" x14ac:dyDescent="0.3">
      <c r="A76" s="52"/>
      <c r="B76" s="52"/>
      <c r="C76" s="52"/>
      <c r="D76" s="138"/>
      <c r="E76" s="138"/>
      <c r="F76" s="138"/>
      <c r="G76" s="138"/>
      <c r="H76" s="138"/>
      <c r="I76" s="138"/>
      <c r="J76" s="138"/>
      <c r="K76" s="138"/>
      <c r="L76" s="138"/>
      <c r="M76" s="138"/>
      <c r="N76" s="138"/>
      <c r="O76" s="138"/>
      <c r="P76" s="138"/>
      <c r="Q76" s="138"/>
      <c r="R76" s="138"/>
      <c r="S76" s="138"/>
      <c r="T76" s="138"/>
      <c r="U76" s="138"/>
      <c r="V76" s="138"/>
      <c r="W76" s="138"/>
      <c r="X76" s="138"/>
      <c r="Y76" s="138"/>
      <c r="Z76" s="138"/>
      <c r="AA76" s="138"/>
      <c r="AB76" s="138"/>
      <c r="AC76" s="138"/>
      <c r="AD76" s="138"/>
      <c r="AE76" s="138"/>
      <c r="AF76" s="138"/>
      <c r="AG76" s="138"/>
      <c r="AH76" s="138"/>
      <c r="AI76" s="138"/>
      <c r="AJ76" s="138"/>
      <c r="AK76" s="138"/>
      <c r="AL76" s="138"/>
      <c r="AM76" s="138"/>
      <c r="AN76" s="138"/>
      <c r="AO76" s="138"/>
      <c r="AP76" s="138"/>
      <c r="AQ76" s="138"/>
      <c r="AR76" s="138"/>
      <c r="AS76" s="138"/>
      <c r="AT76" s="138"/>
      <c r="AU76" s="138"/>
      <c r="AV76" s="138"/>
      <c r="AW76" s="138"/>
      <c r="AX76" s="138"/>
      <c r="AY76" s="138"/>
      <c r="AZ76" s="138"/>
      <c r="BA76" s="138"/>
      <c r="BB76" s="138"/>
      <c r="BC76" s="138"/>
      <c r="BD76" s="138"/>
      <c r="BE76" s="138"/>
      <c r="BF76" s="138"/>
      <c r="BG76" s="138"/>
      <c r="BH76" s="138"/>
      <c r="BI76" s="138"/>
      <c r="BJ76" s="138"/>
      <c r="BK76" s="138"/>
      <c r="BL76" s="138"/>
      <c r="BM76" s="138"/>
      <c r="BN76" s="138"/>
      <c r="BO76" s="138"/>
      <c r="BP76" s="138"/>
      <c r="BQ76" s="138"/>
      <c r="BR76" s="138"/>
      <c r="BS76" s="176"/>
      <c r="BT76" s="176"/>
      <c r="BU76" s="138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</row>
    <row r="77" spans="1:87" x14ac:dyDescent="0.3">
      <c r="A77" s="52"/>
      <c r="B77" s="52"/>
      <c r="C77" s="52"/>
      <c r="D77" s="138"/>
      <c r="E77" s="138"/>
      <c r="F77" s="138"/>
      <c r="G77" s="138"/>
      <c r="H77" s="138"/>
      <c r="I77" s="138"/>
      <c r="J77" s="138"/>
      <c r="K77" s="138"/>
      <c r="L77" s="138"/>
      <c r="M77" s="138"/>
      <c r="N77" s="138"/>
      <c r="O77" s="138"/>
      <c r="P77" s="138"/>
      <c r="Q77" s="138"/>
      <c r="R77" s="138"/>
      <c r="S77" s="138"/>
      <c r="T77" s="138"/>
      <c r="U77" s="138"/>
      <c r="V77" s="138"/>
      <c r="W77" s="138"/>
      <c r="X77" s="138"/>
      <c r="Y77" s="138"/>
      <c r="Z77" s="138"/>
      <c r="AA77" s="138"/>
      <c r="AB77" s="138"/>
      <c r="AC77" s="138"/>
      <c r="AD77" s="138"/>
      <c r="AE77" s="138"/>
      <c r="AF77" s="138"/>
      <c r="AG77" s="138"/>
      <c r="AH77" s="138"/>
      <c r="AI77" s="138"/>
      <c r="AJ77" s="138"/>
      <c r="AK77" s="138"/>
      <c r="AL77" s="138"/>
      <c r="AM77" s="138"/>
      <c r="AN77" s="138"/>
      <c r="AO77" s="138"/>
      <c r="AP77" s="138"/>
      <c r="AQ77" s="138"/>
      <c r="AR77" s="138"/>
      <c r="AS77" s="138"/>
      <c r="AT77" s="138"/>
      <c r="AU77" s="138"/>
      <c r="AV77" s="138"/>
      <c r="AW77" s="138"/>
      <c r="AX77" s="138"/>
      <c r="AY77" s="138"/>
      <c r="AZ77" s="138"/>
      <c r="BA77" s="138"/>
      <c r="BB77" s="138"/>
      <c r="BC77" s="138"/>
      <c r="BD77" s="138"/>
      <c r="BE77" s="138"/>
      <c r="BF77" s="138"/>
      <c r="BG77" s="138"/>
      <c r="BH77" s="138"/>
      <c r="BI77" s="138"/>
      <c r="BJ77" s="138"/>
      <c r="BK77" s="138"/>
      <c r="BL77" s="138"/>
      <c r="BM77" s="138"/>
      <c r="BN77" s="138"/>
      <c r="BO77" s="138"/>
      <c r="BP77" s="138"/>
      <c r="BQ77" s="138"/>
      <c r="BR77" s="138"/>
      <c r="BS77" s="176"/>
      <c r="BT77" s="176"/>
      <c r="BU77" s="138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</row>
  </sheetData>
  <mergeCells count="43">
    <mergeCell ref="BT4:BT5"/>
    <mergeCell ref="BU4:BU5"/>
    <mergeCell ref="BS4:BS5"/>
    <mergeCell ref="BD4:BD5"/>
    <mergeCell ref="BI4:BI5"/>
    <mergeCell ref="BO4:BO5"/>
    <mergeCell ref="BP4:BP5"/>
    <mergeCell ref="BQ4:BQ5"/>
    <mergeCell ref="BR4:BR5"/>
    <mergeCell ref="A53:C53"/>
    <mergeCell ref="H4:H5"/>
    <mergeCell ref="M4:M5"/>
    <mergeCell ref="S4:S5"/>
    <mergeCell ref="X4:X5"/>
    <mergeCell ref="AC4:AC5"/>
    <mergeCell ref="B62:B64"/>
    <mergeCell ref="A6:A33"/>
    <mergeCell ref="B6:B14"/>
    <mergeCell ref="B16:B20"/>
    <mergeCell ref="B21:B25"/>
    <mergeCell ref="A34:A52"/>
    <mergeCell ref="B26:B32"/>
    <mergeCell ref="BJ4:BN4"/>
    <mergeCell ref="B57:C57"/>
    <mergeCell ref="B58:B59"/>
    <mergeCell ref="B60:B61"/>
    <mergeCell ref="B52:C52"/>
    <mergeCell ref="B34:B51"/>
    <mergeCell ref="AD4:AH4"/>
    <mergeCell ref="AJ4:AM4"/>
    <mergeCell ref="AO4:AR4"/>
    <mergeCell ref="AT4:AX4"/>
    <mergeCell ref="AZ4:BC4"/>
    <mergeCell ref="BE4:BH4"/>
    <mergeCell ref="AI4:AI5"/>
    <mergeCell ref="AN4:AN5"/>
    <mergeCell ref="AS4:AS5"/>
    <mergeCell ref="AY4:AY5"/>
    <mergeCell ref="D4:G4"/>
    <mergeCell ref="I4:L4"/>
    <mergeCell ref="N4:R4"/>
    <mergeCell ref="T4:W4"/>
    <mergeCell ref="Y4:AB4"/>
  </mergeCells>
  <phoneticPr fontId="5" type="noConversion"/>
  <pageMargins left="0.25" right="0.25" top="0.75" bottom="0.75" header="0.3" footer="0.3"/>
  <pageSetup paperSize="304" orientation="landscape" r:id="rId1"/>
  <colBreaks count="2" manualBreakCount="2">
    <brk id="35" max="52" man="1"/>
    <brk id="66" max="52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4EDFE-8ACE-4DC3-8900-1F2386C06BB0}">
  <dimension ref="A1:I21"/>
  <sheetViews>
    <sheetView workbookViewId="0">
      <selection activeCell="B23" sqref="B23"/>
    </sheetView>
  </sheetViews>
  <sheetFormatPr defaultRowHeight="14.4" x14ac:dyDescent="0.3"/>
  <cols>
    <col min="1" max="1" width="7.6640625" bestFit="1" customWidth="1"/>
    <col min="2" max="2" width="18.44140625" bestFit="1" customWidth="1"/>
    <col min="3" max="9" width="13.5546875" customWidth="1"/>
  </cols>
  <sheetData>
    <row r="1" spans="1:9" ht="24" customHeight="1" x14ac:dyDescent="0.3">
      <c r="A1" s="4" t="s">
        <v>83</v>
      </c>
      <c r="B1" s="5" t="s">
        <v>84</v>
      </c>
      <c r="C1" s="15" t="s">
        <v>85</v>
      </c>
      <c r="D1" s="16"/>
      <c r="E1" s="17"/>
      <c r="F1" s="15" t="s">
        <v>89</v>
      </c>
      <c r="G1" s="17"/>
      <c r="H1" s="15" t="s">
        <v>90</v>
      </c>
      <c r="I1" s="17"/>
    </row>
    <row r="2" spans="1:9" ht="24" customHeight="1" thickBot="1" x14ac:dyDescent="0.35">
      <c r="A2" s="6"/>
      <c r="B2" s="7"/>
      <c r="C2" s="8" t="s">
        <v>86</v>
      </c>
      <c r="D2" s="9" t="s">
        <v>87</v>
      </c>
      <c r="E2" s="10" t="s">
        <v>88</v>
      </c>
      <c r="F2" s="8" t="s">
        <v>87</v>
      </c>
      <c r="G2" s="10" t="s">
        <v>88</v>
      </c>
      <c r="H2" s="8" t="s">
        <v>87</v>
      </c>
      <c r="I2" s="10" t="s">
        <v>88</v>
      </c>
    </row>
    <row r="3" spans="1:9" ht="24" customHeight="1" x14ac:dyDescent="0.3">
      <c r="A3" s="4" t="s">
        <v>91</v>
      </c>
      <c r="B3" s="43" t="s">
        <v>2</v>
      </c>
      <c r="C3" s="18">
        <v>14122</v>
      </c>
      <c r="D3" s="19">
        <v>11958</v>
      </c>
      <c r="E3" s="20">
        <v>12200</v>
      </c>
      <c r="F3" s="11">
        <f>D3/C3-1</f>
        <v>-0.15323608554029178</v>
      </c>
      <c r="G3" s="12">
        <f t="shared" ref="G3:G9" si="0">E3/D3-1</f>
        <v>2.0237497909349367E-2</v>
      </c>
      <c r="H3" s="11">
        <f>D3/D$21</f>
        <v>9.9860539303698634E-2</v>
      </c>
      <c r="I3" s="12">
        <f t="shared" ref="I3:I21" si="1">E3/E$21</f>
        <v>9.6607646257641511E-2</v>
      </c>
    </row>
    <row r="4" spans="1:9" ht="24" customHeight="1" x14ac:dyDescent="0.3">
      <c r="A4" s="42"/>
      <c r="B4" s="44" t="s">
        <v>92</v>
      </c>
      <c r="C4" s="21">
        <v>19903</v>
      </c>
      <c r="D4" s="22">
        <v>19477</v>
      </c>
      <c r="E4" s="23">
        <v>19830</v>
      </c>
      <c r="F4" s="13">
        <f t="shared" ref="F4:F6" si="2">D4/C4-1</f>
        <v>-2.1403808471084806E-2</v>
      </c>
      <c r="G4" s="14">
        <f t="shared" ref="G4:G6" si="3">E4/D4-1</f>
        <v>1.8123941058684645E-2</v>
      </c>
      <c r="H4" s="13">
        <f t="shared" ref="H4:H6" si="4">D4/D$21</f>
        <v>0.16265125639890771</v>
      </c>
      <c r="I4" s="14">
        <f t="shared" ref="I4:I6" si="5">E4/E$21</f>
        <v>0.15702701846631403</v>
      </c>
    </row>
    <row r="5" spans="1:9" ht="24" customHeight="1" x14ac:dyDescent="0.3">
      <c r="A5" s="42"/>
      <c r="B5" s="44" t="s">
        <v>19</v>
      </c>
      <c r="C5" s="21">
        <v>1161</v>
      </c>
      <c r="D5" s="22">
        <v>1239</v>
      </c>
      <c r="E5" s="23">
        <v>1280</v>
      </c>
      <c r="F5" s="13">
        <f t="shared" si="2"/>
        <v>6.7183462532299787E-2</v>
      </c>
      <c r="G5" s="14">
        <f t="shared" si="3"/>
        <v>3.3091202582727908E-2</v>
      </c>
      <c r="H5" s="13">
        <f t="shared" si="4"/>
        <v>1.0346814533975799E-2</v>
      </c>
      <c r="I5" s="14">
        <f t="shared" si="5"/>
        <v>1.0135884197523043E-2</v>
      </c>
    </row>
    <row r="6" spans="1:9" ht="24" customHeight="1" x14ac:dyDescent="0.3">
      <c r="A6" s="42"/>
      <c r="B6" s="44" t="s">
        <v>93</v>
      </c>
      <c r="C6" s="21">
        <v>1980</v>
      </c>
      <c r="D6" s="22">
        <v>1912</v>
      </c>
      <c r="E6" s="23">
        <v>1858</v>
      </c>
      <c r="F6" s="13">
        <f t="shared" si="2"/>
        <v>-3.4343434343434343E-2</v>
      </c>
      <c r="G6" s="14">
        <f t="shared" si="3"/>
        <v>-2.8242677824267814E-2</v>
      </c>
      <c r="H6" s="13">
        <f t="shared" si="4"/>
        <v>1.5966997085521975E-2</v>
      </c>
      <c r="I6" s="14">
        <f t="shared" si="5"/>
        <v>1.4712869405467042E-2</v>
      </c>
    </row>
    <row r="7" spans="1:9" ht="24" customHeight="1" x14ac:dyDescent="0.3">
      <c r="A7" s="42"/>
      <c r="B7" s="44" t="s">
        <v>102</v>
      </c>
      <c r="C7" s="21">
        <f>SUM(C3:C6)</f>
        <v>37166</v>
      </c>
      <c r="D7" s="22">
        <f t="shared" ref="D7:E7" si="6">SUM(D3:D6)</f>
        <v>34586</v>
      </c>
      <c r="E7" s="23">
        <f t="shared" si="6"/>
        <v>35168</v>
      </c>
      <c r="F7" s="13">
        <f t="shared" ref="F7" si="7">D7/C7-1</f>
        <v>-6.941828552978524E-2</v>
      </c>
      <c r="G7" s="14">
        <f t="shared" ref="G7" si="8">E7/D7-1</f>
        <v>1.6827618111374454E-2</v>
      </c>
      <c r="H7" s="13">
        <f t="shared" ref="H7" si="9">D7/D$21</f>
        <v>0.28882560732210411</v>
      </c>
      <c r="I7" s="14">
        <f t="shared" ref="I7" si="10">E7/E$21</f>
        <v>0.27848341832694562</v>
      </c>
    </row>
    <row r="8" spans="1:9" ht="24" customHeight="1" x14ac:dyDescent="0.3">
      <c r="A8" s="164"/>
      <c r="B8" s="44" t="s">
        <v>4</v>
      </c>
      <c r="C8" s="21">
        <v>2498</v>
      </c>
      <c r="D8" s="22">
        <v>2319</v>
      </c>
      <c r="E8" s="23">
        <v>2350</v>
      </c>
      <c r="F8" s="13">
        <f t="shared" ref="F8" si="11">D8/C8-1</f>
        <v>-7.1657325860688514E-2</v>
      </c>
      <c r="G8" s="14">
        <f t="shared" ref="G8" si="12">E8/D8-1</f>
        <v>1.3367830961621419E-2</v>
      </c>
      <c r="H8" s="13">
        <f t="shared" ref="H8" si="13">D8/D$21</f>
        <v>1.9365829624124194E-2</v>
      </c>
      <c r="I8" s="14">
        <f t="shared" ref="I8" si="14">E8/E$21</f>
        <v>1.8608849893889962E-2</v>
      </c>
    </row>
    <row r="9" spans="1:9" ht="24" customHeight="1" thickBot="1" x14ac:dyDescent="0.35">
      <c r="A9" s="6"/>
      <c r="B9" s="46" t="s">
        <v>119</v>
      </c>
      <c r="C9" s="47">
        <f>SUM(C7:C8)</f>
        <v>39664</v>
      </c>
      <c r="D9" s="48">
        <f t="shared" ref="D9:E9" si="15">SUM(D7:D8)</f>
        <v>36905</v>
      </c>
      <c r="E9" s="49">
        <f t="shared" si="15"/>
        <v>37518</v>
      </c>
      <c r="F9" s="50">
        <f t="shared" ref="F4:F9" si="16">D9/C9-1</f>
        <v>-6.9559298104074241E-2</v>
      </c>
      <c r="G9" s="51">
        <f t="shared" si="0"/>
        <v>1.6610215417965035E-2</v>
      </c>
      <c r="H9" s="50">
        <f t="shared" ref="H4:H21" si="17">D9/D$21</f>
        <v>0.3081914369462283</v>
      </c>
      <c r="I9" s="51">
        <f t="shared" si="1"/>
        <v>0.29709226822083556</v>
      </c>
    </row>
    <row r="10" spans="1:9" ht="24" customHeight="1" x14ac:dyDescent="0.3">
      <c r="A10" s="41" t="s">
        <v>94</v>
      </c>
      <c r="B10" s="45" t="s">
        <v>5</v>
      </c>
      <c r="C10" s="24">
        <v>14294</v>
      </c>
      <c r="D10" s="25">
        <v>13997</v>
      </c>
      <c r="E10" s="26">
        <v>13850</v>
      </c>
      <c r="F10" s="30">
        <f t="shared" ref="F10:F21" si="18">D10/C10-1</f>
        <v>-2.0777948789701961E-2</v>
      </c>
      <c r="G10" s="31">
        <f t="shared" ref="G10:G21" si="19">E10/D10-1</f>
        <v>-1.0502250482246178E-2</v>
      </c>
      <c r="H10" s="30">
        <f t="shared" si="17"/>
        <v>0.11688810575630287</v>
      </c>
      <c r="I10" s="31">
        <f t="shared" si="1"/>
        <v>0.10967343448101105</v>
      </c>
    </row>
    <row r="11" spans="1:9" ht="24" customHeight="1" x14ac:dyDescent="0.3">
      <c r="A11" s="42"/>
      <c r="B11" s="44" t="s">
        <v>6</v>
      </c>
      <c r="C11" s="21">
        <v>3082</v>
      </c>
      <c r="D11" s="22">
        <v>2832</v>
      </c>
      <c r="E11" s="23">
        <v>2687</v>
      </c>
      <c r="F11" s="13">
        <f t="shared" si="18"/>
        <v>-8.1116158338741084E-2</v>
      </c>
      <c r="G11" s="14">
        <f t="shared" si="19"/>
        <v>-5.1200564971751406E-2</v>
      </c>
      <c r="H11" s="13">
        <f t="shared" si="17"/>
        <v>2.3649861791944685E-2</v>
      </c>
      <c r="I11" s="14">
        <f t="shared" si="1"/>
        <v>2.1277438155269075E-2</v>
      </c>
    </row>
    <row r="12" spans="1:9" ht="24" customHeight="1" thickBot="1" x14ac:dyDescent="0.35">
      <c r="A12" s="6"/>
      <c r="B12" s="46" t="s">
        <v>103</v>
      </c>
      <c r="C12" s="47">
        <f>SUM(C10:C11)</f>
        <v>17376</v>
      </c>
      <c r="D12" s="48">
        <f t="shared" ref="D12:E12" si="20">SUM(D10:D11)</f>
        <v>16829</v>
      </c>
      <c r="E12" s="49">
        <f t="shared" si="20"/>
        <v>16537</v>
      </c>
      <c r="F12" s="50">
        <f t="shared" si="18"/>
        <v>-3.148020257826889E-2</v>
      </c>
      <c r="G12" s="51">
        <f t="shared" si="19"/>
        <v>-1.7351001247845943E-2</v>
      </c>
      <c r="H12" s="50">
        <f t="shared" si="17"/>
        <v>0.14053796754824754</v>
      </c>
      <c r="I12" s="51">
        <f t="shared" si="1"/>
        <v>0.13095087263628014</v>
      </c>
    </row>
    <row r="13" spans="1:9" ht="24" customHeight="1" x14ac:dyDescent="0.3">
      <c r="A13" s="41" t="s">
        <v>95</v>
      </c>
      <c r="B13" s="45" t="s">
        <v>96</v>
      </c>
      <c r="C13" s="24">
        <v>15924</v>
      </c>
      <c r="D13" s="25">
        <v>17708</v>
      </c>
      <c r="E13" s="26">
        <v>18730</v>
      </c>
      <c r="F13" s="30">
        <f t="shared" si="18"/>
        <v>0.11203215272544598</v>
      </c>
      <c r="G13" s="31">
        <f t="shared" si="19"/>
        <v>5.7714027558165792E-2</v>
      </c>
      <c r="H13" s="30">
        <f t="shared" si="17"/>
        <v>0.14787844371884057</v>
      </c>
      <c r="I13" s="31">
        <f t="shared" si="1"/>
        <v>0.14831649298406765</v>
      </c>
    </row>
    <row r="14" spans="1:9" ht="24" customHeight="1" x14ac:dyDescent="0.3">
      <c r="A14" s="42"/>
      <c r="B14" s="44" t="s">
        <v>97</v>
      </c>
      <c r="C14" s="21">
        <v>28011</v>
      </c>
      <c r="D14" s="22">
        <v>32824</v>
      </c>
      <c r="E14" s="23">
        <v>37520</v>
      </c>
      <c r="F14" s="13">
        <f t="shared" si="18"/>
        <v>0.1718253543250865</v>
      </c>
      <c r="G14" s="14">
        <f t="shared" si="19"/>
        <v>0.14306604923226907</v>
      </c>
      <c r="H14" s="13">
        <f t="shared" si="17"/>
        <v>0.27411125122132496</v>
      </c>
      <c r="I14" s="14">
        <f t="shared" si="1"/>
        <v>0.2971081055398942</v>
      </c>
    </row>
    <row r="15" spans="1:9" ht="24" customHeight="1" thickBot="1" x14ac:dyDescent="0.35">
      <c r="A15" s="6"/>
      <c r="B15" s="46" t="s">
        <v>104</v>
      </c>
      <c r="C15" s="47">
        <f>SUM(C13:C14)</f>
        <v>43935</v>
      </c>
      <c r="D15" s="48">
        <f t="shared" ref="D15:E15" si="21">SUM(D13:D14)</f>
        <v>50532</v>
      </c>
      <c r="E15" s="49">
        <f t="shared" si="21"/>
        <v>56250</v>
      </c>
      <c r="F15" s="50">
        <f t="shared" si="18"/>
        <v>0.15015363605326049</v>
      </c>
      <c r="G15" s="51">
        <f t="shared" si="19"/>
        <v>0.11315601994775593</v>
      </c>
      <c r="H15" s="50">
        <f t="shared" si="17"/>
        <v>0.42198969494016553</v>
      </c>
      <c r="I15" s="51">
        <f t="shared" si="1"/>
        <v>0.44542459852396188</v>
      </c>
    </row>
    <row r="16" spans="1:9" ht="24" customHeight="1" x14ac:dyDescent="0.3">
      <c r="A16" s="41" t="s">
        <v>98</v>
      </c>
      <c r="B16" s="45" t="s">
        <v>99</v>
      </c>
      <c r="C16" s="24">
        <v>3255</v>
      </c>
      <c r="D16" s="25">
        <v>3583</v>
      </c>
      <c r="E16" s="26">
        <v>3800</v>
      </c>
      <c r="F16" s="30">
        <f t="shared" si="18"/>
        <v>0.10076804915514592</v>
      </c>
      <c r="G16" s="31">
        <f t="shared" si="19"/>
        <v>6.0563773374267438E-2</v>
      </c>
      <c r="H16" s="30">
        <f t="shared" si="17"/>
        <v>2.9921417655557132E-2</v>
      </c>
      <c r="I16" s="31">
        <f t="shared" si="1"/>
        <v>3.0090906211396536E-2</v>
      </c>
    </row>
    <row r="17" spans="1:9" ht="24" customHeight="1" x14ac:dyDescent="0.3">
      <c r="A17" s="42"/>
      <c r="B17" s="44" t="s">
        <v>20</v>
      </c>
      <c r="C17" s="21">
        <v>2213</v>
      </c>
      <c r="D17" s="22">
        <v>2143</v>
      </c>
      <c r="E17" s="23">
        <v>2200</v>
      </c>
      <c r="F17" s="13">
        <f t="shared" si="18"/>
        <v>-3.1631269769543557E-2</v>
      </c>
      <c r="G17" s="14">
        <f t="shared" si="19"/>
        <v>2.6598226784880996E-2</v>
      </c>
      <c r="H17" s="13">
        <f t="shared" si="17"/>
        <v>1.7896064202025937E-2</v>
      </c>
      <c r="I17" s="14">
        <f t="shared" si="1"/>
        <v>1.7421050964492729E-2</v>
      </c>
    </row>
    <row r="18" spans="1:9" ht="24" customHeight="1" x14ac:dyDescent="0.3">
      <c r="A18" s="42"/>
      <c r="B18" s="44" t="s">
        <v>100</v>
      </c>
      <c r="C18" s="21">
        <v>4874</v>
      </c>
      <c r="D18" s="22">
        <v>4654</v>
      </c>
      <c r="E18" s="23">
        <v>4600</v>
      </c>
      <c r="F18" s="13">
        <f t="shared" si="18"/>
        <v>-4.5137464095199031E-2</v>
      </c>
      <c r="G18" s="14">
        <f t="shared" si="19"/>
        <v>-1.1602922217447409E-2</v>
      </c>
      <c r="H18" s="13">
        <f t="shared" si="17"/>
        <v>3.8865274286620961E-2</v>
      </c>
      <c r="I18" s="14">
        <f t="shared" si="1"/>
        <v>3.6425833834848438E-2</v>
      </c>
    </row>
    <row r="19" spans="1:9" ht="24" customHeight="1" thickBot="1" x14ac:dyDescent="0.35">
      <c r="A19" s="6"/>
      <c r="B19" s="46" t="s">
        <v>105</v>
      </c>
      <c r="C19" s="47">
        <f>SUM(C16:C18)</f>
        <v>10342</v>
      </c>
      <c r="D19" s="48">
        <f t="shared" ref="D19:E19" si="22">SUM(D16:D18)</f>
        <v>10380</v>
      </c>
      <c r="E19" s="49">
        <f t="shared" si="22"/>
        <v>10600</v>
      </c>
      <c r="F19" s="50">
        <f t="shared" si="18"/>
        <v>3.6743376522916371E-3</v>
      </c>
      <c r="G19" s="51">
        <f t="shared" si="19"/>
        <v>2.1194605009633882E-2</v>
      </c>
      <c r="H19" s="50">
        <f t="shared" si="17"/>
        <v>8.6682756144204023E-2</v>
      </c>
      <c r="I19" s="51">
        <f t="shared" si="1"/>
        <v>8.39377910107377E-2</v>
      </c>
    </row>
    <row r="20" spans="1:9" ht="24" customHeight="1" thickBot="1" x14ac:dyDescent="0.35">
      <c r="A20" s="39" t="s">
        <v>101</v>
      </c>
      <c r="B20" s="40"/>
      <c r="C20" s="27">
        <v>5731</v>
      </c>
      <c r="D20" s="28">
        <v>5101</v>
      </c>
      <c r="E20" s="29">
        <v>5379</v>
      </c>
      <c r="F20" s="32">
        <f t="shared" si="18"/>
        <v>-0.10992845925667427</v>
      </c>
      <c r="G20" s="33">
        <f t="shared" si="19"/>
        <v>5.4499117820035359E-2</v>
      </c>
      <c r="H20" s="32">
        <f t="shared" si="17"/>
        <v>4.2598144421154602E-2</v>
      </c>
      <c r="I20" s="33">
        <f t="shared" si="1"/>
        <v>4.2594469608184728E-2</v>
      </c>
    </row>
    <row r="21" spans="1:9" ht="24" customHeight="1" thickBot="1" x14ac:dyDescent="0.35">
      <c r="A21" s="179"/>
      <c r="B21" s="180" t="s">
        <v>106</v>
      </c>
      <c r="C21" s="34">
        <f>C9+C12+C15+C19+C20</f>
        <v>117048</v>
      </c>
      <c r="D21" s="35">
        <f t="shared" ref="D21:E21" si="23">D9+D12+D15+D19+D20</f>
        <v>119747</v>
      </c>
      <c r="E21" s="36">
        <f t="shared" si="23"/>
        <v>126284</v>
      </c>
      <c r="F21" s="37">
        <f t="shared" si="18"/>
        <v>2.3058916000273433E-2</v>
      </c>
      <c r="G21" s="38">
        <f t="shared" si="19"/>
        <v>5.4590094115092747E-2</v>
      </c>
      <c r="H21" s="37">
        <f t="shared" si="17"/>
        <v>1</v>
      </c>
      <c r="I21" s="38">
        <f t="shared" si="1"/>
        <v>1</v>
      </c>
    </row>
  </sheetData>
  <mergeCells count="10">
    <mergeCell ref="C1:E1"/>
    <mergeCell ref="F1:G1"/>
    <mergeCell ref="H1:I1"/>
    <mergeCell ref="A1:A2"/>
    <mergeCell ref="B1:B2"/>
    <mergeCell ref="A3:A9"/>
    <mergeCell ref="A20:B20"/>
    <mergeCell ref="A16:A19"/>
    <mergeCell ref="A13:A15"/>
    <mergeCell ref="A10:A1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5940DDCA9C014EB309CF5A1270C484" ma:contentTypeVersion="13" ma:contentTypeDescription="Create a new document." ma:contentTypeScope="" ma:versionID="2d723beb87e98c7d31753912ceb16cb5">
  <xsd:schema xmlns:xsd="http://www.w3.org/2001/XMLSchema" xmlns:xs="http://www.w3.org/2001/XMLSchema" xmlns:p="http://schemas.microsoft.com/office/2006/metadata/properties" xmlns:ns3="97214e85-d9ba-4fc1-b4a5-4ce029a1b062" xmlns:ns4="8d295b2b-38e0-4232-af0b-f949a4fde787" targetNamespace="http://schemas.microsoft.com/office/2006/metadata/properties" ma:root="true" ma:fieldsID="e8c5fd3e0035411eb4a238cbd99e223c" ns3:_="" ns4:_="">
    <xsd:import namespace="97214e85-d9ba-4fc1-b4a5-4ce029a1b062"/>
    <xsd:import namespace="8d295b2b-38e0-4232-af0b-f949a4fde78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214e85-d9ba-4fc1-b4a5-4ce029a1b0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295b2b-38e0-4232-af0b-f949a4fde78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86B207F-2F0D-4F22-BD94-CDC0F04046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214e85-d9ba-4fc1-b4a5-4ce029a1b062"/>
    <ds:schemaRef ds:uri="8d295b2b-38e0-4232-af0b-f949a4fde78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7F9475E-3D18-4C06-8294-F980B14E417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74D5957-C1F5-4833-85CD-E2FB208A4853}">
  <ds:schemaRefs>
    <ds:schemaRef ds:uri="97214e85-d9ba-4fc1-b4a5-4ce029a1b062"/>
    <ds:schemaRef ds:uri="8d295b2b-38e0-4232-af0b-f949a4fde787"/>
    <ds:schemaRef ds:uri="http://purl.org/dc/terms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Promotion Plan</vt:lpstr>
      <vt:lpstr>매체별 총 광고비(제일기획)</vt:lpstr>
      <vt:lpstr>'Promotion Plan'!Print_Area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Kwon, Brian</dc:creator>
  <cp:lastModifiedBy>Kwon, Brian</cp:lastModifiedBy>
  <cp:lastPrinted>2021-01-29T21:39:28Z</cp:lastPrinted>
  <dcterms:created xsi:type="dcterms:W3CDTF">2021-01-29T19:56:40Z</dcterms:created>
  <dcterms:modified xsi:type="dcterms:W3CDTF">2021-01-29T23:44:46Z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0x010100775940DDCA9C014EB309CF5A1270C484</vt:lpwstr>
  </property>
</Properties>
</file>