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ngy\Desktop\바이오닷데이터\인사이트 페이지\바이오닷페이지_4\data\"/>
    </mc:Choice>
  </mc:AlternateContent>
  <x:bookViews>
    <x:workbookView xWindow="0" yWindow="0" windowWidth="21825" windowHeight="9660" tabRatio="500" activeTab="1"/>
  </x:bookViews>
  <x:sheets>
    <x:sheet name="콘텐츠별 인게이지먼트" sheetId="1" r:id="rId4"/>
    <x:sheet name="이전 콘텐츠 인게이지먼트" sheetId="2" r:id="rId5"/>
    <x:sheet name="이벤트 명단" sheetId="3" r:id="rId6"/>
  </x:sheets>
  <x:definedNames>
    <x:definedName name="_xlnm._FilterDatabase" localSheetId="0" hidden="1">'콘텐츠별 인게이지먼트'!$B$1:$B$1000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yongy</x:author>
  </x:authors>
  <x:commentList>
    <x:comment ref="L1:L1" authorId="0">
      <x:text/>
    </x:comment>
    <x:comment ref="K1:K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<x:sst xmlns:r="http://schemas.openxmlformats.org/officeDocument/2006/relationships" xmlns:c="http://schemas.openxmlformats.org/drawingml/2006/chart" xmlns:x="http://schemas.openxmlformats.org/spreadsheetml/2006/main" count="877" uniqueCount="161">
  <x:si>
    <x:t>이게 더 높은 이유는 우리가 한 것 이벤트는 제외 안함.</x:t>
  </x:si>
  <x:si>
    <x:t>존댓말 ver. 첫 업로드 오후 7시 30분 업로드</x:t>
  </x:si>
  <x:si>
    <x:t>2024.03.12</x:t>
  </x:si>
  <x:si>
    <x:t>2024.03.06</x:t>
  </x:si>
  <x:si>
    <x:t>한동녹용연구소 홍보</x:t>
  </x:si>
  <x:si>
    <x:t>간기능이상-녹용</x:t>
  </x:si>
  <x:si>
    <x:t>si._.eun_77</x:t>
  </x:si>
  <x:si>
    <x:t>ASMR NG(1)</x:t>
  </x:si>
  <x:si>
    <x:t>6~12 참여율</x:t>
  </x:si>
  <x:si>
    <x:t>2024.05.02</x:t>
  </x:si>
  <x:si>
    <x:t>2025.02.11</x:t>
  </x:si>
  <x:si>
    <x:t>ASMR NG(2)</x:t>
  </x:si>
  <x:si>
    <x:t>기존에비해몇배증가</x:t>
  </x:si>
  <x:si>
    <x:t>KPI(참여율3배)</x:t>
  </x:si>
  <x:si>
    <x:t>2024.04.18</x:t>
  </x:si>
  <x:si>
    <x:t>2024.04.30</x:t>
  </x:si>
  <x:si>
    <x:t>기존에비해몇퍼센트증가</x:t>
  </x:si>
  <x:si>
    <x:t>아래는 참여율의 평균</x:t>
  </x:si>
  <x:si>
    <x:t>podo.m_m</x:t>
  </x:si>
  <x:si>
    <x:t>theone_none</x:t>
  </x:si>
  <x:si>
    <x:t>yubinee_e</x:t>
  </x:si>
  <x:si>
    <x:t>2025.02.04</x:t>
  </x:si>
  <x:si>
    <x:t>베이비페어 홍보</x:t>
  </x:si>
  <x:si>
    <x:t>11~12 반응률</x:t>
  </x:si>
  <x:si>
    <x:t>2025.01.13</x:t>
  </x:si>
  <x:si>
    <x:t>우리가 한 것 전체</x:t>
  </x:si>
  <x:si>
    <x:t>2025.02.17</x:t>
  </x:si>
  <x:si>
    <x:t>나머지 4개 픽</x:t>
  </x:si>
  <x:si>
    <x:t>jjeoung90</x:t>
  </x:si>
  <x:si>
    <x:t>11~12 평균</x:t>
  </x:si>
  <x:si>
    <x:t>2024.03.20</x:t>
  </x:si>
  <x:si>
    <x:t>hyunseo.84</x:t>
  </x:si>
  <x:si>
    <x:t>베이비페어 브이로그</x:t>
  </x:si>
  <x:si>
    <x:t>aer_fdewq</x:t>
  </x:si>
  <x:si>
    <x:t>yeeun922</x:t>
  </x:si>
  <x:si>
    <x:t>녹용체험 반말ver.</x:t>
  </x:si>
  <x:si>
    <x:t>한동팀장은 근무중</x:t>
  </x:si>
  <x:si>
    <x:t>첫 업로드 오후 6시</x:t>
  </x:si>
  <x:si>
    <x:t>쉐이크 ASMR</x:t>
  </x:si>
  <x:si>
    <x:t>참여율7개모두</x:t>
  </x:si>
  <x:si>
    <x:t>2025년</x:t>
  </x:si>
  <x:si>
    <x:t>팔로워 유무</x:t>
  </x:si>
  <x:si>
    <x:t>산술평균4</x:t>
  </x:si>
  <x:si>
    <x:t>7개 전부</x:t>
  </x:si>
  <x:si>
    <x:t>가중평균1</x:t>
  </x:si>
  <x:si>
    <x:t>이벤트제외</x:t>
  </x:si>
  <x:si>
    <x:t>굿띵챌린지</x:t>
  </x:si>
  <x:si>
    <x:t>산술평균1</x:t>
  </x:si>
  <x:si>
    <x:t>yo._.ny</x:t>
  </x:si>
  <x:si>
    <x:t>23일꺼</x:t>
  </x:si>
  <x:si>
    <x:t>19일꺼</x:t>
  </x:si>
  <x:si>
    <x:t>이벤트뺀것</x:t>
  </x:si>
  <x:si>
    <x:t xml:space="preserve">11~12 </x:t>
  </x:si>
  <x:si>
    <x:t>22일꺼</x:t>
  </x:si>
  <x:si>
    <x:t>가중평균2</x:t>
  </x:si>
  <x:si>
    <x:t>2개콘텐츠</x:t>
  </x:si>
  <x:si>
    <x:t>가중평균3</x:t>
  </x:si>
  <x:si>
    <x:t>태그명수</x:t>
  </x:si>
  <x:si>
    <x:t>콘텐츠명</x:t>
  </x:si>
  <x:si>
    <x:t>녹용칼슘스틱</x:t>
  </x:si>
  <x:si>
    <x:t>20일꺼</x:t>
  </x:si>
  <x:si>
    <x:t>녹녹디어</x:t>
  </x:si>
  <x:si>
    <x:t>쉐이크 홍보</x:t>
  </x:si>
  <x:si>
    <x:t>도달된 계정</x:t>
  </x:si>
  <x:si>
    <x:t>업로드 날짜</x:t>
  </x:si>
  <x:si>
    <x:t>(반응률3배)</x:t>
  </x:si>
  <x:si>
    <x:t>참여한 계정</x:t>
  </x:si>
  <x:si>
    <x:t>젤리 ASMR</x:t>
  </x:si>
  <x:si>
    <x:t>이전 총 평균</x:t>
  </x:si>
  <x:si>
    <x:t>저속노화</x:t>
  </x:si>
  <x:si>
    <x:t>I._.rae</x:t>
  </x:si>
  <x:si>
    <x:t>이전 총</x:t>
  </x:si>
  <x:si>
    <x:t>녹용체험</x:t>
  </x:si>
  <x:si>
    <x:t>명함이벤트</x:t>
  </x:si>
  <x:si>
    <x:t>6~12 평균</x:t>
  </x:si>
  <x:si>
    <x:t>j_wa_w</x:t>
  </x:si>
  <x:si>
    <x:t>6~12</x:t>
  </x:si>
  <x:si>
    <x:t>녹용효능</x:t>
  </x:si>
  <x:si>
    <x:t>좋아요 유무</x:t>
  </x:si>
  <x:si>
    <x:t>팔로워수</x:t>
  </x:si>
  <x:si>
    <x:t>soyun10</x:t>
  </x:si>
  <x:si>
    <x:t>산술평균3</x:t>
  </x:si>
  <x:si>
    <x:t>가중평균4</x:t>
  </x:si>
  <x:si>
    <x:t>이벤트제외평균</x:t>
  </x:si>
  <x:si>
    <x:t>산술평균2</x:t>
  </x:si>
  <x:si>
    <x:t>21일꺼</x:t>
  </x:si>
  <x:si>
    <x:t>이게 진짜 이벤트 제외.</x:t>
  </x:si>
  <x:si>
    <x:t>2025.5.13 오후 3시</x:t>
  </x:si>
  <x:si>
    <x:t>2025.6.4 오후 3시</x:t>
  </x:si>
  <x:si>
    <x:t>2025.5.15 오후 8시</x:t>
  </x:si>
  <x:si>
    <x:t>2025.5.14 오후 3시</x:t>
  </x:si>
  <x:si>
    <x:t>jiyeon1201_luv</x:t>
  </x:si>
  <x:si>
    <x:t>6~12인데 9뺌 참여율</x:t>
  </x:si>
  <x:si>
    <x:t>2025.5.12 오후 3시</x:t>
  </x:si>
  <x:si>
    <x:t>우리가 한 것 전체 평균</x:t>
  </x:si>
  <x:si>
    <x:t>2025.5.23 오후 8시</x:t>
  </x:si>
  <x:si>
    <x:t>KPI(3배): 14.40</x:t>
  </x:si>
  <x:si>
    <x:t>효능정보형+캐릭터(1)</x:t>
  </x:si>
  <x:si>
    <x:t>its_suminology</x:t>
  </x:si>
  <x:si>
    <x:t>6~12인데 9뺌 평균</x:t>
  </x:si>
  <x:si>
    <x:t>sanghee_0731</x:t>
  </x:si>
  <x:si>
    <x:t>효능정보형+캐릭터(2)</x:t>
  </x:si>
  <x:si>
    <x:t>녹용체험 존댓말ver.</x:t>
  </x:si>
  <x:si>
    <x:t>ppo_kki12.07</x:t>
  </x:si>
  <x:si>
    <x:t>2025.5.7 오후 7시</x:t>
  </x:si>
  <x:si>
    <x:t>2025.5.17 오후 4시</x:t>
  </x:si>
  <x:si>
    <x:t>KPI(3배): 7.84</x:t>
  </x:si>
  <x:si>
    <x:t>437</x:t>
  </x:si>
  <x:si>
    <x:t>444</x:t>
  </x:si>
  <x:si>
    <x:t>좋아요</x:t>
  </x:si>
  <x:si>
    <x:t>7개</x:t>
  </x:si>
  <x:si>
    <x:t>이벤트</x:t>
  </x:si>
  <x:si>
    <x:t>451</x:t>
  </x:si>
  <x:si>
    <x:t>참여율</x:t>
  </x:si>
  <x:si>
    <x:t>정보형</x:t>
  </x:si>
  <x:si>
    <x:t>6개</x:t>
  </x:si>
  <x:si>
    <x:t>후킹형</x:t>
  </x:si>
  <x:si>
    <x:t>댓글</x:t>
  </x:si>
  <x:si>
    <x:t>438</x:t>
  </x:si>
  <x:si>
    <x:t>440</x:t>
  </x:si>
  <x:si>
    <x:t>재생수</x:t>
  </x:si>
  <x:si>
    <x:t>반응률</x:t>
  </x:si>
  <x:si>
    <x:t>443</x:t>
  </x:si>
  <x:si>
    <x:t>11개</x:t>
  </x:si>
  <x:si>
    <x:t>비고</x:t>
  </x:si>
  <x:si>
    <x:t>조회수</x:t>
  </x:si>
  <x:si>
    <x:t>아이디</x:t>
  </x:si>
  <x:si>
    <x:t>흥미형</x:t>
  </x:si>
  <x:si>
    <x:t>날짜</x:t>
  </x:si>
  <x:si>
    <x:t>평균1</x:t>
  </x:si>
  <x:si>
    <x:t>-</x:t>
  </x:si>
  <x:si>
    <x:t>12개</x:t>
  </x:si>
  <x:si>
    <x:t>구분</x:t>
  </x:si>
  <x:si>
    <x:t>O</x:t>
  </x:si>
  <x:si>
    <x:t>446</x:t>
  </x:si>
  <x:si>
    <x:t>439</x:t>
  </x:si>
  <x:si>
    <x:t>참여률</x:t>
  </x:si>
  <x:si>
    <x:t>9개</x:t>
  </x:si>
  <x:si>
    <x:t>반응율</x:t>
  </x:si>
  <x:si>
    <x:t>평균2</x:t>
  </x:si>
  <x:si>
    <x:t>공유</x:t>
  </x:si>
  <x:si>
    <x:t>전부</x:t>
  </x:si>
  <x:si>
    <x:t>저장</x:t>
  </x:si>
  <x:si>
    <x:t>X</x:t>
  </x:si>
  <x:si>
    <x:t>10개</x:t>
  </x:si>
  <x:si>
    <x:t>2025.5.13 오후 10시</x:t>
  </x:si>
  <x:si>
    <x:t>5/7 오후 7시 20분경 업로드</x:t>
  </x:si>
  <x:si>
    <x:t>2025.6.5 오전 9시 30분</x:t>
  </x:si>
  <x:si>
    <x:t>2025.5.22 오전 10시</x:t>
  </x:si>
  <x:si>
    <x:t>2025.5.12 오후 10시</x:t>
  </x:si>
  <x:si>
    <x:t>2025.5.21 오후 11시</x:t>
  </x:si>
  <x:si>
    <x:t>2025.5.19 오후 10시</x:t>
  </x:si>
  <x:si>
    <x:t>5/23 금 오후 6시 업로드</x:t>
  </x:si>
  <x:si>
    <x:t>2025.5.20 오후 10시</x:t>
  </x:si>
  <x:si>
    <x:t>2025.5.16 오후 12시</x:t>
  </x:si>
  <x:si>
    <x:t>2025.5.16 오후 10시</x:t>
  </x:si>
  <x:si>
    <x:t>2025.5.13 오전 11시</x:t>
  </x:si>
  <x:si>
    <x:t>2025.5.16 오전 10시</x:t>
  </x:si>
  <x:si>
    <x:t>첫 업로드 오후 7시 30분 업로드</x:t>
  </x:si>
  <x:si>
    <x:t>진심환, 진액, 칼슘스틱 등 홍보</x:t>
  </x:si>
  <x:si>
    <x:t>2025.6.9 오후 4시 20분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</x:si>
</x:sst>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\ am/pm\ h:mm:ss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Arial"/>
          <x:sz val="11"/>
          <x:color rgb="ff000000"/>
          <x:strike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ffff"/>
        <x:bgColor rgb="ffffffff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double">
        <x:color rgb="ff000000"/>
      </x:right>
      <x:top style="thin">
        <x:color rgb="ff00000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6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Alignment="1">
      <x:alignment horizontal="general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0" fontId="7" fillId="0" borderId="5" xfId="0" applyNumberFormat="1" applyFont="1" applyBorder="1" applyAlignment="1">
      <x:alignment horizontal="general" vertical="bottom"/>
    </x:xf>
    <x:xf numFmtId="164" fontId="7" fillId="0" borderId="0" xfId="0" applyNumberFormat="1" applyFont="1" applyAlignment="1">
      <x:alignment horizontal="left" vertical="bottom"/>
    </x:xf>
    <x:xf numFmtId="0" fontId="7" fillId="0" borderId="5" xfId="0" applyNumberFormat="1" applyFont="1" applyBorder="1" applyAlignment="1">
      <x:alignment horizontal="general" vertical="bottom"/>
    </x:xf>
    <x:xf numFmtId="0" fontId="7" fillId="0" borderId="0" xfId="0" applyNumberFormat="1" applyFont="1" applyAlignment="1">
      <x:alignment horizontal="left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164" fontId="7" fillId="0" borderId="0" xfId="0" applyNumberFormat="1" applyFont="1" applyAlignment="1">
      <x:alignment horizontal="general" vertical="bottom"/>
    </x:xf>
    <x:xf numFmtId="0" fontId="7" fillId="3" borderId="0" xfId="0" applyNumberFormat="1" applyFont="1" applyFill="1" applyAlignment="1">
      <x:alignment horizontal="general" vertical="bottom"/>
    </x:xf>
    <x:xf numFmtId="0" fontId="7" fillId="4" borderId="0" xfId="0" applyNumberFormat="1" applyFont="1" applyFill="1" applyAlignme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x:xf numFmtId="0" fontId="7" fillId="0" borderId="0" xfId="0" applyFont="1" applyAlignment="1">
      <x:alignment horizontal="left" vertical="bottom"/>
    </x:xf>
    <x:xf numFmtId="0" fontId="7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0" fillId="0" borderId="0" xfId="0" applyNumberFormat="1">
      <x:alignment horizontal="general" vertical="center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0" fillId="5" borderId="6" xfId="0" applyFill="1" applyBorder="1">
      <x:alignment horizontal="general" vertical="center"/>
    </x:xf>
    <x:xf numFmtId="0" fontId="0" fillId="6" borderId="6" xfId="0" applyFill="1" applyBorder="1">
      <x:alignment horizontal="general" vertical="center"/>
    </x:xf>
    <x:xf numFmtId="0" fontId="0" fillId="6" borderId="6" xfId="1" applyFont="1" applyFill="1" applyBorder="1" applyAlignment="1">
      <x:alignment horizontal="general" vertical="center"/>
    </x:xf>
    <x:xf numFmtId="0" fontId="7" fillId="0" borderId="7" xfId="0" applyFont="1" applyBorder="1" applyAlignment="1">
      <x:alignment horizontal="general" vertical="bottom"/>
    </x:xf>
    <x:xf numFmtId="0" fontId="7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x:xf numFmtId="0" fontId="0" fillId="7" borderId="0" xfId="0" applyFill="1">
      <x:alignment horizontal="general" vertical="center"/>
    </x:xf>
    <x:xf numFmtId="0" fontId="0" fillId="7" borderId="0" xfId="0" applyNumberFormat="1" applyFont="1" applyFill="1" applyAlignment="1">
      <x:alignment horizontal="general" vertical="bottom"/>
    </x:xf>
    <x:xf numFmtId="0" fontId="7" fillId="4" borderId="0" xfId="0" applyFont="1" applyFill="1" applyAlignment="1">
      <x:alignment horizontal="general" vertical="bottom"/>
    </x:xf>
    <x:xf numFmtId="0" fontId="7" fillId="3" borderId="0" xfId="0" applyFont="1" applyFill="1" applyAlignment="1">
      <x:alignment horizontal="general" vertical="bottom"/>
    </x:xf>
    <x:xf numFmtId="0" fontId="7" fillId="8" borderId="0" xfId="0" applyFont="1" applyFill="1" applyAlignment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00"/>
  <x:sheetViews>
    <x:sheetView topLeftCell="A55" zoomScaleNormal="100" zoomScaleSheetLayoutView="75" workbookViewId="0">
      <x:pane xSplit="2" ySplit="0" topLeftCell="C55" activePane="topRight" state="frozen"/>
      <x:selection pane="topRight" activeCell="L81" activeCellId="0" sqref="A70:L81"/>
    </x:sheetView>
  </x:sheetViews>
  <x:sheetFormatPr defaultColWidth="12.62890625" defaultRowHeight="15.75" customHeight="1"/>
  <x:cols>
    <x:col min="1" max="1" width="17.5" style="12" customWidth="1"/>
    <x:col min="2" max="2" width="19.62890625" style="12" customWidth="1"/>
    <x:col min="14" max="14" width="37.37890625" style="12" customWidth="1"/>
    <x:col min="15" max="15" width="17.25" style="12" customWidth="1"/>
  </x:cols>
  <x:sheetData>
    <x:row r="1" spans="1:14" ht="17.149999999999999">
      <x:c r="A1" s="13" t="s">
        <x:v>128</x:v>
      </x:c>
      <x:c r="B1" s="14" t="s">
        <x:v>58</x:v>
      </x:c>
      <x:c r="C1" s="15" t="s">
        <x:v>132</x:v>
      </x:c>
      <x:c r="D1" s="15" t="s">
        <x:v>120</x:v>
      </x:c>
      <x:c r="E1" s="15" t="s">
        <x:v>63</x:v>
      </x:c>
      <x:c r="F1" s="15" t="s">
        <x:v>66</x:v>
      </x:c>
      <x:c r="G1" s="15" t="s">
        <x:v>109</x:v>
      </x:c>
      <x:c r="H1" s="15" t="s">
        <x:v>140</x:v>
      </x:c>
      <x:c r="I1" s="15" t="s">
        <x:v>117</x:v>
      </x:c>
      <x:c r="J1" s="15" t="s">
        <x:v>142</x:v>
      </x:c>
      <x:c r="K1" s="16" t="s">
        <x:v>136</x:v>
      </x:c>
      <x:c r="L1" s="16" t="s">
        <x:v>138</x:v>
      </x:c>
      <x:c r="M1" s="17" t="s">
        <x:v>79</x:v>
      </x:c>
      <x:c r="N1" s="18" t="s">
        <x:v>124</x:v>
      </x:c>
    </x:row>
    <x:row r="2" spans="1:15" ht="16.399999999999999">
      <x:c r="A2" s="25" t="s">
        <x:v>104</x:v>
      </x:c>
      <x:c r="B2" s="20" t="s">
        <x:v>35</x:v>
      </x:c>
      <x:c r="C2" s="21" t="s">
        <x:v>114</x:v>
      </x:c>
      <x:c r="D2" s="19">
        <x:v>4456</x:v>
      </x:c>
      <x:c r="E2" s="19">
        <x:v>3751</x:v>
      </x:c>
      <x:c r="F2" s="19">
        <x:v>46</x:v>
      </x:c>
      <x:c r="G2" s="19">
        <x:v>35</x:v>
      </x:c>
      <x:c r="H2" s="19">
        <x:v>28</x:v>
      </x:c>
      <x:c r="I2" s="19">
        <x:v>17</x:v>
      </x:c>
      <x:c r="J2" s="19">
        <x:v>9</x:v>
      </x:c>
      <x:c r="K2" s="22">
        <x:f t="shared" ref="K2:K81" si="0">SUM((G2+I2+J2+H2)/E2)*100</x:f>
        <x:v>2.3727006131698212</x:v>
      </x:c>
      <x:c r="L2" s="22">
        <x:f t="shared" ref="L2:L81" si="1">SUM(F2/E2)*100</x:f>
        <x:v>1.2263396427619302</x:v>
      </x:c>
      <x:c r="M2" s="23" t="s">
        <x:v>118</x:v>
      </x:c>
      <x:c r="N2" s="24" t="s">
        <x:v>146</x:v>
      </x:c>
      <x:c r="O2" s="19"/>
    </x:row>
    <x:row r="3" spans="1:14" ht="16.399999999999999">
      <x:c r="A3" s="25" t="s">
        <x:v>93</x:v>
      </x:c>
      <x:c r="B3" s="20" t="s">
        <x:v>35</x:v>
      </x:c>
      <x:c r="C3" s="21" t="s">
        <x:v>114</x:v>
      </x:c>
      <x:c r="D3" s="19">
        <x:v>4470</x:v>
      </x:c>
      <x:c r="E3" s="19">
        <x:v>3751</x:v>
      </x:c>
      <x:c r="F3" s="19">
        <x:v>46</x:v>
      </x:c>
      <x:c r="G3" s="19">
        <x:v>35</x:v>
      </x:c>
      <x:c r="H3" s="19">
        <x:v>28</x:v>
      </x:c>
      <x:c r="I3" s="19">
        <x:v>17</x:v>
      </x:c>
      <x:c r="J3" s="19">
        <x:v>9</x:v>
      </x:c>
      <x:c r="K3" s="22">
        <x:f t="shared" si="0"/>
        <x:v>2.3727006131698212</x:v>
      </x:c>
      <x:c r="L3" s="22">
        <x:f t="shared" si="1"/>
        <x:v>1.2263396427619302</x:v>
      </x:c>
      <x:c r="M3" s="23" t="s">
        <x:v>118</x:v>
      </x:c>
      <x:c r="N3" s="24"/>
    </x:row>
    <x:row r="4" spans="1:14" ht="16.399999999999999">
      <x:c r="A4" s="27" t="s">
        <x:v>149</x:v>
      </x:c>
      <x:c r="B4" s="20" t="s">
        <x:v>35</x:v>
      </x:c>
      <x:c r="C4" s="21" t="s">
        <x:v>114</x:v>
      </x:c>
      <x:c r="D4" s="19">
        <x:v>4504</x:v>
      </x:c>
      <x:c r="E4" s="19">
        <x:v>3751</x:v>
      </x:c>
      <x:c r="F4" s="19">
        <x:v>46</x:v>
      </x:c>
      <x:c r="G4" s="19">
        <x:v>35</x:v>
      </x:c>
      <x:c r="H4" s="19">
        <x:v>28</x:v>
      </x:c>
      <x:c r="I4" s="19">
        <x:v>17</x:v>
      </x:c>
      <x:c r="J4" s="19">
        <x:v>9</x:v>
      </x:c>
      <x:c r="K4" s="22">
        <x:f t="shared" si="0"/>
        <x:v>2.3727006131698212</x:v>
      </x:c>
      <x:c r="L4" s="22">
        <x:f t="shared" si="1"/>
        <x:v>1.2263396427619302</x:v>
      </x:c>
      <x:c r="M4" s="23" t="s">
        <x:v>118</x:v>
      </x:c>
      <x:c r="N4" s="24"/>
    </x:row>
    <x:row r="5" spans="1:14" ht="16.399999999999999">
      <x:c r="A5" s="27" t="s">
        <x:v>149</x:v>
      </x:c>
      <x:c r="B5" s="20" t="s">
        <x:v>102</x:v>
      </x:c>
      <x:c r="C5" s="21" t="s">
        <x:v>114</x:v>
      </x:c>
      <x:c r="D5" s="19">
        <x:v>1141</x:v>
      </x:c>
      <x:c r="E5" s="19">
        <x:v>939</x:v>
      </x:c>
      <x:c r="F5" s="19">
        <x:v>13</x:v>
      </x:c>
      <x:c r="G5" s="19">
        <x:v>13</x:v>
      </x:c>
      <x:c r="H5" s="19">
        <x:v>0</x:v>
      </x:c>
      <x:c r="I5" s="19">
        <x:v>3</x:v>
      </x:c>
      <x:c r="J5" s="19">
        <x:v>1</x:v>
      </x:c>
      <x:c r="K5" s="22">
        <x:f t="shared" si="0"/>
        <x:v>1.8104366347177849</x:v>
      </x:c>
      <x:c r="L5" s="22">
        <x:f t="shared" si="1"/>
        <x:v>1.3844515441959531</x:v>
      </x:c>
      <x:c r="M5" s="23" t="s">
        <x:v>118</x:v>
      </x:c>
      <x:c r="N5" s="24" t="s">
        <x:v>1</x:v>
      </x:c>
    </x:row>
    <x:row r="6" spans="1:14" ht="16.399999999999999">
      <x:c r="A6" s="19" t="s">
        <x:v>156</x:v>
      </x:c>
      <x:c r="B6" s="20" t="s">
        <x:v>102</x:v>
      </x:c>
      <x:c r="C6" s="21" t="s">
        <x:v>114</x:v>
      </x:c>
      <x:c r="D6" s="19">
        <x:v>2587</x:v>
      </x:c>
      <x:c r="E6" s="19">
        <x:v>2147</x:v>
      </x:c>
      <x:c r="F6" s="19">
        <x:v>29</x:v>
      </x:c>
      <x:c r="G6" s="19">
        <x:v>25</x:v>
      </x:c>
      <x:c r="H6" s="19">
        <x:v>19</x:v>
      </x:c>
      <x:c r="I6" s="19">
        <x:v>8</x:v>
      </x:c>
      <x:c r="J6" s="19">
        <x:v>2</x:v>
      </x:c>
      <x:c r="K6" s="22">
        <x:f t="shared" si="0"/>
        <x:v>2.5151374010246856</x:v>
      </x:c>
      <x:c r="L6" s="22">
        <x:f t="shared" si="1"/>
        <x:v>1.3507219375873312</x:v>
      </x:c>
      <x:c r="M6" s="23" t="s">
        <x:v>135</x:v>
      </x:c>
      <x:c r="N6" s="24"/>
    </x:row>
    <x:row r="7" spans="1:14" ht="16.399999999999999">
      <x:c r="A7" s="19" t="s">
        <x:v>156</x:v>
      </x:c>
      <x:c r="B7" s="20" t="s">
        <x:v>35</x:v>
      </x:c>
      <x:c r="C7" s="21" t="s">
        <x:v>114</x:v>
      </x:c>
      <x:c r="D7" s="19">
        <x:v>4520</x:v>
      </x:c>
      <x:c r="E7" s="19">
        <x:v>3764</x:v>
      </x:c>
      <x:c r="F7" s="19">
        <x:v>47</x:v>
      </x:c>
      <x:c r="G7" s="19">
        <x:v>36</x:v>
      </x:c>
      <x:c r="H7" s="19">
        <x:v>28</x:v>
      </x:c>
      <x:c r="I7" s="19">
        <x:v>17</x:v>
      </x:c>
      <x:c r="J7" s="19">
        <x:v>9</x:v>
      </x:c>
      <x:c r="K7" s="22">
        <x:f t="shared" si="0"/>
        <x:v>2.3910733262486716</x:v>
      </x:c>
      <x:c r="L7" s="22">
        <x:f t="shared" si="1"/>
        <x:v>1.248671625929862</x:v>
      </x:c>
      <x:c r="M7" s="23" t="s">
        <x:v>135</x:v>
      </x:c>
      <x:c r="N7" s="24"/>
    </x:row>
    <x:row r="8" spans="1:14" ht="16.399999999999999">
      <x:c r="A8" s="27" t="s">
        <x:v>87</x:v>
      </x:c>
      <x:c r="B8" s="20" t="s">
        <x:v>102</x:v>
      </x:c>
      <x:c r="C8" s="21" t="s">
        <x:v>114</x:v>
      </x:c>
      <x:c r="D8" s="19">
        <x:v>2813</x:v>
      </x:c>
      <x:c r="E8" s="19">
        <x:v>2310</x:v>
      </x:c>
      <x:c r="F8" s="19">
        <x:v>32</x:v>
      </x:c>
      <x:c r="G8" s="19">
        <x:v>28</x:v>
      </x:c>
      <x:c r="H8" s="19">
        <x:v>19</x:v>
      </x:c>
      <x:c r="I8" s="19">
        <x:v>8</x:v>
      </x:c>
      <x:c r="J8" s="19">
        <x:v>4</x:v>
      </x:c>
      <x:c r="K8" s="22">
        <x:f t="shared" si="0"/>
        <x:v>2.554112554112554</x:v>
      </x:c>
      <x:c r="L8" s="22">
        <x:f t="shared" si="1"/>
        <x:v>1.3852813852813852</x:v>
      </x:c>
      <x:c r="M8" s="23" t="s">
        <x:v>118</x:v>
      </x:c>
      <x:c r="N8" s="24"/>
    </x:row>
    <x:row r="9" spans="1:14" ht="16.399999999999999">
      <x:c r="A9" s="27" t="s">
        <x:v>145</x:v>
      </x:c>
      <x:c r="B9" s="20" t="s">
        <x:v>102</x:v>
      </x:c>
      <x:c r="C9" s="21" t="s">
        <x:v>114</x:v>
      </x:c>
      <x:c r="D9" s="19">
        <x:v>3735</x:v>
      </x:c>
      <x:c r="E9" s="19">
        <x:v>3094</x:v>
      </x:c>
      <x:c r="F9" s="19">
        <x:v>37</x:v>
      </x:c>
      <x:c r="G9" s="19">
        <x:v>32</x:v>
      </x:c>
      <x:c r="H9" s="19">
        <x:v>21</x:v>
      </x:c>
      <x:c r="I9" s="19">
        <x:v>10</x:v>
      </x:c>
      <x:c r="J9" s="19">
        <x:v>4</x:v>
      </x:c>
      <x:c r="K9" s="22">
        <x:f t="shared" si="0"/>
        <x:v>2.165481577246283</x:v>
      </x:c>
      <x:c r="L9" s="22">
        <x:f t="shared" si="1"/>
        <x:v>1.1958629605688429</x:v>
      </x:c>
      <x:c r="M9" s="23" t="s">
        <x:v>118</x:v>
      </x:c>
      <x:c r="N9" s="24"/>
    </x:row>
    <x:row r="10" spans="1:14" ht="16.399999999999999">
      <x:c r="A10" s="27" t="s">
        <x:v>90</x:v>
      </x:c>
      <x:c r="B10" s="20" t="s">
        <x:v>35</x:v>
      </x:c>
      <x:c r="C10" s="21" t="s">
        <x:v>114</x:v>
      </x:c>
      <x:c r="D10" s="19">
        <x:v>4558</x:v>
      </x:c>
      <x:c r="E10" s="19">
        <x:v>3802</x:v>
      </x:c>
      <x:c r="F10" s="19">
        <x:v>48</x:v>
      </x:c>
      <x:c r="G10" s="19">
        <x:v>37</x:v>
      </x:c>
      <x:c r="H10" s="19">
        <x:v>28</x:v>
      </x:c>
      <x:c r="I10" s="19">
        <x:v>17</x:v>
      </x:c>
      <x:c r="J10" s="19">
        <x:v>9</x:v>
      </x:c>
      <x:c r="K10" s="22">
        <x:f t="shared" si="0"/>
        <x:v>2.3934771173066807</x:v>
      </x:c>
      <x:c r="L10" s="22">
        <x:f t="shared" si="1"/>
        <x:v>1.2624934245134138</x:v>
      </x:c>
      <x:c r="M10" s="23" t="s">
        <x:v>118</x:v>
      </x:c>
      <x:c r="N10" s="24"/>
    </x:row>
    <x:row r="11" spans="1:14" ht="16.399999999999999">
      <x:c r="A11" s="27" t="s">
        <x:v>90</x:v>
      </x:c>
      <x:c r="B11" s="20" t="s">
        <x:v>102</x:v>
      </x:c>
      <x:c r="C11" s="21" t="s">
        <x:v>114</x:v>
      </x:c>
      <x:c r="D11" s="19">
        <x:v>3872</x:v>
      </x:c>
      <x:c r="E11" s="19">
        <x:v>3201</x:v>
      </x:c>
      <x:c r="F11" s="19">
        <x:v>37</x:v>
      </x:c>
      <x:c r="G11" s="19">
        <x:v>32</x:v>
      </x:c>
      <x:c r="H11" s="19">
        <x:v>21</x:v>
      </x:c>
      <x:c r="I11" s="19">
        <x:v>10</x:v>
      </x:c>
      <x:c r="J11" s="19">
        <x:v>4</x:v>
      </x:c>
      <x:c r="K11" s="22">
        <x:f t="shared" si="0"/>
        <x:v>2.0930959075288973</x:v>
      </x:c>
      <x:c r="L11" s="22">
        <x:f t="shared" si="1"/>
        <x:v>1.1558887847547641</x:v>
      </x:c>
      <x:c r="M11" s="23" t="s">
        <x:v>118</x:v>
      </x:c>
      <x:c r="N11" s="24"/>
    </x:row>
    <x:row r="12" spans="1:14" ht="16.399999999999999">
      <x:c r="A12" s="35" t="s">
        <x:v>89</x:v>
      </x:c>
      <x:c r="B12" s="36" t="s">
        <x:v>35</x:v>
      </x:c>
      <x:c r="C12" s="37" t="s">
        <x:v>114</x:v>
      </x:c>
      <x:c r="D12" s="38">
        <x:v>4584</x:v>
      </x:c>
      <x:c r="E12" s="38">
        <x:v>3815</x:v>
      </x:c>
      <x:c r="F12" s="38">
        <x:v>51</x:v>
      </x:c>
      <x:c r="G12" s="38">
        <x:v>40</x:v>
      </x:c>
      <x:c r="H12" s="38">
        <x:v>28</x:v>
      </x:c>
      <x:c r="I12" s="38">
        <x:v>18</x:v>
      </x:c>
      <x:c r="J12" s="38">
        <x:v>10</x:v>
      </x:c>
      <x:c r="K12" s="39">
        <x:f t="shared" si="0"/>
        <x:v>2.5163826998689385</x:v>
      </x:c>
      <x:c r="L12" s="39">
        <x:f t="shared" si="1"/>
        <x:v>1.3368283093053734</x:v>
      </x:c>
      <x:c r="M12" s="23" t="s">
        <x:v>107</x:v>
      </x:c>
      <x:c r="N12" s="40"/>
    </x:row>
    <x:row r="13" spans="1:14" ht="16.399999999999999">
      <x:c r="A13" s="35" t="s">
        <x:v>89</x:v>
      </x:c>
      <x:c r="B13" s="36" t="s">
        <x:v>102</x:v>
      </x:c>
      <x:c r="C13" s="37" t="s">
        <x:v>114</x:v>
      </x:c>
      <x:c r="D13" s="38">
        <x:v>4044</x:v>
      </x:c>
      <x:c r="E13" s="38">
        <x:v>3365</x:v>
      </x:c>
      <x:c r="F13" s="38">
        <x:v>40</x:v>
      </x:c>
      <x:c r="G13" s="38">
        <x:v>34</x:v>
      </x:c>
      <x:c r="H13" s="38">
        <x:v>21</x:v>
      </x:c>
      <x:c r="I13" s="38">
        <x:v>24</x:v>
      </x:c>
      <x:c r="J13" s="38">
        <x:v>7</x:v>
      </x:c>
      <x:c r="K13" s="39">
        <x:f t="shared" si="0"/>
        <x:v>2.5557206537890043</x:v>
      </x:c>
      <x:c r="L13" s="39">
        <x:f t="shared" si="1"/>
        <x:v>1.1887072808320951</x:v>
      </x:c>
      <x:c r="M13" s="23" t="s">
        <x:v>107</x:v>
      </x:c>
      <x:c r="N13" s="40"/>
    </x:row>
    <x:row r="14" spans="1:14" ht="16.399999999999999">
      <x:c r="A14" s="35" t="s">
        <x:v>89</x:v>
      </x:c>
      <x:c r="B14" s="36" t="s">
        <x:v>67</x:v>
      </x:c>
      <x:c r="C14" s="37" t="s">
        <x:v>127</x:v>
      </x:c>
      <x:c r="D14" s="38">
        <x:v>75</x:v>
      </x:c>
      <x:c r="E14" s="38">
        <x:v>12</x:v>
      </x:c>
      <x:c r="F14" s="38">
        <x:v>8</x:v>
      </x:c>
      <x:c r="G14" s="38">
        <x:v>11</x:v>
      </x:c>
      <x:c r="H14" s="38">
        <x:v>0</x:v>
      </x:c>
      <x:c r="I14" s="38">
        <x:v>8</x:v>
      </x:c>
      <x:c r="J14" s="38">
        <x:v>1</x:v>
      </x:c>
      <x:c r="K14" s="39">
        <x:f t="shared" si="0"/>
        <x:v>166.66666666666669</x:v>
      </x:c>
      <x:c r="L14" s="39">
        <x:f t="shared" si="1"/>
        <x:v>66.666666666666657</x:v>
      </x:c>
      <x:c r="M14" s="23" t="s">
        <x:v>107</x:v>
      </x:c>
      <x:c r="N14" s="41" t="s">
        <x:v>158</x:v>
      </x:c>
    </x:row>
    <x:row r="15" spans="1:14" ht="16.399999999999999">
      <x:c r="A15" s="35" t="s">
        <x:v>154</x:v>
      </x:c>
      <x:c r="B15" s="36" t="s">
        <x:v>67</x:v>
      </x:c>
      <x:c r="C15" s="37" t="s">
        <x:v>127</x:v>
      </x:c>
      <x:c r="D15" s="38">
        <x:v>503</x:v>
      </x:c>
      <x:c r="E15" s="38">
        <x:v>307</x:v>
      </x:c>
      <x:c r="F15" s="38">
        <x:v>26</x:v>
      </x:c>
      <x:c r="G15" s="38">
        <x:v>24</x:v>
      </x:c>
      <x:c r="H15" s="38">
        <x:v>15</x:v>
      </x:c>
      <x:c r="I15" s="38">
        <x:v>21</x:v>
      </x:c>
      <x:c r="J15" s="38">
        <x:v>3</x:v>
      </x:c>
      <x:c r="K15" s="39">
        <x:f t="shared" si="0"/>
        <x:v>20.521172638436482</x:v>
      </x:c>
      <x:c r="L15" s="39">
        <x:f t="shared" si="1"/>
        <x:v>8.4690553745928341</x:v>
      </x:c>
      <x:c r="M15" s="23" t="s">
        <x:v>118</x:v>
      </x:c>
      <x:c r="N15" s="40"/>
    </x:row>
    <x:row r="16" spans="1:14" ht="16.399999999999999">
      <x:c r="A16" s="35" t="s">
        <x:v>157</x:v>
      </x:c>
      <x:c r="B16" s="36" t="s">
        <x:v>67</x:v>
      </x:c>
      <x:c r="C16" s="37" t="s">
        <x:v>127</x:v>
      </x:c>
      <x:c r="D16" s="38">
        <x:v>584</x:v>
      </x:c>
      <x:c r="E16" s="38">
        <x:v>353</x:v>
      </x:c>
      <x:c r="F16" s="38">
        <x:v>32</x:v>
      </x:c>
      <x:c r="G16" s="38">
        <x:v>27</x:v>
      </x:c>
      <x:c r="H16" s="38">
        <x:v>15</x:v>
      </x:c>
      <x:c r="I16" s="38">
        <x:v>21</x:v>
      </x:c>
      <x:c r="J16" s="38">
        <x:v>4</x:v>
      </x:c>
      <x:c r="K16" s="39">
        <x:f t="shared" si="0"/>
        <x:v>18.980169971671387</x:v>
      </x:c>
      <x:c r="L16" s="39">
        <x:f t="shared" si="1"/>
        <x:v>9.0651558073654392</x:v>
      </x:c>
      <x:c r="M16" s="23" t="s">
        <x:v>107</x:v>
      </x:c>
      <x:c r="N16" s="40"/>
    </x:row>
    <x:row r="17" spans="1:14" ht="16.399999999999999">
      <x:c r="A17" s="35" t="s">
        <x:v>157</x:v>
      </x:c>
      <x:c r="B17" s="36" t="s">
        <x:v>35</x:v>
      </x:c>
      <x:c r="C17" s="37" t="s">
        <x:v>114</x:v>
      </x:c>
      <x:c r="D17" s="38">
        <x:v>4625</x:v>
      </x:c>
      <x:c r="E17" s="38">
        <x:v>3827</x:v>
      </x:c>
      <x:c r="F17" s="38">
        <x:v>53</x:v>
      </x:c>
      <x:c r="G17" s="38">
        <x:v>42</x:v>
      </x:c>
      <x:c r="H17" s="38">
        <x:v>29</x:v>
      </x:c>
      <x:c r="I17" s="38">
        <x:v>18</x:v>
      </x:c>
      <x:c r="J17" s="38">
        <x:v>10</x:v>
      </x:c>
      <x:c r="K17" s="39">
        <x:f t="shared" si="0"/>
        <x:v>2.5868826757251111</x:v>
      </x:c>
      <x:c r="L17" s="39">
        <x:f t="shared" si="1"/>
        <x:v>1.3848967859942514</x:v>
      </x:c>
      <x:c r="M17" s="23" t="s">
        <x:v>107</x:v>
      </x:c>
      <x:c r="N17" s="40"/>
    </x:row>
    <x:row r="18" spans="1:14" ht="16.399999999999999">
      <x:c r="A18" s="35" t="s">
        <x:v>157</x:v>
      </x:c>
      <x:c r="B18" s="36" t="s">
        <x:v>102</x:v>
      </x:c>
      <x:c r="C18" s="37" t="s">
        <x:v>114</x:v>
      </x:c>
      <x:c r="D18" s="38">
        <x:v>4077</x:v>
      </x:c>
      <x:c r="E18" s="38">
        <x:v>3376</x:v>
      </x:c>
      <x:c r="F18" s="38">
        <x:v>41</x:v>
      </x:c>
      <x:c r="G18" s="38">
        <x:v>35</x:v>
      </x:c>
      <x:c r="H18" s="38">
        <x:v>22</x:v>
      </x:c>
      <x:c r="I18" s="38">
        <x:v>24</x:v>
      </x:c>
      <x:c r="J18" s="38">
        <x:v>7</x:v>
      </x:c>
      <x:c r="K18" s="39">
        <x:f t="shared" si="0"/>
        <x:v>2.6066350710900474</x:v>
      </x:c>
      <x:c r="L18" s="39">
        <x:f t="shared" si="1"/>
        <x:v>1.2144549763033177</x:v>
      </x:c>
      <x:c r="M18" s="23" t="s">
        <x:v>107</x:v>
      </x:c>
      <x:c r="N18" s="40"/>
    </x:row>
    <x:row r="19" spans="1:14" ht="16.399999999999999">
      <x:c r="A19" s="35" t="s">
        <x:v>155</x:v>
      </x:c>
      <x:c r="B19" s="36" t="s">
        <x:v>67</x:v>
      </x:c>
      <x:c r="C19" s="37" t="s">
        <x:v>127</x:v>
      </x:c>
      <x:c r="D19" s="38">
        <x:v>683</x:v>
      </x:c>
      <x:c r="E19" s="38">
        <x:v>403</x:v>
      </x:c>
      <x:c r="F19" s="38">
        <x:v>36</x:v>
      </x:c>
      <x:c r="G19" s="38">
        <x:v>30</x:v>
      </x:c>
      <x:c r="H19" s="38">
        <x:v>16</x:v>
      </x:c>
      <x:c r="I19" s="38">
        <x:v>25</x:v>
      </x:c>
      <x:c r="J19" s="38">
        <x:v>4</x:v>
      </x:c>
      <x:c r="K19" s="39">
        <x:f t="shared" si="0"/>
        <x:v>18.610421836228287</x:v>
      </x:c>
      <x:c r="L19" s="39">
        <x:f t="shared" si="1"/>
        <x:v>8.9330024813895772</x:v>
      </x:c>
      <x:c r="M19" s="23" t="s">
        <x:v>118</x:v>
      </x:c>
      <x:c r="N19" s="40"/>
    </x:row>
    <x:row r="20" spans="1:14" ht="16.399999999999999">
      <x:c r="A20" s="35" t="s">
        <x:v>155</x:v>
      </x:c>
      <x:c r="B20" s="36" t="s">
        <x:v>35</x:v>
      </x:c>
      <x:c r="C20" s="37" t="s">
        <x:v>114</x:v>
      </x:c>
      <x:c r="D20" s="38">
        <x:v>4636</x:v>
      </x:c>
      <x:c r="E20" s="38">
        <x:v>3834</x:v>
      </x:c>
      <x:c r="F20" s="38">
        <x:v>53</x:v>
      </x:c>
      <x:c r="G20" s="38">
        <x:v>42</x:v>
      </x:c>
      <x:c r="H20" s="38">
        <x:v>29</x:v>
      </x:c>
      <x:c r="I20" s="38">
        <x:v>18</x:v>
      </x:c>
      <x:c r="J20" s="38">
        <x:v>10</x:v>
      </x:c>
      <x:c r="K20" s="39">
        <x:f t="shared" si="0"/>
        <x:v>2.5821596244131455</x:v>
      </x:c>
      <x:c r="L20" s="39">
        <x:f t="shared" si="1"/>
        <x:v>1.3823682837767346</x:v>
      </x:c>
      <x:c r="M20" s="23" t="s">
        <x:v>118</x:v>
      </x:c>
      <x:c r="N20" s="40"/>
    </x:row>
    <x:row r="21" spans="1:14" ht="16.399999999999999">
      <x:c r="A21" s="35" t="s">
        <x:v>155</x:v>
      </x:c>
      <x:c r="B21" s="36" t="s">
        <x:v>102</x:v>
      </x:c>
      <x:c r="C21" s="37" t="s">
        <x:v>114</x:v>
      </x:c>
      <x:c r="D21" s="38">
        <x:v>4087</x:v>
      </x:c>
      <x:c r="E21" s="38">
        <x:v>3381</x:v>
      </x:c>
      <x:c r="F21" s="38">
        <x:v>41</x:v>
      </x:c>
      <x:c r="G21" s="38">
        <x:v>35</x:v>
      </x:c>
      <x:c r="H21" s="38">
        <x:v>22</x:v>
      </x:c>
      <x:c r="I21" s="38">
        <x:v>24</x:v>
      </x:c>
      <x:c r="J21" s="38">
        <x:v>7</x:v>
      </x:c>
      <x:c r="K21" s="39">
        <x:f t="shared" si="0"/>
        <x:v>2.6027802425317952</x:v>
      </x:c>
      <x:c r="L21" s="39">
        <x:f t="shared" si="1"/>
        <x:v>1.2126589766341318</x:v>
      </x:c>
      <x:c r="M21" s="23" t="s">
        <x:v>118</x:v>
      </x:c>
      <x:c r="N21" s="40"/>
    </x:row>
    <x:row r="22" spans="1:14" ht="16.399999999999999">
      <x:c r="A22" s="35" t="s">
        <x:v>105</x:v>
      </x:c>
      <x:c r="B22" s="36" t="s">
        <x:v>67</x:v>
      </x:c>
      <x:c r="C22" s="37" t="s">
        <x:v>127</x:v>
      </x:c>
      <x:c r="D22" s="38">
        <x:v>701</x:v>
      </x:c>
      <x:c r="E22" s="38">
        <x:v>407</x:v>
      </x:c>
      <x:c r="F22" s="38">
        <x:v>46</x:v>
      </x:c>
      <x:c r="G22" s="38">
        <x:v>40</x:v>
      </x:c>
      <x:c r="H22" s="38">
        <x:v>16</x:v>
      </x:c>
      <x:c r="I22" s="38">
        <x:v>25</x:v>
      </x:c>
      <x:c r="J22" s="38">
        <x:v>4</x:v>
      </x:c>
      <x:c r="K22" s="39">
        <x:f t="shared" si="0"/>
        <x:v>20.884520884520885</x:v>
      </x:c>
      <x:c r="L22" s="39">
        <x:f t="shared" si="1"/>
        <x:v>11.302211302211303</x:v>
      </x:c>
      <x:c r="M22" s="23" t="s">
        <x:v>119</x:v>
      </x:c>
      <x:c r="N22" s="40"/>
    </x:row>
    <x:row r="23" spans="1:14" ht="16.399999999999999">
      <x:c r="A23" s="35" t="s">
        <x:v>105</x:v>
      </x:c>
      <x:c r="B23" s="36" t="s">
        <x:v>35</x:v>
      </x:c>
      <x:c r="C23" s="37" t="s">
        <x:v>114</x:v>
      </x:c>
      <x:c r="D23" s="38">
        <x:v>4643</x:v>
      </x:c>
      <x:c r="E23" s="38">
        <x:v>3834</x:v>
      </x:c>
      <x:c r="F23" s="38">
        <x:v>53</x:v>
      </x:c>
      <x:c r="G23" s="38">
        <x:v>42</x:v>
      </x:c>
      <x:c r="H23" s="38">
        <x:v>29</x:v>
      </x:c>
      <x:c r="I23" s="38">
        <x:v>18</x:v>
      </x:c>
      <x:c r="J23" s="38">
        <x:v>10</x:v>
      </x:c>
      <x:c r="K23" s="39">
        <x:f t="shared" si="0"/>
        <x:v>2.5821596244131455</x:v>
      </x:c>
      <x:c r="L23" s="39">
        <x:f t="shared" si="1"/>
        <x:v>1.3823682837767346</x:v>
      </x:c>
      <x:c r="M23" s="23" t="s">
        <x:v>119</x:v>
      </x:c>
      <x:c r="N23" s="40"/>
    </x:row>
    <x:row r="24" spans="1:14" ht="16.399999999999999">
      <x:c r="A24" s="35" t="s">
        <x:v>105</x:v>
      </x:c>
      <x:c r="B24" s="36" t="s">
        <x:v>102</x:v>
      </x:c>
      <x:c r="C24" s="37" t="s">
        <x:v>114</x:v>
      </x:c>
      <x:c r="D24" s="38">
        <x:v>4100</x:v>
      </x:c>
      <x:c r="E24" s="38">
        <x:v>3381</x:v>
      </x:c>
      <x:c r="F24" s="38">
        <x:v>41</x:v>
      </x:c>
      <x:c r="G24" s="38">
        <x:v>35</x:v>
      </x:c>
      <x:c r="H24" s="38">
        <x:v>22</x:v>
      </x:c>
      <x:c r="I24" s="38">
        <x:v>24</x:v>
      </x:c>
      <x:c r="J24" s="38">
        <x:v>7</x:v>
      </x:c>
      <x:c r="K24" s="39">
        <x:f t="shared" si="0"/>
        <x:v>2.6027802425317952</x:v>
      </x:c>
      <x:c r="L24" s="39">
        <x:f t="shared" si="1"/>
        <x:v>1.2126589766341318</x:v>
      </x:c>
      <x:c r="M24" s="23" t="s">
        <x:v>119</x:v>
      </x:c>
      <x:c r="N24" s="40"/>
    </x:row>
    <x:row r="25" spans="1:14" ht="16.399999999999999">
      <x:c r="A25" s="38" t="s">
        <x:v>151</x:v>
      </x:c>
      <x:c r="B25" s="36" t="s">
        <x:v>35</x:v>
      </x:c>
      <x:c r="C25" s="37" t="s">
        <x:v>114</x:v>
      </x:c>
      <x:c r="D25" s="38">
        <x:v>4666</x:v>
      </x:c>
      <x:c r="E25" s="38">
        <x:v>3840</x:v>
      </x:c>
      <x:c r="F25" s="38">
        <x:v>53</x:v>
      </x:c>
      <x:c r="G25" s="38">
        <x:v>42</x:v>
      </x:c>
      <x:c r="H25" s="38">
        <x:v>29</x:v>
      </x:c>
      <x:c r="I25" s="38">
        <x:v>18</x:v>
      </x:c>
      <x:c r="J25" s="38">
        <x:v>10</x:v>
      </x:c>
      <x:c r="K25" s="42">
        <x:f t="shared" si="0"/>
        <x:v>2.578125</x:v>
      </x:c>
      <x:c r="L25" s="42">
        <x:f t="shared" si="1"/>
        <x:v>1.3802083333333333</x:v>
      </x:c>
      <x:c r="M25" s="23" t="s">
        <x:v>119</x:v>
      </x:c>
      <x:c r="N25" s="43"/>
    </x:row>
    <x:row r="26" spans="1:14" ht="16.399999999999999">
      <x:c r="A26" s="38" t="s">
        <x:v>151</x:v>
      </x:c>
      <x:c r="B26" s="36" t="s">
        <x:v>102</x:v>
      </x:c>
      <x:c r="C26" s="37" t="s">
        <x:v>114</x:v>
      </x:c>
      <x:c r="D26" s="38">
        <x:v>4145</x:v>
      </x:c>
      <x:c r="E26" s="38">
        <x:v>3407</x:v>
      </x:c>
      <x:c r="F26" s="38">
        <x:v>42</x:v>
      </x:c>
      <x:c r="G26" s="38">
        <x:v>35</x:v>
      </x:c>
      <x:c r="H26" s="38">
        <x:v>22</x:v>
      </x:c>
      <x:c r="I26" s="38">
        <x:v>25</x:v>
      </x:c>
      <x:c r="J26" s="38">
        <x:v>8</x:v>
      </x:c>
      <x:c r="K26" s="42">
        <x:f t="shared" si="0"/>
        <x:v>2.6416201937188144</x:v>
      </x:c>
      <x:c r="L26" s="42">
        <x:f t="shared" si="1"/>
        <x:v>1.2327560904021133</x:v>
      </x:c>
      <x:c r="M26" s="23" t="s">
        <x:v>119</x:v>
      </x:c>
      <x:c r="N26" s="43"/>
    </x:row>
    <x:row r="27" spans="1:14" ht="16.399999999999999">
      <x:c r="A27" s="38" t="s">
        <x:v>151</x:v>
      </x:c>
      <x:c r="B27" s="36" t="s">
        <x:v>67</x:v>
      </x:c>
      <x:c r="C27" s="37" t="s">
        <x:v>127</x:v>
      </x:c>
      <x:c r="D27" s="38">
        <x:v>741</x:v>
      </x:c>
      <x:c r="E27" s="38">
        <x:v>417</x:v>
      </x:c>
      <x:c r="F27" s="38">
        <x:v>36</x:v>
      </x:c>
      <x:c r="G27" s="38">
        <x:v>30</x:v>
      </x:c>
      <x:c r="H27" s="38">
        <x:v>16</x:v>
      </x:c>
      <x:c r="I27" s="38">
        <x:v>25</x:v>
      </x:c>
      <x:c r="J27" s="38">
        <x:v>4</x:v>
      </x:c>
      <x:c r="K27" s="42">
        <x:f t="shared" si="0"/>
        <x:v>17.985611510791365</x:v>
      </x:c>
      <x:c r="L27" s="42">
        <x:f t="shared" si="1"/>
        <x:v>8.6330935251798557</x:v>
      </x:c>
      <x:c r="M27" s="23" t="s">
        <x:v>119</x:v>
      </x:c>
      <x:c r="N27" s="43"/>
    </x:row>
    <x:row r="28" spans="1:14" ht="16.399999999999999">
      <x:c r="A28" s="38" t="s">
        <x:v>151</x:v>
      </x:c>
      <x:c r="B28" s="36" t="s">
        <x:v>38</x:v>
      </x:c>
      <x:c r="C28" s="37" t="s">
        <x:v>127</x:v>
      </x:c>
      <x:c r="D28" s="38">
        <x:v>437</x:v>
      </x:c>
      <x:c r="E28" s="38">
        <x:v>346</x:v>
      </x:c>
      <x:c r="F28" s="38">
        <x:v>8</x:v>
      </x:c>
      <x:c r="G28" s="38">
        <x:v>9</x:v>
      </x:c>
      <x:c r="H28" s="38">
        <x:v>12</x:v>
      </x:c>
      <x:c r="I28" s="38">
        <x:v>5</x:v>
      </x:c>
      <x:c r="J28" s="38">
        <x:v>4</x:v>
      </x:c>
      <x:c r="K28" s="42">
        <x:f t="shared" si="0"/>
        <x:v>8.6705202312138727</x:v>
      </x:c>
      <x:c r="L28" s="42">
        <x:f t="shared" si="1"/>
        <x:v>2.3121387283236992</x:v>
      </x:c>
      <x:c r="M28" s="23" t="s">
        <x:v>119</x:v>
      </x:c>
      <x:c r="N28" s="40" t="s">
        <x:v>37</x:v>
      </x:c>
    </x:row>
    <x:row r="29" spans="1:14" ht="16.399999999999999">
      <x:c r="A29" s="38" t="s">
        <x:v>153</x:v>
      </x:c>
      <x:c r="B29" s="36" t="s">
        <x:v>35</x:v>
      </x:c>
      <x:c r="C29" s="37" t="s">
        <x:v>114</x:v>
      </x:c>
      <x:c r="D29" s="38">
        <x:v>4679</x:v>
      </x:c>
      <x:c r="E29" s="38">
        <x:v>3840</x:v>
      </x:c>
      <x:c r="F29" s="38">
        <x:v>53</x:v>
      </x:c>
      <x:c r="G29" s="38">
        <x:v>42</x:v>
      </x:c>
      <x:c r="H29" s="38">
        <x:v>29</x:v>
      </x:c>
      <x:c r="I29" s="38">
        <x:v>18</x:v>
      </x:c>
      <x:c r="J29" s="38">
        <x:v>10</x:v>
      </x:c>
      <x:c r="K29" s="45">
        <x:f t="shared" si="0"/>
        <x:v>2.578125</x:v>
      </x:c>
      <x:c r="L29" s="45">
        <x:f t="shared" si="1"/>
        <x:v>1.3802083333333333</x:v>
      </x:c>
      <x:c r="M29" s="23" t="s">
        <x:v>119</x:v>
      </x:c>
      <x:c r="N29" s="26"/>
    </x:row>
    <x:row r="30" spans="1:14" ht="16.399999999999999">
      <x:c r="A30" s="38" t="s">
        <x:v>153</x:v>
      </x:c>
      <x:c r="B30" s="36" t="s">
        <x:v>102</x:v>
      </x:c>
      <x:c r="C30" s="37" t="s">
        <x:v>114</x:v>
      </x:c>
      <x:c r="D30" s="38">
        <x:v>4156</x:v>
      </x:c>
      <x:c r="E30" s="38">
        <x:v>3407</x:v>
      </x:c>
      <x:c r="F30" s="38">
        <x:v>42</x:v>
      </x:c>
      <x:c r="G30" s="38">
        <x:v>35</x:v>
      </x:c>
      <x:c r="H30" s="38">
        <x:v>22</x:v>
      </x:c>
      <x:c r="I30" s="38">
        <x:v>25</x:v>
      </x:c>
      <x:c r="J30" s="38">
        <x:v>8</x:v>
      </x:c>
      <x:c r="K30" s="45">
        <x:f t="shared" si="0"/>
        <x:v>2.6416201937188144</x:v>
      </x:c>
      <x:c r="L30" s="45">
        <x:f t="shared" si="1"/>
        <x:v>1.2327560904021133</x:v>
      </x:c>
      <x:c r="M30" s="23" t="s">
        <x:v>119</x:v>
      </x:c>
      <x:c r="N30" s="26"/>
    </x:row>
    <x:row r="31" spans="1:14" ht="16.399999999999999">
      <x:c r="A31" s="38" t="s">
        <x:v>153</x:v>
      </x:c>
      <x:c r="B31" s="36" t="s">
        <x:v>67</x:v>
      </x:c>
      <x:c r="C31" s="37" t="s">
        <x:v>127</x:v>
      </x:c>
      <x:c r="D31" s="38">
        <x:v>760</x:v>
      </x:c>
      <x:c r="E31" s="38">
        <x:v>420</x:v>
      </x:c>
      <x:c r="F31" s="38">
        <x:v>36</x:v>
      </x:c>
      <x:c r="G31" s="38">
        <x:v>30</x:v>
      </x:c>
      <x:c r="H31" s="38">
        <x:v>16</x:v>
      </x:c>
      <x:c r="I31" s="38">
        <x:v>25</x:v>
      </x:c>
      <x:c r="J31" s="38">
        <x:v>4</x:v>
      </x:c>
      <x:c r="K31" s="45">
        <x:f t="shared" si="0"/>
        <x:v>17.857142857142858</x:v>
      </x:c>
      <x:c r="L31" s="45">
        <x:f t="shared" si="1"/>
        <x:v>8.5714285714285712</x:v>
      </x:c>
      <x:c r="M31" s="23" t="s">
        <x:v>119</x:v>
      </x:c>
      <x:c r="N31" s="26"/>
    </x:row>
    <x:row r="32" spans="1:14" ht="16.399999999999999">
      <x:c r="A32" s="38" t="s">
        <x:v>153</x:v>
      </x:c>
      <x:c r="B32" s="36" t="s">
        <x:v>38</x:v>
      </x:c>
      <x:c r="C32" s="37" t="s">
        <x:v>127</x:v>
      </x:c>
      <x:c r="D32" s="38">
        <x:v>553</x:v>
      </x:c>
      <x:c r="E32" s="38">
        <x:v>390</x:v>
      </x:c>
      <x:c r="F32" s="38">
        <x:v>15</x:v>
      </x:c>
      <x:c r="G32" s="38">
        <x:v>37</x:v>
      </x:c>
      <x:c r="H32" s="38">
        <x:v>12</x:v>
      </x:c>
      <x:c r="I32" s="38">
        <x:v>7</x:v>
      </x:c>
      <x:c r="J32" s="38">
        <x:v>4</x:v>
      </x:c>
      <x:c r="K32" s="45">
        <x:f t="shared" si="0"/>
        <x:v>15.384615384615385</x:v>
      </x:c>
      <x:c r="L32" s="45">
        <x:f t="shared" si="1"/>
        <x:v>3.8461538461538463</x:v>
      </x:c>
      <x:c r="M32" s="23" t="s">
        <x:v>119</x:v>
      </x:c>
      <x:c r="N32" s="26"/>
    </x:row>
    <x:row r="33" spans="1:14" ht="16.399999999999999">
      <x:c r="A33" s="38" t="s">
        <x:v>150</x:v>
      </x:c>
      <x:c r="B33" s="36" t="s">
        <x:v>36</x:v>
      </x:c>
      <x:c r="C33" s="37" t="s">
        <x:v>114</x:v>
      </x:c>
      <x:c r="D33" s="38">
        <x:v>496</x:v>
      </x:c>
      <x:c r="E33" s="38">
        <x:v>349</x:v>
      </x:c>
      <x:c r="F33" s="38">
        <x:v>14</x:v>
      </x:c>
      <x:c r="G33" s="38">
        <x:v>15</x:v>
      </x:c>
      <x:c r="H33" s="38">
        <x:v>12</x:v>
      </x:c>
      <x:c r="I33" s="38">
        <x:v>5</x:v>
      </x:c>
      <x:c r="J33" s="38">
        <x:v>4</x:v>
      </x:c>
      <x:c r="K33" s="46">
        <x:f t="shared" si="0"/>
        <x:v>10.315186246418339</x:v>
      </x:c>
      <x:c r="L33" s="46">
        <x:f t="shared" si="1"/>
        <x:v>4.0114613180515759</x:v>
      </x:c>
      <x:c r="M33" s="23" t="s">
        <x:v>122</x:v>
      </x:c>
      <x:c r="N33" s="26"/>
    </x:row>
    <x:row r="34" spans="1:14" ht="16.399999999999999">
      <x:c r="A34" s="38" t="s">
        <x:v>150</x:v>
      </x:c>
      <x:c r="B34" s="36" t="s">
        <x:v>35</x:v>
      </x:c>
      <x:c r="C34" s="37" t="s">
        <x:v>114</x:v>
      </x:c>
      <x:c r="D34" s="38">
        <x:v>4697</x:v>
      </x:c>
      <x:c r="E34" s="38">
        <x:v>3867</x:v>
      </x:c>
      <x:c r="F34" s="38">
        <x:v>54</x:v>
      </x:c>
      <x:c r="G34" s="38">
        <x:v>43</x:v>
      </x:c>
      <x:c r="H34" s="38">
        <x:v>29</x:v>
      </x:c>
      <x:c r="I34" s="38">
        <x:v>19</x:v>
      </x:c>
      <x:c r="J34" s="38">
        <x:v>11</x:v>
      </x:c>
      <x:c r="K34" s="46">
        <x:f t="shared" si="0"/>
        <x:v>2.6377036462373935</x:v>
      </x:c>
      <x:c r="L34" s="46">
        <x:f t="shared" si="1"/>
        <x:v>1.3964313421256789</x:v>
      </x:c>
      <x:c r="M34" s="23" t="s">
        <x:v>122</x:v>
      </x:c>
      <x:c r="N34" s="26"/>
    </x:row>
    <x:row r="35" spans="1:14" ht="16.399999999999999">
      <x:c r="A35" s="38" t="s">
        <x:v>150</x:v>
      </x:c>
      <x:c r="B35" s="36" t="s">
        <x:v>102</x:v>
      </x:c>
      <x:c r="C35" s="37" t="s">
        <x:v>114</x:v>
      </x:c>
      <x:c r="D35" s="38">
        <x:v>4172</x:v>
      </x:c>
      <x:c r="E35" s="38">
        <x:v>3418</x:v>
      </x:c>
      <x:c r="F35" s="38">
        <x:v>43</x:v>
      </x:c>
      <x:c r="G35" s="38">
        <x:v>36</x:v>
      </x:c>
      <x:c r="H35" s="38">
        <x:v>22</x:v>
      </x:c>
      <x:c r="I35" s="38">
        <x:v>26</x:v>
      </x:c>
      <x:c r="J35" s="38">
        <x:v>9</x:v>
      </x:c>
      <x:c r="K35" s="46">
        <x:f t="shared" si="0"/>
        <x:v>2.7208894090111175</x:v>
      </x:c>
      <x:c r="L35" s="46">
        <x:f t="shared" si="1"/>
        <x:v>1.2580456407255705</x:v>
      </x:c>
      <x:c r="M35" s="23" t="s">
        <x:v>122</x:v>
      </x:c>
      <x:c r="N35" s="26"/>
    </x:row>
    <x:row r="36" spans="1:14" ht="16.399999999999999">
      <x:c r="A36" s="38" t="s">
        <x:v>150</x:v>
      </x:c>
      <x:c r="B36" s="36" t="s">
        <x:v>67</x:v>
      </x:c>
      <x:c r="C36" s="37" t="s">
        <x:v>127</x:v>
      </x:c>
      <x:c r="D36" s="38">
        <x:v>781</x:v>
      </x:c>
      <x:c r="E36" s="38">
        <x:v>425</x:v>
      </x:c>
      <x:c r="F36" s="38">
        <x:v>37</x:v>
      </x:c>
      <x:c r="G36" s="38">
        <x:v>32</x:v>
      </x:c>
      <x:c r="H36" s="38">
        <x:v>16</x:v>
      </x:c>
      <x:c r="I36" s="38">
        <x:v>27</x:v>
      </x:c>
      <x:c r="J36" s="38">
        <x:v>5</x:v>
      </x:c>
      <x:c r="K36" s="46">
        <x:f t="shared" si="0"/>
        <x:v>18.823529411764707</x:v>
      </x:c>
      <x:c r="L36" s="46">
        <x:f t="shared" si="1"/>
        <x:v>8.7058823529411757</x:v>
      </x:c>
      <x:c r="M36" s="23" t="s">
        <x:v>122</x:v>
      </x:c>
      <x:c r="N36" s="26"/>
    </x:row>
    <x:row r="37" spans="1:14" ht="16.399999999999999">
      <x:c r="A37" s="38" t="s">
        <x:v>150</x:v>
      </x:c>
      <x:c r="B37" s="36" t="s">
        <x:v>38</x:v>
      </x:c>
      <x:c r="C37" s="37" t="s">
        <x:v>127</x:v>
      </x:c>
      <x:c r="D37" s="38">
        <x:v>598</x:v>
      </x:c>
      <x:c r="E37" s="38">
        <x:v>408</x:v>
      </x:c>
      <x:c r="F37" s="38">
        <x:v>21</x:v>
      </x:c>
      <x:c r="G37" s="38">
        <x:v>20</x:v>
      </x:c>
      <x:c r="H37" s="38">
        <x:v>12</x:v>
      </x:c>
      <x:c r="I37" s="38">
        <x:v>8</x:v>
      </x:c>
      <x:c r="J37" s="38">
        <x:v>5</x:v>
      </x:c>
      <x:c r="K37" s="46">
        <x:f t="shared" si="0"/>
        <x:v>11.029411764705882</x:v>
      </x:c>
      <x:c r="L37" s="46">
        <x:f t="shared" si="1"/>
        <x:v>5.1470588235294112</x:v>
      </x:c>
      <x:c r="M37" s="23" t="s">
        <x:v>122</x:v>
      </x:c>
      <x:c r="N37" s="26"/>
    </x:row>
    <x:row r="38" spans="1:14" ht="16.399999999999999">
      <x:c r="A38" s="38" t="s">
        <x:v>148</x:v>
      </x:c>
      <x:c r="B38" s="36" t="s">
        <x:v>36</x:v>
      </x:c>
      <x:c r="C38" s="37" t="s">
        <x:v>114</x:v>
      </x:c>
      <x:c r="D38" s="38">
        <x:v>567</x:v>
      </x:c>
      <x:c r="E38" s="38">
        <x:v>393</x:v>
      </x:c>
      <x:c r="F38" s="38">
        <x:v>18</x:v>
      </x:c>
      <x:c r="G38" s="38">
        <x:v>18</x:v>
      </x:c>
      <x:c r="H38" s="38">
        <x:v>12</x:v>
      </x:c>
      <x:c r="I38" s="38">
        <x:v>5</x:v>
      </x:c>
      <x:c r="J38" s="38">
        <x:v>4</x:v>
      </x:c>
      <x:c r="K38" s="46">
        <x:f t="shared" si="0"/>
        <x:v>9.9236641221374047</x:v>
      </x:c>
      <x:c r="L38" s="46">
        <x:f t="shared" si="1"/>
        <x:v>4.5801526717557248</x:v>
      </x:c>
      <x:c r="M38" s="23" t="s">
        <x:v>108</x:v>
      </x:c>
      <x:c r="N38" s="26"/>
    </x:row>
    <x:row r="39" spans="1:14" ht="16.399999999999999">
      <x:c r="A39" s="38" t="s">
        <x:v>148</x:v>
      </x:c>
      <x:c r="B39" s="36" t="s">
        <x:v>38</x:v>
      </x:c>
      <x:c r="C39" s="37" t="s">
        <x:v>127</x:v>
      </x:c>
      <x:c r="D39" s="38">
        <x:v>599</x:v>
      </x:c>
      <x:c r="E39" s="38">
        <x:v>408</x:v>
      </x:c>
      <x:c r="F39" s="38">
        <x:v>21</x:v>
      </x:c>
      <x:c r="G39" s="38">
        <x:v>20</x:v>
      </x:c>
      <x:c r="H39" s="38">
        <x:v>12</x:v>
      </x:c>
      <x:c r="I39" s="38">
        <x:v>8</x:v>
      </x:c>
      <x:c r="J39" s="38">
        <x:v>5</x:v>
      </x:c>
      <x:c r="K39" s="46">
        <x:f t="shared" si="0"/>
        <x:v>11.029411764705882</x:v>
      </x:c>
      <x:c r="L39" s="46">
        <x:f t="shared" si="1"/>
        <x:v>5.1470588235294112</x:v>
      </x:c>
      <x:c r="M39" s="23" t="s">
        <x:v>108</x:v>
      </x:c>
      <x:c r="N39" s="26"/>
    </x:row>
    <x:row r="40" spans="1:14" ht="16.399999999999999">
      <x:c r="A40" s="38" t="s">
        <x:v>148</x:v>
      </x:c>
      <x:c r="B40" s="36" t="s">
        <x:v>67</x:v>
      </x:c>
      <x:c r="C40" s="37" t="s">
        <x:v>127</x:v>
      </x:c>
      <x:c r="D40" s="38">
        <x:v>784</x:v>
      </x:c>
      <x:c r="E40" s="38">
        <x:v>425</x:v>
      </x:c>
      <x:c r="F40" s="38">
        <x:v>38</x:v>
      </x:c>
      <x:c r="G40" s="38">
        <x:v>32</x:v>
      </x:c>
      <x:c r="H40" s="38">
        <x:v>16</x:v>
      </x:c>
      <x:c r="I40" s="38">
        <x:v>27</x:v>
      </x:c>
      <x:c r="J40" s="38">
        <x:v>5</x:v>
      </x:c>
      <x:c r="K40" s="46">
        <x:f t="shared" si="0"/>
        <x:v>18.823529411764707</x:v>
      </x:c>
      <x:c r="L40" s="46">
        <x:f t="shared" si="1"/>
        <x:v>8.9411764705882355</x:v>
      </x:c>
      <x:c r="M40" s="23" t="s">
        <x:v>108</x:v>
      </x:c>
      <x:c r="N40" s="26"/>
    </x:row>
    <x:row r="41" spans="1:14" ht="16.399999999999999">
      <x:c r="A41" s="38" t="s">
        <x:v>148</x:v>
      </x:c>
      <x:c r="B41" s="36" t="s">
        <x:v>102</x:v>
      </x:c>
      <x:c r="C41" s="37" t="s">
        <x:v>114</x:v>
      </x:c>
      <x:c r="D41" s="38">
        <x:v>4175</x:v>
      </x:c>
      <x:c r="E41" s="38">
        <x:v>3423</x:v>
      </x:c>
      <x:c r="F41" s="38">
        <x:v>43</x:v>
      </x:c>
      <x:c r="G41" s="38">
        <x:v>36</x:v>
      </x:c>
      <x:c r="H41" s="38">
        <x:v>22</x:v>
      </x:c>
      <x:c r="I41" s="38">
        <x:v>26</x:v>
      </x:c>
      <x:c r="J41" s="38">
        <x:v>9</x:v>
      </x:c>
      <x:c r="K41" s="46">
        <x:f t="shared" si="0"/>
        <x:v>2.7169149868536371</x:v>
      </x:c>
      <x:c r="L41" s="46">
        <x:f t="shared" si="1"/>
        <x:v>1.2562080046742623</x:v>
      </x:c>
      <x:c r="M41" s="23" t="s">
        <x:v>108</x:v>
      </x:c>
      <x:c r="N41" s="26"/>
    </x:row>
    <x:row r="42" spans="1:14" ht="16.399999999999999">
      <x:c r="A42" s="38" t="s">
        <x:v>148</x:v>
      </x:c>
      <x:c r="B42" s="36" t="s">
        <x:v>35</x:v>
      </x:c>
      <x:c r="C42" s="37" t="s">
        <x:v>114</x:v>
      </x:c>
      <x:c r="D42" s="38">
        <x:v>4700</x:v>
      </x:c>
      <x:c r="E42" s="38">
        <x:v>3867</x:v>
      </x:c>
      <x:c r="F42" s="38">
        <x:v>54</x:v>
      </x:c>
      <x:c r="G42" s="38">
        <x:v>43</x:v>
      </x:c>
      <x:c r="H42" s="38">
        <x:v>29</x:v>
      </x:c>
      <x:c r="I42" s="38">
        <x:v>19</x:v>
      </x:c>
      <x:c r="J42" s="38">
        <x:v>11</x:v>
      </x:c>
      <x:c r="K42" s="46">
        <x:f t="shared" si="0"/>
        <x:v>2.6377036462373935</x:v>
      </x:c>
      <x:c r="L42" s="46">
        <x:f t="shared" si="1"/>
        <x:v>1.3964313421256789</x:v>
      </x:c>
      <x:c r="M42" s="23" t="s">
        <x:v>108</x:v>
      </x:c>
      <x:c r="N42" s="26"/>
    </x:row>
    <x:row r="43" spans="1:14" ht="16.399999999999999">
      <x:c r="A43" s="38" t="s">
        <x:v>95</x:v>
      </x:c>
      <x:c r="B43" s="36" t="s">
        <x:v>36</x:v>
      </x:c>
      <x:c r="C43" s="37" t="s">
        <x:v>114</x:v>
      </x:c>
      <x:c r="D43" s="38">
        <x:v>686</x:v>
      </x:c>
      <x:c r="E43" s="38">
        <x:v>463</x:v>
      </x:c>
      <x:c r="F43" s="38">
        <x:v>21</x:v>
      </x:c>
      <x:c r="G43" s="38">
        <x:v>21</x:v>
      </x:c>
      <x:c r="H43" s="38">
        <x:v>12</x:v>
      </x:c>
      <x:c r="I43" s="38">
        <x:v>7</x:v>
      </x:c>
      <x:c r="J43" s="38">
        <x:v>4</x:v>
      </x:c>
      <x:c r="K43" s="47">
        <x:f t="shared" si="0"/>
        <x:v>9.5032397408207352</x:v>
      </x:c>
      <x:c r="L43" s="47">
        <x:f t="shared" si="1"/>
        <x:v>4.5356371490280782</x:v>
      </x:c>
      <x:c r="M43" s="23" t="s">
        <x:v>108</x:v>
      </x:c>
      <x:c r="N43" s="48"/>
    </x:row>
    <x:row r="44" spans="1:14" ht="16.399999999999999">
      <x:c r="A44" s="38" t="s">
        <x:v>95</x:v>
      </x:c>
      <x:c r="B44" s="36" t="s">
        <x:v>38</x:v>
      </x:c>
      <x:c r="C44" s="37" t="s">
        <x:v>127</x:v>
      </x:c>
      <x:c r="D44" s="38">
        <x:v>624</x:v>
      </x:c>
      <x:c r="E44" s="38">
        <x:v>411</x:v>
      </x:c>
      <x:c r="F44" s="38">
        <x:v>22</x:v>
      </x:c>
      <x:c r="G44" s="38">
        <x:v>21</x:v>
      </x:c>
      <x:c r="H44" s="38">
        <x:v>12</x:v>
      </x:c>
      <x:c r="I44" s="38">
        <x:v>9</x:v>
      </x:c>
      <x:c r="J44" s="38">
        <x:v>5</x:v>
      </x:c>
      <x:c r="K44" s="47">
        <x:f t="shared" si="0"/>
        <x:v>11.435523114355231</x:v>
      </x:c>
      <x:c r="L44" s="47">
        <x:f t="shared" si="1"/>
        <x:v>5.3527980535279802</x:v>
      </x:c>
      <x:c r="M44" s="23" t="s">
        <x:v>108</x:v>
      </x:c>
      <x:c r="N44" s="48"/>
    </x:row>
    <x:row r="45" spans="1:14" ht="16.399999999999999">
      <x:c r="A45" s="38" t="s">
        <x:v>95</x:v>
      </x:c>
      <x:c r="B45" s="36" t="s">
        <x:v>67</x:v>
      </x:c>
      <x:c r="C45" s="37" t="s">
        <x:v>127</x:v>
      </x:c>
      <x:c r="D45" s="38">
        <x:v>810</x:v>
      </x:c>
      <x:c r="E45" s="38">
        <x:v>426</x:v>
      </x:c>
      <x:c r="F45" s="38">
        <x:v>39</x:v>
      </x:c>
      <x:c r="G45" s="38">
        <x:v>33</x:v>
      </x:c>
      <x:c r="H45" s="38">
        <x:v>16</x:v>
      </x:c>
      <x:c r="I45" s="38">
        <x:v>27</x:v>
      </x:c>
      <x:c r="J45" s="38">
        <x:v>5</x:v>
      </x:c>
      <x:c r="K45" s="47">
        <x:f t="shared" si="0"/>
        <x:v>19.014084507042252</x:v>
      </x:c>
      <x:c r="L45" s="47">
        <x:f t="shared" si="1"/>
        <x:v>9.1549295774647899</x:v>
      </x:c>
      <x:c r="M45" s="23" t="s">
        <x:v>108</x:v>
      </x:c>
      <x:c r="N45" s="48"/>
    </x:row>
    <x:row r="46" spans="1:14" ht="16.399999999999999">
      <x:c r="A46" s="38" t="s">
        <x:v>95</x:v>
      </x:c>
      <x:c r="B46" s="36" t="s">
        <x:v>102</x:v>
      </x:c>
      <x:c r="C46" s="37" t="s">
        <x:v>114</x:v>
      </x:c>
      <x:c r="D46" s="38">
        <x:v>4192</x:v>
      </x:c>
      <x:c r="E46" s="38">
        <x:v>3423</x:v>
      </x:c>
      <x:c r="F46" s="38">
        <x:v>45</x:v>
      </x:c>
      <x:c r="G46" s="38">
        <x:v>38</x:v>
      </x:c>
      <x:c r="H46" s="38">
        <x:v>22</x:v>
      </x:c>
      <x:c r="I46" s="38">
        <x:v>26</x:v>
      </x:c>
      <x:c r="J46" s="38">
        <x:v>9</x:v>
      </x:c>
      <x:c r="K46" s="47">
        <x:f t="shared" si="0"/>
        <x:v>2.7753432661408119</x:v>
      </x:c>
      <x:c r="L46" s="47">
        <x:f t="shared" si="1"/>
        <x:v>1.3146362839614372</x:v>
      </x:c>
      <x:c r="M46" s="23" t="s">
        <x:v>108</x:v>
      </x:c>
      <x:c r="N46" s="48"/>
    </x:row>
    <x:row r="47" spans="1:14" ht="16.399999999999999">
      <x:c r="A47" s="38" t="s">
        <x:v>95</x:v>
      </x:c>
      <x:c r="B47" s="36" t="s">
        <x:v>35</x:v>
      </x:c>
      <x:c r="C47" s="37" t="s">
        <x:v>114</x:v>
      </x:c>
      <x:c r="D47" s="38">
        <x:v>4712</x:v>
      </x:c>
      <x:c r="E47" s="38">
        <x:v>3873</x:v>
      </x:c>
      <x:c r="F47" s="38">
        <x:v>55</x:v>
      </x:c>
      <x:c r="G47" s="38">
        <x:v>44</x:v>
      </x:c>
      <x:c r="H47" s="38">
        <x:v>29</x:v>
      </x:c>
      <x:c r="I47" s="38">
        <x:v>19</x:v>
      </x:c>
      <x:c r="J47" s="38">
        <x:v>11</x:v>
      </x:c>
      <x:c r="K47" s="47">
        <x:f t="shared" si="0"/>
        <x:v>2.6594371288406919</x:v>
      </x:c>
      <x:c r="L47" s="47">
        <x:f t="shared" si="1"/>
        <x:v>1.4200877872450297</x:v>
      </x:c>
      <x:c r="M47" s="23" t="s">
        <x:v>108</x:v>
      </x:c>
      <x:c r="N47" s="48"/>
    </x:row>
    <x:row r="48" spans="1:14" ht="16.399999999999999">
      <x:c r="A48" s="38" t="s">
        <x:v>95</x:v>
      </x:c>
      <x:c r="B48" s="36" t="s">
        <x:v>7</x:v>
      </x:c>
      <x:c r="C48" s="37" t="s">
        <x:v>116</x:v>
      </x:c>
      <x:c r="D48" s="38">
        <x:v>739</x:v>
      </x:c>
      <x:c r="E48" s="38">
        <x:v>555</x:v>
      </x:c>
      <x:c r="F48" s="38">
        <x:v>9</x:v>
      </x:c>
      <x:c r="G48" s="38">
        <x:v>11</x:v>
      </x:c>
      <x:c r="H48" s="38">
        <x:v>0</x:v>
      </x:c>
      <x:c r="I48" s="38">
        <x:v>4</x:v>
      </x:c>
      <x:c r="J48" s="38">
        <x:v>3</x:v>
      </x:c>
      <x:c r="K48" s="47">
        <x:f t="shared" si="0"/>
        <x:v>3.2432432432432434</x:v>
      </x:c>
      <x:c r="L48" s="47">
        <x:f t="shared" si="1"/>
        <x:v>1.6216216216216217</x:v>
      </x:c>
      <x:c r="M48" s="23" t="s">
        <x:v>108</x:v>
      </x:c>
      <x:c r="N48" s="40" t="s">
        <x:v>152</x:v>
      </x:c>
    </x:row>
    <x:row r="49" spans="1:14" ht="16.399999999999999">
      <x:c r="A49" s="38" t="s">
        <x:v>88</x:v>
      </x:c>
      <x:c r="B49" s="53" t="s">
        <x:v>35</x:v>
      </x:c>
      <x:c r="C49" s="54" t="s">
        <x:v>114</x:v>
      </x:c>
      <x:c r="D49" s="52">
        <x:v>4783</x:v>
      </x:c>
      <x:c r="E49" s="52">
        <x:v>3732</x:v>
      </x:c>
      <x:c r="F49" s="52">
        <x:v>58</x:v>
      </x:c>
      <x:c r="G49" s="52">
        <x:v>47</x:v>
      </x:c>
      <x:c r="H49" s="52">
        <x:v>29</x:v>
      </x:c>
      <x:c r="I49" s="52">
        <x:v>19</x:v>
      </x:c>
      <x:c r="J49" s="52">
        <x:v>11</x:v>
      </x:c>
      <x:c r="K49" s="55">
        <x:f t="shared" si="0"/>
        <x:v>2.840300107181136</x:v>
      </x:c>
      <x:c r="L49" s="55">
        <x:f t="shared" si="1"/>
        <x:v>1.5541264737406217</x:v>
      </x:c>
      <x:c r="M49" s="23" t="s">
        <x:v>112</x:v>
      </x:c>
      <x:c r="N49" s="26"/>
    </x:row>
    <x:row r="50" spans="1:14" ht="16.399999999999999">
      <x:c r="A50" s="38" t="s">
        <x:v>88</x:v>
      </x:c>
      <x:c r="B50" s="36" t="s">
        <x:v>102</x:v>
      </x:c>
      <x:c r="C50" s="37" t="s">
        <x:v>114</x:v>
      </x:c>
      <x:c r="D50" s="38">
        <x:v>4252</x:v>
      </x:c>
      <x:c r="E50" s="38">
        <x:v>3455</x:v>
      </x:c>
      <x:c r="F50" s="38">
        <x:v>48</x:v>
      </x:c>
      <x:c r="G50" s="38">
        <x:v>41</x:v>
      </x:c>
      <x:c r="H50" s="38">
        <x:v>22</x:v>
      </x:c>
      <x:c r="I50" s="38">
        <x:v>27</x:v>
      </x:c>
      <x:c r="J50" s="38">
        <x:v>9</x:v>
      </x:c>
      <x:c r="K50" s="55">
        <x:f t="shared" si="0"/>
        <x:v>2.8654124457308248</x:v>
      </x:c>
      <x:c r="L50" s="55">
        <x:f t="shared" si="1"/>
        <x:v>1.3892908827785817</x:v>
      </x:c>
      <x:c r="M50" s="23" t="s">
        <x:v>112</x:v>
      </x:c>
      <x:c r="N50" s="26"/>
    </x:row>
    <x:row r="51" spans="1:14" ht="16.399999999999999">
      <x:c r="A51" s="38" t="s">
        <x:v>88</x:v>
      </x:c>
      <x:c r="B51" s="36" t="s">
        <x:v>67</x:v>
      </x:c>
      <x:c r="C51" s="37" t="s">
        <x:v>127</x:v>
      </x:c>
      <x:c r="D51" s="38">
        <x:v>872</x:v>
      </x:c>
      <x:c r="E51" s="38">
        <x:v>423</x:v>
      </x:c>
      <x:c r="F51" s="38">
        <x:v>43</x:v>
      </x:c>
      <x:c r="G51" s="38">
        <x:v>36</x:v>
      </x:c>
      <x:c r="H51" s="38">
        <x:v>17</x:v>
      </x:c>
      <x:c r="I51" s="38">
        <x:v>27</x:v>
      </x:c>
      <x:c r="J51" s="38">
        <x:v>5</x:v>
      </x:c>
      <x:c r="K51" s="55">
        <x:f t="shared" si="0"/>
        <x:v>20.094562647754138</x:v>
      </x:c>
      <x:c r="L51" s="55">
        <x:f t="shared" si="1"/>
        <x:v>10.16548463356974</x:v>
      </x:c>
      <x:c r="M51" s="23" t="s">
        <x:v>112</x:v>
      </x:c>
      <x:c r="N51" s="26"/>
    </x:row>
    <x:row r="52" spans="1:14" ht="16.399999999999999">
      <x:c r="A52" s="38" t="s">
        <x:v>88</x:v>
      </x:c>
      <x:c r="B52" s="36" t="s">
        <x:v>38</x:v>
      </x:c>
      <x:c r="C52" s="37" t="s">
        <x:v>127</x:v>
      </x:c>
      <x:c r="D52" s="38">
        <x:v>681</x:v>
      </x:c>
      <x:c r="E52" s="38">
        <x:v>435</x:v>
      </x:c>
      <x:c r="F52" s="38">
        <x:v>27</x:v>
      </x:c>
      <x:c r="G52" s="38">
        <x:v>26</x:v>
      </x:c>
      <x:c r="H52" s="38">
        <x:v>12</x:v>
      </x:c>
      <x:c r="I52" s="38">
        <x:v>14</x:v>
      </x:c>
      <x:c r="J52" s="38">
        <x:v>5</x:v>
      </x:c>
      <x:c r="K52" s="55">
        <x:f t="shared" si="0"/>
        <x:v>13.103448275862069</x:v>
      </x:c>
      <x:c r="L52" s="55">
        <x:f t="shared" si="1"/>
        <x:v>6.2068965517241379</x:v>
      </x:c>
      <x:c r="M52" s="23" t="s">
        <x:v>112</x:v>
      </x:c>
      <x:c r="N52" s="26"/>
    </x:row>
    <x:row r="53" spans="1:14" ht="16.399999999999999">
      <x:c r="A53" s="38" t="s">
        <x:v>88</x:v>
      </x:c>
      <x:c r="B53" s="36" t="s">
        <x:v>36</x:v>
      </x:c>
      <x:c r="C53" s="37" t="s">
        <x:v>127</x:v>
      </x:c>
      <x:c r="D53" s="38">
        <x:v>761</x:v>
      </x:c>
      <x:c r="E53" s="38">
        <x:v>488</x:v>
      </x:c>
      <x:c r="F53" s="38">
        <x:v>27</x:v>
      </x:c>
      <x:c r="G53" s="38">
        <x:v>27</x:v>
      </x:c>
      <x:c r="H53" s="38">
        <x:v>12</x:v>
      </x:c>
      <x:c r="I53" s="38">
        <x:v>14</x:v>
      </x:c>
      <x:c r="J53" s="38">
        <x:v>4</x:v>
      </x:c>
      <x:c r="K53" s="55">
        <x:f t="shared" si="0"/>
        <x:v>11.68032786885246</x:v>
      </x:c>
      <x:c r="L53" s="55">
        <x:f t="shared" si="1"/>
        <x:v>5.5327868852459012</x:v>
      </x:c>
      <x:c r="M53" s="23" t="s">
        <x:v>112</x:v>
      </x:c>
      <x:c r="N53" s="26"/>
    </x:row>
    <x:row r="54" spans="1:14" ht="16.399999999999999">
      <x:c r="A54" s="38" t="s">
        <x:v>88</x:v>
      </x:c>
      <x:c r="B54" s="36" t="s">
        <x:v>7</x:v>
      </x:c>
      <x:c r="C54" s="37" t="s">
        <x:v>116</x:v>
      </x:c>
      <x:c r="D54" s="38">
        <x:v>3296</x:v>
      </x:c>
      <x:c r="E54" s="38">
        <x:v>2659</x:v>
      </x:c>
      <x:c r="F54" s="38">
        <x:v>34</x:v>
      </x:c>
      <x:c r="G54" s="38">
        <x:v>33</x:v>
      </x:c>
      <x:c r="H54" s="38">
        <x:v>18</x:v>
      </x:c>
      <x:c r="I54" s="38">
        <x:v>17</x:v>
      </x:c>
      <x:c r="J54" s="38">
        <x:v>4</x:v>
      </x:c>
      <x:c r="K54" s="55">
        <x:f t="shared" si="0"/>
        <x:v>2.7077848815344114</x:v>
      </x:c>
      <x:c r="L54" s="55">
        <x:f t="shared" si="1"/>
        <x:v>1.2786761940579165</x:v>
      </x:c>
      <x:c r="M54" s="23" t="s">
        <x:v>112</x:v>
      </x:c>
      <x:c r="N54" s="26"/>
    </x:row>
    <x:row r="55" spans="1:14" ht="16.399999999999999">
      <x:c r="A55" s="38" t="s">
        <x:v>88</x:v>
      </x:c>
      <x:c r="B55" s="36" t="s">
        <x:v>11</x:v>
      </x:c>
      <x:c r="C55" s="37" t="s">
        <x:v>116</x:v>
      </x:c>
      <x:c r="D55" s="38">
        <x:v>706</x:v>
      </x:c>
      <x:c r="E55" s="38">
        <x:v>486</x:v>
      </x:c>
      <x:c r="F55" s="38">
        <x:v>26</x:v>
      </x:c>
      <x:c r="G55" s="38">
        <x:v>26</x:v>
      </x:c>
      <x:c r="H55" s="38">
        <x:v>15</x:v>
      </x:c>
      <x:c r="I55" s="38">
        <x:v>12</x:v>
      </x:c>
      <x:c r="J55" s="38">
        <x:v>6</x:v>
      </x:c>
      <x:c r="K55" s="55">
        <x:f t="shared" si="0"/>
        <x:v>12.139917695473251</x:v>
      </x:c>
      <x:c r="L55" s="55">
        <x:f t="shared" si="1"/>
        <x:v>5.3497942386831276</x:v>
      </x:c>
      <x:c r="M55" s="23" t="s">
        <x:v>112</x:v>
      </x:c>
      <x:c r="N55" s="26"/>
    </x:row>
    <x:row r="56" spans="1:14" ht="16.399999999999999">
      <x:c r="A56" s="38" t="s">
        <x:v>88</x:v>
      </x:c>
      <x:c r="B56" s="36" t="s">
        <x:v>97</x:v>
      </x:c>
      <x:c r="C56" s="37" t="s">
        <x:v>114</x:v>
      </x:c>
      <x:c r="D56" s="38">
        <x:v>1396</x:v>
      </x:c>
      <x:c r="E56" s="38">
        <x:v>1064</x:v>
      </x:c>
      <x:c r="F56" s="38">
        <x:v>36</x:v>
      </x:c>
      <x:c r="G56" s="38">
        <x:v>34</x:v>
      </x:c>
      <x:c r="H56" s="38">
        <x:v>20</x:v>
      </x:c>
      <x:c r="I56" s="38">
        <x:v>21</x:v>
      </x:c>
      <x:c r="J56" s="38">
        <x:v>4</x:v>
      </x:c>
      <x:c r="K56" s="55">
        <x:f t="shared" si="0"/>
        <x:v>7.4248120300751879</x:v>
      </x:c>
      <x:c r="L56" s="55">
        <x:f t="shared" si="1"/>
        <x:v>3.3834586466165413</x:v>
      </x:c>
      <x:c r="M56" s="23" t="s">
        <x:v>112</x:v>
      </x:c>
      <x:c r="N56" s="26"/>
    </x:row>
    <x:row r="57" spans="1:14" ht="16.399999999999999">
      <x:c r="A57" s="38" t="s">
        <x:v>88</x:v>
      </x:c>
      <x:c r="B57" s="36" t="s">
        <x:v>61</x:v>
      </x:c>
      <x:c r="C57" s="37" t="s">
        <x:v>116</x:v>
      </x:c>
      <x:c r="D57" s="38">
        <x:v>956</x:v>
      </x:c>
      <x:c r="E57" s="38">
        <x:v>679</x:v>
      </x:c>
      <x:c r="F57" s="38">
        <x:v>30</x:v>
      </x:c>
      <x:c r="G57" s="38">
        <x:v>27</x:v>
      </x:c>
      <x:c r="H57" s="38">
        <x:v>13</x:v>
      </x:c>
      <x:c r="I57" s="38">
        <x:v>21</x:v>
      </x:c>
      <x:c r="J57" s="38">
        <x:v>6</x:v>
      </x:c>
      <x:c r="K57" s="55">
        <x:f t="shared" si="0"/>
        <x:v>9.8674521354933731</x:v>
      </x:c>
      <x:c r="L57" s="55">
        <x:f t="shared" si="1"/>
        <x:v>4.4182621502209134</x:v>
      </x:c>
      <x:c r="M57" s="23" t="s">
        <x:v>112</x:v>
      </x:c>
      <x:c r="N57" s="26"/>
    </x:row>
    <x:row r="58" spans="1:14" ht="16.399999999999999">
      <x:c r="A58" s="38" t="s">
        <x:v>88</x:v>
      </x:c>
      <x:c r="B58" s="36" t="s">
        <x:v>69</x:v>
      </x:c>
      <x:c r="C58" s="37" t="s">
        <x:v>127</x:v>
      </x:c>
      <x:c r="D58" s="38">
        <x:v>1832</x:v>
      </x:c>
      <x:c r="E58" s="38">
        <x:v>1573</x:v>
      </x:c>
      <x:c r="F58" s="38">
        <x:v>29</x:v>
      </x:c>
      <x:c r="G58" s="38">
        <x:v>24</x:v>
      </x:c>
      <x:c r="H58" s="38">
        <x:v>18</x:v>
      </x:c>
      <x:c r="I58" s="38">
        <x:v>9</x:v>
      </x:c>
      <x:c r="J58" s="38">
        <x:v>5</x:v>
      </x:c>
      <x:c r="K58" s="55">
        <x:f t="shared" si="0"/>
        <x:v>3.5600762873490148</x:v>
      </x:c>
      <x:c r="L58" s="55">
        <x:f t="shared" si="1"/>
        <x:v>1.8436109345200253</x:v>
      </x:c>
      <x:c r="M58" s="23" t="s">
        <x:v>112</x:v>
      </x:c>
      <x:c r="N58" s="26"/>
    </x:row>
    <x:row r="59" spans="1:14" ht="16.399999999999999">
      <x:c r="A59" s="52" t="s">
        <x:v>147</x:v>
      </x:c>
      <x:c r="B59" s="53" t="s">
        <x:v>35</x:v>
      </x:c>
      <x:c r="C59" s="54" t="s">
        <x:v>114</x:v>
      </x:c>
      <x:c r="D59" s="52">
        <x:v>4790</x:v>
      </x:c>
      <x:c r="E59" s="52">
        <x:v>3907</x:v>
      </x:c>
      <x:c r="F59" s="52">
        <x:v>58</x:v>
      </x:c>
      <x:c r="G59" s="52">
        <x:v>47</x:v>
      </x:c>
      <x:c r="H59" s="52">
        <x:v>29</x:v>
      </x:c>
      <x:c r="I59" s="52">
        <x:v>19</x:v>
      </x:c>
      <x:c r="J59" s="52">
        <x:v>11</x:v>
      </x:c>
      <x:c r="K59" s="22">
        <x:f t="shared" si="0"/>
        <x:v>2.7130790888149474</x:v>
      </x:c>
      <x:c r="L59" s="22">
        <x:f t="shared" si="1"/>
        <x:v>1.4845149731251599</x:v>
      </x:c>
      <x:c r="M59" s="30" t="s">
        <x:v>134</x:v>
      </x:c>
      <x:c r="N59" s="26"/>
    </x:row>
    <x:row r="60" spans="1:14" ht="16.399999999999999">
      <x:c r="A60" s="38" t="s">
        <x:v>147</x:v>
      </x:c>
      <x:c r="B60" s="36" t="s">
        <x:v>102</x:v>
      </x:c>
      <x:c r="C60" s="37" t="s">
        <x:v>114</x:v>
      </x:c>
      <x:c r="D60" s="38">
        <x:v>4254</x:v>
      </x:c>
      <x:c r="E60" s="38">
        <x:v>3439</x:v>
      </x:c>
      <x:c r="F60" s="38">
        <x:v>48</x:v>
      </x:c>
      <x:c r="G60" s="38">
        <x:v>41</x:v>
      </x:c>
      <x:c r="H60" s="38">
        <x:v>22</x:v>
      </x:c>
      <x:c r="I60" s="38">
        <x:v>27</x:v>
      </x:c>
      <x:c r="J60" s="38">
        <x:v>9</x:v>
      </x:c>
      <x:c r="K60" s="22">
        <x:f t="shared" si="0"/>
        <x:v>2.8787438208781624</x:v>
      </x:c>
      <x:c r="L60" s="22">
        <x:f t="shared" si="1"/>
        <x:v>1.3957545798197151</x:v>
      </x:c>
      <x:c r="M60" s="23" t="s">
        <x:v>134</x:v>
      </x:c>
      <x:c r="N60" s="26"/>
    </x:row>
    <x:row r="61" spans="1:14" ht="16.399999999999999">
      <x:c r="A61" s="38" t="s">
        <x:v>147</x:v>
      </x:c>
      <x:c r="B61" s="36" t="s">
        <x:v>67</x:v>
      </x:c>
      <x:c r="C61" s="37" t="s">
        <x:v>127</x:v>
      </x:c>
      <x:c r="D61" s="38">
        <x:v>879</x:v>
      </x:c>
      <x:c r="E61" s="38">
        <x:v>445</x:v>
      </x:c>
      <x:c r="F61" s="38">
        <x:v>43</x:v>
      </x:c>
      <x:c r="G61" s="38">
        <x:v>36</x:v>
      </x:c>
      <x:c r="H61" s="38">
        <x:v>17</x:v>
      </x:c>
      <x:c r="I61" s="38">
        <x:v>27</x:v>
      </x:c>
      <x:c r="J61" s="38">
        <x:v>5</x:v>
      </x:c>
      <x:c r="K61" s="22">
        <x:f t="shared" si="0"/>
        <x:v>19.101123595505616</x:v>
      </x:c>
      <x:c r="L61" s="22">
        <x:f t="shared" si="1"/>
        <x:v>9.6629213483146064</x:v>
      </x:c>
      <x:c r="M61" s="23" t="s">
        <x:v>134</x:v>
      </x:c>
      <x:c r="N61" s="26"/>
    </x:row>
    <x:row r="62" spans="1:14" ht="16.399999999999999">
      <x:c r="A62" s="38" t="s">
        <x:v>147</x:v>
      </x:c>
      <x:c r="B62" s="36" t="s">
        <x:v>38</x:v>
      </x:c>
      <x:c r="C62" s="37" t="s">
        <x:v>127</x:v>
      </x:c>
      <x:c r="D62" s="38">
        <x:v>685</x:v>
      </x:c>
      <x:c r="E62" s="38">
        <x:v>438</x:v>
      </x:c>
      <x:c r="F62" s="38">
        <x:v>27</x:v>
      </x:c>
      <x:c r="G62" s="38">
        <x:v>26</x:v>
      </x:c>
      <x:c r="H62" s="38">
        <x:v>12</x:v>
      </x:c>
      <x:c r="I62" s="38">
        <x:v>14</x:v>
      </x:c>
      <x:c r="J62" s="38">
        <x:v>5</x:v>
      </x:c>
      <x:c r="K62" s="22">
        <x:f t="shared" si="0"/>
        <x:v>13.013698630136986</x:v>
      </x:c>
      <x:c r="L62" s="22">
        <x:f t="shared" si="1"/>
        <x:v>6.1643835616438354</x:v>
      </x:c>
      <x:c r="M62" s="23" t="s">
        <x:v>134</x:v>
      </x:c>
      <x:c r="N62" s="26"/>
    </x:row>
    <x:row r="63" spans="1:14" ht="16.399999999999999">
      <x:c r="A63" s="38" t="s">
        <x:v>147</x:v>
      </x:c>
      <x:c r="B63" s="36" t="s">
        <x:v>36</x:v>
      </x:c>
      <x:c r="C63" s="37" t="s">
        <x:v>127</x:v>
      </x:c>
      <x:c r="D63" s="38">
        <x:v>763</x:v>
      </x:c>
      <x:c r="E63" s="38">
        <x:v>481</x:v>
      </x:c>
      <x:c r="F63" s="38">
        <x:v>27</x:v>
      </x:c>
      <x:c r="G63" s="38">
        <x:v>27</x:v>
      </x:c>
      <x:c r="H63" s="38">
        <x:v>12</x:v>
      </x:c>
      <x:c r="I63" s="38">
        <x:v>14</x:v>
      </x:c>
      <x:c r="J63" s="38">
        <x:v>4</x:v>
      </x:c>
      <x:c r="K63" s="22">
        <x:f t="shared" si="0"/>
        <x:v>11.850311850311851</x:v>
      </x:c>
      <x:c r="L63" s="22">
        <x:f t="shared" si="1"/>
        <x:v>5.6133056133056138</x:v>
      </x:c>
      <x:c r="M63" s="23" t="s">
        <x:v>134</x:v>
      </x:c>
      <x:c r="N63" s="26"/>
    </x:row>
    <x:row r="64" spans="1:14" ht="16.399999999999999">
      <x:c r="A64" s="38" t="s">
        <x:v>147</x:v>
      </x:c>
      <x:c r="B64" s="36" t="s">
        <x:v>7</x:v>
      </x:c>
      <x:c r="C64" s="37" t="s">
        <x:v>116</x:v>
      </x:c>
      <x:c r="D64" s="38">
        <x:v>3301</x:v>
      </x:c>
      <x:c r="E64" s="38">
        <x:v>2623</x:v>
      </x:c>
      <x:c r="F64" s="38">
        <x:v>35</x:v>
      </x:c>
      <x:c r="G64" s="38">
        <x:v>34</x:v>
      </x:c>
      <x:c r="H64" s="38">
        <x:v>18</x:v>
      </x:c>
      <x:c r="I64" s="38">
        <x:v>17</x:v>
      </x:c>
      <x:c r="J64" s="38">
        <x:v>4</x:v>
      </x:c>
      <x:c r="K64" s="22">
        <x:f t="shared" si="0"/>
        <x:v>2.7830728173846744</x:v>
      </x:c>
      <x:c r="L64" s="22">
        <x:f t="shared" si="1"/>
        <x:v>1.3343499809378574</x:v>
      </x:c>
      <x:c r="M64" s="23" t="s">
        <x:v>134</x:v>
      </x:c>
      <x:c r="N64" s="26"/>
    </x:row>
    <x:row r="65" spans="1:14" ht="16.399999999999999">
      <x:c r="A65" s="38" t="s">
        <x:v>147</x:v>
      </x:c>
      <x:c r="B65" s="36" t="s">
        <x:v>11</x:v>
      </x:c>
      <x:c r="C65" s="37" t="s">
        <x:v>116</x:v>
      </x:c>
      <x:c r="D65" s="38">
        <x:v>714</x:v>
      </x:c>
      <x:c r="E65" s="38">
        <x:v>506</x:v>
      </x:c>
      <x:c r="F65" s="38">
        <x:v>27</x:v>
      </x:c>
      <x:c r="G65" s="38">
        <x:v>27</x:v>
      </x:c>
      <x:c r="H65" s="38">
        <x:v>15</x:v>
      </x:c>
      <x:c r="I65" s="38">
        <x:v>12</x:v>
      </x:c>
      <x:c r="J65" s="38">
        <x:v>6</x:v>
      </x:c>
      <x:c r="K65" s="22">
        <x:f t="shared" si="0"/>
        <x:v>11.857707509881422</x:v>
      </x:c>
      <x:c r="L65" s="22">
        <x:f t="shared" si="1"/>
        <x:v>5.3359683794466397</x:v>
      </x:c>
      <x:c r="M65" s="23" t="s">
        <x:v>134</x:v>
      </x:c>
      <x:c r="N65" s="26"/>
    </x:row>
    <x:row r="66" spans="1:14" ht="16.399999999999999">
      <x:c r="A66" s="38" t="s">
        <x:v>147</x:v>
      </x:c>
      <x:c r="B66" s="36" t="s">
        <x:v>97</x:v>
      </x:c>
      <x:c r="C66" s="37" t="s">
        <x:v>114</x:v>
      </x:c>
      <x:c r="D66" s="38">
        <x:v>1409</x:v>
      </x:c>
      <x:c r="E66" s="38">
        <x:v>1100</x:v>
      </x:c>
      <x:c r="F66" s="38">
        <x:v>37</x:v>
      </x:c>
      <x:c r="G66" s="38">
        <x:v>35</x:v>
      </x:c>
      <x:c r="H66" s="38">
        <x:v>20</x:v>
      </x:c>
      <x:c r="I66" s="38">
        <x:v>21</x:v>
      </x:c>
      <x:c r="J66" s="38">
        <x:v>4</x:v>
      </x:c>
      <x:c r="K66" s="22">
        <x:f t="shared" si="0"/>
        <x:v>7.2727272727272725</x:v>
      </x:c>
      <x:c r="L66" s="22">
        <x:f t="shared" si="1"/>
        <x:v>3.3636363636363638</x:v>
      </x:c>
      <x:c r="M66" s="23" t="s">
        <x:v>134</x:v>
      </x:c>
      <x:c r="N66" s="26"/>
    </x:row>
    <x:row r="67" spans="1:14" ht="16.399999999999999">
      <x:c r="A67" s="38" t="s">
        <x:v>147</x:v>
      </x:c>
      <x:c r="B67" s="36" t="s">
        <x:v>61</x:v>
      </x:c>
      <x:c r="C67" s="37" t="s">
        <x:v>116</x:v>
      </x:c>
      <x:c r="D67" s="38">
        <x:v>976</x:v>
      </x:c>
      <x:c r="E67" s="38">
        <x:v>669</x:v>
      </x:c>
      <x:c r="F67" s="38">
        <x:v>31</x:v>
      </x:c>
      <x:c r="G67" s="38">
        <x:v>28</x:v>
      </x:c>
      <x:c r="H67" s="38">
        <x:v>13</x:v>
      </x:c>
      <x:c r="I67" s="38">
        <x:v>21</x:v>
      </x:c>
      <x:c r="J67" s="38">
        <x:v>6</x:v>
      </x:c>
      <x:c r="K67" s="22">
        <x:f t="shared" si="0"/>
        <x:v>10.164424514200299</x:v>
      </x:c>
      <x:c r="L67" s="22">
        <x:f t="shared" si="1"/>
        <x:v>4.6337817638266072</x:v>
      </x:c>
      <x:c r="M67" s="23" t="s">
        <x:v>134</x:v>
      </x:c>
      <x:c r="N67" s="26"/>
    </x:row>
    <x:row r="68" spans="1:14" ht="16.399999999999999">
      <x:c r="A68" s="38" t="s">
        <x:v>147</x:v>
      </x:c>
      <x:c r="B68" s="36" t="s">
        <x:v>69</x:v>
      </x:c>
      <x:c r="C68" s="37" t="s">
        <x:v>127</x:v>
      </x:c>
      <x:c r="D68" s="38">
        <x:v>1869</x:v>
      </x:c>
      <x:c r="E68" s="38">
        <x:v>1545</x:v>
      </x:c>
      <x:c r="F68" s="38">
        <x:v>31</x:v>
      </x:c>
      <x:c r="G68" s="38">
        <x:v>26</x:v>
      </x:c>
      <x:c r="H68" s="38">
        <x:v>18</x:v>
      </x:c>
      <x:c r="I68" s="38">
        <x:v>9</x:v>
      </x:c>
      <x:c r="J68" s="38">
        <x:v>7</x:v>
      </x:c>
      <x:c r="K68" s="22">
        <x:f t="shared" si="0"/>
        <x:v>3.8834951456310676</x:v>
      </x:c>
      <x:c r="L68" s="22">
        <x:f t="shared" si="1"/>
        <x:v>2.0064724919093853</x:v>
      </x:c>
      <x:c r="M68" s="23" t="s">
        <x:v>134</x:v>
      </x:c>
      <x:c r="N68" s="26"/>
    </x:row>
    <x:row r="69" spans="1:14" ht="16.399999999999999">
      <x:c r="A69" s="38" t="s">
        <x:v>147</x:v>
      </x:c>
      <x:c r="B69" s="36" t="s">
        <x:v>46</x:v>
      </x:c>
      <x:c r="C69" s="37" t="s">
        <x:v>116</x:v>
      </x:c>
      <x:c r="D69" s="38">
        <x:v>646</x:v>
      </x:c>
      <x:c r="E69" s="38">
        <x:v>483</x:v>
      </x:c>
      <x:c r="F69" s="38">
        <x:v>23</x:v>
      </x:c>
      <x:c r="G69" s="38">
        <x:v>23</x:v>
      </x:c>
      <x:c r="H69" s="38">
        <x:v>15</x:v>
      </x:c>
      <x:c r="I69" s="38">
        <x:v>15</x:v>
      </x:c>
      <x:c r="J69" s="38">
        <x:v>7</x:v>
      </x:c>
      <x:c r="K69" s="22">
        <x:f t="shared" si="0"/>
        <x:v>12.422360248447205</x:v>
      </x:c>
      <x:c r="L69" s="22">
        <x:f t="shared" si="1"/>
        <x:v>4.7619047619047619</x:v>
      </x:c>
      <x:c r="M69" s="23" t="s">
        <x:v>134</x:v>
      </x:c>
      <x:c r="N69" s="26"/>
    </x:row>
    <x:row r="70" spans="1:14" ht="16.399999999999999">
      <x:c r="A70" s="38" t="s">
        <x:v>160</x:v>
      </x:c>
      <x:c r="B70" s="36" t="s">
        <x:v>35</x:v>
      </x:c>
      <x:c r="C70" s="54" t="s">
        <x:v>114</x:v>
      </x:c>
      <x:c r="D70" s="52">
        <x:v>4807</x:v>
      </x:c>
      <x:c r="E70" s="52">
        <x:v>3907</x:v>
      </x:c>
      <x:c r="F70" s="52">
        <x:v>58</x:v>
      </x:c>
      <x:c r="G70" s="52">
        <x:v>47</x:v>
      </x:c>
      <x:c r="H70" s="52">
        <x:v>29</x:v>
      </x:c>
      <x:c r="I70" s="52">
        <x:v>19</x:v>
      </x:c>
      <x:c r="J70" s="52">
        <x:v>11</x:v>
      </x:c>
      <x:c r="K70" s="22">
        <x:f t="shared" si="0"/>
        <x:v>2.7130790888149474</x:v>
      </x:c>
      <x:c r="L70" s="22">
        <x:f t="shared" si="1"/>
        <x:v>1.4845149731251599</x:v>
      </x:c>
      <x:c r="M70" s="23" t="s">
        <x:v>134</x:v>
      </x:c>
      <x:c r="N70" s="26"/>
    </x:row>
    <x:row r="71" spans="1:14" ht="16.399999999999999">
      <x:c r="A71" s="38" t="s">
        <x:v>160</x:v>
      </x:c>
      <x:c r="B71" s="36" t="s">
        <x:v>102</x:v>
      </x:c>
      <x:c r="C71" s="37" t="s">
        <x:v>114</x:v>
      </x:c>
      <x:c r="D71" s="38">
        <x:v>4269</x:v>
      </x:c>
      <x:c r="E71" s="38">
        <x:v>3439</x:v>
      </x:c>
      <x:c r="F71" s="38">
        <x:v>49</x:v>
      </x:c>
      <x:c r="G71" s="38">
        <x:v>42</x:v>
      </x:c>
      <x:c r="H71" s="38">
        <x:v>22</x:v>
      </x:c>
      <x:c r="I71" s="38">
        <x:v>27</x:v>
      </x:c>
      <x:c r="J71" s="38">
        <x:v>10</x:v>
      </x:c>
      <x:c r="K71" s="22">
        <x:f t="shared" si="0"/>
        <x:v>2.9369002617039839</x:v>
      </x:c>
      <x:c r="L71" s="22">
        <x:f t="shared" si="1"/>
        <x:v>1.4248328002326258</x:v>
      </x:c>
      <x:c r="M71" s="23" t="s">
        <x:v>134</x:v>
      </x:c>
      <x:c r="N71" s="26"/>
    </x:row>
    <x:row r="72" spans="1:14" ht="16.399999999999999">
      <x:c r="A72" s="38" t="s">
        <x:v>160</x:v>
      </x:c>
      <x:c r="B72" s="36" t="s">
        <x:v>67</x:v>
      </x:c>
      <x:c r="C72" s="37" t="s">
        <x:v>127</x:v>
      </x:c>
      <x:c r="D72" s="38">
        <x:v>893</x:v>
      </x:c>
      <x:c r="E72" s="38">
        <x:v>445</x:v>
      </x:c>
      <x:c r="F72" s="38">
        <x:v>43</x:v>
      </x:c>
      <x:c r="G72" s="38">
        <x:v>36</x:v>
      </x:c>
      <x:c r="H72" s="38">
        <x:v>17</x:v>
      </x:c>
      <x:c r="I72" s="38">
        <x:v>27</x:v>
      </x:c>
      <x:c r="J72" s="38">
        <x:v>7</x:v>
      </x:c>
      <x:c r="K72" s="22">
        <x:f t="shared" si="0"/>
        <x:v>19.550561797752806</x:v>
      </x:c>
      <x:c r="L72" s="22">
        <x:f t="shared" si="1"/>
        <x:v>9.6629213483146064</x:v>
      </x:c>
      <x:c r="M72" s="23" t="s">
        <x:v>134</x:v>
      </x:c>
      <x:c r="N72" s="26"/>
    </x:row>
    <x:row r="73" spans="1:14" ht="16.399999999999999">
      <x:c r="A73" s="38" t="s">
        <x:v>160</x:v>
      </x:c>
      <x:c r="B73" s="36" t="s">
        <x:v>38</x:v>
      </x:c>
      <x:c r="C73" s="37" t="s">
        <x:v>127</x:v>
      </x:c>
      <x:c r="D73" s="38">
        <x:v>702</x:v>
      </x:c>
      <x:c r="E73" s="38">
        <x:v>438</x:v>
      </x:c>
      <x:c r="F73" s="38">
        <x:v>27</x:v>
      </x:c>
      <x:c r="G73" s="38">
        <x:v>26</x:v>
      </x:c>
      <x:c r="H73" s="38">
        <x:v>12</x:v>
      </x:c>
      <x:c r="I73" s="38">
        <x:v>14</x:v>
      </x:c>
      <x:c r="J73" s="38">
        <x:v>6</x:v>
      </x:c>
      <x:c r="K73" s="22">
        <x:f t="shared" si="0"/>
        <x:v>13.24200913242009</x:v>
      </x:c>
      <x:c r="L73" s="22">
        <x:f t="shared" si="1"/>
        <x:v>6.1643835616438354</x:v>
      </x:c>
      <x:c r="M73" s="23" t="s">
        <x:v>134</x:v>
      </x:c>
      <x:c r="N73" s="26"/>
    </x:row>
    <x:row r="74" spans="1:14" ht="16.399999999999999">
      <x:c r="A74" s="38" t="s">
        <x:v>160</x:v>
      </x:c>
      <x:c r="B74" s="36" t="s">
        <x:v>36</x:v>
      </x:c>
      <x:c r="C74" s="37" t="s">
        <x:v>127</x:v>
      </x:c>
      <x:c r="D74" s="38">
        <x:v>774</x:v>
      </x:c>
      <x:c r="E74" s="38">
        <x:v>483</x:v>
      </x:c>
      <x:c r="F74" s="38">
        <x:v>27</x:v>
      </x:c>
      <x:c r="G74" s="38">
        <x:v>27</x:v>
      </x:c>
      <x:c r="H74" s="38">
        <x:v>12</x:v>
      </x:c>
      <x:c r="I74" s="38">
        <x:v>14</x:v>
      </x:c>
      <x:c r="J74" s="38">
        <x:v>5</x:v>
      </x:c>
      <x:c r="K74" s="22">
        <x:f t="shared" si="0"/>
        <x:v>12.008281573498964</x:v>
      </x:c>
      <x:c r="L74" s="22">
        <x:f t="shared" si="1"/>
        <x:v>5.5900621118012426</x:v>
      </x:c>
      <x:c r="M74" s="23" t="s">
        <x:v>134</x:v>
      </x:c>
      <x:c r="N74" s="26"/>
    </x:row>
    <x:row r="75" spans="1:14" ht="16.399999999999999">
      <x:c r="A75" s="38" t="s">
        <x:v>160</x:v>
      </x:c>
      <x:c r="B75" s="36" t="s">
        <x:v>7</x:v>
      </x:c>
      <x:c r="C75" s="37" t="s">
        <x:v>116</x:v>
      </x:c>
      <x:c r="D75" s="38">
        <x:v>3317</x:v>
      </x:c>
      <x:c r="E75" s="38">
        <x:v>2634</x:v>
      </x:c>
      <x:c r="F75" s="38">
        <x:v>35</x:v>
      </x:c>
      <x:c r="G75" s="38">
        <x:v>34</x:v>
      </x:c>
      <x:c r="H75" s="38">
        <x:v>18</x:v>
      </x:c>
      <x:c r="I75" s="38">
        <x:v>17</x:v>
      </x:c>
      <x:c r="J75" s="38">
        <x:v>5</x:v>
      </x:c>
      <x:c r="K75" s="22">
        <x:f t="shared" si="0"/>
        <x:v>2.809415337889142</x:v>
      </x:c>
      <x:c r="L75" s="22">
        <x:f t="shared" si="1"/>
        <x:v>1.3287775246772968</x:v>
      </x:c>
      <x:c r="M75" s="23" t="s">
        <x:v>134</x:v>
      </x:c>
      <x:c r="N75" s="26"/>
    </x:row>
    <x:row r="76" spans="1:14" ht="16.399999999999999">
      <x:c r="A76" s="38" t="s">
        <x:v>160</x:v>
      </x:c>
      <x:c r="B76" s="36" t="s">
        <x:v>11</x:v>
      </x:c>
      <x:c r="C76" s="37" t="s">
        <x:v>116</x:v>
      </x:c>
      <x:c r="D76" s="38">
        <x:v>736</x:v>
      </x:c>
      <x:c r="E76" s="38">
        <x:v>511</x:v>
      </x:c>
      <x:c r="F76" s="38">
        <x:v>27</x:v>
      </x:c>
      <x:c r="G76" s="38">
        <x:v>27</x:v>
      </x:c>
      <x:c r="H76" s="38">
        <x:v>15</x:v>
      </x:c>
      <x:c r="I76" s="38">
        <x:v>12</x:v>
      </x:c>
      <x:c r="J76" s="38">
        <x:v>6</x:v>
      </x:c>
      <x:c r="K76" s="22">
        <x:f t="shared" si="0"/>
        <x:v>11.741682974559687</x:v>
      </x:c>
      <x:c r="L76" s="22">
        <x:f t="shared" si="1"/>
        <x:v>5.283757338551859</x:v>
      </x:c>
      <x:c r="M76" s="23" t="s">
        <x:v>134</x:v>
      </x:c>
      <x:c r="N76" s="26"/>
    </x:row>
    <x:row r="77" spans="1:14" ht="16.399999999999999">
      <x:c r="A77" s="38" t="s">
        <x:v>160</x:v>
      </x:c>
      <x:c r="B77" s="36" t="s">
        <x:v>97</x:v>
      </x:c>
      <x:c r="C77" s="37" t="s">
        <x:v>114</x:v>
      </x:c>
      <x:c r="D77" s="38">
        <x:v>1438</x:v>
      </x:c>
      <x:c r="E77" s="38">
        <x:v>1105</x:v>
      </x:c>
      <x:c r="F77" s="38">
        <x:v>37</x:v>
      </x:c>
      <x:c r="G77" s="38">
        <x:v>35</x:v>
      </x:c>
      <x:c r="H77" s="38">
        <x:v>20</x:v>
      </x:c>
      <x:c r="I77" s="38">
        <x:v>21</x:v>
      </x:c>
      <x:c r="J77" s="38">
        <x:v>6</x:v>
      </x:c>
      <x:c r="K77" s="22">
        <x:f t="shared" si="0"/>
        <x:v>7.4208144796380093</x:v>
      </x:c>
      <x:c r="L77" s="22">
        <x:f t="shared" si="1"/>
        <x:v>3.3484162895927603</x:v>
      </x:c>
      <x:c r="M77" s="23" t="s">
        <x:v>134</x:v>
      </x:c>
      <x:c r="N77" s="26"/>
    </x:row>
    <x:row r="78" spans="1:14" ht="16.399999999999999">
      <x:c r="A78" s="38" t="s">
        <x:v>160</x:v>
      </x:c>
      <x:c r="B78" s="36" t="s">
        <x:v>61</x:v>
      </x:c>
      <x:c r="C78" s="37" t="s">
        <x:v>116</x:v>
      </x:c>
      <x:c r="D78" s="38">
        <x:v>1010</x:v>
      </x:c>
      <x:c r="E78" s="38">
        <x:v>675</x:v>
      </x:c>
      <x:c r="F78" s="38">
        <x:v>33</x:v>
      </x:c>
      <x:c r="G78" s="38">
        <x:v>30</x:v>
      </x:c>
      <x:c r="H78" s="38">
        <x:v>13</x:v>
      </x:c>
      <x:c r="I78" s="38">
        <x:v>22</x:v>
      </x:c>
      <x:c r="J78" s="38">
        <x:v>8</x:v>
      </x:c>
      <x:c r="K78" s="22">
        <x:f t="shared" si="0"/>
        <x:v>10.814814814814815</x:v>
      </x:c>
      <x:c r="L78" s="22">
        <x:f t="shared" si="1"/>
        <x:v>4.8888888888888893</x:v>
      </x:c>
      <x:c r="M78" s="23" t="s">
        <x:v>134</x:v>
      </x:c>
      <x:c r="N78" s="26"/>
    </x:row>
    <x:row r="79" spans="1:14" ht="16.399999999999999">
      <x:c r="A79" s="38" t="s">
        <x:v>160</x:v>
      </x:c>
      <x:c r="B79" s="36" t="s">
        <x:v>69</x:v>
      </x:c>
      <x:c r="C79" s="37" t="s">
        <x:v>127</x:v>
      </x:c>
      <x:c r="D79" s="38">
        <x:v>1911</x:v>
      </x:c>
      <x:c r="E79" s="38">
        <x:v>1569</x:v>
      </x:c>
      <x:c r="F79" s="38">
        <x:v>32</x:v>
      </x:c>
      <x:c r="G79" s="38">
        <x:v>27</x:v>
      </x:c>
      <x:c r="H79" s="38">
        <x:v>18</x:v>
      </x:c>
      <x:c r="I79" s="38">
        <x:v>17</x:v>
      </x:c>
      <x:c r="J79" s="38">
        <x:v>7</x:v>
      </x:c>
      <x:c r="K79" s="22">
        <x:f t="shared" si="0"/>
        <x:v>4.3977055449330784</x:v>
      </x:c>
      <x:c r="L79" s="22">
        <x:f t="shared" si="1"/>
        <x:v>2.0395156150414278</x:v>
      </x:c>
      <x:c r="M79" s="23" t="s">
        <x:v>134</x:v>
      </x:c>
      <x:c r="N79" s="26"/>
    </x:row>
    <x:row r="80" spans="1:14" ht="16.399999999999999">
      <x:c r="A80" s="38" t="s">
        <x:v>160</x:v>
      </x:c>
      <x:c r="B80" s="36" t="s">
        <x:v>46</x:v>
      </x:c>
      <x:c r="C80" s="37" t="s">
        <x:v>116</x:v>
      </x:c>
      <x:c r="D80" s="38">
        <x:v>715</x:v>
      </x:c>
      <x:c r="E80" s="38">
        <x:v>498</x:v>
      </x:c>
      <x:c r="F80" s="38">
        <x:v>24</x:v>
      </x:c>
      <x:c r="G80" s="38">
        <x:v>24</x:v>
      </x:c>
      <x:c r="H80" s="38">
        <x:v>15</x:v>
      </x:c>
      <x:c r="I80" s="38">
        <x:v>20</x:v>
      </x:c>
      <x:c r="J80" s="38">
        <x:v>7</x:v>
      </x:c>
      <x:c r="K80" s="22">
        <x:f t="shared" si="0"/>
        <x:v>13.253012048192772</x:v>
      </x:c>
      <x:c r="L80" s="22">
        <x:f t="shared" si="1"/>
        <x:v>4.8192771084337354</x:v>
      </x:c>
      <x:c r="M80" s="23" t="s">
        <x:v>134</x:v>
      </x:c>
      <x:c r="N80" s="26"/>
    </x:row>
    <x:row r="81" spans="1:14" ht="16.399999999999999">
      <x:c r="A81" s="38" t="s">
        <x:v>160</x:v>
      </x:c>
      <x:c r="B81" s="36" t="s">
        <x:v>101</x:v>
      </x:c>
      <x:c r="C81" s="37" t="s">
        <x:v>114</x:v>
      </x:c>
      <x:c r="D81" s="38">
        <x:v>2504</x:v>
      </x:c>
      <x:c r="E81" s="38">
        <x:v>2096</x:v>
      </x:c>
      <x:c r="F81" s="38">
        <x:v>39</x:v>
      </x:c>
      <x:c r="G81" s="38">
        <x:v>34</x:v>
      </x:c>
      <x:c r="H81" s="38">
        <x:v>16</x:v>
      </x:c>
      <x:c r="I81" s="38">
        <x:v>16</x:v>
      </x:c>
      <x:c r="J81" s="38">
        <x:v>6</x:v>
      </x:c>
      <x:c r="K81" s="22">
        <x:f t="shared" si="0"/>
        <x:v>3.4351145038167941</x:v>
      </x:c>
      <x:c r="L81" s="22">
        <x:f t="shared" si="1"/>
        <x:v>1.8606870229007633</x:v>
      </x:c>
      <x:c r="M81" s="23" t="s">
        <x:v>134</x:v>
      </x:c>
      <x:c r="N81" s="26"/>
    </x:row>
    <x:row r="82" spans="1:14" ht="16.399999999999999">
      <x:c r="A82" s="31"/>
      <x:c r="B82" s="28"/>
      <x:c r="C82" s="29"/>
      <x:c r="K82" s="22"/>
      <x:c r="L82" s="22"/>
      <x:c r="M82" s="30"/>
      <x:c r="N82" s="26"/>
    </x:row>
    <x:row r="83" spans="1:14" ht="16.399999999999999">
      <x:c r="A83" s="31"/>
      <x:c r="B83" s="28"/>
      <x:c r="C83" s="29"/>
      <x:c r="K83" s="22"/>
      <x:c r="L83" s="22"/>
      <x:c r="M83" s="30"/>
      <x:c r="N83" s="26"/>
    </x:row>
    <x:row r="84" spans="1:14" ht="16.399999999999999">
      <x:c r="A84" s="31"/>
      <x:c r="B84" s="28"/>
      <x:c r="C84" s="29"/>
      <x:c r="K84" s="22"/>
      <x:c r="L84" s="22"/>
      <x:c r="M84" s="30"/>
      <x:c r="N84" s="26"/>
    </x:row>
    <x:row r="85" spans="1:14" ht="16.399999999999999">
      <x:c r="A85" s="31"/>
      <x:c r="B85" s="28"/>
      <x:c r="C85" s="29"/>
      <x:c r="K85" s="22"/>
      <x:c r="L85" s="22"/>
      <x:c r="M85" s="30"/>
      <x:c r="N85" s="26"/>
    </x:row>
    <x:row r="86" spans="1:14" ht="16.399999999999999">
      <x:c r="A86" s="31"/>
      <x:c r="B86" s="28"/>
      <x:c r="C86" s="29"/>
      <x:c r="K86" s="22"/>
      <x:c r="L86" s="22"/>
      <x:c r="M86" s="30"/>
      <x:c r="N86" s="26"/>
    </x:row>
    <x:row r="87" spans="1:14" ht="16.399999999999999">
      <x:c r="A87" s="31"/>
      <x:c r="B87" s="28"/>
      <x:c r="C87" s="29"/>
      <x:c r="K87" s="22"/>
      <x:c r="L87" s="22"/>
      <x:c r="M87" s="30"/>
      <x:c r="N87" s="26"/>
    </x:row>
    <x:row r="88" spans="1:14" ht="16.399999999999999">
      <x:c r="A88" s="31"/>
      <x:c r="B88" s="28"/>
      <x:c r="C88" s="29"/>
      <x:c r="K88" s="22"/>
      <x:c r="L88" s="22"/>
      <x:c r="M88" s="30"/>
      <x:c r="N88" s="26"/>
    </x:row>
    <x:row r="89" spans="1:14" ht="16.399999999999999">
      <x:c r="A89" s="31"/>
      <x:c r="B89" s="28"/>
      <x:c r="C89" s="29"/>
      <x:c r="K89" s="22"/>
      <x:c r="L89" s="22"/>
      <x:c r="M89" s="30"/>
      <x:c r="N89" s="26"/>
    </x:row>
    <x:row r="90" spans="1:14" ht="16.399999999999999">
      <x:c r="A90" s="31"/>
      <x:c r="B90" s="28"/>
      <x:c r="C90" s="29"/>
      <x:c r="K90" s="22"/>
      <x:c r="L90" s="22"/>
      <x:c r="M90" s="30"/>
      <x:c r="N90" s="26"/>
    </x:row>
    <x:row r="91" spans="1:14" ht="16.399999999999999">
      <x:c r="A91" s="31"/>
      <x:c r="B91" s="28"/>
      <x:c r="C91" s="29"/>
      <x:c r="K91" s="22"/>
      <x:c r="L91" s="22"/>
      <x:c r="M91" s="30"/>
      <x:c r="N91" s="26"/>
    </x:row>
    <x:row r="92" spans="1:14" ht="16.399999999999999">
      <x:c r="A92" s="31"/>
      <x:c r="B92" s="28"/>
      <x:c r="C92" s="29"/>
      <x:c r="K92" s="22"/>
      <x:c r="L92" s="22"/>
      <x:c r="M92" s="30"/>
      <x:c r="N92" s="26"/>
    </x:row>
    <x:row r="93" spans="1:14" ht="16.399999999999999">
      <x:c r="A93" s="31"/>
      <x:c r="B93" s="28"/>
      <x:c r="C93" s="29"/>
      <x:c r="K93" s="22"/>
      <x:c r="L93" s="22"/>
      <x:c r="M93" s="30"/>
      <x:c r="N93" s="26"/>
    </x:row>
    <x:row r="94" spans="1:14" ht="16.399999999999999">
      <x:c r="A94" s="31"/>
      <x:c r="B94" s="28"/>
      <x:c r="C94" s="29"/>
      <x:c r="K94" s="22"/>
      <x:c r="L94" s="22"/>
      <x:c r="M94" s="30"/>
      <x:c r="N94" s="26"/>
    </x:row>
    <x:row r="95" spans="1:14" ht="16.399999999999999">
      <x:c r="A95" s="31"/>
      <x:c r="B95" s="28"/>
      <x:c r="C95" s="29"/>
      <x:c r="K95" s="22"/>
      <x:c r="L95" s="22"/>
      <x:c r="M95" s="30"/>
      <x:c r="N95" s="26"/>
    </x:row>
    <x:row r="96" spans="1:14" ht="16.399999999999999">
      <x:c r="A96" s="31"/>
      <x:c r="B96" s="28"/>
      <x:c r="C96" s="29"/>
      <x:c r="K96" s="22"/>
      <x:c r="L96" s="22"/>
      <x:c r="M96" s="30"/>
      <x:c r="N96" s="26"/>
    </x:row>
    <x:row r="97" spans="1:14" ht="16.399999999999999">
      <x:c r="A97" s="31"/>
      <x:c r="B97" s="28"/>
      <x:c r="C97" s="29"/>
      <x:c r="K97" s="22"/>
      <x:c r="L97" s="22"/>
      <x:c r="M97" s="30"/>
      <x:c r="N97" s="26"/>
    </x:row>
    <x:row r="98" spans="1:14" ht="16.399999999999999">
      <x:c r="A98" s="31"/>
      <x:c r="B98" s="28"/>
      <x:c r="C98" s="29"/>
      <x:c r="K98" s="22"/>
      <x:c r="L98" s="22"/>
      <x:c r="M98" s="30"/>
      <x:c r="N98" s="26"/>
    </x:row>
    <x:row r="99" spans="1:14" ht="16.399999999999999">
      <x:c r="A99" s="31"/>
      <x:c r="B99" s="28"/>
      <x:c r="C99" s="29"/>
      <x:c r="K99" s="22"/>
      <x:c r="L99" s="22"/>
      <x:c r="M99" s="30"/>
      <x:c r="N99" s="26"/>
    </x:row>
    <x:row r="100" spans="1:14" ht="16.399999999999999">
      <x:c r="A100" s="31"/>
      <x:c r="B100" s="28"/>
      <x:c r="C100" s="29"/>
      <x:c r="K100" s="22"/>
      <x:c r="L100" s="22"/>
      <x:c r="M100" s="30"/>
      <x:c r="N100" s="26"/>
    </x:row>
    <x:row r="101" spans="1:14" ht="16.399999999999999">
      <x:c r="A101" s="31"/>
      <x:c r="B101" s="28"/>
      <x:c r="C101" s="29"/>
      <x:c r="K101" s="22"/>
      <x:c r="L101" s="22"/>
      <x:c r="M101" s="30"/>
      <x:c r="N101" s="26"/>
    </x:row>
    <x:row r="102" spans="1:14" ht="16.399999999999999">
      <x:c r="A102" s="31"/>
      <x:c r="B102" s="28"/>
      <x:c r="C102" s="29"/>
      <x:c r="K102" s="22"/>
      <x:c r="L102" s="22"/>
      <x:c r="M102" s="30"/>
      <x:c r="N102" s="26"/>
    </x:row>
    <x:row r="103" spans="1:14" ht="16.399999999999999">
      <x:c r="A103" s="31"/>
      <x:c r="B103" s="28"/>
      <x:c r="C103" s="29"/>
      <x:c r="K103" s="22"/>
      <x:c r="L103" s="22"/>
      <x:c r="M103" s="30"/>
      <x:c r="N103" s="26"/>
    </x:row>
    <x:row r="104" spans="1:14" ht="16.399999999999999">
      <x:c r="A104" s="31"/>
      <x:c r="B104" s="28"/>
      <x:c r="C104" s="29"/>
      <x:c r="K104" s="22"/>
      <x:c r="L104" s="22"/>
      <x:c r="M104" s="30"/>
      <x:c r="N104" s="26"/>
    </x:row>
    <x:row r="105" spans="1:14" ht="16.399999999999999">
      <x:c r="A105" s="31"/>
      <x:c r="B105" s="28"/>
      <x:c r="C105" s="29"/>
      <x:c r="K105" s="22"/>
      <x:c r="L105" s="22"/>
      <x:c r="M105" s="30"/>
      <x:c r="N105" s="26"/>
    </x:row>
    <x:row r="106" spans="1:14" ht="16.399999999999999">
      <x:c r="A106" s="31"/>
      <x:c r="B106" s="28"/>
      <x:c r="C106" s="29"/>
      <x:c r="K106" s="22"/>
      <x:c r="L106" s="22"/>
      <x:c r="M106" s="30"/>
      <x:c r="N106" s="26"/>
    </x:row>
    <x:row r="107" spans="1:14" ht="16.399999999999999">
      <x:c r="A107" s="31"/>
      <x:c r="B107" s="28"/>
      <x:c r="C107" s="29"/>
      <x:c r="K107" s="22"/>
      <x:c r="L107" s="22"/>
      <x:c r="M107" s="30"/>
      <x:c r="N107" s="26"/>
    </x:row>
    <x:row r="108" spans="1:14" ht="16.399999999999999">
      <x:c r="A108" s="31"/>
      <x:c r="B108" s="28"/>
      <x:c r="C108" s="29"/>
      <x:c r="K108" s="22"/>
      <x:c r="L108" s="22"/>
      <x:c r="M108" s="30"/>
      <x:c r="N108" s="26"/>
    </x:row>
    <x:row r="109" spans="1:14" ht="16.399999999999999">
      <x:c r="A109" s="31"/>
      <x:c r="B109" s="28"/>
      <x:c r="C109" s="29"/>
      <x:c r="K109" s="22"/>
      <x:c r="L109" s="22"/>
      <x:c r="M109" s="30"/>
      <x:c r="N109" s="26"/>
    </x:row>
    <x:row r="110" spans="1:14" ht="16.399999999999999">
      <x:c r="A110" s="31"/>
      <x:c r="B110" s="28"/>
      <x:c r="C110" s="29"/>
      <x:c r="K110" s="22"/>
      <x:c r="L110" s="22"/>
      <x:c r="M110" s="30"/>
      <x:c r="N110" s="26"/>
    </x:row>
    <x:row r="111" spans="1:14" ht="16.399999999999999">
      <x:c r="A111" s="31"/>
      <x:c r="B111" s="28"/>
      <x:c r="C111" s="29"/>
      <x:c r="K111" s="22"/>
      <x:c r="L111" s="22"/>
      <x:c r="M111" s="30"/>
      <x:c r="N111" s="26"/>
    </x:row>
    <x:row r="112" spans="1:14" ht="16.399999999999999">
      <x:c r="A112" s="31"/>
      <x:c r="B112" s="28"/>
      <x:c r="C112" s="29"/>
      <x:c r="K112" s="22"/>
      <x:c r="L112" s="22"/>
      <x:c r="M112" s="30"/>
      <x:c r="N112" s="26"/>
    </x:row>
    <x:row r="113" spans="1:14" ht="16.399999999999999">
      <x:c r="A113" s="31"/>
      <x:c r="B113" s="28"/>
      <x:c r="C113" s="29"/>
      <x:c r="K113" s="22"/>
      <x:c r="L113" s="22"/>
      <x:c r="M113" s="30"/>
      <x:c r="N113" s="26"/>
    </x:row>
    <x:row r="114" spans="1:14" ht="16.399999999999999">
      <x:c r="A114" s="31"/>
      <x:c r="B114" s="28"/>
      <x:c r="C114" s="29"/>
      <x:c r="K114" s="22"/>
      <x:c r="L114" s="22"/>
      <x:c r="M114" s="30"/>
      <x:c r="N114" s="26"/>
    </x:row>
    <x:row r="115" spans="1:14" ht="16.399999999999999">
      <x:c r="A115" s="31"/>
      <x:c r="B115" s="28"/>
      <x:c r="C115" s="29"/>
      <x:c r="K115" s="22"/>
      <x:c r="L115" s="22"/>
      <x:c r="M115" s="30"/>
      <x:c r="N115" s="26"/>
    </x:row>
    <x:row r="116" spans="1:14" ht="16.399999999999999">
      <x:c r="A116" s="31"/>
      <x:c r="B116" s="28"/>
      <x:c r="C116" s="29"/>
      <x:c r="K116" s="22"/>
      <x:c r="L116" s="22"/>
      <x:c r="M116" s="30"/>
      <x:c r="N116" s="26"/>
    </x:row>
    <x:row r="117" spans="1:14" ht="16.399999999999999">
      <x:c r="A117" s="31"/>
      <x:c r="B117" s="28"/>
      <x:c r="C117" s="29"/>
      <x:c r="K117" s="22"/>
      <x:c r="L117" s="22"/>
      <x:c r="M117" s="30"/>
      <x:c r="N117" s="26"/>
    </x:row>
    <x:row r="118" spans="1:14" ht="16.399999999999999">
      <x:c r="A118" s="31"/>
      <x:c r="B118" s="28"/>
      <x:c r="C118" s="29"/>
      <x:c r="K118" s="22"/>
      <x:c r="L118" s="22"/>
      <x:c r="M118" s="30"/>
      <x:c r="N118" s="26"/>
    </x:row>
    <x:row r="119" spans="1:14" ht="16.399999999999999">
      <x:c r="A119" s="31"/>
      <x:c r="B119" s="28"/>
      <x:c r="C119" s="29"/>
      <x:c r="K119" s="22"/>
      <x:c r="L119" s="22"/>
      <x:c r="M119" s="30"/>
      <x:c r="N119" s="26"/>
    </x:row>
    <x:row r="120" spans="1:14" ht="16.399999999999999">
      <x:c r="A120" s="31"/>
      <x:c r="B120" s="28"/>
      <x:c r="C120" s="29"/>
      <x:c r="K120" s="22"/>
      <x:c r="L120" s="22"/>
      <x:c r="M120" s="30"/>
      <x:c r="N120" s="26"/>
    </x:row>
    <x:row r="121" spans="1:14" ht="16.399999999999999">
      <x:c r="A121" s="31"/>
      <x:c r="B121" s="28"/>
      <x:c r="C121" s="29"/>
      <x:c r="K121" s="22"/>
      <x:c r="L121" s="22"/>
      <x:c r="M121" s="30"/>
      <x:c r="N121" s="26"/>
    </x:row>
    <x:row r="122" spans="1:14" ht="16.399999999999999">
      <x:c r="A122" s="31"/>
      <x:c r="B122" s="28"/>
      <x:c r="C122" s="29"/>
      <x:c r="K122" s="22"/>
      <x:c r="L122" s="22"/>
      <x:c r="M122" s="30"/>
      <x:c r="N122" s="26"/>
    </x:row>
    <x:row r="123" spans="1:14" ht="16.399999999999999">
      <x:c r="A123" s="31"/>
      <x:c r="B123" s="28"/>
      <x:c r="C123" s="29"/>
      <x:c r="K123" s="22"/>
      <x:c r="L123" s="22"/>
      <x:c r="M123" s="30"/>
      <x:c r="N123" s="26"/>
    </x:row>
    <x:row r="124" spans="1:14" ht="16.399999999999999">
      <x:c r="A124" s="31"/>
      <x:c r="B124" s="28"/>
      <x:c r="C124" s="29"/>
      <x:c r="K124" s="22"/>
      <x:c r="L124" s="22"/>
      <x:c r="M124" s="30"/>
      <x:c r="N124" s="26"/>
    </x:row>
    <x:row r="125" spans="1:14" ht="16.399999999999999">
      <x:c r="A125" s="31"/>
      <x:c r="B125" s="28"/>
      <x:c r="C125" s="29"/>
      <x:c r="K125" s="22"/>
      <x:c r="L125" s="22"/>
      <x:c r="M125" s="30"/>
      <x:c r="N125" s="26"/>
    </x:row>
    <x:row r="126" spans="1:14" ht="16.399999999999999">
      <x:c r="A126" s="31"/>
      <x:c r="B126" s="28"/>
      <x:c r="C126" s="29"/>
      <x:c r="K126" s="22"/>
      <x:c r="L126" s="22"/>
      <x:c r="M126" s="30"/>
      <x:c r="N126" s="26"/>
    </x:row>
    <x:row r="127" spans="1:14" ht="16.399999999999999">
      <x:c r="A127" s="31"/>
      <x:c r="B127" s="28"/>
      <x:c r="C127" s="29"/>
      <x:c r="K127" s="22"/>
      <x:c r="L127" s="22"/>
      <x:c r="M127" s="30"/>
      <x:c r="N127" s="26"/>
    </x:row>
    <x:row r="128" spans="1:14" ht="16.399999999999999">
      <x:c r="A128" s="31"/>
      <x:c r="B128" s="28"/>
      <x:c r="C128" s="29"/>
      <x:c r="K128" s="22"/>
      <x:c r="L128" s="22"/>
      <x:c r="M128" s="30"/>
      <x:c r="N128" s="26"/>
    </x:row>
    <x:row r="129" spans="1:14" ht="16.399999999999999">
      <x:c r="A129" s="31"/>
      <x:c r="B129" s="28"/>
      <x:c r="C129" s="29"/>
      <x:c r="K129" s="22"/>
      <x:c r="L129" s="22"/>
      <x:c r="M129" s="30"/>
      <x:c r="N129" s="26"/>
    </x:row>
    <x:row r="130" spans="1:14" ht="16.399999999999999">
      <x:c r="A130" s="31"/>
      <x:c r="B130" s="28"/>
      <x:c r="C130" s="29"/>
      <x:c r="K130" s="22"/>
      <x:c r="L130" s="22"/>
      <x:c r="M130" s="30"/>
      <x:c r="N130" s="26"/>
    </x:row>
    <x:row r="131" spans="1:14" ht="16.399999999999999">
      <x:c r="A131" s="31"/>
      <x:c r="B131" s="28"/>
      <x:c r="C131" s="29"/>
      <x:c r="K131" s="22"/>
      <x:c r="L131" s="22"/>
      <x:c r="M131" s="30"/>
      <x:c r="N131" s="26"/>
    </x:row>
    <x:row r="132" spans="1:14" ht="16.399999999999999">
      <x:c r="A132" s="31"/>
      <x:c r="B132" s="28"/>
      <x:c r="C132" s="29"/>
      <x:c r="K132" s="22"/>
      <x:c r="L132" s="22"/>
      <x:c r="M132" s="30"/>
      <x:c r="N132" s="26"/>
    </x:row>
    <x:row r="133" spans="1:14" ht="16.399999999999999">
      <x:c r="A133" s="31"/>
      <x:c r="B133" s="28"/>
      <x:c r="C133" s="29"/>
      <x:c r="K133" s="22"/>
      <x:c r="L133" s="22"/>
      <x:c r="M133" s="30"/>
      <x:c r="N133" s="26"/>
    </x:row>
    <x:row r="134" spans="1:14" ht="16.399999999999999">
      <x:c r="A134" s="31"/>
      <x:c r="B134" s="28"/>
      <x:c r="C134" s="29"/>
      <x:c r="K134" s="22"/>
      <x:c r="L134" s="22"/>
      <x:c r="M134" s="30"/>
      <x:c r="N134" s="26"/>
    </x:row>
    <x:row r="135" spans="1:14" ht="16.399999999999999">
      <x:c r="A135" s="31"/>
      <x:c r="B135" s="28"/>
      <x:c r="C135" s="29"/>
      <x:c r="K135" s="22"/>
      <x:c r="L135" s="22"/>
      <x:c r="M135" s="30"/>
      <x:c r="N135" s="26"/>
    </x:row>
    <x:row r="136" spans="1:14" ht="16.399999999999999">
      <x:c r="A136" s="31"/>
      <x:c r="B136" s="28"/>
      <x:c r="C136" s="29"/>
      <x:c r="K136" s="22"/>
      <x:c r="L136" s="22"/>
      <x:c r="M136" s="30"/>
      <x:c r="N136" s="26"/>
    </x:row>
    <x:row r="137" spans="1:14" ht="16.399999999999999">
      <x:c r="A137" s="31"/>
      <x:c r="B137" s="28"/>
      <x:c r="C137" s="29"/>
      <x:c r="K137" s="22"/>
      <x:c r="L137" s="22"/>
      <x:c r="M137" s="30"/>
      <x:c r="N137" s="26"/>
    </x:row>
    <x:row r="138" spans="1:14" ht="16.399999999999999">
      <x:c r="A138" s="31"/>
      <x:c r="B138" s="28"/>
      <x:c r="C138" s="29"/>
      <x:c r="K138" s="22"/>
      <x:c r="L138" s="22"/>
      <x:c r="M138" s="30"/>
      <x:c r="N138" s="26"/>
    </x:row>
    <x:row r="139" spans="1:14" ht="16.399999999999999">
      <x:c r="A139" s="31"/>
      <x:c r="B139" s="28"/>
      <x:c r="C139" s="29"/>
      <x:c r="K139" s="22"/>
      <x:c r="L139" s="22"/>
      <x:c r="M139" s="30"/>
      <x:c r="N139" s="26"/>
    </x:row>
    <x:row r="140" spans="1:14" ht="16.399999999999999">
      <x:c r="A140" s="31"/>
      <x:c r="B140" s="28"/>
      <x:c r="C140" s="29"/>
      <x:c r="K140" s="22"/>
      <x:c r="L140" s="22"/>
      <x:c r="M140" s="30"/>
      <x:c r="N140" s="26"/>
    </x:row>
    <x:row r="141" spans="1:14" ht="16.399999999999999">
      <x:c r="A141" s="31"/>
      <x:c r="B141" s="28"/>
      <x:c r="C141" s="29"/>
      <x:c r="K141" s="22"/>
      <x:c r="L141" s="22"/>
      <x:c r="M141" s="30"/>
      <x:c r="N141" s="26"/>
    </x:row>
    <x:row r="142" spans="1:14" ht="16.399999999999999">
      <x:c r="A142" s="31"/>
      <x:c r="B142" s="28"/>
      <x:c r="C142" s="29"/>
      <x:c r="K142" s="22"/>
      <x:c r="L142" s="22"/>
      <x:c r="M142" s="30"/>
      <x:c r="N142" s="26"/>
    </x:row>
    <x:row r="143" spans="1:14" ht="16.399999999999999">
      <x:c r="A143" s="31"/>
      <x:c r="B143" s="28"/>
      <x:c r="C143" s="29"/>
      <x:c r="K143" s="22"/>
      <x:c r="L143" s="22"/>
      <x:c r="M143" s="30"/>
      <x:c r="N143" s="26"/>
    </x:row>
    <x:row r="144" spans="1:14" ht="16.399999999999999">
      <x:c r="A144" s="31"/>
      <x:c r="B144" s="28"/>
      <x:c r="C144" s="29"/>
      <x:c r="K144" s="22"/>
      <x:c r="L144" s="22"/>
      <x:c r="M144" s="30"/>
      <x:c r="N144" s="26"/>
    </x:row>
    <x:row r="145" spans="1:14" ht="16.399999999999999">
      <x:c r="A145" s="31"/>
      <x:c r="B145" s="28"/>
      <x:c r="C145" s="29"/>
      <x:c r="K145" s="22"/>
      <x:c r="L145" s="22"/>
      <x:c r="M145" s="30"/>
      <x:c r="N145" s="26"/>
    </x:row>
    <x:row r="146" spans="1:14" ht="16.399999999999999">
      <x:c r="A146" s="31"/>
      <x:c r="B146" s="28"/>
      <x:c r="C146" s="29"/>
      <x:c r="K146" s="22"/>
      <x:c r="L146" s="22"/>
      <x:c r="M146" s="30"/>
      <x:c r="N146" s="26"/>
    </x:row>
    <x:row r="147" spans="1:14" ht="16.399999999999999">
      <x:c r="A147" s="31"/>
      <x:c r="B147" s="28"/>
      <x:c r="C147" s="29"/>
      <x:c r="K147" s="22"/>
      <x:c r="L147" s="22"/>
      <x:c r="M147" s="30"/>
      <x:c r="N147" s="26"/>
    </x:row>
    <x:row r="148" spans="1:14" ht="16.399999999999999">
      <x:c r="A148" s="31"/>
      <x:c r="B148" s="28"/>
      <x:c r="C148" s="29"/>
      <x:c r="K148" s="22"/>
      <x:c r="L148" s="22"/>
      <x:c r="M148" s="30"/>
      <x:c r="N148" s="26"/>
    </x:row>
    <x:row r="149" spans="1:14" ht="16.399999999999999">
      <x:c r="A149" s="31"/>
      <x:c r="B149" s="28"/>
      <x:c r="C149" s="29"/>
      <x:c r="K149" s="22"/>
      <x:c r="L149" s="22"/>
      <x:c r="M149" s="30"/>
      <x:c r="N149" s="26"/>
    </x:row>
    <x:row r="150" spans="1:14" ht="16.399999999999999">
      <x:c r="A150" s="31"/>
      <x:c r="B150" s="28"/>
      <x:c r="C150" s="29"/>
      <x:c r="K150" s="22"/>
      <x:c r="L150" s="22"/>
      <x:c r="M150" s="30"/>
      <x:c r="N150" s="26"/>
    </x:row>
    <x:row r="151" spans="1:14" ht="16.399999999999999">
      <x:c r="A151" s="31"/>
      <x:c r="B151" s="28"/>
      <x:c r="C151" s="29"/>
      <x:c r="K151" s="22"/>
      <x:c r="L151" s="22"/>
      <x:c r="M151" s="30"/>
      <x:c r="N151" s="26"/>
    </x:row>
    <x:row r="152" spans="1:14" ht="16.399999999999999">
      <x:c r="A152" s="31"/>
      <x:c r="B152" s="28"/>
      <x:c r="C152" s="29"/>
      <x:c r="K152" s="22"/>
      <x:c r="L152" s="22"/>
      <x:c r="M152" s="30"/>
      <x:c r="N152" s="26"/>
    </x:row>
    <x:row r="153" spans="1:14" ht="16.399999999999999">
      <x:c r="A153" s="31"/>
      <x:c r="B153" s="28"/>
      <x:c r="C153" s="29"/>
      <x:c r="K153" s="22"/>
      <x:c r="L153" s="22"/>
      <x:c r="M153" s="30"/>
      <x:c r="N153" s="26"/>
    </x:row>
    <x:row r="154" spans="1:14" ht="16.399999999999999">
      <x:c r="A154" s="31"/>
      <x:c r="B154" s="28"/>
      <x:c r="C154" s="29"/>
      <x:c r="K154" s="22"/>
      <x:c r="L154" s="22"/>
      <x:c r="M154" s="30"/>
      <x:c r="N154" s="26"/>
    </x:row>
    <x:row r="155" spans="1:14" ht="16.399999999999999">
      <x:c r="A155" s="31"/>
      <x:c r="B155" s="28"/>
      <x:c r="C155" s="29"/>
      <x:c r="K155" s="22"/>
      <x:c r="L155" s="22"/>
      <x:c r="M155" s="30"/>
      <x:c r="N155" s="26"/>
    </x:row>
    <x:row r="156" spans="1:14" ht="16.399999999999999">
      <x:c r="A156" s="31"/>
      <x:c r="B156" s="28"/>
      <x:c r="C156" s="29"/>
      <x:c r="K156" s="22"/>
      <x:c r="L156" s="22"/>
      <x:c r="M156" s="30"/>
      <x:c r="N156" s="26"/>
    </x:row>
    <x:row r="157" spans="1:14" ht="16.399999999999999">
      <x:c r="A157" s="31"/>
      <x:c r="B157" s="28"/>
      <x:c r="C157" s="29"/>
      <x:c r="K157" s="22"/>
      <x:c r="L157" s="22"/>
      <x:c r="M157" s="30"/>
      <x:c r="N157" s="26"/>
    </x:row>
    <x:row r="158" spans="1:14" ht="16.399999999999999">
      <x:c r="A158" s="31"/>
      <x:c r="B158" s="28"/>
      <x:c r="C158" s="29"/>
      <x:c r="K158" s="22"/>
      <x:c r="L158" s="22"/>
      <x:c r="M158" s="30"/>
      <x:c r="N158" s="26"/>
    </x:row>
    <x:row r="159" spans="1:14" ht="16.399999999999999">
      <x:c r="A159" s="31"/>
      <x:c r="B159" s="28"/>
      <x:c r="C159" s="29"/>
      <x:c r="K159" s="22"/>
      <x:c r="L159" s="22"/>
      <x:c r="M159" s="30"/>
      <x:c r="N159" s="26"/>
    </x:row>
    <x:row r="160" spans="1:14" ht="16.399999999999999">
      <x:c r="A160" s="31"/>
      <x:c r="B160" s="28"/>
      <x:c r="C160" s="29"/>
      <x:c r="K160" s="22"/>
      <x:c r="L160" s="22"/>
      <x:c r="M160" s="30"/>
      <x:c r="N160" s="26"/>
    </x:row>
    <x:row r="161" spans="1:14" ht="16.399999999999999">
      <x:c r="A161" s="31"/>
      <x:c r="B161" s="28"/>
      <x:c r="C161" s="29"/>
      <x:c r="K161" s="22"/>
      <x:c r="L161" s="22"/>
      <x:c r="M161" s="30"/>
      <x:c r="N161" s="26"/>
    </x:row>
    <x:row r="162" spans="1:14" ht="16.399999999999999">
      <x:c r="A162" s="31"/>
      <x:c r="B162" s="28"/>
      <x:c r="C162" s="29"/>
      <x:c r="K162" s="22"/>
      <x:c r="L162" s="22"/>
      <x:c r="M162" s="30"/>
      <x:c r="N162" s="26"/>
    </x:row>
    <x:row r="163" spans="1:14" ht="16.399999999999999">
      <x:c r="A163" s="31"/>
      <x:c r="B163" s="28"/>
      <x:c r="C163" s="29"/>
      <x:c r="K163" s="22"/>
      <x:c r="L163" s="22"/>
      <x:c r="M163" s="30"/>
      <x:c r="N163" s="26"/>
    </x:row>
    <x:row r="164" spans="1:14" ht="16.399999999999999">
      <x:c r="A164" s="31"/>
      <x:c r="B164" s="28"/>
      <x:c r="C164" s="29"/>
      <x:c r="K164" s="22"/>
      <x:c r="L164" s="22"/>
      <x:c r="M164" s="30"/>
      <x:c r="N164" s="26"/>
    </x:row>
    <x:row r="165" spans="1:14" ht="16.399999999999999">
      <x:c r="A165" s="31"/>
      <x:c r="B165" s="28"/>
      <x:c r="C165" s="29"/>
      <x:c r="K165" s="22"/>
      <x:c r="L165" s="22"/>
      <x:c r="M165" s="30"/>
      <x:c r="N165" s="26"/>
    </x:row>
    <x:row r="166" spans="1:14" ht="16.399999999999999">
      <x:c r="A166" s="31"/>
      <x:c r="B166" s="28"/>
      <x:c r="C166" s="29"/>
      <x:c r="K166" s="22"/>
      <x:c r="L166" s="22"/>
      <x:c r="M166" s="30"/>
      <x:c r="N166" s="26"/>
    </x:row>
    <x:row r="167" spans="1:14" ht="16.399999999999999">
      <x:c r="A167" s="31"/>
      <x:c r="B167" s="28"/>
      <x:c r="C167" s="29"/>
      <x:c r="K167" s="22"/>
      <x:c r="L167" s="22"/>
      <x:c r="M167" s="30"/>
      <x:c r="N167" s="26"/>
    </x:row>
    <x:row r="168" spans="1:14" ht="16.399999999999999">
      <x:c r="A168" s="31"/>
      <x:c r="B168" s="28"/>
      <x:c r="C168" s="29"/>
      <x:c r="K168" s="22"/>
      <x:c r="L168" s="22"/>
      <x:c r="M168" s="30"/>
      <x:c r="N168" s="26"/>
    </x:row>
    <x:row r="169" spans="1:14" ht="16.399999999999999">
      <x:c r="A169" s="31"/>
      <x:c r="B169" s="28"/>
      <x:c r="C169" s="29"/>
      <x:c r="K169" s="22"/>
      <x:c r="L169" s="22"/>
      <x:c r="M169" s="30"/>
      <x:c r="N169" s="26"/>
    </x:row>
    <x:row r="170" spans="1:14" ht="16.399999999999999">
      <x:c r="A170" s="31"/>
      <x:c r="B170" s="28"/>
      <x:c r="C170" s="29"/>
      <x:c r="K170" s="22"/>
      <x:c r="L170" s="22"/>
      <x:c r="M170" s="30"/>
      <x:c r="N170" s="26"/>
    </x:row>
    <x:row r="171" spans="1:14" ht="16.399999999999999">
      <x:c r="A171" s="31"/>
      <x:c r="B171" s="28"/>
      <x:c r="C171" s="29"/>
      <x:c r="K171" s="22"/>
      <x:c r="L171" s="22"/>
      <x:c r="M171" s="30"/>
      <x:c r="N171" s="26"/>
    </x:row>
    <x:row r="172" spans="1:14" ht="16.399999999999999">
      <x:c r="A172" s="31"/>
      <x:c r="B172" s="28"/>
      <x:c r="C172" s="29"/>
      <x:c r="K172" s="22"/>
      <x:c r="L172" s="22"/>
      <x:c r="M172" s="30"/>
      <x:c r="N172" s="26"/>
    </x:row>
    <x:row r="173" spans="1:14" ht="16.399999999999999">
      <x:c r="A173" s="31"/>
      <x:c r="B173" s="28"/>
      <x:c r="C173" s="29"/>
      <x:c r="K173" s="22"/>
      <x:c r="L173" s="22"/>
      <x:c r="M173" s="30"/>
      <x:c r="N173" s="26"/>
    </x:row>
    <x:row r="174" spans="1:14" ht="16.399999999999999">
      <x:c r="A174" s="31"/>
      <x:c r="B174" s="28"/>
      <x:c r="C174" s="29"/>
      <x:c r="K174" s="22"/>
      <x:c r="L174" s="22"/>
      <x:c r="M174" s="30"/>
      <x:c r="N174" s="26"/>
    </x:row>
    <x:row r="175" spans="1:14" ht="16.399999999999999">
      <x:c r="A175" s="31"/>
      <x:c r="B175" s="28"/>
      <x:c r="C175" s="29"/>
      <x:c r="K175" s="22"/>
      <x:c r="L175" s="22"/>
      <x:c r="M175" s="30"/>
      <x:c r="N175" s="26"/>
    </x:row>
    <x:row r="176" spans="1:14" ht="16.399999999999999">
      <x:c r="A176" s="31"/>
      <x:c r="B176" s="28"/>
      <x:c r="C176" s="29"/>
      <x:c r="K176" s="22"/>
      <x:c r="L176" s="22"/>
      <x:c r="M176" s="30"/>
      <x:c r="N176" s="26"/>
    </x:row>
    <x:row r="177" spans="1:14" ht="16.399999999999999">
      <x:c r="A177" s="31"/>
      <x:c r="B177" s="28"/>
      <x:c r="C177" s="29"/>
      <x:c r="K177" s="22"/>
      <x:c r="L177" s="22"/>
      <x:c r="M177" s="30"/>
      <x:c r="N177" s="26"/>
    </x:row>
    <x:row r="178" spans="1:14" ht="16.399999999999999">
      <x:c r="A178" s="31"/>
      <x:c r="B178" s="28"/>
      <x:c r="C178" s="29"/>
      <x:c r="K178" s="22"/>
      <x:c r="L178" s="22"/>
      <x:c r="M178" s="30"/>
      <x:c r="N178" s="26"/>
    </x:row>
    <x:row r="179" spans="1:14" ht="16.399999999999999">
      <x:c r="A179" s="31"/>
      <x:c r="B179" s="28"/>
      <x:c r="C179" s="29"/>
      <x:c r="K179" s="22"/>
      <x:c r="L179" s="22"/>
      <x:c r="M179" s="30"/>
      <x:c r="N179" s="26"/>
    </x:row>
    <x:row r="180" spans="1:14" ht="16.399999999999999">
      <x:c r="A180" s="31"/>
      <x:c r="B180" s="28"/>
      <x:c r="C180" s="29"/>
      <x:c r="K180" s="22"/>
      <x:c r="L180" s="22"/>
      <x:c r="M180" s="30"/>
      <x:c r="N180" s="26"/>
    </x:row>
    <x:row r="181" spans="1:14" ht="16.399999999999999">
      <x:c r="A181" s="31"/>
      <x:c r="B181" s="28"/>
      <x:c r="C181" s="29"/>
      <x:c r="K181" s="22"/>
      <x:c r="L181" s="22"/>
      <x:c r="M181" s="30"/>
      <x:c r="N181" s="26"/>
    </x:row>
    <x:row r="182" spans="1:14" ht="16.399999999999999">
      <x:c r="A182" s="31"/>
      <x:c r="B182" s="28"/>
      <x:c r="C182" s="29"/>
      <x:c r="K182" s="22"/>
      <x:c r="L182" s="22"/>
      <x:c r="M182" s="30"/>
      <x:c r="N182" s="26"/>
    </x:row>
    <x:row r="183" spans="1:14" ht="16.399999999999999">
      <x:c r="A183" s="31"/>
      <x:c r="B183" s="28"/>
      <x:c r="C183" s="29"/>
      <x:c r="K183" s="22"/>
      <x:c r="L183" s="22"/>
      <x:c r="M183" s="30"/>
      <x:c r="N183" s="26"/>
    </x:row>
    <x:row r="184" spans="1:14" ht="16.399999999999999">
      <x:c r="A184" s="31"/>
      <x:c r="B184" s="28"/>
      <x:c r="C184" s="29"/>
      <x:c r="K184" s="22"/>
      <x:c r="L184" s="22"/>
      <x:c r="M184" s="30"/>
      <x:c r="N184" s="26"/>
    </x:row>
    <x:row r="185" spans="1:14" ht="16.399999999999999">
      <x:c r="A185" s="31"/>
      <x:c r="B185" s="28"/>
      <x:c r="C185" s="29"/>
      <x:c r="K185" s="22"/>
      <x:c r="L185" s="22"/>
      <x:c r="M185" s="30"/>
      <x:c r="N185" s="26"/>
    </x:row>
    <x:row r="186" spans="1:14" ht="16.399999999999999">
      <x:c r="A186" s="31"/>
      <x:c r="B186" s="28"/>
      <x:c r="C186" s="29"/>
      <x:c r="K186" s="22"/>
      <x:c r="L186" s="22"/>
      <x:c r="M186" s="30"/>
      <x:c r="N186" s="26"/>
    </x:row>
    <x:row r="187" spans="1:14" ht="16.399999999999999">
      <x:c r="A187" s="31"/>
      <x:c r="B187" s="28"/>
      <x:c r="C187" s="29"/>
      <x:c r="K187" s="22"/>
      <x:c r="L187" s="22"/>
      <x:c r="M187" s="30"/>
      <x:c r="N187" s="26"/>
    </x:row>
    <x:row r="188" spans="1:14" ht="16.399999999999999">
      <x:c r="A188" s="31"/>
      <x:c r="B188" s="28"/>
      <x:c r="C188" s="29"/>
      <x:c r="K188" s="22"/>
      <x:c r="L188" s="22"/>
      <x:c r="M188" s="30"/>
      <x:c r="N188" s="26"/>
    </x:row>
    <x:row r="189" spans="1:14" ht="16.399999999999999">
      <x:c r="A189" s="31"/>
      <x:c r="B189" s="28"/>
      <x:c r="C189" s="29"/>
      <x:c r="K189" s="22"/>
      <x:c r="L189" s="22"/>
      <x:c r="M189" s="30"/>
      <x:c r="N189" s="26"/>
    </x:row>
    <x:row r="190" spans="1:14" ht="16.399999999999999">
      <x:c r="A190" s="31"/>
      <x:c r="B190" s="28"/>
      <x:c r="C190" s="29"/>
      <x:c r="K190" s="22"/>
      <x:c r="L190" s="22"/>
      <x:c r="M190" s="30"/>
      <x:c r="N190" s="26"/>
    </x:row>
    <x:row r="191" spans="1:14" ht="16.399999999999999">
      <x:c r="A191" s="31"/>
      <x:c r="B191" s="28"/>
      <x:c r="C191" s="29"/>
      <x:c r="K191" s="22"/>
      <x:c r="L191" s="22"/>
      <x:c r="M191" s="30"/>
      <x:c r="N191" s="26"/>
    </x:row>
    <x:row r="192" spans="1:14" ht="16.399999999999999">
      <x:c r="A192" s="31"/>
      <x:c r="B192" s="28"/>
      <x:c r="C192" s="29"/>
      <x:c r="K192" s="22"/>
      <x:c r="L192" s="22"/>
      <x:c r="M192" s="30"/>
      <x:c r="N192" s="26"/>
    </x:row>
    <x:row r="193" spans="1:14" ht="16.399999999999999">
      <x:c r="A193" s="31"/>
      <x:c r="B193" s="28"/>
      <x:c r="C193" s="29"/>
      <x:c r="K193" s="22"/>
      <x:c r="L193" s="22"/>
      <x:c r="M193" s="30"/>
      <x:c r="N193" s="26"/>
    </x:row>
    <x:row r="194" spans="1:14" ht="16.399999999999999">
      <x:c r="A194" s="31"/>
      <x:c r="B194" s="28"/>
      <x:c r="C194" s="29"/>
      <x:c r="K194" s="22"/>
      <x:c r="L194" s="22"/>
      <x:c r="M194" s="30"/>
      <x:c r="N194" s="26"/>
    </x:row>
    <x:row r="195" spans="1:14" ht="16.399999999999999">
      <x:c r="A195" s="31"/>
      <x:c r="B195" s="28"/>
      <x:c r="C195" s="29"/>
      <x:c r="K195" s="22"/>
      <x:c r="L195" s="22"/>
      <x:c r="M195" s="30"/>
      <x:c r="N195" s="26"/>
    </x:row>
    <x:row r="196" spans="1:14" ht="16.399999999999999">
      <x:c r="A196" s="31"/>
      <x:c r="B196" s="28"/>
      <x:c r="C196" s="29"/>
      <x:c r="K196" s="22"/>
      <x:c r="L196" s="22"/>
      <x:c r="M196" s="30"/>
      <x:c r="N196" s="26"/>
    </x:row>
    <x:row r="197" spans="1:14" ht="16.399999999999999">
      <x:c r="A197" s="31"/>
      <x:c r="B197" s="28"/>
      <x:c r="C197" s="29"/>
      <x:c r="K197" s="22"/>
      <x:c r="L197" s="22"/>
      <x:c r="M197" s="30"/>
      <x:c r="N197" s="26"/>
    </x:row>
    <x:row r="198" spans="1:14" ht="16.399999999999999">
      <x:c r="A198" s="31"/>
      <x:c r="B198" s="28"/>
      <x:c r="C198" s="29"/>
      <x:c r="K198" s="22"/>
      <x:c r="L198" s="22"/>
      <x:c r="M198" s="30"/>
      <x:c r="N198" s="26"/>
    </x:row>
    <x:row r="199" spans="1:14" ht="16.399999999999999">
      <x:c r="A199" s="31"/>
      <x:c r="B199" s="28"/>
      <x:c r="C199" s="29"/>
      <x:c r="K199" s="22"/>
      <x:c r="L199" s="22"/>
      <x:c r="M199" s="30"/>
      <x:c r="N199" s="26"/>
    </x:row>
    <x:row r="200" spans="1:14" ht="16.399999999999999">
      <x:c r="A200" s="31"/>
      <x:c r="B200" s="28"/>
      <x:c r="C200" s="29"/>
      <x:c r="K200" s="22"/>
      <x:c r="L200" s="22"/>
      <x:c r="M200" s="30"/>
      <x:c r="N200" s="26"/>
    </x:row>
    <x:row r="201" spans="1:14" ht="16.399999999999999">
      <x:c r="A201" s="31"/>
      <x:c r="B201" s="28"/>
      <x:c r="C201" s="29"/>
      <x:c r="K201" s="22"/>
      <x:c r="L201" s="22"/>
      <x:c r="M201" s="30"/>
      <x:c r="N201" s="26"/>
    </x:row>
    <x:row r="202" spans="1:14" ht="16.399999999999999">
      <x:c r="A202" s="31"/>
      <x:c r="B202" s="28"/>
      <x:c r="C202" s="29"/>
      <x:c r="K202" s="22"/>
      <x:c r="L202" s="22"/>
      <x:c r="M202" s="30"/>
      <x:c r="N202" s="26"/>
    </x:row>
    <x:row r="203" spans="1:14" ht="16.399999999999999">
      <x:c r="A203" s="31"/>
      <x:c r="B203" s="28"/>
      <x:c r="C203" s="29"/>
      <x:c r="K203" s="22"/>
      <x:c r="L203" s="22"/>
      <x:c r="M203" s="30"/>
      <x:c r="N203" s="26"/>
    </x:row>
    <x:row r="204" spans="1:14" ht="16.399999999999999">
      <x:c r="A204" s="31"/>
      <x:c r="B204" s="28"/>
      <x:c r="C204" s="29"/>
      <x:c r="K204" s="22"/>
      <x:c r="L204" s="22"/>
      <x:c r="M204" s="30"/>
      <x:c r="N204" s="26"/>
    </x:row>
    <x:row r="205" spans="1:14" ht="16.399999999999999">
      <x:c r="A205" s="31"/>
      <x:c r="B205" s="28"/>
      <x:c r="C205" s="29"/>
      <x:c r="K205" s="22"/>
      <x:c r="L205" s="22"/>
      <x:c r="M205" s="30"/>
      <x:c r="N205" s="26"/>
    </x:row>
    <x:row r="206" spans="1:14" ht="16.399999999999999">
      <x:c r="A206" s="31"/>
      <x:c r="B206" s="28"/>
      <x:c r="C206" s="29"/>
      <x:c r="K206" s="22"/>
      <x:c r="L206" s="22"/>
      <x:c r="M206" s="30"/>
      <x:c r="N206" s="26"/>
    </x:row>
    <x:row r="207" spans="1:14" ht="16.399999999999999">
      <x:c r="A207" s="31"/>
      <x:c r="B207" s="28"/>
      <x:c r="C207" s="29"/>
      <x:c r="K207" s="22"/>
      <x:c r="L207" s="22"/>
      <x:c r="M207" s="30"/>
      <x:c r="N207" s="26"/>
    </x:row>
    <x:row r="208" spans="1:14" ht="16.399999999999999">
      <x:c r="A208" s="31"/>
      <x:c r="B208" s="28"/>
      <x:c r="C208" s="29"/>
      <x:c r="K208" s="22"/>
      <x:c r="L208" s="22"/>
      <x:c r="M208" s="30"/>
      <x:c r="N208" s="26"/>
    </x:row>
    <x:row r="209" spans="1:14" ht="16.399999999999999">
      <x:c r="A209" s="31"/>
      <x:c r="B209" s="28"/>
      <x:c r="C209" s="29"/>
      <x:c r="K209" s="22"/>
      <x:c r="L209" s="22"/>
      <x:c r="M209" s="30"/>
      <x:c r="N209" s="26"/>
    </x:row>
    <x:row r="210" spans="1:14" ht="16.399999999999999">
      <x:c r="A210" s="31"/>
      <x:c r="B210" s="28"/>
      <x:c r="C210" s="29"/>
      <x:c r="K210" s="22"/>
      <x:c r="L210" s="22"/>
      <x:c r="M210" s="30"/>
      <x:c r="N210" s="26"/>
    </x:row>
    <x:row r="211" spans="1:14" ht="16.399999999999999">
      <x:c r="A211" s="31"/>
      <x:c r="B211" s="28"/>
      <x:c r="C211" s="29"/>
      <x:c r="K211" s="22"/>
      <x:c r="L211" s="22"/>
      <x:c r="M211" s="30"/>
      <x:c r="N211" s="26"/>
    </x:row>
    <x:row r="212" spans="1:14" ht="16.399999999999999">
      <x:c r="A212" s="31"/>
      <x:c r="B212" s="28"/>
      <x:c r="C212" s="29"/>
      <x:c r="K212" s="22"/>
      <x:c r="L212" s="22"/>
      <x:c r="M212" s="30"/>
      <x:c r="N212" s="26"/>
    </x:row>
    <x:row r="213" spans="1:14" ht="16.399999999999999">
      <x:c r="A213" s="31"/>
      <x:c r="B213" s="28"/>
      <x:c r="C213" s="29"/>
      <x:c r="K213" s="22"/>
      <x:c r="L213" s="22"/>
      <x:c r="M213" s="30"/>
      <x:c r="N213" s="26"/>
    </x:row>
    <x:row r="214" spans="1:14" ht="16.399999999999999">
      <x:c r="A214" s="31"/>
      <x:c r="B214" s="28"/>
      <x:c r="C214" s="29"/>
      <x:c r="K214" s="22"/>
      <x:c r="L214" s="22"/>
      <x:c r="M214" s="30"/>
      <x:c r="N214" s="26"/>
    </x:row>
    <x:row r="215" spans="1:14" ht="16.399999999999999">
      <x:c r="A215" s="31"/>
      <x:c r="B215" s="28"/>
      <x:c r="C215" s="29"/>
      <x:c r="K215" s="22"/>
      <x:c r="L215" s="22"/>
      <x:c r="M215" s="30"/>
      <x:c r="N215" s="26"/>
    </x:row>
    <x:row r="216" spans="1:14" ht="16.399999999999999">
      <x:c r="A216" s="31"/>
      <x:c r="B216" s="28"/>
      <x:c r="C216" s="29"/>
      <x:c r="K216" s="22"/>
      <x:c r="L216" s="22"/>
      <x:c r="M216" s="30"/>
      <x:c r="N216" s="26"/>
    </x:row>
    <x:row r="217" spans="1:14" ht="16.399999999999999">
      <x:c r="A217" s="31"/>
      <x:c r="B217" s="28"/>
      <x:c r="C217" s="29"/>
      <x:c r="K217" s="22"/>
      <x:c r="L217" s="22"/>
      <x:c r="M217" s="30"/>
      <x:c r="N217" s="26"/>
    </x:row>
    <x:row r="218" spans="1:14" ht="16.399999999999999">
      <x:c r="A218" s="31"/>
      <x:c r="B218" s="28"/>
      <x:c r="C218" s="29"/>
      <x:c r="K218" s="22"/>
      <x:c r="L218" s="22"/>
      <x:c r="M218" s="30"/>
      <x:c r="N218" s="26"/>
    </x:row>
    <x:row r="219" spans="1:14" ht="16.399999999999999">
      <x:c r="A219" s="31"/>
      <x:c r="B219" s="28"/>
      <x:c r="C219" s="29"/>
      <x:c r="K219" s="22"/>
      <x:c r="L219" s="22"/>
      <x:c r="M219" s="30"/>
      <x:c r="N219" s="26"/>
    </x:row>
    <x:row r="220" spans="1:14" ht="16.399999999999999">
      <x:c r="A220" s="31"/>
      <x:c r="B220" s="28"/>
      <x:c r="C220" s="29"/>
      <x:c r="K220" s="22"/>
      <x:c r="L220" s="22"/>
      <x:c r="M220" s="30"/>
      <x:c r="N220" s="26"/>
    </x:row>
    <x:row r="221" spans="1:14" ht="16.399999999999999">
      <x:c r="A221" s="31"/>
      <x:c r="B221" s="28"/>
      <x:c r="C221" s="29"/>
      <x:c r="K221" s="22"/>
      <x:c r="L221" s="22"/>
      <x:c r="M221" s="30"/>
      <x:c r="N221" s="26"/>
    </x:row>
    <x:row r="222" spans="1:14" ht="16.399999999999999">
      <x:c r="A222" s="31"/>
      <x:c r="B222" s="28"/>
      <x:c r="C222" s="29"/>
      <x:c r="K222" s="22"/>
      <x:c r="L222" s="22"/>
      <x:c r="M222" s="30"/>
      <x:c r="N222" s="26"/>
    </x:row>
    <x:row r="223" spans="1:14" ht="16.399999999999999">
      <x:c r="A223" s="31"/>
      <x:c r="B223" s="28"/>
      <x:c r="C223" s="29"/>
      <x:c r="K223" s="22"/>
      <x:c r="L223" s="22"/>
      <x:c r="M223" s="30"/>
      <x:c r="N223" s="26"/>
    </x:row>
    <x:row r="224" spans="1:14" ht="16.399999999999999">
      <x:c r="A224" s="31"/>
      <x:c r="B224" s="28"/>
      <x:c r="C224" s="29"/>
      <x:c r="K224" s="22"/>
      <x:c r="L224" s="22"/>
      <x:c r="M224" s="30"/>
      <x:c r="N224" s="26"/>
    </x:row>
    <x:row r="225" spans="1:14" ht="16.399999999999999">
      <x:c r="A225" s="31"/>
      <x:c r="B225" s="28"/>
      <x:c r="C225" s="29"/>
      <x:c r="K225" s="22"/>
      <x:c r="L225" s="22"/>
      <x:c r="M225" s="30"/>
      <x:c r="N225" s="26"/>
    </x:row>
    <x:row r="226" spans="1:14" ht="16.399999999999999">
      <x:c r="A226" s="31"/>
      <x:c r="B226" s="28"/>
      <x:c r="C226" s="29"/>
      <x:c r="K226" s="22"/>
      <x:c r="L226" s="22"/>
      <x:c r="M226" s="30"/>
      <x:c r="N226" s="26"/>
    </x:row>
    <x:row r="227" spans="1:14" ht="16.399999999999999">
      <x:c r="A227" s="31"/>
      <x:c r="B227" s="28"/>
      <x:c r="C227" s="29"/>
      <x:c r="K227" s="22"/>
      <x:c r="L227" s="22"/>
      <x:c r="M227" s="30"/>
      <x:c r="N227" s="26"/>
    </x:row>
    <x:row r="228" spans="1:14" ht="16.399999999999999">
      <x:c r="A228" s="31"/>
      <x:c r="B228" s="28"/>
      <x:c r="C228" s="29"/>
      <x:c r="K228" s="22"/>
      <x:c r="L228" s="22"/>
      <x:c r="M228" s="30"/>
      <x:c r="N228" s="26"/>
    </x:row>
    <x:row r="229" spans="1:14" ht="16.399999999999999">
      <x:c r="A229" s="31"/>
      <x:c r="B229" s="28"/>
      <x:c r="C229" s="29"/>
      <x:c r="K229" s="22"/>
      <x:c r="L229" s="22"/>
      <x:c r="M229" s="30"/>
      <x:c r="N229" s="26"/>
    </x:row>
    <x:row r="230" spans="1:14" ht="16.399999999999999">
      <x:c r="A230" s="31"/>
      <x:c r="B230" s="28"/>
      <x:c r="C230" s="29"/>
      <x:c r="K230" s="22"/>
      <x:c r="L230" s="22"/>
      <x:c r="M230" s="30"/>
      <x:c r="N230" s="26"/>
    </x:row>
    <x:row r="231" spans="1:14" ht="16.399999999999999">
      <x:c r="A231" s="31"/>
      <x:c r="B231" s="28"/>
      <x:c r="C231" s="29"/>
      <x:c r="K231" s="22"/>
      <x:c r="L231" s="22"/>
      <x:c r="M231" s="30"/>
      <x:c r="N231" s="26"/>
    </x:row>
    <x:row r="232" spans="1:14" ht="16.399999999999999">
      <x:c r="A232" s="31"/>
      <x:c r="B232" s="28"/>
      <x:c r="C232" s="29"/>
      <x:c r="K232" s="22"/>
      <x:c r="L232" s="22"/>
      <x:c r="M232" s="30"/>
      <x:c r="N232" s="26"/>
    </x:row>
    <x:row r="233" spans="1:14" ht="16.399999999999999">
      <x:c r="A233" s="31"/>
      <x:c r="B233" s="28"/>
      <x:c r="C233" s="29"/>
      <x:c r="K233" s="22"/>
      <x:c r="L233" s="22"/>
      <x:c r="M233" s="30"/>
      <x:c r="N233" s="26"/>
    </x:row>
    <x:row r="234" spans="1:14" ht="16.399999999999999">
      <x:c r="A234" s="31"/>
      <x:c r="B234" s="28"/>
      <x:c r="C234" s="29"/>
      <x:c r="K234" s="22"/>
      <x:c r="L234" s="22"/>
      <x:c r="M234" s="30"/>
      <x:c r="N234" s="26"/>
    </x:row>
    <x:row r="235" spans="1:14" ht="16.399999999999999">
      <x:c r="A235" s="31"/>
      <x:c r="B235" s="28"/>
      <x:c r="C235" s="29"/>
      <x:c r="K235" s="22"/>
      <x:c r="L235" s="22"/>
      <x:c r="M235" s="30"/>
      <x:c r="N235" s="26"/>
    </x:row>
    <x:row r="236" spans="1:14" ht="16.399999999999999">
      <x:c r="A236" s="31"/>
      <x:c r="B236" s="28"/>
      <x:c r="C236" s="29"/>
      <x:c r="K236" s="22"/>
      <x:c r="L236" s="22"/>
      <x:c r="M236" s="30"/>
      <x:c r="N236" s="26"/>
    </x:row>
    <x:row r="237" spans="1:14" ht="16.399999999999999">
      <x:c r="A237" s="31"/>
      <x:c r="B237" s="28"/>
      <x:c r="C237" s="29"/>
      <x:c r="K237" s="22"/>
      <x:c r="L237" s="22"/>
      <x:c r="M237" s="30"/>
      <x:c r="N237" s="26"/>
    </x:row>
    <x:row r="238" spans="1:14" ht="16.399999999999999">
      <x:c r="A238" s="31"/>
      <x:c r="B238" s="28"/>
      <x:c r="C238" s="29"/>
      <x:c r="K238" s="22"/>
      <x:c r="L238" s="22"/>
      <x:c r="M238" s="30"/>
      <x:c r="N238" s="26"/>
    </x:row>
    <x:row r="239" spans="1:14" ht="16.399999999999999">
      <x:c r="A239" s="31"/>
      <x:c r="B239" s="28"/>
      <x:c r="C239" s="29"/>
      <x:c r="K239" s="22"/>
      <x:c r="L239" s="22"/>
      <x:c r="M239" s="30"/>
      <x:c r="N239" s="26"/>
    </x:row>
    <x:row r="240" spans="1:14" ht="16.399999999999999">
      <x:c r="A240" s="31"/>
      <x:c r="B240" s="28"/>
      <x:c r="C240" s="29"/>
      <x:c r="K240" s="22"/>
      <x:c r="L240" s="22"/>
      <x:c r="M240" s="30"/>
      <x:c r="N240" s="26"/>
    </x:row>
    <x:row r="241" spans="1:14" ht="16.399999999999999">
      <x:c r="A241" s="31"/>
      <x:c r="B241" s="28"/>
      <x:c r="C241" s="29"/>
      <x:c r="K241" s="22"/>
      <x:c r="L241" s="22"/>
      <x:c r="M241" s="30"/>
      <x:c r="N241" s="26"/>
    </x:row>
    <x:row r="242" spans="1:14" ht="16.399999999999999">
      <x:c r="A242" s="31"/>
      <x:c r="B242" s="28"/>
      <x:c r="C242" s="29"/>
      <x:c r="K242" s="22"/>
      <x:c r="L242" s="22"/>
      <x:c r="M242" s="30"/>
      <x:c r="N242" s="26"/>
    </x:row>
    <x:row r="243" spans="1:14" ht="16.399999999999999">
      <x:c r="A243" s="31"/>
      <x:c r="B243" s="28"/>
      <x:c r="C243" s="29"/>
      <x:c r="K243" s="22"/>
      <x:c r="L243" s="22"/>
      <x:c r="M243" s="30"/>
      <x:c r="N243" s="26"/>
    </x:row>
    <x:row r="244" spans="1:14" ht="16.399999999999999">
      <x:c r="A244" s="31"/>
      <x:c r="B244" s="28"/>
      <x:c r="C244" s="29"/>
      <x:c r="K244" s="22"/>
      <x:c r="L244" s="22"/>
      <x:c r="M244" s="30"/>
      <x:c r="N244" s="26"/>
    </x:row>
    <x:row r="245" spans="1:14" ht="16.399999999999999">
      <x:c r="A245" s="31"/>
      <x:c r="B245" s="28"/>
      <x:c r="C245" s="29"/>
      <x:c r="K245" s="22"/>
      <x:c r="L245" s="22"/>
      <x:c r="M245" s="30"/>
      <x:c r="N245" s="26"/>
    </x:row>
    <x:row r="246" spans="1:14" ht="16.399999999999999">
      <x:c r="A246" s="31"/>
      <x:c r="B246" s="28"/>
      <x:c r="C246" s="29"/>
      <x:c r="K246" s="22"/>
      <x:c r="L246" s="22"/>
      <x:c r="M246" s="30"/>
      <x:c r="N246" s="26"/>
    </x:row>
    <x:row r="247" spans="1:14" ht="16.399999999999999">
      <x:c r="A247" s="31"/>
      <x:c r="B247" s="28"/>
      <x:c r="C247" s="29"/>
      <x:c r="K247" s="22"/>
      <x:c r="L247" s="22"/>
      <x:c r="M247" s="30"/>
      <x:c r="N247" s="26"/>
    </x:row>
    <x:row r="248" spans="1:14" ht="16.399999999999999">
      <x:c r="A248" s="31"/>
      <x:c r="B248" s="28"/>
      <x:c r="C248" s="29"/>
      <x:c r="K248" s="22"/>
      <x:c r="L248" s="22"/>
      <x:c r="M248" s="30"/>
      <x:c r="N248" s="26"/>
    </x:row>
    <x:row r="249" spans="1:14" ht="16.399999999999999">
      <x:c r="A249" s="31"/>
      <x:c r="B249" s="28"/>
      <x:c r="C249" s="29"/>
      <x:c r="K249" s="22"/>
      <x:c r="L249" s="22"/>
      <x:c r="M249" s="30"/>
      <x:c r="N249" s="26"/>
    </x:row>
    <x:row r="250" spans="1:14" ht="16.399999999999999">
      <x:c r="A250" s="31"/>
      <x:c r="B250" s="28"/>
      <x:c r="C250" s="29"/>
      <x:c r="K250" s="22"/>
      <x:c r="L250" s="22"/>
      <x:c r="M250" s="30"/>
      <x:c r="N250" s="26"/>
    </x:row>
    <x:row r="251" spans="1:14" ht="16.399999999999999">
      <x:c r="A251" s="31"/>
      <x:c r="B251" s="28"/>
      <x:c r="C251" s="29"/>
      <x:c r="K251" s="22"/>
      <x:c r="L251" s="22"/>
      <x:c r="M251" s="30"/>
      <x:c r="N251" s="26"/>
    </x:row>
    <x:row r="252" spans="1:14" ht="16.399999999999999">
      <x:c r="A252" s="31"/>
      <x:c r="B252" s="28"/>
      <x:c r="C252" s="29"/>
      <x:c r="K252" s="22"/>
      <x:c r="L252" s="22"/>
      <x:c r="M252" s="30"/>
      <x:c r="N252" s="26"/>
    </x:row>
    <x:row r="253" spans="1:14" ht="16.399999999999999">
      <x:c r="A253" s="31"/>
      <x:c r="B253" s="28"/>
      <x:c r="C253" s="29"/>
      <x:c r="K253" s="22"/>
      <x:c r="L253" s="22"/>
      <x:c r="M253" s="30"/>
      <x:c r="N253" s="26"/>
    </x:row>
    <x:row r="254" spans="1:14" ht="16.399999999999999">
      <x:c r="A254" s="31"/>
      <x:c r="B254" s="28"/>
      <x:c r="C254" s="29"/>
      <x:c r="K254" s="22"/>
      <x:c r="L254" s="22"/>
      <x:c r="M254" s="30"/>
      <x:c r="N254" s="26"/>
    </x:row>
    <x:row r="255" spans="1:14" ht="16.399999999999999">
      <x:c r="A255" s="31"/>
      <x:c r="B255" s="28"/>
      <x:c r="C255" s="29"/>
      <x:c r="K255" s="22"/>
      <x:c r="L255" s="22"/>
      <x:c r="M255" s="30"/>
      <x:c r="N255" s="26"/>
    </x:row>
    <x:row r="256" spans="1:14" ht="16.399999999999999">
      <x:c r="A256" s="31"/>
      <x:c r="B256" s="28"/>
      <x:c r="C256" s="29"/>
      <x:c r="K256" s="22"/>
      <x:c r="L256" s="22"/>
      <x:c r="M256" s="30"/>
      <x:c r="N256" s="26"/>
    </x:row>
    <x:row r="257" spans="1:14" ht="16.399999999999999">
      <x:c r="A257" s="31"/>
      <x:c r="B257" s="28"/>
      <x:c r="C257" s="29"/>
      <x:c r="K257" s="22"/>
      <x:c r="L257" s="22"/>
      <x:c r="M257" s="30"/>
      <x:c r="N257" s="26"/>
    </x:row>
    <x:row r="258" spans="1:14" ht="16.399999999999999">
      <x:c r="A258" s="31"/>
      <x:c r="B258" s="28"/>
      <x:c r="C258" s="29"/>
      <x:c r="K258" s="22"/>
      <x:c r="L258" s="22"/>
      <x:c r="M258" s="30"/>
      <x:c r="N258" s="26"/>
    </x:row>
    <x:row r="259" spans="1:14" ht="16.399999999999999">
      <x:c r="A259" s="31"/>
      <x:c r="B259" s="28"/>
      <x:c r="C259" s="29"/>
      <x:c r="K259" s="22"/>
      <x:c r="L259" s="22"/>
      <x:c r="M259" s="30"/>
      <x:c r="N259" s="26"/>
    </x:row>
    <x:row r="260" spans="1:14" ht="16.399999999999999">
      <x:c r="A260" s="31"/>
      <x:c r="B260" s="28"/>
      <x:c r="C260" s="29"/>
      <x:c r="K260" s="22"/>
      <x:c r="L260" s="22"/>
      <x:c r="M260" s="30"/>
      <x:c r="N260" s="26"/>
    </x:row>
    <x:row r="261" spans="1:14" ht="16.399999999999999">
      <x:c r="A261" s="31"/>
      <x:c r="B261" s="28"/>
      <x:c r="C261" s="29"/>
      <x:c r="K261" s="22"/>
      <x:c r="L261" s="22"/>
      <x:c r="M261" s="30"/>
      <x:c r="N261" s="26"/>
    </x:row>
    <x:row r="262" spans="1:14" ht="16.399999999999999">
      <x:c r="A262" s="31"/>
      <x:c r="B262" s="28"/>
      <x:c r="C262" s="29"/>
      <x:c r="K262" s="22"/>
      <x:c r="L262" s="22"/>
      <x:c r="M262" s="30"/>
      <x:c r="N262" s="26"/>
    </x:row>
    <x:row r="263" spans="1:14" ht="16.399999999999999">
      <x:c r="A263" s="31"/>
      <x:c r="B263" s="28"/>
      <x:c r="C263" s="29"/>
      <x:c r="K263" s="22"/>
      <x:c r="L263" s="22"/>
      <x:c r="M263" s="30"/>
      <x:c r="N263" s="26"/>
    </x:row>
    <x:row r="264" spans="1:14" ht="16.399999999999999">
      <x:c r="A264" s="31"/>
      <x:c r="B264" s="28"/>
      <x:c r="C264" s="29"/>
      <x:c r="K264" s="22"/>
      <x:c r="L264" s="22"/>
      <x:c r="M264" s="30"/>
      <x:c r="N264" s="26"/>
    </x:row>
    <x:row r="265" spans="1:14" ht="16.399999999999999">
      <x:c r="A265" s="31"/>
      <x:c r="B265" s="28"/>
      <x:c r="C265" s="29"/>
      <x:c r="K265" s="22"/>
      <x:c r="L265" s="22"/>
      <x:c r="M265" s="30"/>
      <x:c r="N265" s="26"/>
    </x:row>
    <x:row r="266" spans="1:14" ht="16.399999999999999">
      <x:c r="A266" s="31"/>
      <x:c r="B266" s="28"/>
      <x:c r="C266" s="29"/>
      <x:c r="K266" s="22"/>
      <x:c r="L266" s="22"/>
      <x:c r="M266" s="30"/>
      <x:c r="N266" s="26"/>
    </x:row>
    <x:row r="267" spans="1:14" ht="16.399999999999999">
      <x:c r="A267" s="31"/>
      <x:c r="B267" s="28"/>
      <x:c r="C267" s="29"/>
      <x:c r="K267" s="22"/>
      <x:c r="L267" s="22"/>
      <x:c r="M267" s="30"/>
      <x:c r="N267" s="26"/>
    </x:row>
    <x:row r="268" spans="1:14" ht="16.399999999999999">
      <x:c r="A268" s="31"/>
      <x:c r="B268" s="28"/>
      <x:c r="C268" s="29"/>
      <x:c r="K268" s="22"/>
      <x:c r="L268" s="22"/>
      <x:c r="M268" s="30"/>
      <x:c r="N268" s="26"/>
    </x:row>
    <x:row r="269" spans="1:14" ht="16.399999999999999">
      <x:c r="A269" s="31"/>
      <x:c r="B269" s="28"/>
      <x:c r="C269" s="29"/>
      <x:c r="K269" s="22"/>
      <x:c r="L269" s="22"/>
      <x:c r="M269" s="30"/>
      <x:c r="N269" s="26"/>
    </x:row>
    <x:row r="270" spans="1:14" ht="16.399999999999999">
      <x:c r="A270" s="31"/>
      <x:c r="B270" s="28"/>
      <x:c r="C270" s="29"/>
      <x:c r="K270" s="22"/>
      <x:c r="L270" s="22"/>
      <x:c r="M270" s="30"/>
      <x:c r="N270" s="26"/>
    </x:row>
    <x:row r="271" spans="1:14" ht="16.399999999999999">
      <x:c r="A271" s="31"/>
      <x:c r="B271" s="28"/>
      <x:c r="C271" s="29"/>
      <x:c r="K271" s="22"/>
      <x:c r="L271" s="22"/>
      <x:c r="M271" s="30"/>
      <x:c r="N271" s="26"/>
    </x:row>
    <x:row r="272" spans="1:14" ht="16.399999999999999">
      <x:c r="A272" s="31"/>
      <x:c r="B272" s="28"/>
      <x:c r="C272" s="29"/>
      <x:c r="K272" s="22"/>
      <x:c r="L272" s="22"/>
      <x:c r="M272" s="30"/>
      <x:c r="N272" s="26"/>
    </x:row>
    <x:row r="273" spans="1:14" ht="16.399999999999999">
      <x:c r="A273" s="31"/>
      <x:c r="B273" s="28"/>
      <x:c r="C273" s="29"/>
      <x:c r="K273" s="22"/>
      <x:c r="L273" s="22"/>
      <x:c r="M273" s="30"/>
      <x:c r="N273" s="26"/>
    </x:row>
    <x:row r="274" spans="1:14" ht="16.399999999999999">
      <x:c r="A274" s="31"/>
      <x:c r="B274" s="28"/>
      <x:c r="C274" s="29"/>
      <x:c r="K274" s="22"/>
      <x:c r="L274" s="22"/>
      <x:c r="M274" s="30"/>
      <x:c r="N274" s="26"/>
    </x:row>
    <x:row r="275" spans="1:14" ht="16.399999999999999">
      <x:c r="A275" s="31"/>
      <x:c r="B275" s="28"/>
      <x:c r="C275" s="29"/>
      <x:c r="K275" s="22"/>
      <x:c r="L275" s="22"/>
      <x:c r="M275" s="30"/>
      <x:c r="N275" s="26"/>
    </x:row>
    <x:row r="276" spans="1:14" ht="16.399999999999999">
      <x:c r="A276" s="31"/>
      <x:c r="B276" s="28"/>
      <x:c r="C276" s="29"/>
      <x:c r="K276" s="22"/>
      <x:c r="L276" s="22"/>
      <x:c r="M276" s="30"/>
      <x:c r="N276" s="26"/>
    </x:row>
    <x:row r="277" spans="1:14" ht="16.399999999999999">
      <x:c r="A277" s="31"/>
      <x:c r="B277" s="28"/>
      <x:c r="C277" s="29"/>
      <x:c r="K277" s="22"/>
      <x:c r="L277" s="22"/>
      <x:c r="M277" s="30"/>
      <x:c r="N277" s="26"/>
    </x:row>
    <x:row r="278" spans="1:14" ht="16.399999999999999">
      <x:c r="A278" s="31"/>
      <x:c r="B278" s="28"/>
      <x:c r="C278" s="29"/>
      <x:c r="K278" s="22"/>
      <x:c r="L278" s="22"/>
      <x:c r="M278" s="30"/>
      <x:c r="N278" s="26"/>
    </x:row>
    <x:row r="279" spans="1:14" ht="16.399999999999999">
      <x:c r="A279" s="31"/>
      <x:c r="B279" s="28"/>
      <x:c r="C279" s="29"/>
      <x:c r="K279" s="22"/>
      <x:c r="L279" s="22"/>
      <x:c r="M279" s="30"/>
      <x:c r="N279" s="26"/>
    </x:row>
    <x:row r="280" spans="1:14" ht="16.399999999999999">
      <x:c r="A280" s="31"/>
      <x:c r="B280" s="28"/>
      <x:c r="C280" s="29"/>
      <x:c r="K280" s="22"/>
      <x:c r="L280" s="22"/>
      <x:c r="M280" s="30"/>
      <x:c r="N280" s="26"/>
    </x:row>
    <x:row r="281" spans="1:14" ht="16.399999999999999">
      <x:c r="A281" s="31"/>
      <x:c r="B281" s="28"/>
      <x:c r="C281" s="29"/>
      <x:c r="K281" s="22"/>
      <x:c r="L281" s="22"/>
      <x:c r="M281" s="30"/>
      <x:c r="N281" s="26"/>
    </x:row>
    <x:row r="282" spans="1:14" ht="16.399999999999999">
      <x:c r="A282" s="31"/>
      <x:c r="B282" s="28"/>
      <x:c r="C282" s="29"/>
      <x:c r="K282" s="22"/>
      <x:c r="L282" s="22"/>
      <x:c r="M282" s="30"/>
      <x:c r="N282" s="26"/>
    </x:row>
    <x:row r="283" spans="1:14" ht="16.399999999999999">
      <x:c r="A283" s="31"/>
      <x:c r="B283" s="28"/>
      <x:c r="C283" s="29"/>
      <x:c r="K283" s="22"/>
      <x:c r="L283" s="22"/>
      <x:c r="M283" s="30"/>
      <x:c r="N283" s="26"/>
    </x:row>
    <x:row r="284" spans="1:14" ht="16.399999999999999">
      <x:c r="A284" s="31"/>
      <x:c r="B284" s="28"/>
      <x:c r="C284" s="29"/>
      <x:c r="K284" s="22"/>
      <x:c r="L284" s="22"/>
      <x:c r="M284" s="30"/>
      <x:c r="N284" s="26"/>
    </x:row>
    <x:row r="285" spans="1:14" ht="16.399999999999999">
      <x:c r="A285" s="31"/>
      <x:c r="B285" s="28"/>
      <x:c r="C285" s="29"/>
      <x:c r="K285" s="22"/>
      <x:c r="L285" s="22"/>
      <x:c r="M285" s="30"/>
      <x:c r="N285" s="26"/>
    </x:row>
    <x:row r="286" spans="1:14" ht="16.399999999999999">
      <x:c r="A286" s="31"/>
      <x:c r="B286" s="28"/>
      <x:c r="C286" s="29"/>
      <x:c r="K286" s="22"/>
      <x:c r="L286" s="22"/>
      <x:c r="M286" s="30"/>
      <x:c r="N286" s="26"/>
    </x:row>
    <x:row r="287" spans="1:14" ht="16.399999999999999">
      <x:c r="A287" s="31"/>
      <x:c r="B287" s="28"/>
      <x:c r="C287" s="29"/>
      <x:c r="K287" s="22"/>
      <x:c r="L287" s="22"/>
      <x:c r="M287" s="30"/>
      <x:c r="N287" s="26"/>
    </x:row>
    <x:row r="288" spans="1:14" ht="16.399999999999999">
      <x:c r="A288" s="31"/>
      <x:c r="B288" s="28"/>
      <x:c r="C288" s="29"/>
      <x:c r="K288" s="22"/>
      <x:c r="L288" s="22"/>
      <x:c r="M288" s="30"/>
      <x:c r="N288" s="26"/>
    </x:row>
    <x:row r="289" spans="1:14" ht="16.399999999999999">
      <x:c r="A289" s="31"/>
      <x:c r="B289" s="28"/>
      <x:c r="C289" s="29"/>
      <x:c r="K289" s="22"/>
      <x:c r="L289" s="22"/>
      <x:c r="M289" s="30"/>
      <x:c r="N289" s="26"/>
    </x:row>
    <x:row r="290" spans="1:14" ht="16.399999999999999">
      <x:c r="A290" s="31"/>
      <x:c r="B290" s="28"/>
      <x:c r="C290" s="29"/>
      <x:c r="K290" s="22"/>
      <x:c r="L290" s="22"/>
      <x:c r="M290" s="30"/>
      <x:c r="N290" s="26"/>
    </x:row>
    <x:row r="291" spans="1:14" ht="16.399999999999999">
      <x:c r="A291" s="31"/>
      <x:c r="B291" s="28"/>
      <x:c r="C291" s="29"/>
      <x:c r="K291" s="22"/>
      <x:c r="L291" s="22"/>
      <x:c r="M291" s="30"/>
      <x:c r="N291" s="26"/>
    </x:row>
    <x:row r="292" spans="1:14" ht="16.399999999999999">
      <x:c r="A292" s="31"/>
      <x:c r="B292" s="28"/>
      <x:c r="C292" s="29"/>
      <x:c r="K292" s="22"/>
      <x:c r="L292" s="22"/>
      <x:c r="M292" s="30"/>
      <x:c r="N292" s="26"/>
    </x:row>
    <x:row r="293" spans="1:14" ht="16.399999999999999">
      <x:c r="A293" s="31"/>
      <x:c r="B293" s="28"/>
      <x:c r="C293" s="29"/>
      <x:c r="K293" s="22"/>
      <x:c r="L293" s="22"/>
      <x:c r="M293" s="30"/>
      <x:c r="N293" s="26"/>
    </x:row>
    <x:row r="294" spans="1:14" ht="16.399999999999999">
      <x:c r="A294" s="31"/>
      <x:c r="B294" s="28"/>
      <x:c r="C294" s="29"/>
      <x:c r="K294" s="22"/>
      <x:c r="L294" s="22"/>
      <x:c r="M294" s="30"/>
      <x:c r="N294" s="26"/>
    </x:row>
    <x:row r="295" spans="1:14" ht="16.399999999999999">
      <x:c r="A295" s="31"/>
      <x:c r="B295" s="28"/>
      <x:c r="C295" s="29"/>
      <x:c r="K295" s="22"/>
      <x:c r="L295" s="22"/>
      <x:c r="M295" s="30"/>
      <x:c r="N295" s="26"/>
    </x:row>
    <x:row r="296" spans="1:14" ht="16.399999999999999">
      <x:c r="A296" s="31"/>
      <x:c r="B296" s="28"/>
      <x:c r="C296" s="29"/>
      <x:c r="K296" s="22"/>
      <x:c r="L296" s="22"/>
      <x:c r="M296" s="30"/>
      <x:c r="N296" s="26"/>
    </x:row>
    <x:row r="297" spans="1:14" ht="16.399999999999999">
      <x:c r="A297" s="31"/>
      <x:c r="B297" s="28"/>
      <x:c r="C297" s="29"/>
      <x:c r="K297" s="22"/>
      <x:c r="L297" s="22"/>
      <x:c r="M297" s="30"/>
      <x:c r="N297" s="26"/>
    </x:row>
    <x:row r="298" spans="1:14" ht="16.399999999999999">
      <x:c r="A298" s="31"/>
      <x:c r="B298" s="28"/>
      <x:c r="C298" s="29"/>
      <x:c r="K298" s="22"/>
      <x:c r="L298" s="22"/>
      <x:c r="M298" s="30"/>
      <x:c r="N298" s="26"/>
    </x:row>
    <x:row r="299" spans="1:14" ht="16.399999999999999">
      <x:c r="A299" s="31"/>
      <x:c r="B299" s="28"/>
      <x:c r="C299" s="29"/>
      <x:c r="K299" s="22"/>
      <x:c r="L299" s="22"/>
      <x:c r="M299" s="30"/>
      <x:c r="N299" s="26"/>
    </x:row>
    <x:row r="300" spans="1:14" ht="16.399999999999999">
      <x:c r="A300" s="31"/>
      <x:c r="B300" s="28"/>
      <x:c r="C300" s="29"/>
      <x:c r="K300" s="22"/>
      <x:c r="L300" s="22"/>
      <x:c r="M300" s="30"/>
      <x:c r="N300" s="26"/>
    </x:row>
    <x:row r="301" spans="1:14" ht="16.399999999999999">
      <x:c r="A301" s="31"/>
      <x:c r="B301" s="28"/>
      <x:c r="C301" s="29"/>
      <x:c r="K301" s="22"/>
      <x:c r="L301" s="22"/>
      <x:c r="M301" s="30"/>
      <x:c r="N301" s="26"/>
    </x:row>
    <x:row r="302" spans="1:14" ht="16.399999999999999">
      <x:c r="A302" s="31"/>
      <x:c r="B302" s="28"/>
      <x:c r="C302" s="29"/>
      <x:c r="K302" s="22"/>
      <x:c r="L302" s="22"/>
      <x:c r="M302" s="30"/>
      <x:c r="N302" s="26"/>
    </x:row>
    <x:row r="303" spans="1:14" ht="16.399999999999999">
      <x:c r="A303" s="31"/>
      <x:c r="B303" s="28"/>
      <x:c r="C303" s="29"/>
      <x:c r="K303" s="22"/>
      <x:c r="L303" s="22"/>
      <x:c r="M303" s="30"/>
      <x:c r="N303" s="26"/>
    </x:row>
    <x:row r="304" spans="1:14" ht="16.399999999999999">
      <x:c r="A304" s="31"/>
      <x:c r="B304" s="28"/>
      <x:c r="C304" s="29"/>
      <x:c r="K304" s="22"/>
      <x:c r="L304" s="22"/>
      <x:c r="M304" s="30"/>
      <x:c r="N304" s="26"/>
    </x:row>
    <x:row r="305" spans="1:14" ht="16.399999999999999">
      <x:c r="A305" s="31"/>
      <x:c r="B305" s="28"/>
      <x:c r="C305" s="29"/>
      <x:c r="K305" s="22"/>
      <x:c r="L305" s="22"/>
      <x:c r="M305" s="30"/>
      <x:c r="N305" s="26"/>
    </x:row>
    <x:row r="306" spans="1:14" ht="16.399999999999999">
      <x:c r="A306" s="31"/>
      <x:c r="B306" s="28"/>
      <x:c r="C306" s="29"/>
      <x:c r="K306" s="22"/>
      <x:c r="L306" s="22"/>
      <x:c r="M306" s="30"/>
      <x:c r="N306" s="26"/>
    </x:row>
    <x:row r="307" spans="1:14" ht="16.399999999999999">
      <x:c r="A307" s="31"/>
      <x:c r="B307" s="28"/>
      <x:c r="C307" s="29"/>
      <x:c r="K307" s="22"/>
      <x:c r="L307" s="22"/>
      <x:c r="M307" s="30"/>
      <x:c r="N307" s="26"/>
    </x:row>
    <x:row r="308" spans="1:14" ht="16.399999999999999">
      <x:c r="A308" s="31"/>
      <x:c r="B308" s="28"/>
      <x:c r="C308" s="29"/>
      <x:c r="K308" s="22"/>
      <x:c r="L308" s="22"/>
      <x:c r="M308" s="30"/>
      <x:c r="N308" s="26"/>
    </x:row>
    <x:row r="309" spans="1:14" ht="16.399999999999999">
      <x:c r="A309" s="31"/>
      <x:c r="B309" s="28"/>
      <x:c r="C309" s="29"/>
      <x:c r="K309" s="22"/>
      <x:c r="L309" s="22"/>
      <x:c r="M309" s="30"/>
      <x:c r="N309" s="26"/>
    </x:row>
    <x:row r="310" spans="1:14" ht="16.399999999999999">
      <x:c r="A310" s="31"/>
      <x:c r="B310" s="28"/>
      <x:c r="C310" s="29"/>
      <x:c r="K310" s="22"/>
      <x:c r="L310" s="22"/>
      <x:c r="M310" s="30"/>
      <x:c r="N310" s="26"/>
    </x:row>
    <x:row r="311" spans="1:14" ht="16.399999999999999">
      <x:c r="A311" s="31"/>
      <x:c r="B311" s="28"/>
      <x:c r="C311" s="29"/>
      <x:c r="K311" s="22"/>
      <x:c r="L311" s="22"/>
      <x:c r="M311" s="30"/>
      <x:c r="N311" s="26"/>
    </x:row>
    <x:row r="312" spans="1:14" ht="16.399999999999999">
      <x:c r="A312" s="31"/>
      <x:c r="B312" s="28"/>
      <x:c r="C312" s="29"/>
      <x:c r="K312" s="22"/>
      <x:c r="L312" s="22"/>
      <x:c r="M312" s="30"/>
      <x:c r="N312" s="26"/>
    </x:row>
    <x:row r="313" spans="1:14" ht="16.399999999999999">
      <x:c r="A313" s="31"/>
      <x:c r="B313" s="28"/>
      <x:c r="C313" s="29"/>
      <x:c r="K313" s="22"/>
      <x:c r="L313" s="22"/>
      <x:c r="M313" s="30"/>
      <x:c r="N313" s="26"/>
    </x:row>
    <x:row r="314" spans="1:14" ht="16.399999999999999">
      <x:c r="A314" s="31"/>
      <x:c r="B314" s="28"/>
      <x:c r="C314" s="29"/>
      <x:c r="K314" s="22"/>
      <x:c r="L314" s="22"/>
      <x:c r="M314" s="30"/>
      <x:c r="N314" s="26"/>
    </x:row>
    <x:row r="315" spans="1:14" ht="16.399999999999999">
      <x:c r="A315" s="31"/>
      <x:c r="B315" s="28"/>
      <x:c r="C315" s="29"/>
      <x:c r="K315" s="22"/>
      <x:c r="L315" s="22"/>
      <x:c r="M315" s="30"/>
      <x:c r="N315" s="26"/>
    </x:row>
    <x:row r="316" spans="1:14" ht="16.399999999999999">
      <x:c r="A316" s="31"/>
      <x:c r="B316" s="28"/>
      <x:c r="C316" s="29"/>
      <x:c r="K316" s="22"/>
      <x:c r="L316" s="22"/>
      <x:c r="M316" s="30"/>
      <x:c r="N316" s="26"/>
    </x:row>
    <x:row r="317" spans="1:14" ht="16.399999999999999">
      <x:c r="A317" s="31"/>
      <x:c r="B317" s="28"/>
      <x:c r="C317" s="29"/>
      <x:c r="K317" s="22"/>
      <x:c r="L317" s="22"/>
      <x:c r="M317" s="30"/>
      <x:c r="N317" s="26"/>
    </x:row>
    <x:row r="318" spans="1:14" ht="16.399999999999999">
      <x:c r="A318" s="31"/>
      <x:c r="B318" s="28"/>
      <x:c r="C318" s="29"/>
      <x:c r="K318" s="22"/>
      <x:c r="L318" s="22"/>
      <x:c r="M318" s="30"/>
      <x:c r="N318" s="26"/>
    </x:row>
    <x:row r="319" spans="1:14" ht="16.399999999999999">
      <x:c r="A319" s="31"/>
      <x:c r="B319" s="28"/>
      <x:c r="C319" s="29"/>
      <x:c r="K319" s="22"/>
      <x:c r="L319" s="22"/>
      <x:c r="M319" s="30"/>
      <x:c r="N319" s="26"/>
    </x:row>
    <x:row r="320" spans="1:14" ht="16.399999999999999">
      <x:c r="A320" s="31"/>
      <x:c r="B320" s="28"/>
      <x:c r="C320" s="29"/>
      <x:c r="K320" s="22"/>
      <x:c r="L320" s="22"/>
      <x:c r="M320" s="30"/>
      <x:c r="N320" s="26"/>
    </x:row>
    <x:row r="321" spans="1:14" ht="16.399999999999999">
      <x:c r="A321" s="31"/>
      <x:c r="B321" s="28"/>
      <x:c r="C321" s="29"/>
      <x:c r="K321" s="22"/>
      <x:c r="L321" s="22"/>
      <x:c r="M321" s="30"/>
      <x:c r="N321" s="26"/>
    </x:row>
    <x:row r="322" spans="1:14" ht="16.399999999999999">
      <x:c r="A322" s="31"/>
      <x:c r="B322" s="28"/>
      <x:c r="C322" s="29"/>
      <x:c r="K322" s="22"/>
      <x:c r="L322" s="22"/>
      <x:c r="M322" s="30"/>
      <x:c r="N322" s="26"/>
    </x:row>
    <x:row r="323" spans="1:14" ht="16.399999999999999">
      <x:c r="A323" s="31"/>
      <x:c r="B323" s="28"/>
      <x:c r="C323" s="29"/>
      <x:c r="K323" s="22"/>
      <x:c r="L323" s="22"/>
      <x:c r="M323" s="30"/>
      <x:c r="N323" s="26"/>
    </x:row>
    <x:row r="324" spans="1:14" ht="16.399999999999999">
      <x:c r="A324" s="31"/>
      <x:c r="B324" s="28"/>
      <x:c r="C324" s="29"/>
      <x:c r="K324" s="22"/>
      <x:c r="L324" s="22"/>
      <x:c r="M324" s="30"/>
      <x:c r="N324" s="26"/>
    </x:row>
    <x:row r="325" spans="1:14" ht="16.399999999999999">
      <x:c r="A325" s="31"/>
      <x:c r="B325" s="28"/>
      <x:c r="C325" s="29"/>
      <x:c r="K325" s="22"/>
      <x:c r="L325" s="22"/>
      <x:c r="M325" s="30"/>
      <x:c r="N325" s="26"/>
    </x:row>
    <x:row r="326" spans="1:14" ht="16.399999999999999">
      <x:c r="A326" s="31"/>
      <x:c r="B326" s="28"/>
      <x:c r="C326" s="29"/>
      <x:c r="K326" s="22"/>
      <x:c r="L326" s="22"/>
      <x:c r="M326" s="30"/>
      <x:c r="N326" s="26"/>
    </x:row>
    <x:row r="327" spans="1:14" ht="16.399999999999999">
      <x:c r="A327" s="31"/>
      <x:c r="B327" s="28"/>
      <x:c r="C327" s="29"/>
      <x:c r="K327" s="22"/>
      <x:c r="L327" s="22"/>
      <x:c r="M327" s="30"/>
      <x:c r="N327" s="26"/>
    </x:row>
    <x:row r="328" spans="1:14" ht="16.399999999999999">
      <x:c r="A328" s="31"/>
      <x:c r="B328" s="28"/>
      <x:c r="C328" s="29"/>
      <x:c r="K328" s="22"/>
      <x:c r="L328" s="22"/>
      <x:c r="M328" s="30"/>
      <x:c r="N328" s="26"/>
    </x:row>
    <x:row r="329" spans="1:14" ht="16.399999999999999">
      <x:c r="A329" s="31"/>
      <x:c r="B329" s="28"/>
      <x:c r="C329" s="29"/>
      <x:c r="K329" s="22"/>
      <x:c r="L329" s="22"/>
      <x:c r="M329" s="30"/>
      <x:c r="N329" s="26"/>
    </x:row>
    <x:row r="330" spans="1:14" ht="16.399999999999999">
      <x:c r="A330" s="31"/>
      <x:c r="B330" s="28"/>
      <x:c r="C330" s="29"/>
      <x:c r="K330" s="22"/>
      <x:c r="L330" s="22"/>
      <x:c r="M330" s="30"/>
      <x:c r="N330" s="26"/>
    </x:row>
    <x:row r="331" spans="1:14" ht="16.399999999999999">
      <x:c r="A331" s="31"/>
      <x:c r="B331" s="28"/>
      <x:c r="C331" s="29"/>
      <x:c r="K331" s="22"/>
      <x:c r="L331" s="22"/>
      <x:c r="M331" s="30"/>
      <x:c r="N331" s="26"/>
    </x:row>
    <x:row r="332" spans="1:14" ht="16.399999999999999">
      <x:c r="A332" s="31"/>
      <x:c r="B332" s="28"/>
      <x:c r="C332" s="29"/>
      <x:c r="K332" s="22"/>
      <x:c r="L332" s="22"/>
      <x:c r="M332" s="30"/>
      <x:c r="N332" s="26"/>
    </x:row>
    <x:row r="333" spans="1:14" ht="16.399999999999999">
      <x:c r="A333" s="31"/>
      <x:c r="B333" s="28"/>
      <x:c r="C333" s="29"/>
      <x:c r="K333" s="22"/>
      <x:c r="L333" s="22"/>
      <x:c r="M333" s="30"/>
      <x:c r="N333" s="26"/>
    </x:row>
    <x:row r="334" spans="1:14" ht="16.399999999999999">
      <x:c r="A334" s="31"/>
      <x:c r="B334" s="28"/>
      <x:c r="C334" s="29"/>
      <x:c r="K334" s="22"/>
      <x:c r="L334" s="22"/>
      <x:c r="M334" s="30"/>
      <x:c r="N334" s="26"/>
    </x:row>
    <x:row r="335" spans="1:14" ht="16.399999999999999">
      <x:c r="A335" s="31"/>
      <x:c r="B335" s="28"/>
      <x:c r="C335" s="29"/>
      <x:c r="K335" s="22"/>
      <x:c r="L335" s="22"/>
      <x:c r="M335" s="30"/>
      <x:c r="N335" s="26"/>
    </x:row>
    <x:row r="336" spans="1:14" ht="16.399999999999999">
      <x:c r="A336" s="31"/>
      <x:c r="B336" s="28"/>
      <x:c r="C336" s="29"/>
      <x:c r="K336" s="22"/>
      <x:c r="L336" s="22"/>
      <x:c r="M336" s="30"/>
      <x:c r="N336" s="26"/>
    </x:row>
    <x:row r="337" spans="1:14" ht="16.399999999999999">
      <x:c r="A337" s="31"/>
      <x:c r="B337" s="28"/>
      <x:c r="C337" s="29"/>
      <x:c r="K337" s="22"/>
      <x:c r="L337" s="22"/>
      <x:c r="M337" s="30"/>
      <x:c r="N337" s="26"/>
    </x:row>
    <x:row r="338" spans="1:14" ht="16.399999999999999">
      <x:c r="A338" s="31"/>
      <x:c r="B338" s="28"/>
      <x:c r="C338" s="29"/>
      <x:c r="K338" s="22"/>
      <x:c r="L338" s="22"/>
      <x:c r="M338" s="30"/>
      <x:c r="N338" s="26"/>
    </x:row>
    <x:row r="339" spans="1:14" ht="16.399999999999999">
      <x:c r="A339" s="31"/>
      <x:c r="B339" s="28"/>
      <x:c r="C339" s="29"/>
      <x:c r="K339" s="22"/>
      <x:c r="L339" s="22"/>
      <x:c r="M339" s="30"/>
      <x:c r="N339" s="26"/>
    </x:row>
    <x:row r="340" spans="1:14" ht="16.399999999999999">
      <x:c r="A340" s="31"/>
      <x:c r="B340" s="28"/>
      <x:c r="C340" s="29"/>
      <x:c r="K340" s="22"/>
      <x:c r="L340" s="22"/>
      <x:c r="M340" s="30"/>
      <x:c r="N340" s="26"/>
    </x:row>
    <x:row r="341" spans="1:14" ht="16.399999999999999">
      <x:c r="A341" s="31"/>
      <x:c r="B341" s="28"/>
      <x:c r="C341" s="29"/>
      <x:c r="K341" s="22"/>
      <x:c r="L341" s="22"/>
      <x:c r="M341" s="30"/>
      <x:c r="N341" s="26"/>
    </x:row>
    <x:row r="342" spans="1:14" ht="16.399999999999999">
      <x:c r="A342" s="31"/>
      <x:c r="B342" s="28"/>
      <x:c r="C342" s="29"/>
      <x:c r="K342" s="22"/>
      <x:c r="L342" s="22"/>
      <x:c r="M342" s="30"/>
      <x:c r="N342" s="26"/>
    </x:row>
    <x:row r="343" spans="1:14" ht="16.399999999999999">
      <x:c r="A343" s="31"/>
      <x:c r="B343" s="28"/>
      <x:c r="C343" s="29"/>
      <x:c r="K343" s="22"/>
      <x:c r="L343" s="22"/>
      <x:c r="M343" s="30"/>
      <x:c r="N343" s="26"/>
    </x:row>
    <x:row r="344" spans="1:14" ht="16.399999999999999">
      <x:c r="A344" s="31"/>
      <x:c r="B344" s="28"/>
      <x:c r="C344" s="29"/>
      <x:c r="K344" s="22"/>
      <x:c r="L344" s="22"/>
      <x:c r="M344" s="30"/>
      <x:c r="N344" s="26"/>
    </x:row>
    <x:row r="345" spans="1:14" ht="16.399999999999999">
      <x:c r="A345" s="31"/>
      <x:c r="B345" s="28"/>
      <x:c r="C345" s="29"/>
      <x:c r="K345" s="22"/>
      <x:c r="L345" s="22"/>
      <x:c r="M345" s="30"/>
      <x:c r="N345" s="26"/>
    </x:row>
    <x:row r="346" spans="1:14" ht="16.399999999999999">
      <x:c r="A346" s="31"/>
      <x:c r="B346" s="28"/>
      <x:c r="C346" s="29"/>
      <x:c r="K346" s="22"/>
      <x:c r="L346" s="22"/>
      <x:c r="M346" s="30"/>
      <x:c r="N346" s="26"/>
    </x:row>
    <x:row r="347" spans="1:14" ht="16.399999999999999">
      <x:c r="A347" s="31"/>
      <x:c r="B347" s="28"/>
      <x:c r="C347" s="29"/>
      <x:c r="K347" s="22"/>
      <x:c r="L347" s="22"/>
      <x:c r="M347" s="30"/>
      <x:c r="N347" s="26"/>
    </x:row>
    <x:row r="348" spans="1:14" ht="16.399999999999999">
      <x:c r="A348" s="31"/>
      <x:c r="B348" s="28"/>
      <x:c r="C348" s="29"/>
      <x:c r="K348" s="22"/>
      <x:c r="L348" s="22"/>
      <x:c r="M348" s="30"/>
      <x:c r="N348" s="26"/>
    </x:row>
    <x:row r="349" spans="1:14" ht="16.399999999999999">
      <x:c r="A349" s="31"/>
      <x:c r="B349" s="28"/>
      <x:c r="C349" s="29"/>
      <x:c r="K349" s="22"/>
      <x:c r="L349" s="22"/>
      <x:c r="M349" s="30"/>
      <x:c r="N349" s="26"/>
    </x:row>
    <x:row r="350" spans="1:14" ht="16.399999999999999">
      <x:c r="A350" s="31"/>
      <x:c r="B350" s="28"/>
      <x:c r="C350" s="29"/>
      <x:c r="K350" s="22"/>
      <x:c r="L350" s="22"/>
      <x:c r="M350" s="30"/>
      <x:c r="N350" s="26"/>
    </x:row>
    <x:row r="351" spans="1:14" ht="16.399999999999999">
      <x:c r="A351" s="31"/>
      <x:c r="B351" s="28"/>
      <x:c r="C351" s="29"/>
      <x:c r="K351" s="22"/>
      <x:c r="L351" s="22"/>
      <x:c r="M351" s="30"/>
      <x:c r="N351" s="26"/>
    </x:row>
    <x:row r="352" spans="1:14" ht="16.399999999999999">
      <x:c r="A352" s="31"/>
      <x:c r="B352" s="28"/>
      <x:c r="C352" s="29"/>
      <x:c r="K352" s="22"/>
      <x:c r="L352" s="22"/>
      <x:c r="M352" s="30"/>
      <x:c r="N352" s="26"/>
    </x:row>
    <x:row r="353" spans="1:14" ht="16.399999999999999">
      <x:c r="A353" s="31"/>
      <x:c r="B353" s="28"/>
      <x:c r="C353" s="29"/>
      <x:c r="K353" s="22"/>
      <x:c r="L353" s="22"/>
      <x:c r="M353" s="30"/>
      <x:c r="N353" s="26"/>
    </x:row>
    <x:row r="354" spans="1:14" ht="16.399999999999999">
      <x:c r="A354" s="31"/>
      <x:c r="B354" s="28"/>
      <x:c r="C354" s="29"/>
      <x:c r="K354" s="22"/>
      <x:c r="L354" s="22"/>
      <x:c r="M354" s="30"/>
      <x:c r="N354" s="26"/>
    </x:row>
    <x:row r="355" spans="1:14" ht="16.399999999999999">
      <x:c r="A355" s="31"/>
      <x:c r="B355" s="28"/>
      <x:c r="C355" s="29"/>
      <x:c r="K355" s="22"/>
      <x:c r="L355" s="22"/>
      <x:c r="M355" s="30"/>
      <x:c r="N355" s="26"/>
    </x:row>
    <x:row r="356" spans="1:14" ht="16.399999999999999">
      <x:c r="A356" s="31"/>
      <x:c r="B356" s="28"/>
      <x:c r="C356" s="29"/>
      <x:c r="K356" s="22"/>
      <x:c r="L356" s="22"/>
      <x:c r="M356" s="30"/>
      <x:c r="N356" s="26"/>
    </x:row>
    <x:row r="357" spans="1:14" ht="16.399999999999999">
      <x:c r="A357" s="31"/>
      <x:c r="B357" s="28"/>
      <x:c r="C357" s="29"/>
      <x:c r="K357" s="22"/>
      <x:c r="L357" s="22"/>
      <x:c r="M357" s="30"/>
      <x:c r="N357" s="26"/>
    </x:row>
    <x:row r="358" spans="1:14" ht="16.399999999999999">
      <x:c r="A358" s="31"/>
      <x:c r="B358" s="28"/>
      <x:c r="C358" s="29"/>
      <x:c r="K358" s="22"/>
      <x:c r="L358" s="22"/>
      <x:c r="M358" s="30"/>
      <x:c r="N358" s="26"/>
    </x:row>
    <x:row r="359" spans="1:14" ht="16.399999999999999">
      <x:c r="A359" s="31"/>
      <x:c r="B359" s="28"/>
      <x:c r="C359" s="29"/>
      <x:c r="K359" s="22"/>
      <x:c r="L359" s="22"/>
      <x:c r="M359" s="30"/>
      <x:c r="N359" s="26"/>
    </x:row>
    <x:row r="360" spans="1:14" ht="16.399999999999999">
      <x:c r="A360" s="31"/>
      <x:c r="B360" s="28"/>
      <x:c r="C360" s="29"/>
      <x:c r="K360" s="22"/>
      <x:c r="L360" s="22"/>
      <x:c r="M360" s="30"/>
      <x:c r="N360" s="26"/>
    </x:row>
    <x:row r="361" spans="1:14" ht="16.399999999999999">
      <x:c r="A361" s="31"/>
      <x:c r="B361" s="28"/>
      <x:c r="C361" s="29"/>
      <x:c r="K361" s="22"/>
      <x:c r="L361" s="22"/>
      <x:c r="M361" s="30"/>
      <x:c r="N361" s="26"/>
    </x:row>
    <x:row r="362" spans="1:14" ht="16.399999999999999">
      <x:c r="A362" s="31"/>
      <x:c r="B362" s="28"/>
      <x:c r="C362" s="29"/>
      <x:c r="K362" s="22"/>
      <x:c r="L362" s="22"/>
      <x:c r="M362" s="30"/>
      <x:c r="N362" s="26"/>
    </x:row>
    <x:row r="363" spans="1:14" ht="16.399999999999999">
      <x:c r="A363" s="31"/>
      <x:c r="B363" s="28"/>
      <x:c r="C363" s="29"/>
      <x:c r="K363" s="22"/>
      <x:c r="L363" s="22"/>
      <x:c r="M363" s="30"/>
      <x:c r="N363" s="26"/>
    </x:row>
    <x:row r="364" spans="1:14" ht="16.399999999999999">
      <x:c r="A364" s="31"/>
      <x:c r="B364" s="28"/>
      <x:c r="C364" s="29"/>
      <x:c r="K364" s="22"/>
      <x:c r="L364" s="22"/>
      <x:c r="M364" s="30"/>
      <x:c r="N364" s="26"/>
    </x:row>
    <x:row r="365" spans="1:14" ht="16.399999999999999">
      <x:c r="A365" s="31"/>
      <x:c r="B365" s="28"/>
      <x:c r="C365" s="29"/>
      <x:c r="K365" s="22"/>
      <x:c r="L365" s="22"/>
      <x:c r="M365" s="30"/>
      <x:c r="N365" s="26"/>
    </x:row>
    <x:row r="366" spans="1:14" ht="16.399999999999999">
      <x:c r="A366" s="31"/>
      <x:c r="B366" s="28"/>
      <x:c r="C366" s="29"/>
      <x:c r="K366" s="22"/>
      <x:c r="L366" s="22"/>
      <x:c r="M366" s="30"/>
      <x:c r="N366" s="26"/>
    </x:row>
    <x:row r="367" spans="1:14" ht="16.399999999999999">
      <x:c r="A367" s="31"/>
      <x:c r="B367" s="28"/>
      <x:c r="C367" s="29"/>
      <x:c r="K367" s="22"/>
      <x:c r="L367" s="22"/>
      <x:c r="M367" s="30"/>
      <x:c r="N367" s="26"/>
    </x:row>
    <x:row r="368" spans="1:14" ht="16.399999999999999">
      <x:c r="A368" s="31"/>
      <x:c r="B368" s="28"/>
      <x:c r="C368" s="29"/>
      <x:c r="K368" s="22"/>
      <x:c r="L368" s="22"/>
      <x:c r="M368" s="30"/>
      <x:c r="N368" s="26"/>
    </x:row>
    <x:row r="369" spans="1:14" ht="16.399999999999999">
      <x:c r="A369" s="31"/>
      <x:c r="B369" s="28"/>
      <x:c r="C369" s="29"/>
      <x:c r="K369" s="22"/>
      <x:c r="L369" s="22"/>
      <x:c r="M369" s="30"/>
      <x:c r="N369" s="26"/>
    </x:row>
    <x:row r="370" spans="1:14" ht="16.399999999999999">
      <x:c r="A370" s="31"/>
      <x:c r="B370" s="28"/>
      <x:c r="C370" s="29"/>
      <x:c r="K370" s="22"/>
      <x:c r="L370" s="22"/>
      <x:c r="M370" s="30"/>
      <x:c r="N370" s="26"/>
    </x:row>
    <x:row r="371" spans="1:14" ht="16.399999999999999">
      <x:c r="A371" s="31"/>
      <x:c r="B371" s="28"/>
      <x:c r="C371" s="29"/>
      <x:c r="K371" s="22"/>
      <x:c r="L371" s="22"/>
      <x:c r="M371" s="30"/>
      <x:c r="N371" s="26"/>
    </x:row>
    <x:row r="372" spans="1:14" ht="16.399999999999999">
      <x:c r="A372" s="31"/>
      <x:c r="B372" s="28"/>
      <x:c r="C372" s="29"/>
      <x:c r="K372" s="22"/>
      <x:c r="L372" s="22"/>
      <x:c r="M372" s="30"/>
      <x:c r="N372" s="26"/>
    </x:row>
    <x:row r="373" spans="1:14" ht="16.399999999999999">
      <x:c r="A373" s="31"/>
      <x:c r="B373" s="28"/>
      <x:c r="C373" s="29"/>
      <x:c r="K373" s="22"/>
      <x:c r="L373" s="22"/>
      <x:c r="M373" s="30"/>
      <x:c r="N373" s="26"/>
    </x:row>
    <x:row r="374" spans="1:14" ht="16.399999999999999">
      <x:c r="A374" s="31"/>
      <x:c r="B374" s="28"/>
      <x:c r="C374" s="29"/>
      <x:c r="K374" s="22"/>
      <x:c r="L374" s="22"/>
      <x:c r="M374" s="30"/>
      <x:c r="N374" s="26"/>
    </x:row>
    <x:row r="375" spans="1:14" ht="16.399999999999999">
      <x:c r="A375" s="31"/>
      <x:c r="B375" s="28"/>
      <x:c r="C375" s="29"/>
      <x:c r="K375" s="22"/>
      <x:c r="L375" s="22"/>
      <x:c r="M375" s="30"/>
      <x:c r="N375" s="26"/>
    </x:row>
    <x:row r="376" spans="1:14" ht="16.399999999999999">
      <x:c r="A376" s="31"/>
      <x:c r="B376" s="28"/>
      <x:c r="C376" s="29"/>
      <x:c r="K376" s="22"/>
      <x:c r="L376" s="22"/>
      <x:c r="M376" s="30"/>
      <x:c r="N376" s="26"/>
    </x:row>
    <x:row r="377" spans="1:14" ht="16.399999999999999">
      <x:c r="A377" s="31"/>
      <x:c r="B377" s="28"/>
      <x:c r="C377" s="29"/>
      <x:c r="K377" s="22"/>
      <x:c r="L377" s="22"/>
      <x:c r="M377" s="30"/>
      <x:c r="N377" s="26"/>
    </x:row>
    <x:row r="378" spans="1:14" ht="16.399999999999999">
      <x:c r="A378" s="31"/>
      <x:c r="B378" s="28"/>
      <x:c r="C378" s="29"/>
      <x:c r="K378" s="22"/>
      <x:c r="L378" s="22"/>
      <x:c r="M378" s="30"/>
      <x:c r="N378" s="26"/>
    </x:row>
    <x:row r="379" spans="1:14" ht="16.399999999999999">
      <x:c r="A379" s="31"/>
      <x:c r="B379" s="28"/>
      <x:c r="C379" s="29"/>
      <x:c r="K379" s="22"/>
      <x:c r="L379" s="22"/>
      <x:c r="M379" s="30"/>
      <x:c r="N379" s="26"/>
    </x:row>
    <x:row r="380" spans="1:14" ht="16.399999999999999">
      <x:c r="A380" s="31"/>
      <x:c r="B380" s="28"/>
      <x:c r="C380" s="29"/>
      <x:c r="K380" s="22"/>
      <x:c r="L380" s="22"/>
      <x:c r="M380" s="30"/>
      <x:c r="N380" s="26"/>
    </x:row>
    <x:row r="381" spans="1:14" ht="16.399999999999999">
      <x:c r="A381" s="31"/>
      <x:c r="B381" s="28"/>
      <x:c r="C381" s="29"/>
      <x:c r="K381" s="22"/>
      <x:c r="L381" s="22"/>
      <x:c r="M381" s="30"/>
      <x:c r="N381" s="26"/>
    </x:row>
    <x:row r="382" spans="1:14" ht="16.399999999999999">
      <x:c r="A382" s="31"/>
      <x:c r="B382" s="28"/>
      <x:c r="C382" s="29"/>
      <x:c r="K382" s="22"/>
      <x:c r="L382" s="22"/>
      <x:c r="M382" s="30"/>
      <x:c r="N382" s="26"/>
    </x:row>
    <x:row r="383" spans="1:14" ht="16.399999999999999">
      <x:c r="A383" s="31"/>
      <x:c r="B383" s="28"/>
      <x:c r="C383" s="29"/>
      <x:c r="K383" s="22"/>
      <x:c r="L383" s="22"/>
      <x:c r="M383" s="30"/>
      <x:c r="N383" s="26"/>
    </x:row>
    <x:row r="384" spans="1:14" ht="16.399999999999999">
      <x:c r="A384" s="31"/>
      <x:c r="B384" s="28"/>
      <x:c r="C384" s="29"/>
      <x:c r="K384" s="22"/>
      <x:c r="L384" s="22"/>
      <x:c r="M384" s="30"/>
      <x:c r="N384" s="26"/>
    </x:row>
    <x:row r="385" spans="1:14" ht="16.399999999999999">
      <x:c r="A385" s="31"/>
      <x:c r="B385" s="28"/>
      <x:c r="C385" s="29"/>
      <x:c r="K385" s="22"/>
      <x:c r="L385" s="22"/>
      <x:c r="M385" s="30"/>
      <x:c r="N385" s="26"/>
    </x:row>
    <x:row r="386" spans="1:14" ht="16.399999999999999">
      <x:c r="A386" s="31"/>
      <x:c r="B386" s="28"/>
      <x:c r="C386" s="29"/>
      <x:c r="K386" s="22"/>
      <x:c r="L386" s="22"/>
      <x:c r="M386" s="30"/>
      <x:c r="N386" s="26"/>
    </x:row>
    <x:row r="387" spans="1:14" ht="16.399999999999999">
      <x:c r="A387" s="31"/>
      <x:c r="B387" s="28"/>
      <x:c r="C387" s="29"/>
      <x:c r="K387" s="22"/>
      <x:c r="L387" s="22"/>
      <x:c r="M387" s="30"/>
      <x:c r="N387" s="26"/>
    </x:row>
    <x:row r="388" spans="1:14" ht="16.399999999999999">
      <x:c r="A388" s="31"/>
      <x:c r="B388" s="28"/>
      <x:c r="C388" s="29"/>
      <x:c r="K388" s="22"/>
      <x:c r="L388" s="22"/>
      <x:c r="M388" s="30"/>
      <x:c r="N388" s="26"/>
    </x:row>
    <x:row r="389" spans="1:14" ht="16.399999999999999">
      <x:c r="A389" s="31"/>
      <x:c r="B389" s="28"/>
      <x:c r="C389" s="29"/>
      <x:c r="K389" s="22"/>
      <x:c r="L389" s="22"/>
      <x:c r="M389" s="30"/>
      <x:c r="N389" s="26"/>
    </x:row>
    <x:row r="390" spans="1:14" ht="16.399999999999999">
      <x:c r="A390" s="31"/>
      <x:c r="B390" s="28"/>
      <x:c r="C390" s="29"/>
      <x:c r="K390" s="22"/>
      <x:c r="L390" s="22"/>
      <x:c r="M390" s="30"/>
      <x:c r="N390" s="26"/>
    </x:row>
    <x:row r="391" spans="1:14" ht="16.399999999999999">
      <x:c r="A391" s="31"/>
      <x:c r="B391" s="28"/>
      <x:c r="C391" s="29"/>
      <x:c r="K391" s="22"/>
      <x:c r="L391" s="22"/>
      <x:c r="M391" s="30"/>
      <x:c r="N391" s="26"/>
    </x:row>
    <x:row r="392" spans="1:14" ht="16.399999999999999">
      <x:c r="A392" s="31"/>
      <x:c r="B392" s="28"/>
      <x:c r="C392" s="29"/>
      <x:c r="K392" s="22"/>
      <x:c r="L392" s="22"/>
      <x:c r="M392" s="30"/>
      <x:c r="N392" s="26"/>
    </x:row>
    <x:row r="393" spans="1:14" ht="16.399999999999999">
      <x:c r="A393" s="31"/>
      <x:c r="B393" s="28"/>
      <x:c r="C393" s="29"/>
      <x:c r="K393" s="22"/>
      <x:c r="L393" s="22"/>
      <x:c r="M393" s="30"/>
      <x:c r="N393" s="26"/>
    </x:row>
    <x:row r="394" spans="1:14" ht="16.399999999999999">
      <x:c r="A394" s="31"/>
      <x:c r="B394" s="28"/>
      <x:c r="C394" s="29"/>
      <x:c r="K394" s="22"/>
      <x:c r="L394" s="22"/>
      <x:c r="M394" s="30"/>
      <x:c r="N394" s="26"/>
    </x:row>
    <x:row r="395" spans="1:14" ht="16.399999999999999">
      <x:c r="A395" s="31"/>
      <x:c r="B395" s="28"/>
      <x:c r="C395" s="29"/>
      <x:c r="K395" s="22"/>
      <x:c r="L395" s="22"/>
      <x:c r="M395" s="30"/>
      <x:c r="N395" s="26"/>
    </x:row>
    <x:row r="396" spans="1:14" ht="16.399999999999999">
      <x:c r="A396" s="31"/>
      <x:c r="B396" s="28"/>
      <x:c r="C396" s="29"/>
      <x:c r="K396" s="22"/>
      <x:c r="L396" s="22"/>
      <x:c r="M396" s="30"/>
      <x:c r="N396" s="26"/>
    </x:row>
    <x:row r="397" spans="1:14" ht="16.399999999999999">
      <x:c r="A397" s="31"/>
      <x:c r="B397" s="28"/>
      <x:c r="C397" s="29"/>
      <x:c r="K397" s="22"/>
      <x:c r="L397" s="22"/>
      <x:c r="M397" s="30"/>
      <x:c r="N397" s="26"/>
    </x:row>
    <x:row r="398" spans="1:14" ht="16.399999999999999">
      <x:c r="A398" s="31"/>
      <x:c r="B398" s="28"/>
      <x:c r="C398" s="29"/>
      <x:c r="K398" s="22"/>
      <x:c r="L398" s="22"/>
      <x:c r="M398" s="30"/>
      <x:c r="N398" s="26"/>
    </x:row>
    <x:row r="399" spans="1:14" ht="16.399999999999999">
      <x:c r="A399" s="31"/>
      <x:c r="B399" s="28"/>
      <x:c r="C399" s="29"/>
      <x:c r="K399" s="22"/>
      <x:c r="L399" s="22"/>
      <x:c r="M399" s="30"/>
      <x:c r="N399" s="26"/>
    </x:row>
    <x:row r="400" spans="1:14" ht="16.399999999999999">
      <x:c r="A400" s="31"/>
      <x:c r="B400" s="28"/>
      <x:c r="C400" s="29"/>
      <x:c r="K400" s="22"/>
      <x:c r="L400" s="22"/>
      <x:c r="M400" s="30"/>
      <x:c r="N400" s="26"/>
    </x:row>
    <x:row r="401" spans="1:14" ht="16.399999999999999">
      <x:c r="A401" s="31"/>
      <x:c r="B401" s="28"/>
      <x:c r="C401" s="29"/>
      <x:c r="K401" s="22"/>
      <x:c r="L401" s="22"/>
      <x:c r="M401" s="30"/>
      <x:c r="N401" s="26"/>
    </x:row>
    <x:row r="402" spans="1:14" ht="16.399999999999999">
      <x:c r="A402" s="31"/>
      <x:c r="B402" s="28"/>
      <x:c r="C402" s="29"/>
      <x:c r="K402" s="22"/>
      <x:c r="L402" s="22"/>
      <x:c r="M402" s="30"/>
      <x:c r="N402" s="26"/>
    </x:row>
    <x:row r="403" spans="1:14" ht="16.399999999999999">
      <x:c r="A403" s="31"/>
      <x:c r="B403" s="28"/>
      <x:c r="C403" s="29"/>
      <x:c r="K403" s="22"/>
      <x:c r="L403" s="22"/>
      <x:c r="M403" s="30"/>
      <x:c r="N403" s="26"/>
    </x:row>
    <x:row r="404" spans="1:14" ht="16.399999999999999">
      <x:c r="A404" s="31"/>
      <x:c r="B404" s="28"/>
      <x:c r="C404" s="29"/>
      <x:c r="K404" s="22"/>
      <x:c r="L404" s="22"/>
      <x:c r="M404" s="30"/>
      <x:c r="N404" s="26"/>
    </x:row>
    <x:row r="405" spans="1:14" ht="16.399999999999999">
      <x:c r="A405" s="31"/>
      <x:c r="B405" s="28"/>
      <x:c r="C405" s="29"/>
      <x:c r="K405" s="22"/>
      <x:c r="L405" s="22"/>
      <x:c r="M405" s="30"/>
      <x:c r="N405" s="26"/>
    </x:row>
    <x:row r="406" spans="1:14" ht="16.399999999999999">
      <x:c r="A406" s="31"/>
      <x:c r="B406" s="28"/>
      <x:c r="C406" s="29"/>
      <x:c r="K406" s="22"/>
      <x:c r="L406" s="22"/>
      <x:c r="M406" s="30"/>
      <x:c r="N406" s="26"/>
    </x:row>
    <x:row r="407" spans="1:14" ht="16.399999999999999">
      <x:c r="A407" s="31"/>
      <x:c r="B407" s="28"/>
      <x:c r="C407" s="29"/>
      <x:c r="K407" s="22"/>
      <x:c r="L407" s="22"/>
      <x:c r="M407" s="30"/>
      <x:c r="N407" s="26"/>
    </x:row>
    <x:row r="408" spans="1:14" ht="16.399999999999999">
      <x:c r="A408" s="31"/>
      <x:c r="B408" s="28"/>
      <x:c r="C408" s="29"/>
      <x:c r="K408" s="22"/>
      <x:c r="L408" s="22"/>
      <x:c r="M408" s="30"/>
      <x:c r="N408" s="26"/>
    </x:row>
    <x:row r="409" spans="1:14" ht="16.399999999999999">
      <x:c r="A409" s="31"/>
      <x:c r="B409" s="28"/>
      <x:c r="C409" s="29"/>
      <x:c r="K409" s="22"/>
      <x:c r="L409" s="22"/>
      <x:c r="M409" s="30"/>
      <x:c r="N409" s="26"/>
    </x:row>
    <x:row r="410" spans="1:14" ht="16.399999999999999">
      <x:c r="A410" s="31"/>
      <x:c r="B410" s="28"/>
      <x:c r="C410" s="29"/>
      <x:c r="K410" s="22"/>
      <x:c r="L410" s="22"/>
      <x:c r="M410" s="30"/>
      <x:c r="N410" s="26"/>
    </x:row>
    <x:row r="411" spans="1:14" ht="16.399999999999999">
      <x:c r="A411" s="31"/>
      <x:c r="B411" s="28"/>
      <x:c r="C411" s="29"/>
      <x:c r="K411" s="22"/>
      <x:c r="L411" s="22"/>
      <x:c r="M411" s="30"/>
      <x:c r="N411" s="26"/>
    </x:row>
    <x:row r="412" spans="1:14" ht="16.399999999999999">
      <x:c r="A412" s="31"/>
      <x:c r="B412" s="28"/>
      <x:c r="C412" s="29"/>
      <x:c r="K412" s="22"/>
      <x:c r="L412" s="22"/>
      <x:c r="M412" s="30"/>
      <x:c r="N412" s="26"/>
    </x:row>
    <x:row r="413" spans="1:14" ht="16.399999999999999">
      <x:c r="A413" s="31"/>
      <x:c r="B413" s="28"/>
      <x:c r="C413" s="29"/>
      <x:c r="K413" s="22"/>
      <x:c r="L413" s="22"/>
      <x:c r="M413" s="30"/>
      <x:c r="N413" s="26"/>
    </x:row>
    <x:row r="414" spans="1:14" ht="16.399999999999999">
      <x:c r="A414" s="31"/>
      <x:c r="B414" s="28"/>
      <x:c r="C414" s="29"/>
      <x:c r="K414" s="22"/>
      <x:c r="L414" s="22"/>
      <x:c r="M414" s="30"/>
      <x:c r="N414" s="26"/>
    </x:row>
    <x:row r="415" spans="1:14" ht="16.399999999999999">
      <x:c r="A415" s="31"/>
      <x:c r="B415" s="28"/>
      <x:c r="C415" s="29"/>
      <x:c r="K415" s="22"/>
      <x:c r="L415" s="22"/>
      <x:c r="M415" s="30"/>
      <x:c r="N415" s="26"/>
    </x:row>
    <x:row r="416" spans="1:14" ht="16.399999999999999">
      <x:c r="A416" s="31"/>
      <x:c r="B416" s="28"/>
      <x:c r="C416" s="29"/>
      <x:c r="K416" s="22"/>
      <x:c r="L416" s="22"/>
      <x:c r="M416" s="30"/>
      <x:c r="N416" s="26"/>
    </x:row>
    <x:row r="417" spans="1:14" ht="16.399999999999999">
      <x:c r="A417" s="31"/>
      <x:c r="B417" s="28"/>
      <x:c r="C417" s="29"/>
      <x:c r="K417" s="22"/>
      <x:c r="L417" s="22"/>
      <x:c r="M417" s="30"/>
      <x:c r="N417" s="26"/>
    </x:row>
    <x:row r="418" spans="1:14" ht="16.399999999999999">
      <x:c r="A418" s="31"/>
      <x:c r="B418" s="28"/>
      <x:c r="C418" s="29"/>
      <x:c r="K418" s="22"/>
      <x:c r="L418" s="22"/>
      <x:c r="M418" s="30"/>
      <x:c r="N418" s="26"/>
    </x:row>
    <x:row r="419" spans="1:14" ht="16.399999999999999">
      <x:c r="A419" s="31"/>
      <x:c r="B419" s="28"/>
      <x:c r="C419" s="29"/>
      <x:c r="K419" s="22"/>
      <x:c r="L419" s="22"/>
      <x:c r="M419" s="30"/>
      <x:c r="N419" s="26"/>
    </x:row>
    <x:row r="420" spans="1:14" ht="16.399999999999999">
      <x:c r="A420" s="31"/>
      <x:c r="B420" s="28"/>
      <x:c r="C420" s="29"/>
      <x:c r="K420" s="22"/>
      <x:c r="L420" s="22"/>
      <x:c r="M420" s="30"/>
      <x:c r="N420" s="26"/>
    </x:row>
    <x:row r="421" spans="1:14" ht="16.399999999999999">
      <x:c r="A421" s="31"/>
      <x:c r="B421" s="28"/>
      <x:c r="C421" s="29"/>
      <x:c r="K421" s="22"/>
      <x:c r="L421" s="22"/>
      <x:c r="M421" s="30"/>
      <x:c r="N421" s="26"/>
    </x:row>
    <x:row r="422" spans="1:14" ht="16.399999999999999">
      <x:c r="A422" s="31"/>
      <x:c r="B422" s="28"/>
      <x:c r="C422" s="29"/>
      <x:c r="K422" s="22"/>
      <x:c r="L422" s="22"/>
      <x:c r="M422" s="30"/>
      <x:c r="N422" s="26"/>
    </x:row>
    <x:row r="423" spans="1:14" ht="16.399999999999999">
      <x:c r="A423" s="31"/>
      <x:c r="B423" s="28"/>
      <x:c r="C423" s="29"/>
      <x:c r="K423" s="22"/>
      <x:c r="L423" s="22"/>
      <x:c r="M423" s="30"/>
      <x:c r="N423" s="26"/>
    </x:row>
    <x:row r="424" spans="1:14" ht="16.399999999999999">
      <x:c r="A424" s="31"/>
      <x:c r="B424" s="28"/>
      <x:c r="C424" s="29"/>
      <x:c r="K424" s="22"/>
      <x:c r="L424" s="22"/>
      <x:c r="M424" s="30"/>
      <x:c r="N424" s="26"/>
    </x:row>
    <x:row r="425" spans="1:14" ht="16.399999999999999">
      <x:c r="A425" s="31"/>
      <x:c r="B425" s="28"/>
      <x:c r="C425" s="29"/>
      <x:c r="K425" s="22"/>
      <x:c r="L425" s="22"/>
      <x:c r="M425" s="30"/>
      <x:c r="N425" s="26"/>
    </x:row>
    <x:row r="426" spans="1:14" ht="16.399999999999999">
      <x:c r="A426" s="31"/>
      <x:c r="B426" s="28"/>
      <x:c r="C426" s="29"/>
      <x:c r="K426" s="22"/>
      <x:c r="L426" s="22"/>
      <x:c r="M426" s="30"/>
      <x:c r="N426" s="26"/>
    </x:row>
    <x:row r="427" spans="1:14" ht="16.399999999999999">
      <x:c r="A427" s="31"/>
      <x:c r="B427" s="28"/>
      <x:c r="C427" s="29"/>
      <x:c r="K427" s="22"/>
      <x:c r="L427" s="22"/>
      <x:c r="M427" s="30"/>
      <x:c r="N427" s="26"/>
    </x:row>
    <x:row r="428" spans="1:14" ht="16.399999999999999">
      <x:c r="A428" s="31"/>
      <x:c r="B428" s="28"/>
      <x:c r="C428" s="29"/>
      <x:c r="K428" s="22"/>
      <x:c r="L428" s="22"/>
      <x:c r="M428" s="30"/>
      <x:c r="N428" s="26"/>
    </x:row>
    <x:row r="429" spans="1:14" ht="16.399999999999999">
      <x:c r="A429" s="31"/>
      <x:c r="B429" s="28"/>
      <x:c r="C429" s="29"/>
      <x:c r="K429" s="22"/>
      <x:c r="L429" s="22"/>
      <x:c r="M429" s="30"/>
      <x:c r="N429" s="26"/>
    </x:row>
    <x:row r="430" spans="1:14" ht="16.399999999999999">
      <x:c r="A430" s="31"/>
      <x:c r="B430" s="28"/>
      <x:c r="C430" s="29"/>
      <x:c r="K430" s="22"/>
      <x:c r="L430" s="22"/>
      <x:c r="M430" s="30"/>
      <x:c r="N430" s="26"/>
    </x:row>
    <x:row r="431" spans="1:14" ht="16.399999999999999">
      <x:c r="A431" s="31"/>
      <x:c r="B431" s="28"/>
      <x:c r="C431" s="29"/>
      <x:c r="K431" s="22"/>
      <x:c r="L431" s="22"/>
      <x:c r="M431" s="30"/>
      <x:c r="N431" s="26"/>
    </x:row>
    <x:row r="432" spans="1:14" ht="16.399999999999999">
      <x:c r="A432" s="31"/>
      <x:c r="B432" s="28"/>
      <x:c r="C432" s="29"/>
      <x:c r="K432" s="22"/>
      <x:c r="L432" s="22"/>
      <x:c r="M432" s="30"/>
      <x:c r="N432" s="26"/>
    </x:row>
    <x:row r="433" spans="1:14" ht="16.399999999999999">
      <x:c r="A433" s="31"/>
      <x:c r="B433" s="28"/>
      <x:c r="C433" s="29"/>
      <x:c r="K433" s="22"/>
      <x:c r="L433" s="22"/>
      <x:c r="M433" s="30"/>
      <x:c r="N433" s="26"/>
    </x:row>
    <x:row r="434" spans="1:14" ht="16.399999999999999">
      <x:c r="A434" s="31"/>
      <x:c r="B434" s="28"/>
      <x:c r="C434" s="29"/>
      <x:c r="K434" s="22"/>
      <x:c r="L434" s="22"/>
      <x:c r="M434" s="30"/>
      <x:c r="N434" s="26"/>
    </x:row>
    <x:row r="435" spans="1:14" ht="16.399999999999999">
      <x:c r="A435" s="31"/>
      <x:c r="B435" s="28"/>
      <x:c r="C435" s="29"/>
      <x:c r="K435" s="22"/>
      <x:c r="L435" s="22"/>
      <x:c r="M435" s="30"/>
      <x:c r="N435" s="26"/>
    </x:row>
    <x:row r="436" spans="1:14" ht="16.399999999999999">
      <x:c r="A436" s="31"/>
      <x:c r="B436" s="28"/>
      <x:c r="C436" s="29"/>
      <x:c r="K436" s="22"/>
      <x:c r="L436" s="22"/>
      <x:c r="M436" s="30"/>
      <x:c r="N436" s="26"/>
    </x:row>
    <x:row r="437" spans="1:14" ht="16.399999999999999">
      <x:c r="A437" s="31"/>
      <x:c r="B437" s="28"/>
      <x:c r="C437" s="29"/>
      <x:c r="K437" s="22"/>
      <x:c r="L437" s="22"/>
      <x:c r="M437" s="30"/>
      <x:c r="N437" s="26"/>
    </x:row>
    <x:row r="438" spans="1:14" ht="16.399999999999999">
      <x:c r="A438" s="31"/>
      <x:c r="B438" s="28"/>
      <x:c r="C438" s="29"/>
      <x:c r="K438" s="22"/>
      <x:c r="L438" s="22"/>
      <x:c r="M438" s="30"/>
      <x:c r="N438" s="26"/>
    </x:row>
    <x:row r="439" spans="1:14" ht="16.399999999999999">
      <x:c r="A439" s="31"/>
      <x:c r="B439" s="28"/>
      <x:c r="C439" s="29"/>
      <x:c r="K439" s="22"/>
      <x:c r="L439" s="22"/>
      <x:c r="M439" s="30"/>
      <x:c r="N439" s="26"/>
    </x:row>
    <x:row r="440" spans="1:14" ht="16.399999999999999">
      <x:c r="A440" s="31"/>
      <x:c r="B440" s="28"/>
      <x:c r="C440" s="29"/>
      <x:c r="K440" s="22"/>
      <x:c r="L440" s="22"/>
      <x:c r="M440" s="30"/>
      <x:c r="N440" s="26"/>
    </x:row>
    <x:row r="441" spans="1:14" ht="16.399999999999999">
      <x:c r="A441" s="31"/>
      <x:c r="B441" s="28"/>
      <x:c r="C441" s="29"/>
      <x:c r="K441" s="22"/>
      <x:c r="L441" s="22"/>
      <x:c r="M441" s="30"/>
      <x:c r="N441" s="26"/>
    </x:row>
    <x:row r="442" spans="1:14" ht="16.399999999999999">
      <x:c r="A442" s="31"/>
      <x:c r="B442" s="28"/>
      <x:c r="C442" s="29"/>
      <x:c r="K442" s="22"/>
      <x:c r="L442" s="22"/>
      <x:c r="M442" s="30"/>
      <x:c r="N442" s="26"/>
    </x:row>
    <x:row r="443" spans="1:14" ht="16.399999999999999">
      <x:c r="A443" s="31"/>
      <x:c r="B443" s="28"/>
      <x:c r="C443" s="29"/>
      <x:c r="K443" s="22"/>
      <x:c r="L443" s="22"/>
      <x:c r="M443" s="30"/>
      <x:c r="N443" s="26"/>
    </x:row>
    <x:row r="444" spans="1:14" ht="16.399999999999999">
      <x:c r="A444" s="31"/>
      <x:c r="B444" s="28"/>
      <x:c r="C444" s="29"/>
      <x:c r="K444" s="22"/>
      <x:c r="L444" s="22"/>
      <x:c r="M444" s="30"/>
      <x:c r="N444" s="26"/>
    </x:row>
    <x:row r="445" spans="1:14" ht="16.399999999999999">
      <x:c r="A445" s="31"/>
      <x:c r="B445" s="28"/>
      <x:c r="C445" s="29"/>
      <x:c r="K445" s="22"/>
      <x:c r="L445" s="22"/>
      <x:c r="M445" s="30"/>
      <x:c r="N445" s="26"/>
    </x:row>
    <x:row r="446" spans="1:14" ht="16.399999999999999">
      <x:c r="A446" s="31"/>
      <x:c r="B446" s="28"/>
      <x:c r="C446" s="29"/>
      <x:c r="K446" s="22"/>
      <x:c r="L446" s="22"/>
      <x:c r="M446" s="30"/>
      <x:c r="N446" s="26"/>
    </x:row>
    <x:row r="447" spans="1:14" ht="16.399999999999999">
      <x:c r="A447" s="31"/>
      <x:c r="B447" s="28"/>
      <x:c r="C447" s="29"/>
      <x:c r="K447" s="22"/>
      <x:c r="L447" s="22"/>
      <x:c r="M447" s="30"/>
      <x:c r="N447" s="26"/>
    </x:row>
    <x:row r="448" spans="1:14" ht="16.399999999999999">
      <x:c r="A448" s="31"/>
      <x:c r="B448" s="28"/>
      <x:c r="C448" s="29"/>
      <x:c r="K448" s="22"/>
      <x:c r="L448" s="22"/>
      <x:c r="M448" s="30"/>
      <x:c r="N448" s="26"/>
    </x:row>
    <x:row r="449" spans="1:14" ht="16.399999999999999">
      <x:c r="A449" s="31"/>
      <x:c r="B449" s="28"/>
      <x:c r="C449" s="29"/>
      <x:c r="K449" s="22"/>
      <x:c r="L449" s="22"/>
      <x:c r="M449" s="30"/>
      <x:c r="N449" s="26"/>
    </x:row>
    <x:row r="450" spans="1:14" ht="16.399999999999999">
      <x:c r="A450" s="31"/>
      <x:c r="B450" s="28"/>
      <x:c r="C450" s="29"/>
      <x:c r="K450" s="22"/>
      <x:c r="L450" s="22"/>
      <x:c r="M450" s="30"/>
      <x:c r="N450" s="26"/>
    </x:row>
    <x:row r="451" spans="1:14" ht="16.399999999999999">
      <x:c r="A451" s="31"/>
      <x:c r="B451" s="28"/>
      <x:c r="C451" s="29"/>
      <x:c r="K451" s="22"/>
      <x:c r="L451" s="22"/>
      <x:c r="M451" s="30"/>
      <x:c r="N451" s="26"/>
    </x:row>
    <x:row r="452" spans="1:14" ht="16.399999999999999">
      <x:c r="A452" s="31"/>
      <x:c r="B452" s="28"/>
      <x:c r="C452" s="29"/>
      <x:c r="K452" s="22"/>
      <x:c r="L452" s="22"/>
      <x:c r="M452" s="30"/>
      <x:c r="N452" s="26"/>
    </x:row>
    <x:row r="453" spans="1:14" ht="16.399999999999999">
      <x:c r="A453" s="31"/>
      <x:c r="B453" s="28"/>
      <x:c r="C453" s="29"/>
      <x:c r="K453" s="22"/>
      <x:c r="L453" s="22"/>
      <x:c r="M453" s="30"/>
      <x:c r="N453" s="26"/>
    </x:row>
    <x:row r="454" spans="1:14" ht="16.399999999999999">
      <x:c r="A454" s="31"/>
      <x:c r="B454" s="28"/>
      <x:c r="C454" s="29"/>
      <x:c r="K454" s="22"/>
      <x:c r="L454" s="22"/>
      <x:c r="M454" s="30"/>
      <x:c r="N454" s="26"/>
    </x:row>
    <x:row r="455" spans="1:14" ht="16.399999999999999">
      <x:c r="A455" s="31"/>
      <x:c r="B455" s="28"/>
      <x:c r="C455" s="29"/>
      <x:c r="K455" s="22"/>
      <x:c r="L455" s="22"/>
      <x:c r="M455" s="30"/>
      <x:c r="N455" s="26"/>
    </x:row>
    <x:row r="456" spans="1:14" ht="16.399999999999999">
      <x:c r="A456" s="31"/>
      <x:c r="B456" s="28"/>
      <x:c r="C456" s="29"/>
      <x:c r="K456" s="22"/>
      <x:c r="L456" s="22"/>
      <x:c r="M456" s="30"/>
      <x:c r="N456" s="26"/>
    </x:row>
    <x:row r="457" spans="1:14" ht="16.399999999999999">
      <x:c r="A457" s="31"/>
      <x:c r="B457" s="28"/>
      <x:c r="C457" s="29"/>
      <x:c r="K457" s="22"/>
      <x:c r="L457" s="22"/>
      <x:c r="M457" s="30"/>
      <x:c r="N457" s="26"/>
    </x:row>
    <x:row r="458" spans="1:14" ht="16.399999999999999">
      <x:c r="A458" s="31"/>
      <x:c r="B458" s="28"/>
      <x:c r="C458" s="29"/>
      <x:c r="K458" s="22"/>
      <x:c r="L458" s="22"/>
      <x:c r="M458" s="30"/>
      <x:c r="N458" s="26"/>
    </x:row>
    <x:row r="459" spans="1:14" ht="16.399999999999999">
      <x:c r="A459" s="31"/>
      <x:c r="B459" s="28"/>
      <x:c r="C459" s="29"/>
      <x:c r="K459" s="22"/>
      <x:c r="L459" s="22"/>
      <x:c r="M459" s="30"/>
      <x:c r="N459" s="26"/>
    </x:row>
    <x:row r="460" spans="1:14" ht="16.399999999999999">
      <x:c r="A460" s="31"/>
      <x:c r="B460" s="28"/>
      <x:c r="C460" s="29"/>
      <x:c r="K460" s="22"/>
      <x:c r="L460" s="22"/>
      <x:c r="M460" s="30"/>
      <x:c r="N460" s="26"/>
    </x:row>
    <x:row r="461" spans="1:14" ht="16.399999999999999">
      <x:c r="A461" s="31"/>
      <x:c r="B461" s="28"/>
      <x:c r="C461" s="29"/>
      <x:c r="K461" s="22"/>
      <x:c r="L461" s="22"/>
      <x:c r="M461" s="30"/>
      <x:c r="N461" s="26"/>
    </x:row>
    <x:row r="462" spans="1:14" ht="16.399999999999999">
      <x:c r="A462" s="31"/>
      <x:c r="B462" s="28"/>
      <x:c r="C462" s="29"/>
      <x:c r="K462" s="22"/>
      <x:c r="L462" s="22"/>
      <x:c r="M462" s="30"/>
      <x:c r="N462" s="26"/>
    </x:row>
    <x:row r="463" spans="1:14" ht="16.399999999999999">
      <x:c r="A463" s="31"/>
      <x:c r="B463" s="28"/>
      <x:c r="C463" s="29"/>
      <x:c r="K463" s="22"/>
      <x:c r="L463" s="22"/>
      <x:c r="M463" s="30"/>
      <x:c r="N463" s="26"/>
    </x:row>
    <x:row r="464" spans="1:14" ht="16.399999999999999">
      <x:c r="A464" s="31"/>
      <x:c r="B464" s="28"/>
      <x:c r="C464" s="29"/>
      <x:c r="K464" s="22"/>
      <x:c r="L464" s="22"/>
      <x:c r="M464" s="30"/>
      <x:c r="N464" s="26"/>
    </x:row>
    <x:row r="465" spans="1:14" ht="16.399999999999999">
      <x:c r="A465" s="31"/>
      <x:c r="B465" s="28"/>
      <x:c r="C465" s="29"/>
      <x:c r="K465" s="22"/>
      <x:c r="L465" s="22"/>
      <x:c r="M465" s="30"/>
      <x:c r="N465" s="26"/>
    </x:row>
    <x:row r="466" spans="1:14" ht="16.399999999999999">
      <x:c r="A466" s="31"/>
      <x:c r="B466" s="28"/>
      <x:c r="C466" s="29"/>
      <x:c r="K466" s="22"/>
      <x:c r="L466" s="22"/>
      <x:c r="M466" s="30"/>
      <x:c r="N466" s="26"/>
    </x:row>
    <x:row r="467" spans="1:14" ht="16.399999999999999">
      <x:c r="A467" s="31"/>
      <x:c r="B467" s="28"/>
      <x:c r="C467" s="29"/>
      <x:c r="K467" s="22"/>
      <x:c r="L467" s="22"/>
      <x:c r="M467" s="30"/>
      <x:c r="N467" s="26"/>
    </x:row>
    <x:row r="468" spans="1:14" ht="16.399999999999999">
      <x:c r="A468" s="31"/>
      <x:c r="B468" s="28"/>
      <x:c r="C468" s="29"/>
      <x:c r="K468" s="22"/>
      <x:c r="L468" s="22"/>
      <x:c r="M468" s="30"/>
      <x:c r="N468" s="26"/>
    </x:row>
    <x:row r="469" spans="1:14" ht="16.399999999999999">
      <x:c r="A469" s="31"/>
      <x:c r="B469" s="28"/>
      <x:c r="C469" s="29"/>
      <x:c r="K469" s="22"/>
      <x:c r="L469" s="22"/>
      <x:c r="M469" s="30"/>
      <x:c r="N469" s="26"/>
    </x:row>
    <x:row r="470" spans="1:14" ht="16.399999999999999">
      <x:c r="A470" s="31"/>
      <x:c r="B470" s="28"/>
      <x:c r="C470" s="29"/>
      <x:c r="K470" s="22"/>
      <x:c r="L470" s="22"/>
      <x:c r="M470" s="30"/>
      <x:c r="N470" s="26"/>
    </x:row>
    <x:row r="471" spans="1:14" ht="16.399999999999999">
      <x:c r="A471" s="31"/>
      <x:c r="B471" s="28"/>
      <x:c r="C471" s="29"/>
      <x:c r="K471" s="22"/>
      <x:c r="L471" s="22"/>
      <x:c r="M471" s="30"/>
      <x:c r="N471" s="26"/>
    </x:row>
    <x:row r="472" spans="1:14" ht="16.399999999999999">
      <x:c r="A472" s="31"/>
      <x:c r="B472" s="28"/>
      <x:c r="C472" s="29"/>
      <x:c r="K472" s="22"/>
      <x:c r="L472" s="22"/>
      <x:c r="M472" s="30"/>
      <x:c r="N472" s="26"/>
    </x:row>
    <x:row r="473" spans="1:14" ht="16.399999999999999">
      <x:c r="A473" s="31"/>
      <x:c r="B473" s="28"/>
      <x:c r="C473" s="29"/>
      <x:c r="K473" s="22"/>
      <x:c r="L473" s="22"/>
      <x:c r="M473" s="30"/>
      <x:c r="N473" s="26"/>
    </x:row>
    <x:row r="474" spans="1:14" ht="16.399999999999999">
      <x:c r="A474" s="31"/>
      <x:c r="B474" s="28"/>
      <x:c r="C474" s="29"/>
      <x:c r="K474" s="22"/>
      <x:c r="L474" s="22"/>
      <x:c r="M474" s="30"/>
      <x:c r="N474" s="26"/>
    </x:row>
    <x:row r="475" spans="1:14" ht="16.399999999999999">
      <x:c r="A475" s="31"/>
      <x:c r="B475" s="28"/>
      <x:c r="C475" s="29"/>
      <x:c r="K475" s="22"/>
      <x:c r="L475" s="22"/>
      <x:c r="M475" s="30"/>
      <x:c r="N475" s="26"/>
    </x:row>
    <x:row r="476" spans="1:14" ht="16.399999999999999">
      <x:c r="A476" s="31"/>
      <x:c r="B476" s="28"/>
      <x:c r="C476" s="29"/>
      <x:c r="K476" s="22"/>
      <x:c r="L476" s="22"/>
      <x:c r="M476" s="30"/>
      <x:c r="N476" s="26"/>
    </x:row>
    <x:row r="477" spans="1:14" ht="16.399999999999999">
      <x:c r="A477" s="31"/>
      <x:c r="B477" s="28"/>
      <x:c r="C477" s="29"/>
      <x:c r="K477" s="22"/>
      <x:c r="L477" s="22"/>
      <x:c r="M477" s="30"/>
      <x:c r="N477" s="26"/>
    </x:row>
    <x:row r="478" spans="1:14" ht="16.399999999999999">
      <x:c r="A478" s="31"/>
      <x:c r="B478" s="28"/>
      <x:c r="C478" s="29"/>
      <x:c r="K478" s="22"/>
      <x:c r="L478" s="22"/>
      <x:c r="M478" s="30"/>
      <x:c r="N478" s="26"/>
    </x:row>
    <x:row r="479" spans="1:14" ht="16.399999999999999">
      <x:c r="A479" s="31"/>
      <x:c r="B479" s="28"/>
      <x:c r="C479" s="29"/>
      <x:c r="K479" s="22"/>
      <x:c r="L479" s="22"/>
      <x:c r="M479" s="30"/>
      <x:c r="N479" s="26"/>
    </x:row>
    <x:row r="480" spans="1:14" ht="16.399999999999999">
      <x:c r="A480" s="31"/>
      <x:c r="B480" s="28"/>
      <x:c r="C480" s="29"/>
      <x:c r="K480" s="22"/>
      <x:c r="L480" s="22"/>
      <x:c r="M480" s="30"/>
      <x:c r="N480" s="26"/>
    </x:row>
    <x:row r="481" spans="1:14" ht="16.399999999999999">
      <x:c r="A481" s="31"/>
      <x:c r="B481" s="28"/>
      <x:c r="C481" s="29"/>
      <x:c r="K481" s="22"/>
      <x:c r="L481" s="22"/>
      <x:c r="M481" s="30"/>
      <x:c r="N481" s="26"/>
    </x:row>
    <x:row r="482" spans="1:14" ht="16.399999999999999">
      <x:c r="A482" s="31"/>
      <x:c r="B482" s="28"/>
      <x:c r="C482" s="29"/>
      <x:c r="K482" s="22"/>
      <x:c r="L482" s="22"/>
      <x:c r="M482" s="30"/>
      <x:c r="N482" s="26"/>
    </x:row>
    <x:row r="483" spans="1:14" ht="16.399999999999999">
      <x:c r="A483" s="31"/>
      <x:c r="B483" s="28"/>
      <x:c r="C483" s="29"/>
      <x:c r="K483" s="22"/>
      <x:c r="L483" s="22"/>
      <x:c r="M483" s="30"/>
      <x:c r="N483" s="26"/>
    </x:row>
    <x:row r="484" spans="1:14" ht="16.399999999999999">
      <x:c r="A484" s="31"/>
      <x:c r="B484" s="28"/>
      <x:c r="C484" s="29"/>
      <x:c r="K484" s="22"/>
      <x:c r="L484" s="22"/>
      <x:c r="M484" s="30"/>
      <x:c r="N484" s="26"/>
    </x:row>
    <x:row r="485" spans="1:14" ht="16.399999999999999">
      <x:c r="A485" s="31"/>
      <x:c r="B485" s="28"/>
      <x:c r="C485" s="29"/>
      <x:c r="K485" s="22"/>
      <x:c r="L485" s="22"/>
      <x:c r="M485" s="30"/>
      <x:c r="N485" s="26"/>
    </x:row>
    <x:row r="486" spans="1:14" ht="16.399999999999999">
      <x:c r="A486" s="31"/>
      <x:c r="B486" s="28"/>
      <x:c r="C486" s="29"/>
      <x:c r="K486" s="22"/>
      <x:c r="L486" s="22"/>
      <x:c r="M486" s="30"/>
      <x:c r="N486" s="26"/>
    </x:row>
    <x:row r="487" spans="1:14" ht="16.399999999999999">
      <x:c r="A487" s="31"/>
      <x:c r="B487" s="28"/>
      <x:c r="C487" s="29"/>
      <x:c r="K487" s="22"/>
      <x:c r="L487" s="22"/>
      <x:c r="M487" s="30"/>
      <x:c r="N487" s="26"/>
    </x:row>
    <x:row r="488" spans="1:14" ht="16.399999999999999">
      <x:c r="A488" s="31"/>
      <x:c r="B488" s="28"/>
      <x:c r="C488" s="29"/>
      <x:c r="K488" s="22"/>
      <x:c r="L488" s="22"/>
      <x:c r="M488" s="30"/>
      <x:c r="N488" s="26"/>
    </x:row>
    <x:row r="489" spans="1:14" ht="16.399999999999999">
      <x:c r="A489" s="31"/>
      <x:c r="B489" s="28"/>
      <x:c r="C489" s="29"/>
      <x:c r="K489" s="22"/>
      <x:c r="L489" s="22"/>
      <x:c r="M489" s="30"/>
      <x:c r="N489" s="26"/>
    </x:row>
    <x:row r="490" spans="1:14" ht="16.399999999999999">
      <x:c r="A490" s="31"/>
      <x:c r="B490" s="28"/>
      <x:c r="C490" s="29"/>
      <x:c r="K490" s="22"/>
      <x:c r="L490" s="22"/>
      <x:c r="M490" s="30"/>
      <x:c r="N490" s="26"/>
    </x:row>
    <x:row r="491" spans="1:14" ht="16.399999999999999">
      <x:c r="A491" s="31"/>
      <x:c r="B491" s="28"/>
      <x:c r="C491" s="29"/>
      <x:c r="K491" s="22"/>
      <x:c r="L491" s="22"/>
      <x:c r="M491" s="30"/>
      <x:c r="N491" s="26"/>
    </x:row>
    <x:row r="492" spans="1:14" ht="16.399999999999999">
      <x:c r="A492" s="31"/>
      <x:c r="B492" s="28"/>
      <x:c r="C492" s="29"/>
      <x:c r="K492" s="22"/>
      <x:c r="L492" s="22"/>
      <x:c r="M492" s="30"/>
      <x:c r="N492" s="26"/>
    </x:row>
    <x:row r="493" spans="1:14" ht="16.399999999999999">
      <x:c r="A493" s="31"/>
      <x:c r="B493" s="28"/>
      <x:c r="C493" s="29"/>
      <x:c r="K493" s="22"/>
      <x:c r="L493" s="22"/>
      <x:c r="M493" s="30"/>
      <x:c r="N493" s="26"/>
    </x:row>
    <x:row r="494" spans="1:14" ht="16.399999999999999">
      <x:c r="A494" s="31"/>
      <x:c r="B494" s="28"/>
      <x:c r="C494" s="29"/>
      <x:c r="K494" s="22"/>
      <x:c r="L494" s="22"/>
      <x:c r="M494" s="30"/>
      <x:c r="N494" s="26"/>
    </x:row>
    <x:row r="495" spans="1:14" ht="16.399999999999999">
      <x:c r="A495" s="31"/>
      <x:c r="B495" s="28"/>
      <x:c r="C495" s="29"/>
      <x:c r="K495" s="22"/>
      <x:c r="L495" s="22"/>
      <x:c r="M495" s="30"/>
      <x:c r="N495" s="26"/>
    </x:row>
    <x:row r="496" spans="1:14" ht="16.399999999999999">
      <x:c r="A496" s="31"/>
      <x:c r="B496" s="28"/>
      <x:c r="C496" s="29"/>
      <x:c r="K496" s="22"/>
      <x:c r="L496" s="22"/>
      <x:c r="M496" s="30"/>
      <x:c r="N496" s="26"/>
    </x:row>
    <x:row r="497" spans="1:14" ht="16.399999999999999">
      <x:c r="A497" s="31"/>
      <x:c r="B497" s="28"/>
      <x:c r="C497" s="29"/>
      <x:c r="K497" s="22"/>
      <x:c r="L497" s="22"/>
      <x:c r="M497" s="30"/>
      <x:c r="N497" s="26"/>
    </x:row>
    <x:row r="498" spans="1:14" ht="16.399999999999999">
      <x:c r="A498" s="31"/>
      <x:c r="B498" s="28"/>
      <x:c r="C498" s="29"/>
      <x:c r="K498" s="22"/>
      <x:c r="L498" s="22"/>
      <x:c r="M498" s="30"/>
      <x:c r="N498" s="26"/>
    </x:row>
    <x:row r="499" spans="1:14" ht="16.399999999999999">
      <x:c r="A499" s="31"/>
      <x:c r="B499" s="28"/>
      <x:c r="C499" s="29"/>
      <x:c r="K499" s="22"/>
      <x:c r="L499" s="22"/>
      <x:c r="M499" s="30"/>
      <x:c r="N499" s="26"/>
    </x:row>
    <x:row r="500" spans="1:14" ht="16.399999999999999">
      <x:c r="A500" s="31"/>
      <x:c r="B500" s="28"/>
      <x:c r="C500" s="29"/>
      <x:c r="K500" s="22"/>
      <x:c r="L500" s="22"/>
      <x:c r="M500" s="30"/>
      <x:c r="N500" s="26"/>
    </x:row>
    <x:row r="501" spans="1:14" ht="16.399999999999999">
      <x:c r="A501" s="31"/>
      <x:c r="B501" s="28"/>
      <x:c r="C501" s="29"/>
      <x:c r="K501" s="22"/>
      <x:c r="L501" s="22"/>
      <x:c r="M501" s="30"/>
      <x:c r="N501" s="26"/>
    </x:row>
    <x:row r="502" spans="1:14" ht="16.399999999999999">
      <x:c r="A502" s="31"/>
      <x:c r="B502" s="28"/>
      <x:c r="C502" s="29"/>
      <x:c r="K502" s="22"/>
      <x:c r="L502" s="22"/>
      <x:c r="M502" s="30"/>
      <x:c r="N502" s="26"/>
    </x:row>
    <x:row r="503" spans="1:14" ht="16.399999999999999">
      <x:c r="A503" s="31"/>
      <x:c r="B503" s="28"/>
      <x:c r="C503" s="29"/>
      <x:c r="K503" s="22"/>
      <x:c r="L503" s="22"/>
      <x:c r="M503" s="30"/>
      <x:c r="N503" s="26"/>
    </x:row>
    <x:row r="504" spans="1:14" ht="16.399999999999999">
      <x:c r="A504" s="31"/>
      <x:c r="B504" s="28"/>
      <x:c r="C504" s="29"/>
      <x:c r="K504" s="22"/>
      <x:c r="L504" s="22"/>
      <x:c r="M504" s="30"/>
      <x:c r="N504" s="26"/>
    </x:row>
    <x:row r="505" spans="1:14" ht="16.399999999999999">
      <x:c r="A505" s="31"/>
      <x:c r="B505" s="28"/>
      <x:c r="C505" s="29"/>
      <x:c r="K505" s="22"/>
      <x:c r="L505" s="22"/>
      <x:c r="M505" s="30"/>
      <x:c r="N505" s="26"/>
    </x:row>
    <x:row r="506" spans="1:14" ht="16.399999999999999">
      <x:c r="A506" s="31"/>
      <x:c r="B506" s="28"/>
      <x:c r="C506" s="29"/>
      <x:c r="K506" s="22"/>
      <x:c r="L506" s="22"/>
      <x:c r="M506" s="30"/>
      <x:c r="N506" s="26"/>
    </x:row>
    <x:row r="507" spans="1:14" ht="16.399999999999999">
      <x:c r="A507" s="31"/>
      <x:c r="B507" s="28"/>
      <x:c r="C507" s="29"/>
      <x:c r="K507" s="22"/>
      <x:c r="L507" s="22"/>
      <x:c r="M507" s="30"/>
      <x:c r="N507" s="26"/>
    </x:row>
    <x:row r="508" spans="1:14" ht="16.399999999999999">
      <x:c r="A508" s="31"/>
      <x:c r="B508" s="28"/>
      <x:c r="C508" s="29"/>
      <x:c r="K508" s="22"/>
      <x:c r="L508" s="22"/>
      <x:c r="M508" s="30"/>
      <x:c r="N508" s="26"/>
    </x:row>
    <x:row r="509" spans="1:14" ht="16.399999999999999">
      <x:c r="A509" s="31"/>
      <x:c r="B509" s="28"/>
      <x:c r="C509" s="29"/>
      <x:c r="K509" s="22"/>
      <x:c r="L509" s="22"/>
      <x:c r="M509" s="30"/>
      <x:c r="N509" s="26"/>
    </x:row>
    <x:row r="510" spans="1:14" ht="16.399999999999999">
      <x:c r="A510" s="31"/>
      <x:c r="B510" s="28"/>
      <x:c r="C510" s="29"/>
      <x:c r="K510" s="22"/>
      <x:c r="L510" s="22"/>
      <x:c r="M510" s="30"/>
      <x:c r="N510" s="26"/>
    </x:row>
    <x:row r="511" spans="1:14" ht="16.399999999999999">
      <x:c r="A511" s="31"/>
      <x:c r="B511" s="28"/>
      <x:c r="C511" s="29"/>
      <x:c r="K511" s="22"/>
      <x:c r="L511" s="22"/>
      <x:c r="M511" s="30"/>
      <x:c r="N511" s="26"/>
    </x:row>
    <x:row r="512" spans="1:14" ht="16.399999999999999">
      <x:c r="A512" s="31"/>
      <x:c r="B512" s="28"/>
      <x:c r="C512" s="29"/>
      <x:c r="K512" s="22"/>
      <x:c r="L512" s="22"/>
      <x:c r="M512" s="30"/>
      <x:c r="N512" s="26"/>
    </x:row>
    <x:row r="513" spans="1:14" ht="16.399999999999999">
      <x:c r="A513" s="31"/>
      <x:c r="B513" s="28"/>
      <x:c r="C513" s="29"/>
      <x:c r="K513" s="22"/>
      <x:c r="L513" s="22"/>
      <x:c r="M513" s="30"/>
      <x:c r="N513" s="26"/>
    </x:row>
    <x:row r="514" spans="1:14" ht="16.399999999999999">
      <x:c r="A514" s="31"/>
      <x:c r="B514" s="28"/>
      <x:c r="C514" s="29"/>
      <x:c r="K514" s="22"/>
      <x:c r="L514" s="22"/>
      <x:c r="M514" s="30"/>
      <x:c r="N514" s="26"/>
    </x:row>
    <x:row r="515" spans="1:14" ht="16.399999999999999">
      <x:c r="A515" s="31"/>
      <x:c r="B515" s="28"/>
      <x:c r="C515" s="29"/>
      <x:c r="K515" s="22"/>
      <x:c r="L515" s="22"/>
      <x:c r="M515" s="30"/>
      <x:c r="N515" s="26"/>
    </x:row>
    <x:row r="516" spans="1:14" ht="16.399999999999999">
      <x:c r="A516" s="31"/>
      <x:c r="B516" s="28"/>
      <x:c r="C516" s="29"/>
      <x:c r="K516" s="22"/>
      <x:c r="L516" s="22"/>
      <x:c r="M516" s="30"/>
      <x:c r="N516" s="26"/>
    </x:row>
    <x:row r="517" spans="1:14" ht="16.399999999999999">
      <x:c r="A517" s="31"/>
      <x:c r="B517" s="28"/>
      <x:c r="C517" s="29"/>
      <x:c r="K517" s="22"/>
      <x:c r="L517" s="22"/>
      <x:c r="M517" s="30"/>
      <x:c r="N517" s="26"/>
    </x:row>
    <x:row r="518" spans="1:14" ht="16.399999999999999">
      <x:c r="A518" s="31"/>
      <x:c r="B518" s="28"/>
      <x:c r="C518" s="29"/>
      <x:c r="K518" s="22"/>
      <x:c r="L518" s="22"/>
      <x:c r="M518" s="30"/>
      <x:c r="N518" s="26"/>
    </x:row>
    <x:row r="519" spans="1:14" ht="16.399999999999999">
      <x:c r="A519" s="31"/>
      <x:c r="B519" s="28"/>
      <x:c r="C519" s="29"/>
      <x:c r="K519" s="22"/>
      <x:c r="L519" s="22"/>
      <x:c r="M519" s="30"/>
      <x:c r="N519" s="26"/>
    </x:row>
    <x:row r="520" spans="1:14" ht="16.399999999999999">
      <x:c r="A520" s="31"/>
      <x:c r="B520" s="28"/>
      <x:c r="C520" s="29"/>
      <x:c r="K520" s="22"/>
      <x:c r="L520" s="22"/>
      <x:c r="M520" s="30"/>
      <x:c r="N520" s="26"/>
    </x:row>
    <x:row r="521" spans="1:14" ht="16.399999999999999">
      <x:c r="A521" s="31"/>
      <x:c r="B521" s="28"/>
      <x:c r="C521" s="29"/>
      <x:c r="K521" s="22"/>
      <x:c r="L521" s="22"/>
      <x:c r="M521" s="30"/>
      <x:c r="N521" s="26"/>
    </x:row>
    <x:row r="522" spans="1:14" ht="16.399999999999999">
      <x:c r="A522" s="31"/>
      <x:c r="B522" s="28"/>
      <x:c r="C522" s="29"/>
      <x:c r="K522" s="22"/>
      <x:c r="L522" s="22"/>
      <x:c r="M522" s="30"/>
      <x:c r="N522" s="26"/>
    </x:row>
    <x:row r="523" spans="1:14" ht="16.399999999999999">
      <x:c r="A523" s="31"/>
      <x:c r="B523" s="28"/>
      <x:c r="C523" s="29"/>
      <x:c r="K523" s="22"/>
      <x:c r="L523" s="22"/>
      <x:c r="M523" s="30"/>
      <x:c r="N523" s="26"/>
    </x:row>
    <x:row r="524" spans="1:14" ht="16.399999999999999">
      <x:c r="A524" s="31"/>
      <x:c r="B524" s="28"/>
      <x:c r="C524" s="29"/>
      <x:c r="K524" s="22"/>
      <x:c r="L524" s="22"/>
      <x:c r="M524" s="30"/>
      <x:c r="N524" s="26"/>
    </x:row>
    <x:row r="525" spans="1:14" ht="16.399999999999999">
      <x:c r="A525" s="31"/>
      <x:c r="B525" s="28"/>
      <x:c r="C525" s="29"/>
      <x:c r="K525" s="22"/>
      <x:c r="L525" s="22"/>
      <x:c r="M525" s="30"/>
      <x:c r="N525" s="26"/>
    </x:row>
    <x:row r="526" spans="1:14" ht="16.399999999999999">
      <x:c r="A526" s="31"/>
      <x:c r="B526" s="28"/>
      <x:c r="C526" s="29"/>
      <x:c r="K526" s="22"/>
      <x:c r="L526" s="22"/>
      <x:c r="M526" s="30"/>
      <x:c r="N526" s="26"/>
    </x:row>
    <x:row r="527" spans="1:14" ht="16.399999999999999">
      <x:c r="A527" s="31"/>
      <x:c r="B527" s="28"/>
      <x:c r="C527" s="29"/>
      <x:c r="K527" s="22"/>
      <x:c r="L527" s="22"/>
      <x:c r="M527" s="30"/>
      <x:c r="N527" s="26"/>
    </x:row>
    <x:row r="528" spans="1:14" ht="16.399999999999999">
      <x:c r="A528" s="31"/>
      <x:c r="B528" s="28"/>
      <x:c r="C528" s="29"/>
      <x:c r="K528" s="22"/>
      <x:c r="L528" s="22"/>
      <x:c r="M528" s="30"/>
      <x:c r="N528" s="26"/>
    </x:row>
    <x:row r="529" spans="1:14" ht="16.399999999999999">
      <x:c r="A529" s="31"/>
      <x:c r="B529" s="28"/>
      <x:c r="C529" s="29"/>
      <x:c r="K529" s="22"/>
      <x:c r="L529" s="22"/>
      <x:c r="M529" s="30"/>
      <x:c r="N529" s="26"/>
    </x:row>
    <x:row r="530" spans="1:14" ht="16.399999999999999">
      <x:c r="A530" s="31"/>
      <x:c r="B530" s="28"/>
      <x:c r="C530" s="29"/>
      <x:c r="K530" s="22"/>
      <x:c r="L530" s="22"/>
      <x:c r="M530" s="30"/>
      <x:c r="N530" s="26"/>
    </x:row>
    <x:row r="531" spans="1:14" ht="16.399999999999999">
      <x:c r="A531" s="31"/>
      <x:c r="B531" s="28"/>
      <x:c r="C531" s="29"/>
      <x:c r="K531" s="22"/>
      <x:c r="L531" s="22"/>
      <x:c r="M531" s="30"/>
      <x:c r="N531" s="26"/>
    </x:row>
    <x:row r="532" spans="1:14" ht="16.399999999999999">
      <x:c r="A532" s="31"/>
      <x:c r="B532" s="28"/>
      <x:c r="C532" s="29"/>
      <x:c r="K532" s="22"/>
      <x:c r="L532" s="22"/>
      <x:c r="M532" s="30"/>
      <x:c r="N532" s="26"/>
    </x:row>
    <x:row r="533" spans="1:14" ht="16.399999999999999">
      <x:c r="A533" s="31"/>
      <x:c r="B533" s="28"/>
      <x:c r="C533" s="29"/>
      <x:c r="K533" s="22"/>
      <x:c r="L533" s="22"/>
      <x:c r="M533" s="30"/>
      <x:c r="N533" s="26"/>
    </x:row>
    <x:row r="534" spans="1:14" ht="16.399999999999999">
      <x:c r="A534" s="31"/>
      <x:c r="B534" s="28"/>
      <x:c r="C534" s="29"/>
      <x:c r="K534" s="22"/>
      <x:c r="L534" s="22"/>
      <x:c r="M534" s="30"/>
      <x:c r="N534" s="26"/>
    </x:row>
    <x:row r="535" spans="1:14" ht="16.399999999999999">
      <x:c r="A535" s="31"/>
      <x:c r="B535" s="28"/>
      <x:c r="C535" s="29"/>
      <x:c r="K535" s="22"/>
      <x:c r="L535" s="22"/>
      <x:c r="M535" s="30"/>
      <x:c r="N535" s="26"/>
    </x:row>
    <x:row r="536" spans="1:14" ht="16.399999999999999">
      <x:c r="A536" s="31"/>
      <x:c r="B536" s="28"/>
      <x:c r="C536" s="29"/>
      <x:c r="K536" s="22"/>
      <x:c r="L536" s="22"/>
      <x:c r="M536" s="30"/>
      <x:c r="N536" s="26"/>
    </x:row>
    <x:row r="537" spans="1:14" ht="16.399999999999999">
      <x:c r="A537" s="31"/>
      <x:c r="B537" s="28"/>
      <x:c r="C537" s="29"/>
      <x:c r="K537" s="22"/>
      <x:c r="L537" s="22"/>
      <x:c r="M537" s="30"/>
      <x:c r="N537" s="26"/>
    </x:row>
    <x:row r="538" spans="1:14" ht="16.399999999999999">
      <x:c r="A538" s="31"/>
      <x:c r="B538" s="28"/>
      <x:c r="C538" s="29"/>
      <x:c r="K538" s="22"/>
      <x:c r="L538" s="22"/>
      <x:c r="M538" s="30"/>
      <x:c r="N538" s="26"/>
    </x:row>
    <x:row r="539" spans="1:14" ht="16.399999999999999">
      <x:c r="A539" s="31"/>
      <x:c r="B539" s="28"/>
      <x:c r="C539" s="29"/>
      <x:c r="K539" s="22"/>
      <x:c r="L539" s="22"/>
      <x:c r="M539" s="30"/>
      <x:c r="N539" s="26"/>
    </x:row>
    <x:row r="540" spans="1:14" ht="16.399999999999999">
      <x:c r="A540" s="31"/>
      <x:c r="B540" s="28"/>
      <x:c r="C540" s="29"/>
      <x:c r="K540" s="22"/>
      <x:c r="L540" s="22"/>
      <x:c r="M540" s="30"/>
      <x:c r="N540" s="26"/>
    </x:row>
    <x:row r="541" spans="1:14" ht="16.399999999999999">
      <x:c r="A541" s="31"/>
      <x:c r="B541" s="28"/>
      <x:c r="C541" s="29"/>
      <x:c r="K541" s="22"/>
      <x:c r="L541" s="22"/>
      <x:c r="M541" s="30"/>
      <x:c r="N541" s="26"/>
    </x:row>
    <x:row r="542" spans="1:14" ht="16.399999999999999">
      <x:c r="A542" s="31"/>
      <x:c r="B542" s="28"/>
      <x:c r="C542" s="29"/>
      <x:c r="K542" s="22"/>
      <x:c r="L542" s="22"/>
      <x:c r="M542" s="30"/>
      <x:c r="N542" s="26"/>
    </x:row>
    <x:row r="543" spans="1:14" ht="16.399999999999999">
      <x:c r="A543" s="31"/>
      <x:c r="B543" s="28"/>
      <x:c r="C543" s="29"/>
      <x:c r="K543" s="22"/>
      <x:c r="L543" s="22"/>
      <x:c r="M543" s="30"/>
      <x:c r="N543" s="26"/>
    </x:row>
    <x:row r="544" spans="1:14" ht="16.399999999999999">
      <x:c r="A544" s="31"/>
      <x:c r="B544" s="28"/>
      <x:c r="C544" s="29"/>
      <x:c r="K544" s="22"/>
      <x:c r="L544" s="22"/>
      <x:c r="M544" s="30"/>
      <x:c r="N544" s="26"/>
    </x:row>
    <x:row r="545" spans="1:14" ht="16.399999999999999">
      <x:c r="A545" s="31"/>
      <x:c r="B545" s="28"/>
      <x:c r="C545" s="29"/>
      <x:c r="K545" s="22"/>
      <x:c r="L545" s="22"/>
      <x:c r="M545" s="30"/>
      <x:c r="N545" s="26"/>
    </x:row>
    <x:row r="546" spans="1:14" ht="16.399999999999999">
      <x:c r="A546" s="31"/>
      <x:c r="B546" s="28"/>
      <x:c r="C546" s="29"/>
      <x:c r="K546" s="22"/>
      <x:c r="L546" s="22"/>
      <x:c r="M546" s="30"/>
      <x:c r="N546" s="26"/>
    </x:row>
    <x:row r="547" spans="1:14" ht="16.399999999999999">
      <x:c r="A547" s="31"/>
      <x:c r="B547" s="28"/>
      <x:c r="C547" s="29"/>
      <x:c r="K547" s="22"/>
      <x:c r="L547" s="22"/>
      <x:c r="M547" s="30"/>
      <x:c r="N547" s="26"/>
    </x:row>
    <x:row r="548" spans="1:14" ht="16.399999999999999">
      <x:c r="A548" s="31"/>
      <x:c r="B548" s="28"/>
      <x:c r="C548" s="29"/>
      <x:c r="K548" s="22"/>
      <x:c r="L548" s="22"/>
      <x:c r="M548" s="30"/>
      <x:c r="N548" s="26"/>
    </x:row>
    <x:row r="549" spans="1:14" ht="16.399999999999999">
      <x:c r="A549" s="31"/>
      <x:c r="B549" s="28"/>
      <x:c r="C549" s="29"/>
      <x:c r="K549" s="22"/>
      <x:c r="L549" s="22"/>
      <x:c r="M549" s="30"/>
      <x:c r="N549" s="26"/>
    </x:row>
    <x:row r="550" spans="1:14" ht="16.399999999999999">
      <x:c r="A550" s="31"/>
      <x:c r="B550" s="28"/>
      <x:c r="C550" s="29"/>
      <x:c r="K550" s="22"/>
      <x:c r="L550" s="22"/>
      <x:c r="M550" s="30"/>
      <x:c r="N550" s="26"/>
    </x:row>
    <x:row r="551" spans="1:14" ht="16.399999999999999">
      <x:c r="A551" s="31"/>
      <x:c r="B551" s="28"/>
      <x:c r="C551" s="29"/>
      <x:c r="K551" s="22"/>
      <x:c r="L551" s="22"/>
      <x:c r="M551" s="30"/>
      <x:c r="N551" s="26"/>
    </x:row>
    <x:row r="552" spans="1:14" ht="16.399999999999999">
      <x:c r="A552" s="31"/>
      <x:c r="B552" s="28"/>
      <x:c r="C552" s="29"/>
      <x:c r="K552" s="22"/>
      <x:c r="L552" s="22"/>
      <x:c r="M552" s="30"/>
      <x:c r="N552" s="26"/>
    </x:row>
    <x:row r="553" spans="1:14" ht="16.399999999999999">
      <x:c r="A553" s="31"/>
      <x:c r="B553" s="28"/>
      <x:c r="C553" s="29"/>
      <x:c r="K553" s="22"/>
      <x:c r="L553" s="22"/>
      <x:c r="M553" s="30"/>
      <x:c r="N553" s="26"/>
    </x:row>
    <x:row r="554" spans="1:14" ht="16.399999999999999">
      <x:c r="A554" s="31"/>
      <x:c r="B554" s="28"/>
      <x:c r="C554" s="29"/>
      <x:c r="K554" s="22"/>
      <x:c r="L554" s="22"/>
      <x:c r="M554" s="30"/>
      <x:c r="N554" s="26"/>
    </x:row>
    <x:row r="555" spans="1:14" ht="16.399999999999999">
      <x:c r="A555" s="31"/>
      <x:c r="B555" s="28"/>
      <x:c r="C555" s="29"/>
      <x:c r="K555" s="22"/>
      <x:c r="L555" s="22"/>
      <x:c r="M555" s="30"/>
      <x:c r="N555" s="26"/>
    </x:row>
    <x:row r="556" spans="1:14" ht="16.399999999999999">
      <x:c r="A556" s="31"/>
      <x:c r="B556" s="28"/>
      <x:c r="C556" s="29"/>
      <x:c r="K556" s="22"/>
      <x:c r="L556" s="22"/>
      <x:c r="M556" s="30"/>
      <x:c r="N556" s="26"/>
    </x:row>
    <x:row r="557" spans="1:14" ht="16.399999999999999">
      <x:c r="A557" s="31"/>
      <x:c r="B557" s="28"/>
      <x:c r="C557" s="29"/>
      <x:c r="K557" s="22"/>
      <x:c r="L557" s="22"/>
      <x:c r="M557" s="30"/>
      <x:c r="N557" s="26"/>
    </x:row>
    <x:row r="558" spans="1:14" ht="16.399999999999999">
      <x:c r="A558" s="31"/>
      <x:c r="B558" s="28"/>
      <x:c r="C558" s="29"/>
      <x:c r="K558" s="22"/>
      <x:c r="L558" s="22"/>
      <x:c r="M558" s="30"/>
      <x:c r="N558" s="26"/>
    </x:row>
    <x:row r="559" spans="1:14" ht="16.399999999999999">
      <x:c r="A559" s="31"/>
      <x:c r="B559" s="28"/>
      <x:c r="C559" s="29"/>
      <x:c r="K559" s="22"/>
      <x:c r="L559" s="22"/>
      <x:c r="M559" s="30"/>
      <x:c r="N559" s="26"/>
    </x:row>
    <x:row r="560" spans="1:14" ht="16.399999999999999">
      <x:c r="A560" s="31"/>
      <x:c r="B560" s="28"/>
      <x:c r="C560" s="29"/>
      <x:c r="K560" s="22"/>
      <x:c r="L560" s="22"/>
      <x:c r="M560" s="30"/>
      <x:c r="N560" s="26"/>
    </x:row>
    <x:row r="561" spans="1:14" ht="16.399999999999999">
      <x:c r="A561" s="31"/>
      <x:c r="B561" s="28"/>
      <x:c r="C561" s="29"/>
      <x:c r="K561" s="22"/>
      <x:c r="L561" s="22"/>
      <x:c r="M561" s="30"/>
      <x:c r="N561" s="26"/>
    </x:row>
    <x:row r="562" spans="1:14" ht="16.399999999999999">
      <x:c r="A562" s="31"/>
      <x:c r="B562" s="28"/>
      <x:c r="C562" s="29"/>
      <x:c r="K562" s="22"/>
      <x:c r="L562" s="22"/>
      <x:c r="M562" s="30"/>
      <x:c r="N562" s="26"/>
    </x:row>
    <x:row r="563" spans="1:14" ht="16.399999999999999">
      <x:c r="A563" s="31"/>
      <x:c r="B563" s="28"/>
      <x:c r="C563" s="29"/>
      <x:c r="K563" s="22"/>
      <x:c r="L563" s="22"/>
      <x:c r="M563" s="30"/>
      <x:c r="N563" s="26"/>
    </x:row>
    <x:row r="564" spans="1:14" ht="16.399999999999999">
      <x:c r="A564" s="31"/>
      <x:c r="B564" s="28"/>
      <x:c r="C564" s="29"/>
      <x:c r="K564" s="22"/>
      <x:c r="L564" s="22"/>
      <x:c r="M564" s="30"/>
      <x:c r="N564" s="26"/>
    </x:row>
    <x:row r="565" spans="1:14" ht="16.399999999999999">
      <x:c r="A565" s="31"/>
      <x:c r="B565" s="28"/>
      <x:c r="C565" s="29"/>
      <x:c r="K565" s="22"/>
      <x:c r="L565" s="22"/>
      <x:c r="M565" s="30"/>
      <x:c r="N565" s="26"/>
    </x:row>
    <x:row r="566" spans="1:14" ht="16.399999999999999">
      <x:c r="A566" s="31"/>
      <x:c r="B566" s="28"/>
      <x:c r="C566" s="29"/>
      <x:c r="K566" s="22"/>
      <x:c r="L566" s="22"/>
      <x:c r="M566" s="30"/>
      <x:c r="N566" s="26"/>
    </x:row>
    <x:row r="567" spans="1:14" ht="16.399999999999999">
      <x:c r="A567" s="31"/>
      <x:c r="B567" s="28"/>
      <x:c r="C567" s="29"/>
      <x:c r="K567" s="22"/>
      <x:c r="L567" s="22"/>
      <x:c r="M567" s="30"/>
      <x:c r="N567" s="26"/>
    </x:row>
    <x:row r="568" spans="1:14" ht="16.399999999999999">
      <x:c r="A568" s="31"/>
      <x:c r="B568" s="28"/>
      <x:c r="C568" s="29"/>
      <x:c r="K568" s="22"/>
      <x:c r="L568" s="22"/>
      <x:c r="M568" s="30"/>
      <x:c r="N568" s="26"/>
    </x:row>
    <x:row r="569" spans="1:14" ht="16.399999999999999">
      <x:c r="A569" s="31"/>
      <x:c r="B569" s="28"/>
      <x:c r="C569" s="29"/>
      <x:c r="K569" s="22"/>
      <x:c r="L569" s="22"/>
      <x:c r="M569" s="30"/>
      <x:c r="N569" s="26"/>
    </x:row>
    <x:row r="570" spans="1:14" ht="16.399999999999999">
      <x:c r="A570" s="31"/>
      <x:c r="B570" s="28"/>
      <x:c r="C570" s="29"/>
      <x:c r="K570" s="22"/>
      <x:c r="L570" s="22"/>
      <x:c r="M570" s="30"/>
      <x:c r="N570" s="26"/>
    </x:row>
    <x:row r="571" spans="1:14" ht="16.399999999999999">
      <x:c r="A571" s="31"/>
      <x:c r="B571" s="28"/>
      <x:c r="C571" s="29"/>
      <x:c r="K571" s="22"/>
      <x:c r="L571" s="22"/>
      <x:c r="M571" s="30"/>
      <x:c r="N571" s="26"/>
    </x:row>
    <x:row r="572" spans="1:14" ht="16.399999999999999">
      <x:c r="A572" s="31"/>
      <x:c r="B572" s="28"/>
      <x:c r="C572" s="29"/>
      <x:c r="K572" s="22"/>
      <x:c r="L572" s="22"/>
      <x:c r="M572" s="30"/>
      <x:c r="N572" s="26"/>
    </x:row>
    <x:row r="573" spans="1:14" ht="16.399999999999999">
      <x:c r="A573" s="31"/>
      <x:c r="B573" s="28"/>
      <x:c r="C573" s="29"/>
      <x:c r="K573" s="22"/>
      <x:c r="L573" s="22"/>
      <x:c r="M573" s="30"/>
      <x:c r="N573" s="26"/>
    </x:row>
    <x:row r="574" spans="1:14" ht="16.399999999999999">
      <x:c r="A574" s="31"/>
      <x:c r="B574" s="28"/>
      <x:c r="C574" s="29"/>
      <x:c r="K574" s="22"/>
      <x:c r="L574" s="22"/>
      <x:c r="M574" s="30"/>
      <x:c r="N574" s="26"/>
    </x:row>
    <x:row r="575" spans="1:14" ht="16.399999999999999">
      <x:c r="A575" s="31"/>
      <x:c r="B575" s="28"/>
      <x:c r="C575" s="29"/>
      <x:c r="K575" s="22"/>
      <x:c r="L575" s="22"/>
      <x:c r="M575" s="30"/>
      <x:c r="N575" s="26"/>
    </x:row>
    <x:row r="576" spans="1:14" ht="16.399999999999999">
      <x:c r="A576" s="31"/>
      <x:c r="B576" s="28"/>
      <x:c r="C576" s="29"/>
      <x:c r="K576" s="22"/>
      <x:c r="L576" s="22"/>
      <x:c r="M576" s="30"/>
      <x:c r="N576" s="26"/>
    </x:row>
    <x:row r="577" spans="1:14" ht="16.399999999999999">
      <x:c r="A577" s="31"/>
      <x:c r="B577" s="28"/>
      <x:c r="C577" s="29"/>
      <x:c r="K577" s="22"/>
      <x:c r="L577" s="22"/>
      <x:c r="M577" s="30"/>
      <x:c r="N577" s="26"/>
    </x:row>
    <x:row r="578" spans="1:14" ht="16.399999999999999">
      <x:c r="A578" s="31"/>
      <x:c r="B578" s="28"/>
      <x:c r="C578" s="29"/>
      <x:c r="K578" s="22"/>
      <x:c r="L578" s="22"/>
      <x:c r="M578" s="30"/>
      <x:c r="N578" s="26"/>
    </x:row>
    <x:row r="579" spans="1:14" ht="16.399999999999999">
      <x:c r="A579" s="31"/>
      <x:c r="B579" s="28"/>
      <x:c r="C579" s="29"/>
      <x:c r="K579" s="22"/>
      <x:c r="L579" s="22"/>
      <x:c r="M579" s="30"/>
      <x:c r="N579" s="26"/>
    </x:row>
    <x:row r="580" spans="1:14" ht="16.399999999999999">
      <x:c r="A580" s="31"/>
      <x:c r="B580" s="28"/>
      <x:c r="C580" s="29"/>
      <x:c r="K580" s="22"/>
      <x:c r="L580" s="22"/>
      <x:c r="M580" s="30"/>
      <x:c r="N580" s="26"/>
    </x:row>
    <x:row r="581" spans="1:14" ht="16.399999999999999">
      <x:c r="A581" s="31"/>
      <x:c r="B581" s="28"/>
      <x:c r="C581" s="29"/>
      <x:c r="K581" s="22"/>
      <x:c r="L581" s="22"/>
      <x:c r="M581" s="30"/>
      <x:c r="N581" s="26"/>
    </x:row>
    <x:row r="582" spans="1:14" ht="16.399999999999999">
      <x:c r="A582" s="31"/>
      <x:c r="B582" s="28"/>
      <x:c r="C582" s="29"/>
      <x:c r="K582" s="22"/>
      <x:c r="L582" s="22"/>
      <x:c r="M582" s="30"/>
      <x:c r="N582" s="26"/>
    </x:row>
    <x:row r="583" spans="1:14" ht="16.399999999999999">
      <x:c r="A583" s="31"/>
      <x:c r="B583" s="28"/>
      <x:c r="C583" s="29"/>
      <x:c r="K583" s="22"/>
      <x:c r="L583" s="22"/>
      <x:c r="M583" s="30"/>
      <x:c r="N583" s="26"/>
    </x:row>
    <x:row r="584" spans="1:14" ht="16.399999999999999">
      <x:c r="A584" s="31"/>
      <x:c r="B584" s="28"/>
      <x:c r="C584" s="29"/>
      <x:c r="K584" s="22"/>
      <x:c r="L584" s="22"/>
      <x:c r="M584" s="30"/>
      <x:c r="N584" s="26"/>
    </x:row>
    <x:row r="585" spans="1:14" ht="16.399999999999999">
      <x:c r="A585" s="31"/>
      <x:c r="B585" s="28"/>
      <x:c r="C585" s="29"/>
      <x:c r="K585" s="22"/>
      <x:c r="L585" s="22"/>
      <x:c r="M585" s="30"/>
      <x:c r="N585" s="26"/>
    </x:row>
    <x:row r="586" spans="1:14" ht="16.399999999999999">
      <x:c r="A586" s="31"/>
      <x:c r="B586" s="28"/>
      <x:c r="C586" s="29"/>
      <x:c r="K586" s="22"/>
      <x:c r="L586" s="22"/>
      <x:c r="M586" s="30"/>
      <x:c r="N586" s="26"/>
    </x:row>
    <x:row r="587" spans="1:14" ht="16.399999999999999">
      <x:c r="A587" s="31"/>
      <x:c r="B587" s="28"/>
      <x:c r="C587" s="29"/>
      <x:c r="K587" s="22"/>
      <x:c r="L587" s="22"/>
      <x:c r="M587" s="30"/>
      <x:c r="N587" s="26"/>
    </x:row>
    <x:row r="588" spans="1:14" ht="16.399999999999999">
      <x:c r="A588" s="31"/>
      <x:c r="B588" s="28"/>
      <x:c r="C588" s="29"/>
      <x:c r="K588" s="22"/>
      <x:c r="L588" s="22"/>
      <x:c r="M588" s="30"/>
      <x:c r="N588" s="26"/>
    </x:row>
    <x:row r="589" spans="1:14" ht="16.399999999999999">
      <x:c r="A589" s="31"/>
      <x:c r="B589" s="28"/>
      <x:c r="C589" s="29"/>
      <x:c r="K589" s="22"/>
      <x:c r="L589" s="22"/>
      <x:c r="M589" s="30"/>
      <x:c r="N589" s="26"/>
    </x:row>
    <x:row r="590" spans="1:14" ht="16.399999999999999">
      <x:c r="A590" s="31"/>
      <x:c r="B590" s="28"/>
      <x:c r="C590" s="29"/>
      <x:c r="K590" s="22"/>
      <x:c r="L590" s="22"/>
      <x:c r="M590" s="30"/>
      <x:c r="N590" s="26"/>
    </x:row>
    <x:row r="591" spans="1:14" ht="16.399999999999999">
      <x:c r="A591" s="31"/>
      <x:c r="B591" s="28"/>
      <x:c r="C591" s="29"/>
      <x:c r="K591" s="22"/>
      <x:c r="L591" s="22"/>
      <x:c r="M591" s="30"/>
      <x:c r="N591" s="26"/>
    </x:row>
    <x:row r="592" spans="1:14" ht="16.399999999999999">
      <x:c r="A592" s="31"/>
      <x:c r="B592" s="28"/>
      <x:c r="C592" s="29"/>
      <x:c r="K592" s="22"/>
      <x:c r="L592" s="22"/>
      <x:c r="M592" s="30"/>
      <x:c r="N592" s="26"/>
    </x:row>
    <x:row r="593" spans="1:14" ht="16.399999999999999">
      <x:c r="A593" s="31"/>
      <x:c r="B593" s="28"/>
      <x:c r="C593" s="29"/>
      <x:c r="K593" s="22"/>
      <x:c r="L593" s="22"/>
      <x:c r="M593" s="30"/>
      <x:c r="N593" s="26"/>
    </x:row>
    <x:row r="594" spans="1:14" ht="16.399999999999999">
      <x:c r="A594" s="31"/>
      <x:c r="B594" s="28"/>
      <x:c r="C594" s="29"/>
      <x:c r="K594" s="22"/>
      <x:c r="L594" s="22"/>
      <x:c r="M594" s="30"/>
      <x:c r="N594" s="26"/>
    </x:row>
    <x:row r="595" spans="1:14" ht="16.399999999999999">
      <x:c r="A595" s="31"/>
      <x:c r="B595" s="28"/>
      <x:c r="C595" s="29"/>
      <x:c r="K595" s="22"/>
      <x:c r="L595" s="22"/>
      <x:c r="M595" s="30"/>
      <x:c r="N595" s="26"/>
    </x:row>
    <x:row r="596" spans="1:14" ht="16.399999999999999">
      <x:c r="A596" s="31"/>
      <x:c r="B596" s="28"/>
      <x:c r="C596" s="29"/>
      <x:c r="K596" s="22"/>
      <x:c r="L596" s="22"/>
      <x:c r="M596" s="30"/>
      <x:c r="N596" s="26"/>
    </x:row>
    <x:row r="597" spans="1:14" ht="16.399999999999999">
      <x:c r="A597" s="31"/>
      <x:c r="B597" s="28"/>
      <x:c r="C597" s="29"/>
      <x:c r="K597" s="22"/>
      <x:c r="L597" s="22"/>
      <x:c r="M597" s="30"/>
      <x:c r="N597" s="26"/>
    </x:row>
    <x:row r="598" spans="1:14" ht="16.399999999999999">
      <x:c r="A598" s="31"/>
      <x:c r="B598" s="28"/>
      <x:c r="C598" s="29"/>
      <x:c r="K598" s="22"/>
      <x:c r="L598" s="22"/>
      <x:c r="M598" s="30"/>
      <x:c r="N598" s="26"/>
    </x:row>
    <x:row r="599" spans="1:14" ht="16.399999999999999">
      <x:c r="A599" s="31"/>
      <x:c r="B599" s="28"/>
      <x:c r="C599" s="29"/>
      <x:c r="K599" s="22"/>
      <x:c r="L599" s="22"/>
      <x:c r="M599" s="30"/>
      <x:c r="N599" s="26"/>
    </x:row>
    <x:row r="600" spans="1:14" ht="16.399999999999999">
      <x:c r="A600" s="31"/>
      <x:c r="B600" s="28"/>
      <x:c r="C600" s="29"/>
      <x:c r="K600" s="22"/>
      <x:c r="L600" s="22"/>
      <x:c r="M600" s="30"/>
      <x:c r="N600" s="26"/>
    </x:row>
    <x:row r="601" spans="1:14" ht="16.399999999999999">
      <x:c r="A601" s="31"/>
      <x:c r="B601" s="28"/>
      <x:c r="C601" s="29"/>
      <x:c r="K601" s="22"/>
      <x:c r="L601" s="22"/>
      <x:c r="M601" s="30"/>
      <x:c r="N601" s="26"/>
    </x:row>
    <x:row r="602" spans="1:14" ht="16.399999999999999">
      <x:c r="A602" s="31"/>
      <x:c r="B602" s="28"/>
      <x:c r="C602" s="29"/>
      <x:c r="K602" s="22"/>
      <x:c r="L602" s="22"/>
      <x:c r="M602" s="30"/>
      <x:c r="N602" s="26"/>
    </x:row>
    <x:row r="603" spans="1:14" ht="16.399999999999999">
      <x:c r="A603" s="31"/>
      <x:c r="B603" s="28"/>
      <x:c r="C603" s="29"/>
      <x:c r="K603" s="22"/>
      <x:c r="L603" s="22"/>
      <x:c r="M603" s="30"/>
      <x:c r="N603" s="26"/>
    </x:row>
    <x:row r="604" spans="1:14" ht="16.399999999999999">
      <x:c r="A604" s="31"/>
      <x:c r="B604" s="28"/>
      <x:c r="C604" s="29"/>
      <x:c r="K604" s="22"/>
      <x:c r="L604" s="22"/>
      <x:c r="M604" s="30"/>
      <x:c r="N604" s="26"/>
    </x:row>
    <x:row r="605" spans="1:14" ht="16.399999999999999">
      <x:c r="A605" s="31"/>
      <x:c r="B605" s="28"/>
      <x:c r="C605" s="29"/>
      <x:c r="K605" s="22"/>
      <x:c r="L605" s="22"/>
      <x:c r="M605" s="30"/>
      <x:c r="N605" s="26"/>
    </x:row>
    <x:row r="606" spans="1:14" ht="16.399999999999999">
      <x:c r="A606" s="31"/>
      <x:c r="B606" s="28"/>
      <x:c r="C606" s="29"/>
      <x:c r="K606" s="22"/>
      <x:c r="L606" s="22"/>
      <x:c r="M606" s="30"/>
      <x:c r="N606" s="26"/>
    </x:row>
    <x:row r="607" spans="1:14" ht="16.399999999999999">
      <x:c r="A607" s="31"/>
      <x:c r="B607" s="28"/>
      <x:c r="C607" s="29"/>
      <x:c r="K607" s="22"/>
      <x:c r="L607" s="22"/>
      <x:c r="M607" s="30"/>
      <x:c r="N607" s="26"/>
    </x:row>
    <x:row r="608" spans="1:14" ht="16.399999999999999">
      <x:c r="A608" s="31"/>
      <x:c r="B608" s="28"/>
      <x:c r="C608" s="29"/>
      <x:c r="K608" s="22"/>
      <x:c r="L608" s="22"/>
      <x:c r="M608" s="30"/>
      <x:c r="N608" s="26"/>
    </x:row>
    <x:row r="609" spans="1:14" ht="16.399999999999999">
      <x:c r="A609" s="31"/>
      <x:c r="B609" s="28"/>
      <x:c r="C609" s="29"/>
      <x:c r="K609" s="22"/>
      <x:c r="L609" s="22"/>
      <x:c r="M609" s="30"/>
      <x:c r="N609" s="26"/>
    </x:row>
    <x:row r="610" spans="1:14" ht="16.399999999999999">
      <x:c r="A610" s="31"/>
      <x:c r="B610" s="28"/>
      <x:c r="C610" s="29"/>
      <x:c r="K610" s="22"/>
      <x:c r="L610" s="22"/>
      <x:c r="M610" s="30"/>
      <x:c r="N610" s="26"/>
    </x:row>
    <x:row r="611" spans="1:14" ht="16.399999999999999">
      <x:c r="A611" s="31"/>
      <x:c r="B611" s="28"/>
      <x:c r="C611" s="29"/>
      <x:c r="K611" s="22"/>
      <x:c r="L611" s="22"/>
      <x:c r="M611" s="30"/>
      <x:c r="N611" s="26"/>
    </x:row>
    <x:row r="612" spans="1:14" ht="16.399999999999999">
      <x:c r="A612" s="31"/>
      <x:c r="B612" s="28"/>
      <x:c r="C612" s="29"/>
      <x:c r="K612" s="22"/>
      <x:c r="L612" s="22"/>
      <x:c r="M612" s="30"/>
      <x:c r="N612" s="26"/>
    </x:row>
    <x:row r="613" spans="1:14" ht="16.399999999999999">
      <x:c r="A613" s="31"/>
      <x:c r="B613" s="28"/>
      <x:c r="C613" s="29"/>
      <x:c r="K613" s="22"/>
      <x:c r="L613" s="22"/>
      <x:c r="M613" s="30"/>
      <x:c r="N613" s="26"/>
    </x:row>
    <x:row r="614" spans="1:14" ht="16.399999999999999">
      <x:c r="A614" s="31"/>
      <x:c r="B614" s="28"/>
      <x:c r="C614" s="29"/>
      <x:c r="K614" s="22"/>
      <x:c r="L614" s="22"/>
      <x:c r="M614" s="30"/>
      <x:c r="N614" s="26"/>
    </x:row>
    <x:row r="615" spans="1:14" ht="16.399999999999999">
      <x:c r="A615" s="31"/>
      <x:c r="B615" s="28"/>
      <x:c r="C615" s="29"/>
      <x:c r="K615" s="22"/>
      <x:c r="L615" s="22"/>
      <x:c r="M615" s="30"/>
      <x:c r="N615" s="26"/>
    </x:row>
    <x:row r="616" spans="1:14" ht="16.399999999999999">
      <x:c r="A616" s="31"/>
      <x:c r="B616" s="28"/>
      <x:c r="C616" s="29"/>
      <x:c r="K616" s="22"/>
      <x:c r="L616" s="22"/>
      <x:c r="M616" s="30"/>
      <x:c r="N616" s="26"/>
    </x:row>
    <x:row r="617" spans="1:14" ht="16.399999999999999">
      <x:c r="A617" s="31"/>
      <x:c r="B617" s="28"/>
      <x:c r="C617" s="29"/>
      <x:c r="K617" s="22"/>
      <x:c r="L617" s="22"/>
      <x:c r="M617" s="30"/>
      <x:c r="N617" s="26"/>
    </x:row>
    <x:row r="618" spans="1:14" ht="16.399999999999999">
      <x:c r="A618" s="31"/>
      <x:c r="B618" s="28"/>
      <x:c r="C618" s="29"/>
      <x:c r="K618" s="22"/>
      <x:c r="L618" s="22"/>
      <x:c r="M618" s="30"/>
      <x:c r="N618" s="26"/>
    </x:row>
    <x:row r="619" spans="1:14" ht="16.399999999999999">
      <x:c r="A619" s="31"/>
      <x:c r="B619" s="28"/>
      <x:c r="C619" s="29"/>
      <x:c r="K619" s="22"/>
      <x:c r="L619" s="22"/>
      <x:c r="M619" s="30"/>
      <x:c r="N619" s="26"/>
    </x:row>
    <x:row r="620" spans="1:14" ht="16.399999999999999">
      <x:c r="A620" s="31"/>
      <x:c r="B620" s="28"/>
      <x:c r="C620" s="29"/>
      <x:c r="K620" s="22"/>
      <x:c r="L620" s="22"/>
      <x:c r="M620" s="30"/>
      <x:c r="N620" s="26"/>
    </x:row>
    <x:row r="621" spans="1:14" ht="16.399999999999999">
      <x:c r="A621" s="31"/>
      <x:c r="B621" s="28"/>
      <x:c r="C621" s="29"/>
      <x:c r="K621" s="22"/>
      <x:c r="L621" s="22"/>
      <x:c r="M621" s="30"/>
      <x:c r="N621" s="26"/>
    </x:row>
    <x:row r="622" spans="1:14" ht="16.399999999999999">
      <x:c r="A622" s="31"/>
      <x:c r="B622" s="28"/>
      <x:c r="C622" s="29"/>
      <x:c r="K622" s="22"/>
      <x:c r="L622" s="22"/>
      <x:c r="M622" s="30"/>
      <x:c r="N622" s="26"/>
    </x:row>
    <x:row r="623" spans="1:14" ht="16.399999999999999">
      <x:c r="A623" s="31"/>
      <x:c r="B623" s="28"/>
      <x:c r="C623" s="29"/>
      <x:c r="K623" s="22"/>
      <x:c r="L623" s="22"/>
      <x:c r="M623" s="30"/>
      <x:c r="N623" s="26"/>
    </x:row>
    <x:row r="624" spans="1:14" ht="16.399999999999999">
      <x:c r="A624" s="31"/>
      <x:c r="B624" s="28"/>
      <x:c r="C624" s="29"/>
      <x:c r="K624" s="22"/>
      <x:c r="L624" s="22"/>
      <x:c r="M624" s="30"/>
      <x:c r="N624" s="26"/>
    </x:row>
    <x:row r="625" spans="1:14" ht="16.399999999999999">
      <x:c r="A625" s="31"/>
      <x:c r="B625" s="28"/>
      <x:c r="C625" s="29"/>
      <x:c r="K625" s="22"/>
      <x:c r="L625" s="22"/>
      <x:c r="M625" s="30"/>
      <x:c r="N625" s="26"/>
    </x:row>
    <x:row r="626" spans="1:14" ht="16.399999999999999">
      <x:c r="A626" s="31"/>
      <x:c r="B626" s="28"/>
      <x:c r="C626" s="29"/>
      <x:c r="K626" s="22"/>
      <x:c r="L626" s="22"/>
      <x:c r="M626" s="30"/>
      <x:c r="N626" s="26"/>
    </x:row>
    <x:row r="627" spans="1:14" ht="16.399999999999999">
      <x:c r="A627" s="31"/>
      <x:c r="B627" s="28"/>
      <x:c r="C627" s="29"/>
      <x:c r="K627" s="22"/>
      <x:c r="L627" s="22"/>
      <x:c r="M627" s="30"/>
      <x:c r="N627" s="26"/>
    </x:row>
    <x:row r="628" spans="1:14" ht="16.399999999999999">
      <x:c r="A628" s="31"/>
      <x:c r="B628" s="28"/>
      <x:c r="C628" s="29"/>
      <x:c r="K628" s="22"/>
      <x:c r="L628" s="22"/>
      <x:c r="M628" s="30"/>
      <x:c r="N628" s="26"/>
    </x:row>
    <x:row r="629" spans="1:14" ht="16.399999999999999">
      <x:c r="A629" s="31"/>
      <x:c r="B629" s="28"/>
      <x:c r="C629" s="29"/>
      <x:c r="K629" s="22"/>
      <x:c r="L629" s="22"/>
      <x:c r="M629" s="30"/>
      <x:c r="N629" s="26"/>
    </x:row>
    <x:row r="630" spans="1:14" ht="16.399999999999999">
      <x:c r="A630" s="31"/>
      <x:c r="B630" s="28"/>
      <x:c r="C630" s="29"/>
      <x:c r="K630" s="22"/>
      <x:c r="L630" s="22"/>
      <x:c r="M630" s="30"/>
      <x:c r="N630" s="26"/>
    </x:row>
    <x:row r="631" spans="1:14" ht="16.399999999999999">
      <x:c r="A631" s="31"/>
      <x:c r="B631" s="28"/>
      <x:c r="C631" s="29"/>
      <x:c r="K631" s="22"/>
      <x:c r="L631" s="22"/>
      <x:c r="M631" s="30"/>
      <x:c r="N631" s="26"/>
    </x:row>
    <x:row r="632" spans="1:14" ht="16.399999999999999">
      <x:c r="A632" s="31"/>
      <x:c r="B632" s="28"/>
      <x:c r="C632" s="29"/>
      <x:c r="K632" s="22"/>
      <x:c r="L632" s="22"/>
      <x:c r="M632" s="30"/>
      <x:c r="N632" s="26"/>
    </x:row>
    <x:row r="633" spans="1:14" ht="16.399999999999999">
      <x:c r="A633" s="31"/>
      <x:c r="B633" s="28"/>
      <x:c r="C633" s="29"/>
      <x:c r="K633" s="22"/>
      <x:c r="L633" s="22"/>
      <x:c r="M633" s="30"/>
      <x:c r="N633" s="26"/>
    </x:row>
    <x:row r="634" spans="1:14" ht="16.399999999999999">
      <x:c r="A634" s="31"/>
      <x:c r="B634" s="28"/>
      <x:c r="C634" s="29"/>
      <x:c r="K634" s="22"/>
      <x:c r="L634" s="22"/>
      <x:c r="M634" s="30"/>
      <x:c r="N634" s="26"/>
    </x:row>
    <x:row r="635" spans="1:14" ht="16.399999999999999">
      <x:c r="A635" s="31"/>
      <x:c r="B635" s="28"/>
      <x:c r="C635" s="29"/>
      <x:c r="K635" s="22"/>
      <x:c r="L635" s="22"/>
      <x:c r="M635" s="30"/>
      <x:c r="N635" s="26"/>
    </x:row>
    <x:row r="636" spans="1:14" ht="16.399999999999999">
      <x:c r="A636" s="31"/>
      <x:c r="B636" s="28"/>
      <x:c r="C636" s="29"/>
      <x:c r="K636" s="22"/>
      <x:c r="L636" s="22"/>
      <x:c r="M636" s="30"/>
      <x:c r="N636" s="26"/>
    </x:row>
    <x:row r="637" spans="1:14" ht="16.399999999999999">
      <x:c r="A637" s="31"/>
      <x:c r="B637" s="28"/>
      <x:c r="C637" s="29"/>
      <x:c r="K637" s="22"/>
      <x:c r="L637" s="22"/>
      <x:c r="M637" s="30"/>
      <x:c r="N637" s="26"/>
    </x:row>
    <x:row r="638" spans="1:14" ht="16.399999999999999">
      <x:c r="A638" s="31"/>
      <x:c r="B638" s="28"/>
      <x:c r="C638" s="29"/>
      <x:c r="K638" s="22"/>
      <x:c r="L638" s="22"/>
      <x:c r="M638" s="30"/>
      <x:c r="N638" s="26"/>
    </x:row>
    <x:row r="639" spans="1:14" ht="16.399999999999999">
      <x:c r="A639" s="31"/>
      <x:c r="B639" s="28"/>
      <x:c r="C639" s="29"/>
      <x:c r="K639" s="22"/>
      <x:c r="L639" s="22"/>
      <x:c r="M639" s="30"/>
      <x:c r="N639" s="26"/>
    </x:row>
    <x:row r="640" spans="1:14" ht="16.399999999999999">
      <x:c r="A640" s="31"/>
      <x:c r="B640" s="28"/>
      <x:c r="C640" s="29"/>
      <x:c r="K640" s="22"/>
      <x:c r="L640" s="22"/>
      <x:c r="M640" s="30"/>
      <x:c r="N640" s="26"/>
    </x:row>
    <x:row r="641" spans="1:14" ht="16.399999999999999">
      <x:c r="A641" s="31"/>
      <x:c r="B641" s="28"/>
      <x:c r="C641" s="29"/>
      <x:c r="K641" s="22"/>
      <x:c r="L641" s="22"/>
      <x:c r="M641" s="30"/>
      <x:c r="N641" s="26"/>
    </x:row>
    <x:row r="642" spans="1:14" ht="16.399999999999999">
      <x:c r="A642" s="31"/>
      <x:c r="B642" s="28"/>
      <x:c r="C642" s="29"/>
      <x:c r="K642" s="22"/>
      <x:c r="L642" s="22"/>
      <x:c r="M642" s="30"/>
      <x:c r="N642" s="26"/>
    </x:row>
    <x:row r="643" spans="1:14" ht="16.399999999999999">
      <x:c r="A643" s="31"/>
      <x:c r="B643" s="28"/>
      <x:c r="C643" s="29"/>
      <x:c r="K643" s="22"/>
      <x:c r="L643" s="22"/>
      <x:c r="M643" s="30"/>
      <x:c r="N643" s="26"/>
    </x:row>
    <x:row r="644" spans="1:14" ht="16.399999999999999">
      <x:c r="A644" s="31"/>
      <x:c r="B644" s="28"/>
      <x:c r="C644" s="29"/>
      <x:c r="K644" s="22"/>
      <x:c r="L644" s="22"/>
      <x:c r="M644" s="30"/>
      <x:c r="N644" s="26"/>
    </x:row>
    <x:row r="645" spans="1:14" ht="16.399999999999999">
      <x:c r="A645" s="31"/>
      <x:c r="B645" s="28"/>
      <x:c r="C645" s="29"/>
      <x:c r="K645" s="22"/>
      <x:c r="L645" s="22"/>
      <x:c r="M645" s="30"/>
      <x:c r="N645" s="26"/>
    </x:row>
    <x:row r="646" spans="1:14" ht="16.399999999999999">
      <x:c r="A646" s="31"/>
      <x:c r="B646" s="28"/>
      <x:c r="C646" s="29"/>
      <x:c r="K646" s="22"/>
      <x:c r="L646" s="22"/>
      <x:c r="M646" s="30"/>
      <x:c r="N646" s="26"/>
    </x:row>
    <x:row r="647" spans="1:14" ht="16.399999999999999">
      <x:c r="A647" s="31"/>
      <x:c r="B647" s="28"/>
      <x:c r="C647" s="29"/>
      <x:c r="K647" s="22"/>
      <x:c r="L647" s="22"/>
      <x:c r="M647" s="30"/>
      <x:c r="N647" s="26"/>
    </x:row>
    <x:row r="648" spans="1:14" ht="16.399999999999999">
      <x:c r="A648" s="31"/>
      <x:c r="B648" s="28"/>
      <x:c r="C648" s="29"/>
      <x:c r="K648" s="22"/>
      <x:c r="L648" s="22"/>
      <x:c r="M648" s="30"/>
      <x:c r="N648" s="26"/>
    </x:row>
    <x:row r="649" spans="1:14" ht="16.399999999999999">
      <x:c r="A649" s="31"/>
      <x:c r="B649" s="28"/>
      <x:c r="C649" s="29"/>
      <x:c r="K649" s="22"/>
      <x:c r="L649" s="22"/>
      <x:c r="M649" s="30"/>
      <x:c r="N649" s="26"/>
    </x:row>
    <x:row r="650" spans="1:14" ht="16.399999999999999">
      <x:c r="A650" s="31"/>
      <x:c r="B650" s="28"/>
      <x:c r="C650" s="29"/>
      <x:c r="K650" s="22"/>
      <x:c r="L650" s="22"/>
      <x:c r="M650" s="30"/>
      <x:c r="N650" s="26"/>
    </x:row>
    <x:row r="651" spans="1:14" ht="16.399999999999999">
      <x:c r="A651" s="31"/>
      <x:c r="B651" s="28"/>
      <x:c r="C651" s="29"/>
      <x:c r="K651" s="22"/>
      <x:c r="L651" s="22"/>
      <x:c r="M651" s="30"/>
      <x:c r="N651" s="26"/>
    </x:row>
    <x:row r="652" spans="1:14" ht="16.399999999999999">
      <x:c r="A652" s="31"/>
      <x:c r="B652" s="28"/>
      <x:c r="C652" s="29"/>
      <x:c r="K652" s="22"/>
      <x:c r="L652" s="22"/>
      <x:c r="M652" s="30"/>
      <x:c r="N652" s="26"/>
    </x:row>
    <x:row r="653" spans="1:14" ht="16.399999999999999">
      <x:c r="A653" s="31"/>
      <x:c r="B653" s="28"/>
      <x:c r="C653" s="29"/>
      <x:c r="K653" s="22"/>
      <x:c r="L653" s="22"/>
      <x:c r="M653" s="30"/>
      <x:c r="N653" s="26"/>
    </x:row>
    <x:row r="654" spans="1:14" ht="16.399999999999999">
      <x:c r="A654" s="31"/>
      <x:c r="B654" s="28"/>
      <x:c r="C654" s="29"/>
      <x:c r="K654" s="22"/>
      <x:c r="L654" s="22"/>
      <x:c r="M654" s="30"/>
      <x:c r="N654" s="26"/>
    </x:row>
    <x:row r="655" spans="1:14" ht="16.399999999999999">
      <x:c r="A655" s="31"/>
      <x:c r="B655" s="28"/>
      <x:c r="C655" s="29"/>
      <x:c r="K655" s="22"/>
      <x:c r="L655" s="22"/>
      <x:c r="M655" s="30"/>
      <x:c r="N655" s="26"/>
    </x:row>
    <x:row r="656" spans="1:14" ht="16.399999999999999">
      <x:c r="A656" s="31"/>
      <x:c r="B656" s="28"/>
      <x:c r="C656" s="29"/>
      <x:c r="K656" s="22"/>
      <x:c r="L656" s="22"/>
      <x:c r="M656" s="30"/>
      <x:c r="N656" s="26"/>
    </x:row>
    <x:row r="657" spans="1:14" ht="16.399999999999999">
      <x:c r="A657" s="31"/>
      <x:c r="B657" s="28"/>
      <x:c r="C657" s="29"/>
      <x:c r="K657" s="22"/>
      <x:c r="L657" s="22"/>
      <x:c r="M657" s="30"/>
      <x:c r="N657" s="26"/>
    </x:row>
    <x:row r="658" spans="1:14" ht="16.399999999999999">
      <x:c r="A658" s="31"/>
      <x:c r="B658" s="28"/>
      <x:c r="C658" s="29"/>
      <x:c r="K658" s="22"/>
      <x:c r="L658" s="22"/>
      <x:c r="M658" s="30"/>
      <x:c r="N658" s="26"/>
    </x:row>
    <x:row r="659" spans="1:14" ht="16.399999999999999">
      <x:c r="A659" s="31"/>
      <x:c r="B659" s="28"/>
      <x:c r="C659" s="29"/>
      <x:c r="K659" s="22"/>
      <x:c r="L659" s="22"/>
      <x:c r="M659" s="30"/>
      <x:c r="N659" s="26"/>
    </x:row>
    <x:row r="660" spans="1:14" ht="16.399999999999999">
      <x:c r="A660" s="31"/>
      <x:c r="B660" s="28"/>
      <x:c r="C660" s="29"/>
      <x:c r="K660" s="22"/>
      <x:c r="L660" s="22"/>
      <x:c r="M660" s="30"/>
      <x:c r="N660" s="26"/>
    </x:row>
    <x:row r="661" spans="1:14" ht="16.399999999999999">
      <x:c r="A661" s="31"/>
      <x:c r="B661" s="28"/>
      <x:c r="C661" s="29"/>
      <x:c r="K661" s="22"/>
      <x:c r="L661" s="22"/>
      <x:c r="M661" s="30"/>
      <x:c r="N661" s="26"/>
    </x:row>
    <x:row r="662" spans="1:14" ht="16.399999999999999">
      <x:c r="A662" s="31"/>
      <x:c r="B662" s="28"/>
      <x:c r="C662" s="29"/>
      <x:c r="K662" s="22"/>
      <x:c r="L662" s="22"/>
      <x:c r="M662" s="30"/>
      <x:c r="N662" s="26"/>
    </x:row>
    <x:row r="663" spans="1:14" ht="16.399999999999999">
      <x:c r="A663" s="31"/>
      <x:c r="B663" s="28"/>
      <x:c r="C663" s="29"/>
      <x:c r="K663" s="22"/>
      <x:c r="L663" s="22"/>
      <x:c r="M663" s="30"/>
      <x:c r="N663" s="26"/>
    </x:row>
    <x:row r="664" spans="1:14" ht="16.399999999999999">
      <x:c r="A664" s="31"/>
      <x:c r="B664" s="28"/>
      <x:c r="C664" s="29"/>
      <x:c r="K664" s="22"/>
      <x:c r="L664" s="22"/>
      <x:c r="M664" s="30"/>
      <x:c r="N664" s="26"/>
    </x:row>
    <x:row r="665" spans="1:14" ht="16.399999999999999">
      <x:c r="A665" s="31"/>
      <x:c r="B665" s="28"/>
      <x:c r="C665" s="29"/>
      <x:c r="K665" s="22"/>
      <x:c r="L665" s="22"/>
      <x:c r="M665" s="30"/>
      <x:c r="N665" s="26"/>
    </x:row>
    <x:row r="666" spans="1:14" ht="16.399999999999999">
      <x:c r="A666" s="31"/>
      <x:c r="B666" s="28"/>
      <x:c r="C666" s="29"/>
      <x:c r="K666" s="22"/>
      <x:c r="L666" s="22"/>
      <x:c r="M666" s="30"/>
      <x:c r="N666" s="26"/>
    </x:row>
    <x:row r="667" spans="1:14" ht="16.399999999999999">
      <x:c r="A667" s="31"/>
      <x:c r="B667" s="28"/>
      <x:c r="C667" s="29"/>
      <x:c r="K667" s="22"/>
      <x:c r="L667" s="22"/>
      <x:c r="M667" s="30"/>
      <x:c r="N667" s="26"/>
    </x:row>
    <x:row r="668" spans="1:14" ht="16.399999999999999">
      <x:c r="A668" s="31"/>
      <x:c r="B668" s="28"/>
      <x:c r="C668" s="29"/>
      <x:c r="K668" s="22"/>
      <x:c r="L668" s="22"/>
      <x:c r="M668" s="30"/>
      <x:c r="N668" s="26"/>
    </x:row>
    <x:row r="669" spans="1:14" ht="16.399999999999999">
      <x:c r="A669" s="31"/>
      <x:c r="B669" s="28"/>
      <x:c r="C669" s="29"/>
      <x:c r="K669" s="22"/>
      <x:c r="L669" s="22"/>
      <x:c r="M669" s="30"/>
      <x:c r="N669" s="26"/>
    </x:row>
    <x:row r="670" spans="1:14" ht="16.399999999999999">
      <x:c r="A670" s="31"/>
      <x:c r="B670" s="28"/>
      <x:c r="C670" s="29"/>
      <x:c r="K670" s="22"/>
      <x:c r="L670" s="22"/>
      <x:c r="M670" s="30"/>
      <x:c r="N670" s="26"/>
    </x:row>
    <x:row r="671" spans="1:14" ht="16.399999999999999">
      <x:c r="A671" s="31"/>
      <x:c r="B671" s="28"/>
      <x:c r="C671" s="29"/>
      <x:c r="K671" s="22"/>
      <x:c r="L671" s="22"/>
      <x:c r="M671" s="30"/>
      <x:c r="N671" s="26"/>
    </x:row>
    <x:row r="672" spans="1:14" ht="16.399999999999999">
      <x:c r="A672" s="31"/>
      <x:c r="B672" s="28"/>
      <x:c r="C672" s="29"/>
      <x:c r="K672" s="22"/>
      <x:c r="L672" s="22"/>
      <x:c r="M672" s="30"/>
      <x:c r="N672" s="26"/>
    </x:row>
    <x:row r="673" spans="1:14" ht="16.399999999999999">
      <x:c r="A673" s="31"/>
      <x:c r="B673" s="28"/>
      <x:c r="C673" s="29"/>
      <x:c r="K673" s="22"/>
      <x:c r="L673" s="22"/>
      <x:c r="M673" s="30"/>
      <x:c r="N673" s="26"/>
    </x:row>
    <x:row r="674" spans="1:14" ht="16.399999999999999">
      <x:c r="A674" s="31"/>
      <x:c r="B674" s="28"/>
      <x:c r="C674" s="29"/>
      <x:c r="K674" s="22"/>
      <x:c r="L674" s="22"/>
      <x:c r="M674" s="30"/>
      <x:c r="N674" s="26"/>
    </x:row>
    <x:row r="675" spans="1:14" ht="16.399999999999999">
      <x:c r="A675" s="31"/>
      <x:c r="B675" s="28"/>
      <x:c r="C675" s="29"/>
      <x:c r="K675" s="22"/>
      <x:c r="L675" s="22"/>
      <x:c r="M675" s="30"/>
      <x:c r="N675" s="26"/>
    </x:row>
    <x:row r="676" spans="1:14" ht="16.399999999999999">
      <x:c r="A676" s="31"/>
      <x:c r="B676" s="28"/>
      <x:c r="C676" s="29"/>
      <x:c r="K676" s="22"/>
      <x:c r="L676" s="22"/>
      <x:c r="M676" s="30"/>
      <x:c r="N676" s="26"/>
    </x:row>
    <x:row r="677" spans="1:14" ht="16.399999999999999">
      <x:c r="A677" s="31"/>
      <x:c r="B677" s="28"/>
      <x:c r="C677" s="29"/>
      <x:c r="K677" s="22"/>
      <x:c r="L677" s="22"/>
      <x:c r="M677" s="30"/>
      <x:c r="N677" s="26"/>
    </x:row>
    <x:row r="678" spans="1:14" ht="16.399999999999999">
      <x:c r="A678" s="31"/>
      <x:c r="B678" s="28"/>
      <x:c r="C678" s="29"/>
      <x:c r="K678" s="22"/>
      <x:c r="L678" s="22"/>
      <x:c r="M678" s="30"/>
      <x:c r="N678" s="26"/>
    </x:row>
    <x:row r="679" spans="1:14" ht="16.399999999999999">
      <x:c r="A679" s="31"/>
      <x:c r="B679" s="28"/>
      <x:c r="C679" s="29"/>
      <x:c r="K679" s="22"/>
      <x:c r="L679" s="22"/>
      <x:c r="M679" s="30"/>
      <x:c r="N679" s="26"/>
    </x:row>
    <x:row r="680" spans="1:14" ht="16.399999999999999">
      <x:c r="A680" s="31"/>
      <x:c r="B680" s="28"/>
      <x:c r="C680" s="29"/>
      <x:c r="K680" s="22"/>
      <x:c r="L680" s="22"/>
      <x:c r="M680" s="30"/>
      <x:c r="N680" s="26"/>
    </x:row>
    <x:row r="681" spans="1:14" ht="16.399999999999999">
      <x:c r="A681" s="31"/>
      <x:c r="B681" s="28"/>
      <x:c r="C681" s="29"/>
      <x:c r="K681" s="22"/>
      <x:c r="L681" s="22"/>
      <x:c r="M681" s="30"/>
      <x:c r="N681" s="26"/>
    </x:row>
    <x:row r="682" spans="1:14" ht="16.399999999999999">
      <x:c r="A682" s="31"/>
      <x:c r="B682" s="28"/>
      <x:c r="C682" s="29"/>
      <x:c r="K682" s="22"/>
      <x:c r="L682" s="22"/>
      <x:c r="M682" s="30"/>
      <x:c r="N682" s="26"/>
    </x:row>
    <x:row r="683" spans="1:14" ht="16.399999999999999">
      <x:c r="A683" s="31"/>
      <x:c r="B683" s="28"/>
      <x:c r="C683" s="29"/>
      <x:c r="K683" s="22"/>
      <x:c r="L683" s="22"/>
      <x:c r="M683" s="30"/>
      <x:c r="N683" s="26"/>
    </x:row>
    <x:row r="684" spans="1:14" ht="16.399999999999999">
      <x:c r="A684" s="31"/>
      <x:c r="B684" s="28"/>
      <x:c r="C684" s="29"/>
      <x:c r="K684" s="22"/>
      <x:c r="L684" s="22"/>
      <x:c r="M684" s="30"/>
      <x:c r="N684" s="26"/>
    </x:row>
    <x:row r="685" spans="1:14" ht="16.399999999999999">
      <x:c r="A685" s="31"/>
      <x:c r="B685" s="28"/>
      <x:c r="C685" s="29"/>
      <x:c r="K685" s="22"/>
      <x:c r="L685" s="22"/>
      <x:c r="M685" s="30"/>
      <x:c r="N685" s="26"/>
    </x:row>
    <x:row r="686" spans="1:14" ht="16.399999999999999">
      <x:c r="A686" s="31"/>
      <x:c r="B686" s="28"/>
      <x:c r="C686" s="29"/>
      <x:c r="K686" s="22"/>
      <x:c r="L686" s="22"/>
      <x:c r="M686" s="30"/>
      <x:c r="N686" s="26"/>
    </x:row>
    <x:row r="687" spans="1:14" ht="16.399999999999999">
      <x:c r="A687" s="31"/>
      <x:c r="B687" s="28"/>
      <x:c r="C687" s="29"/>
      <x:c r="K687" s="22"/>
      <x:c r="L687" s="22"/>
      <x:c r="M687" s="30"/>
      <x:c r="N687" s="26"/>
    </x:row>
    <x:row r="688" spans="1:14" ht="16.399999999999999">
      <x:c r="A688" s="31"/>
      <x:c r="B688" s="28"/>
      <x:c r="C688" s="29"/>
      <x:c r="K688" s="22"/>
      <x:c r="L688" s="22"/>
      <x:c r="M688" s="30"/>
      <x:c r="N688" s="26"/>
    </x:row>
    <x:row r="689" spans="1:14" ht="16.399999999999999">
      <x:c r="A689" s="31"/>
      <x:c r="B689" s="28"/>
      <x:c r="C689" s="29"/>
      <x:c r="K689" s="22"/>
      <x:c r="L689" s="22"/>
      <x:c r="M689" s="30"/>
      <x:c r="N689" s="26"/>
    </x:row>
    <x:row r="690" spans="1:14" ht="16.399999999999999">
      <x:c r="A690" s="31"/>
      <x:c r="B690" s="28"/>
      <x:c r="C690" s="29"/>
      <x:c r="K690" s="22"/>
      <x:c r="L690" s="22"/>
      <x:c r="M690" s="30"/>
      <x:c r="N690" s="26"/>
    </x:row>
    <x:row r="691" spans="1:14" ht="16.399999999999999">
      <x:c r="A691" s="31"/>
      <x:c r="B691" s="28"/>
      <x:c r="C691" s="29"/>
      <x:c r="K691" s="22"/>
      <x:c r="L691" s="22"/>
      <x:c r="M691" s="30"/>
      <x:c r="N691" s="26"/>
    </x:row>
    <x:row r="692" spans="1:14" ht="16.399999999999999">
      <x:c r="A692" s="31"/>
      <x:c r="B692" s="28"/>
      <x:c r="C692" s="29"/>
      <x:c r="K692" s="22"/>
      <x:c r="L692" s="22"/>
      <x:c r="M692" s="30"/>
      <x:c r="N692" s="26"/>
    </x:row>
    <x:row r="693" spans="1:14" ht="16.399999999999999">
      <x:c r="A693" s="31"/>
      <x:c r="B693" s="28"/>
      <x:c r="C693" s="29"/>
      <x:c r="K693" s="22"/>
      <x:c r="L693" s="22"/>
      <x:c r="M693" s="30"/>
      <x:c r="N693" s="26"/>
    </x:row>
    <x:row r="694" spans="1:14" ht="16.399999999999999">
      <x:c r="A694" s="31"/>
      <x:c r="B694" s="28"/>
      <x:c r="C694" s="29"/>
      <x:c r="K694" s="22"/>
      <x:c r="L694" s="22"/>
      <x:c r="M694" s="30"/>
      <x:c r="N694" s="26"/>
    </x:row>
    <x:row r="695" spans="1:14" ht="16.399999999999999">
      <x:c r="A695" s="31"/>
      <x:c r="B695" s="28"/>
      <x:c r="C695" s="29"/>
      <x:c r="K695" s="22"/>
      <x:c r="L695" s="22"/>
      <x:c r="M695" s="30"/>
      <x:c r="N695" s="26"/>
    </x:row>
    <x:row r="696" spans="1:14" ht="16.399999999999999">
      <x:c r="A696" s="31"/>
      <x:c r="B696" s="28"/>
      <x:c r="C696" s="29"/>
      <x:c r="K696" s="22"/>
      <x:c r="L696" s="22"/>
      <x:c r="M696" s="30"/>
      <x:c r="N696" s="26"/>
    </x:row>
    <x:row r="697" spans="1:14" ht="16.399999999999999">
      <x:c r="A697" s="31"/>
      <x:c r="B697" s="28"/>
      <x:c r="C697" s="29"/>
      <x:c r="K697" s="22"/>
      <x:c r="L697" s="22"/>
      <x:c r="M697" s="30"/>
      <x:c r="N697" s="26"/>
    </x:row>
    <x:row r="698" spans="1:14" ht="16.399999999999999">
      <x:c r="A698" s="31"/>
      <x:c r="B698" s="28"/>
      <x:c r="C698" s="29"/>
      <x:c r="K698" s="22"/>
      <x:c r="L698" s="22"/>
      <x:c r="M698" s="30"/>
      <x:c r="N698" s="26"/>
    </x:row>
    <x:row r="699" spans="1:14" ht="16.399999999999999">
      <x:c r="A699" s="31"/>
      <x:c r="B699" s="28"/>
      <x:c r="C699" s="29"/>
      <x:c r="K699" s="22"/>
      <x:c r="L699" s="22"/>
      <x:c r="M699" s="30"/>
      <x:c r="N699" s="26"/>
    </x:row>
    <x:row r="700" spans="1:14" ht="16.399999999999999">
      <x:c r="A700" s="31"/>
      <x:c r="B700" s="28"/>
      <x:c r="C700" s="29"/>
      <x:c r="K700" s="22"/>
      <x:c r="L700" s="22"/>
      <x:c r="M700" s="30"/>
      <x:c r="N700" s="26"/>
    </x:row>
    <x:row r="701" spans="1:14" ht="16.399999999999999">
      <x:c r="A701" s="31"/>
      <x:c r="B701" s="28"/>
      <x:c r="C701" s="29"/>
      <x:c r="K701" s="22"/>
      <x:c r="L701" s="22"/>
      <x:c r="M701" s="30"/>
      <x:c r="N701" s="26"/>
    </x:row>
    <x:row r="702" spans="1:14" ht="16.399999999999999">
      <x:c r="A702" s="31"/>
      <x:c r="B702" s="28"/>
      <x:c r="C702" s="29"/>
      <x:c r="K702" s="22"/>
      <x:c r="L702" s="22"/>
      <x:c r="M702" s="30"/>
      <x:c r="N702" s="26"/>
    </x:row>
    <x:row r="703" spans="1:14" ht="16.399999999999999">
      <x:c r="A703" s="31"/>
      <x:c r="B703" s="28"/>
      <x:c r="C703" s="29"/>
      <x:c r="K703" s="22"/>
      <x:c r="L703" s="22"/>
      <x:c r="M703" s="30"/>
      <x:c r="N703" s="26"/>
    </x:row>
    <x:row r="704" spans="1:14" ht="16.399999999999999">
      <x:c r="A704" s="31"/>
      <x:c r="B704" s="28"/>
      <x:c r="C704" s="29"/>
      <x:c r="K704" s="22"/>
      <x:c r="L704" s="22"/>
      <x:c r="M704" s="30"/>
      <x:c r="N704" s="26"/>
    </x:row>
    <x:row r="705" spans="1:14" ht="16.399999999999999">
      <x:c r="A705" s="31"/>
      <x:c r="B705" s="28"/>
      <x:c r="C705" s="29"/>
      <x:c r="K705" s="22"/>
      <x:c r="L705" s="22"/>
      <x:c r="M705" s="30"/>
      <x:c r="N705" s="26"/>
    </x:row>
    <x:row r="706" spans="1:14" ht="16.399999999999999">
      <x:c r="A706" s="31"/>
      <x:c r="B706" s="28"/>
      <x:c r="C706" s="29"/>
      <x:c r="K706" s="22"/>
      <x:c r="L706" s="22"/>
      <x:c r="M706" s="30"/>
      <x:c r="N706" s="26"/>
    </x:row>
    <x:row r="707" spans="1:14" ht="16.399999999999999">
      <x:c r="A707" s="31"/>
      <x:c r="B707" s="28"/>
      <x:c r="C707" s="29"/>
      <x:c r="K707" s="22"/>
      <x:c r="L707" s="22"/>
      <x:c r="M707" s="30"/>
      <x:c r="N707" s="26"/>
    </x:row>
    <x:row r="708" spans="1:14" ht="16.399999999999999">
      <x:c r="A708" s="31"/>
      <x:c r="B708" s="28"/>
      <x:c r="C708" s="29"/>
      <x:c r="K708" s="22"/>
      <x:c r="L708" s="22"/>
      <x:c r="M708" s="30"/>
      <x:c r="N708" s="26"/>
    </x:row>
    <x:row r="709" spans="1:14" ht="16.399999999999999">
      <x:c r="A709" s="31"/>
      <x:c r="B709" s="28"/>
      <x:c r="C709" s="29"/>
      <x:c r="K709" s="22"/>
      <x:c r="L709" s="22"/>
      <x:c r="M709" s="30"/>
      <x:c r="N709" s="26"/>
    </x:row>
    <x:row r="710" spans="1:14" ht="16.399999999999999">
      <x:c r="A710" s="31"/>
      <x:c r="B710" s="28"/>
      <x:c r="C710" s="29"/>
      <x:c r="K710" s="22"/>
      <x:c r="L710" s="22"/>
      <x:c r="M710" s="30"/>
      <x:c r="N710" s="26"/>
    </x:row>
    <x:row r="711" spans="1:14" ht="16.399999999999999">
      <x:c r="A711" s="31"/>
      <x:c r="B711" s="28"/>
      <x:c r="C711" s="29"/>
      <x:c r="K711" s="22"/>
      <x:c r="L711" s="22"/>
      <x:c r="M711" s="30"/>
      <x:c r="N711" s="26"/>
    </x:row>
    <x:row r="712" spans="1:14" ht="16.399999999999999">
      <x:c r="A712" s="31"/>
      <x:c r="B712" s="28"/>
      <x:c r="C712" s="29"/>
      <x:c r="K712" s="22"/>
      <x:c r="L712" s="22"/>
      <x:c r="M712" s="30"/>
      <x:c r="N712" s="26"/>
    </x:row>
    <x:row r="713" spans="1:14" ht="16.399999999999999">
      <x:c r="A713" s="31"/>
      <x:c r="B713" s="28"/>
      <x:c r="C713" s="29"/>
      <x:c r="K713" s="22"/>
      <x:c r="L713" s="22"/>
      <x:c r="M713" s="30"/>
      <x:c r="N713" s="26"/>
    </x:row>
    <x:row r="714" spans="1:14" ht="16.399999999999999">
      <x:c r="A714" s="31"/>
      <x:c r="B714" s="28"/>
      <x:c r="C714" s="29"/>
      <x:c r="K714" s="22"/>
      <x:c r="L714" s="22"/>
      <x:c r="M714" s="30"/>
      <x:c r="N714" s="26"/>
    </x:row>
    <x:row r="715" spans="1:14" ht="16.399999999999999">
      <x:c r="A715" s="31"/>
      <x:c r="B715" s="28"/>
      <x:c r="C715" s="29"/>
      <x:c r="K715" s="22"/>
      <x:c r="L715" s="22"/>
      <x:c r="M715" s="30"/>
      <x:c r="N715" s="26"/>
    </x:row>
    <x:row r="716" spans="1:14" ht="16.399999999999999">
      <x:c r="A716" s="31"/>
      <x:c r="B716" s="28"/>
      <x:c r="C716" s="29"/>
      <x:c r="K716" s="22"/>
      <x:c r="L716" s="22"/>
      <x:c r="M716" s="30"/>
      <x:c r="N716" s="26"/>
    </x:row>
    <x:row r="717" spans="1:14" ht="16.399999999999999">
      <x:c r="A717" s="31"/>
      <x:c r="B717" s="28"/>
      <x:c r="C717" s="29"/>
      <x:c r="K717" s="22"/>
      <x:c r="L717" s="22"/>
      <x:c r="M717" s="30"/>
      <x:c r="N717" s="26"/>
    </x:row>
    <x:row r="718" spans="1:14" ht="16.399999999999999">
      <x:c r="A718" s="31"/>
      <x:c r="B718" s="28"/>
      <x:c r="C718" s="29"/>
      <x:c r="K718" s="22"/>
      <x:c r="L718" s="22"/>
      <x:c r="M718" s="30"/>
      <x:c r="N718" s="26"/>
    </x:row>
    <x:row r="719" spans="1:14" ht="16.399999999999999">
      <x:c r="A719" s="31"/>
      <x:c r="B719" s="28"/>
      <x:c r="C719" s="29"/>
      <x:c r="K719" s="22"/>
      <x:c r="L719" s="22"/>
      <x:c r="M719" s="30"/>
      <x:c r="N719" s="26"/>
    </x:row>
    <x:row r="720" spans="1:14" ht="16.399999999999999">
      <x:c r="A720" s="31"/>
      <x:c r="B720" s="28"/>
      <x:c r="C720" s="29"/>
      <x:c r="K720" s="22"/>
      <x:c r="L720" s="22"/>
      <x:c r="M720" s="30"/>
      <x:c r="N720" s="26"/>
    </x:row>
    <x:row r="721" spans="1:14" ht="16.399999999999999">
      <x:c r="A721" s="31"/>
      <x:c r="B721" s="28"/>
      <x:c r="C721" s="29"/>
      <x:c r="K721" s="22"/>
      <x:c r="L721" s="22"/>
      <x:c r="M721" s="30"/>
      <x:c r="N721" s="26"/>
    </x:row>
    <x:row r="722" spans="1:14" ht="16.399999999999999">
      <x:c r="A722" s="31"/>
      <x:c r="B722" s="28"/>
      <x:c r="C722" s="29"/>
      <x:c r="K722" s="22"/>
      <x:c r="L722" s="22"/>
      <x:c r="M722" s="30"/>
      <x:c r="N722" s="26"/>
    </x:row>
    <x:row r="723" spans="1:14" ht="16.399999999999999">
      <x:c r="A723" s="31"/>
      <x:c r="B723" s="28"/>
      <x:c r="C723" s="29"/>
      <x:c r="K723" s="22"/>
      <x:c r="L723" s="22"/>
      <x:c r="M723" s="30"/>
      <x:c r="N723" s="26"/>
    </x:row>
    <x:row r="724" spans="1:14" ht="16.399999999999999">
      <x:c r="A724" s="31"/>
      <x:c r="B724" s="28"/>
      <x:c r="C724" s="29"/>
      <x:c r="K724" s="22"/>
      <x:c r="L724" s="22"/>
      <x:c r="M724" s="30"/>
      <x:c r="N724" s="26"/>
    </x:row>
    <x:row r="725" spans="1:14" ht="16.399999999999999">
      <x:c r="A725" s="31"/>
      <x:c r="B725" s="28"/>
      <x:c r="C725" s="29"/>
      <x:c r="K725" s="22"/>
      <x:c r="L725" s="22"/>
      <x:c r="M725" s="30"/>
      <x:c r="N725" s="26"/>
    </x:row>
    <x:row r="726" spans="1:14" ht="16.399999999999999">
      <x:c r="A726" s="31"/>
      <x:c r="B726" s="28"/>
      <x:c r="C726" s="29"/>
      <x:c r="K726" s="22"/>
      <x:c r="L726" s="22"/>
      <x:c r="M726" s="30"/>
      <x:c r="N726" s="26"/>
    </x:row>
    <x:row r="727" spans="1:14" ht="16.399999999999999">
      <x:c r="A727" s="31"/>
      <x:c r="B727" s="28"/>
      <x:c r="C727" s="29"/>
      <x:c r="K727" s="22"/>
      <x:c r="L727" s="22"/>
      <x:c r="M727" s="30"/>
      <x:c r="N727" s="26"/>
    </x:row>
    <x:row r="728" spans="1:14" ht="16.399999999999999">
      <x:c r="A728" s="31"/>
      <x:c r="B728" s="28"/>
      <x:c r="C728" s="29"/>
      <x:c r="K728" s="22"/>
      <x:c r="L728" s="22"/>
      <x:c r="M728" s="30"/>
      <x:c r="N728" s="26"/>
    </x:row>
    <x:row r="729" spans="1:14" ht="16.399999999999999">
      <x:c r="A729" s="31"/>
      <x:c r="B729" s="28"/>
      <x:c r="C729" s="29"/>
      <x:c r="K729" s="22"/>
      <x:c r="L729" s="22"/>
      <x:c r="M729" s="30"/>
      <x:c r="N729" s="26"/>
    </x:row>
    <x:row r="730" spans="1:14" ht="16.399999999999999">
      <x:c r="A730" s="31"/>
      <x:c r="B730" s="28"/>
      <x:c r="C730" s="29"/>
      <x:c r="K730" s="22"/>
      <x:c r="L730" s="22"/>
      <x:c r="M730" s="30"/>
      <x:c r="N730" s="26"/>
    </x:row>
    <x:row r="731" spans="1:14" ht="16.399999999999999">
      <x:c r="A731" s="31"/>
      <x:c r="B731" s="28"/>
      <x:c r="C731" s="29"/>
      <x:c r="K731" s="22"/>
      <x:c r="L731" s="22"/>
      <x:c r="M731" s="30"/>
      <x:c r="N731" s="26"/>
    </x:row>
    <x:row r="732" spans="1:14" ht="16.399999999999999">
      <x:c r="A732" s="31"/>
      <x:c r="B732" s="28"/>
      <x:c r="C732" s="29"/>
      <x:c r="K732" s="22"/>
      <x:c r="L732" s="22"/>
      <x:c r="M732" s="30"/>
      <x:c r="N732" s="26"/>
    </x:row>
    <x:row r="733" spans="1:14" ht="16.399999999999999">
      <x:c r="A733" s="31"/>
      <x:c r="B733" s="28"/>
      <x:c r="C733" s="29"/>
      <x:c r="K733" s="22"/>
      <x:c r="L733" s="22"/>
      <x:c r="M733" s="30"/>
      <x:c r="N733" s="26"/>
    </x:row>
    <x:row r="734" spans="1:14" ht="16.399999999999999">
      <x:c r="A734" s="31"/>
      <x:c r="B734" s="28"/>
      <x:c r="C734" s="29"/>
      <x:c r="K734" s="22"/>
      <x:c r="L734" s="22"/>
      <x:c r="M734" s="30"/>
      <x:c r="N734" s="26"/>
    </x:row>
    <x:row r="735" spans="1:14" ht="16.399999999999999">
      <x:c r="A735" s="31"/>
      <x:c r="B735" s="28"/>
      <x:c r="C735" s="29"/>
      <x:c r="K735" s="22"/>
      <x:c r="L735" s="22"/>
      <x:c r="M735" s="30"/>
      <x:c r="N735" s="26"/>
    </x:row>
    <x:row r="736" spans="1:14" ht="16.399999999999999">
      <x:c r="A736" s="31"/>
      <x:c r="B736" s="28"/>
      <x:c r="C736" s="29"/>
      <x:c r="K736" s="22"/>
      <x:c r="L736" s="22"/>
      <x:c r="M736" s="30"/>
      <x:c r="N736" s="26"/>
    </x:row>
    <x:row r="737" spans="1:14" ht="16.399999999999999">
      <x:c r="A737" s="31"/>
      <x:c r="B737" s="28"/>
      <x:c r="C737" s="29"/>
      <x:c r="K737" s="22"/>
      <x:c r="L737" s="22"/>
      <x:c r="M737" s="30"/>
      <x:c r="N737" s="26"/>
    </x:row>
    <x:row r="738" spans="1:14" ht="16.399999999999999">
      <x:c r="A738" s="31"/>
      <x:c r="B738" s="28"/>
      <x:c r="C738" s="29"/>
      <x:c r="K738" s="22"/>
      <x:c r="L738" s="22"/>
      <x:c r="M738" s="30"/>
      <x:c r="N738" s="26"/>
    </x:row>
    <x:row r="739" spans="1:14" ht="16.399999999999999">
      <x:c r="A739" s="31"/>
      <x:c r="B739" s="28"/>
      <x:c r="C739" s="29"/>
      <x:c r="K739" s="22"/>
      <x:c r="L739" s="22"/>
      <x:c r="M739" s="30"/>
      <x:c r="N739" s="26"/>
    </x:row>
    <x:row r="740" spans="1:14" ht="16.399999999999999">
      <x:c r="A740" s="31"/>
      <x:c r="B740" s="28"/>
      <x:c r="C740" s="29"/>
      <x:c r="K740" s="22"/>
      <x:c r="L740" s="22"/>
      <x:c r="M740" s="30"/>
      <x:c r="N740" s="26"/>
    </x:row>
    <x:row r="741" spans="1:14" ht="16.399999999999999">
      <x:c r="A741" s="31"/>
      <x:c r="B741" s="28"/>
      <x:c r="C741" s="29"/>
      <x:c r="K741" s="22"/>
      <x:c r="L741" s="22"/>
      <x:c r="M741" s="30"/>
      <x:c r="N741" s="26"/>
    </x:row>
    <x:row r="742" spans="1:14" ht="16.399999999999999">
      <x:c r="A742" s="31"/>
      <x:c r="B742" s="28"/>
      <x:c r="C742" s="29"/>
      <x:c r="K742" s="22"/>
      <x:c r="L742" s="22"/>
      <x:c r="M742" s="30"/>
      <x:c r="N742" s="26"/>
    </x:row>
    <x:row r="743" spans="1:14" ht="16.399999999999999">
      <x:c r="A743" s="31"/>
      <x:c r="B743" s="28"/>
      <x:c r="C743" s="29"/>
      <x:c r="K743" s="22"/>
      <x:c r="L743" s="22"/>
      <x:c r="M743" s="30"/>
      <x:c r="N743" s="26"/>
    </x:row>
    <x:row r="744" spans="1:14" ht="16.399999999999999">
      <x:c r="A744" s="31"/>
      <x:c r="B744" s="28"/>
      <x:c r="C744" s="29"/>
      <x:c r="K744" s="22"/>
      <x:c r="L744" s="22"/>
      <x:c r="M744" s="30"/>
      <x:c r="N744" s="26"/>
    </x:row>
    <x:row r="745" spans="1:14" ht="16.399999999999999">
      <x:c r="A745" s="31"/>
      <x:c r="B745" s="28"/>
      <x:c r="C745" s="29"/>
      <x:c r="K745" s="22"/>
      <x:c r="L745" s="22"/>
      <x:c r="M745" s="30"/>
      <x:c r="N745" s="26"/>
    </x:row>
    <x:row r="746" spans="1:14" ht="16.399999999999999">
      <x:c r="A746" s="31"/>
      <x:c r="B746" s="28"/>
      <x:c r="C746" s="29"/>
      <x:c r="K746" s="22"/>
      <x:c r="L746" s="22"/>
      <x:c r="M746" s="30"/>
      <x:c r="N746" s="26"/>
    </x:row>
    <x:row r="747" spans="1:14" ht="16.399999999999999">
      <x:c r="A747" s="31"/>
      <x:c r="B747" s="28"/>
      <x:c r="C747" s="29"/>
      <x:c r="K747" s="22"/>
      <x:c r="L747" s="22"/>
      <x:c r="M747" s="30"/>
      <x:c r="N747" s="26"/>
    </x:row>
    <x:row r="748" spans="1:14" ht="16.399999999999999">
      <x:c r="A748" s="31"/>
      <x:c r="B748" s="28"/>
      <x:c r="C748" s="29"/>
      <x:c r="K748" s="22"/>
      <x:c r="L748" s="22"/>
      <x:c r="M748" s="30"/>
      <x:c r="N748" s="26"/>
    </x:row>
    <x:row r="749" spans="1:14" ht="16.399999999999999">
      <x:c r="A749" s="31"/>
      <x:c r="B749" s="28"/>
      <x:c r="C749" s="29"/>
      <x:c r="K749" s="22"/>
      <x:c r="L749" s="22"/>
      <x:c r="M749" s="30"/>
      <x:c r="N749" s="26"/>
    </x:row>
    <x:row r="750" spans="1:14" ht="16.399999999999999">
      <x:c r="A750" s="31"/>
      <x:c r="B750" s="28"/>
      <x:c r="C750" s="29"/>
      <x:c r="K750" s="22"/>
      <x:c r="L750" s="22"/>
      <x:c r="M750" s="30"/>
      <x:c r="N750" s="26"/>
    </x:row>
    <x:row r="751" spans="1:14" ht="16.399999999999999">
      <x:c r="A751" s="31"/>
      <x:c r="B751" s="28"/>
      <x:c r="C751" s="29"/>
      <x:c r="K751" s="22"/>
      <x:c r="L751" s="22"/>
      <x:c r="M751" s="30"/>
      <x:c r="N751" s="26"/>
    </x:row>
    <x:row r="752" spans="1:14" ht="16.399999999999999">
      <x:c r="A752" s="31"/>
      <x:c r="B752" s="28"/>
      <x:c r="C752" s="29"/>
      <x:c r="K752" s="22"/>
      <x:c r="L752" s="22"/>
      <x:c r="M752" s="30"/>
      <x:c r="N752" s="26"/>
    </x:row>
    <x:row r="753" spans="1:14" ht="16.399999999999999">
      <x:c r="A753" s="31"/>
      <x:c r="B753" s="28"/>
      <x:c r="C753" s="29"/>
      <x:c r="K753" s="22"/>
      <x:c r="L753" s="22"/>
      <x:c r="M753" s="30"/>
      <x:c r="N753" s="26"/>
    </x:row>
    <x:row r="754" spans="1:14" ht="16.399999999999999">
      <x:c r="A754" s="31"/>
      <x:c r="B754" s="28"/>
      <x:c r="C754" s="29"/>
      <x:c r="K754" s="22"/>
      <x:c r="L754" s="22"/>
      <x:c r="M754" s="30"/>
      <x:c r="N754" s="26"/>
    </x:row>
    <x:row r="755" spans="1:14" ht="16.399999999999999">
      <x:c r="A755" s="31"/>
      <x:c r="B755" s="28"/>
      <x:c r="C755" s="29"/>
      <x:c r="K755" s="22"/>
      <x:c r="L755" s="22"/>
      <x:c r="M755" s="30"/>
      <x:c r="N755" s="26"/>
    </x:row>
    <x:row r="756" spans="1:14" ht="16.399999999999999">
      <x:c r="A756" s="31"/>
      <x:c r="B756" s="28"/>
      <x:c r="C756" s="29"/>
      <x:c r="K756" s="22"/>
      <x:c r="L756" s="22"/>
      <x:c r="M756" s="30"/>
      <x:c r="N756" s="26"/>
    </x:row>
    <x:row r="757" spans="1:14" ht="16.399999999999999">
      <x:c r="A757" s="31"/>
      <x:c r="B757" s="28"/>
      <x:c r="C757" s="29"/>
      <x:c r="K757" s="22"/>
      <x:c r="L757" s="22"/>
      <x:c r="M757" s="30"/>
      <x:c r="N757" s="26"/>
    </x:row>
    <x:row r="758" spans="1:14" ht="16.399999999999999">
      <x:c r="A758" s="31"/>
      <x:c r="B758" s="28"/>
      <x:c r="C758" s="29"/>
      <x:c r="K758" s="22"/>
      <x:c r="L758" s="22"/>
      <x:c r="M758" s="30"/>
      <x:c r="N758" s="26"/>
    </x:row>
    <x:row r="759" spans="1:14" ht="16.399999999999999">
      <x:c r="A759" s="31"/>
      <x:c r="B759" s="28"/>
      <x:c r="C759" s="29"/>
      <x:c r="K759" s="22"/>
      <x:c r="L759" s="22"/>
      <x:c r="M759" s="30"/>
      <x:c r="N759" s="26"/>
    </x:row>
    <x:row r="760" spans="1:14" ht="16.399999999999999">
      <x:c r="A760" s="31"/>
      <x:c r="B760" s="28"/>
      <x:c r="C760" s="29"/>
      <x:c r="K760" s="22"/>
      <x:c r="L760" s="22"/>
      <x:c r="M760" s="30"/>
      <x:c r="N760" s="26"/>
    </x:row>
    <x:row r="761" spans="1:14" ht="16.399999999999999">
      <x:c r="A761" s="31"/>
      <x:c r="B761" s="28"/>
      <x:c r="C761" s="29"/>
      <x:c r="K761" s="22"/>
      <x:c r="L761" s="22"/>
      <x:c r="M761" s="30"/>
      <x:c r="N761" s="26"/>
    </x:row>
    <x:row r="762" spans="1:14" ht="16.399999999999999">
      <x:c r="A762" s="31"/>
      <x:c r="B762" s="28"/>
      <x:c r="C762" s="29"/>
      <x:c r="K762" s="22"/>
      <x:c r="L762" s="22"/>
      <x:c r="M762" s="30"/>
      <x:c r="N762" s="26"/>
    </x:row>
    <x:row r="763" spans="1:14" ht="16.399999999999999">
      <x:c r="A763" s="31"/>
      <x:c r="B763" s="28"/>
      <x:c r="C763" s="29"/>
      <x:c r="K763" s="22"/>
      <x:c r="L763" s="22"/>
      <x:c r="M763" s="30"/>
      <x:c r="N763" s="26"/>
    </x:row>
    <x:row r="764" spans="1:14" ht="16.399999999999999">
      <x:c r="A764" s="31"/>
      <x:c r="B764" s="28"/>
      <x:c r="C764" s="29"/>
      <x:c r="K764" s="22"/>
      <x:c r="L764" s="22"/>
      <x:c r="M764" s="30"/>
      <x:c r="N764" s="26"/>
    </x:row>
    <x:row r="765" spans="1:14" ht="16.399999999999999">
      <x:c r="A765" s="31"/>
      <x:c r="B765" s="28"/>
      <x:c r="C765" s="29"/>
      <x:c r="K765" s="22"/>
      <x:c r="L765" s="22"/>
      <x:c r="M765" s="30"/>
      <x:c r="N765" s="26"/>
    </x:row>
    <x:row r="766" spans="1:14" ht="16.399999999999999">
      <x:c r="A766" s="31"/>
      <x:c r="B766" s="28"/>
      <x:c r="C766" s="29"/>
      <x:c r="K766" s="22"/>
      <x:c r="L766" s="22"/>
      <x:c r="M766" s="30"/>
      <x:c r="N766" s="26"/>
    </x:row>
    <x:row r="767" spans="1:14" ht="16.399999999999999">
      <x:c r="A767" s="31"/>
      <x:c r="B767" s="28"/>
      <x:c r="C767" s="29"/>
      <x:c r="K767" s="22"/>
      <x:c r="L767" s="22"/>
      <x:c r="M767" s="30"/>
      <x:c r="N767" s="26"/>
    </x:row>
    <x:row r="768" spans="1:14" ht="16.399999999999999">
      <x:c r="A768" s="31"/>
      <x:c r="B768" s="28"/>
      <x:c r="C768" s="29"/>
      <x:c r="K768" s="22"/>
      <x:c r="L768" s="22"/>
      <x:c r="M768" s="30"/>
      <x:c r="N768" s="26"/>
    </x:row>
    <x:row r="769" spans="1:14" ht="16.399999999999999">
      <x:c r="A769" s="31"/>
      <x:c r="B769" s="28"/>
      <x:c r="C769" s="29"/>
      <x:c r="K769" s="22"/>
      <x:c r="L769" s="22"/>
      <x:c r="M769" s="30"/>
      <x:c r="N769" s="26"/>
    </x:row>
    <x:row r="770" spans="1:14" ht="16.399999999999999">
      <x:c r="A770" s="31"/>
      <x:c r="B770" s="28"/>
      <x:c r="C770" s="29"/>
      <x:c r="K770" s="22"/>
      <x:c r="L770" s="22"/>
      <x:c r="M770" s="30"/>
      <x:c r="N770" s="26"/>
    </x:row>
    <x:row r="771" spans="1:14" ht="16.399999999999999">
      <x:c r="A771" s="31"/>
      <x:c r="B771" s="28"/>
      <x:c r="C771" s="29"/>
      <x:c r="K771" s="22"/>
      <x:c r="L771" s="22"/>
      <x:c r="M771" s="30"/>
      <x:c r="N771" s="26"/>
    </x:row>
    <x:row r="772" spans="1:14" ht="16.399999999999999">
      <x:c r="A772" s="31"/>
      <x:c r="B772" s="28"/>
      <x:c r="C772" s="29"/>
      <x:c r="K772" s="22"/>
      <x:c r="L772" s="22"/>
      <x:c r="M772" s="30"/>
      <x:c r="N772" s="26"/>
    </x:row>
    <x:row r="773" spans="1:14" ht="16.399999999999999">
      <x:c r="A773" s="31"/>
      <x:c r="B773" s="28"/>
      <x:c r="C773" s="29"/>
      <x:c r="K773" s="22"/>
      <x:c r="L773" s="22"/>
      <x:c r="M773" s="30"/>
      <x:c r="N773" s="26"/>
    </x:row>
    <x:row r="774" spans="1:14" ht="16.399999999999999">
      <x:c r="A774" s="31"/>
      <x:c r="B774" s="28"/>
      <x:c r="C774" s="29"/>
      <x:c r="K774" s="22"/>
      <x:c r="L774" s="22"/>
      <x:c r="M774" s="30"/>
      <x:c r="N774" s="26"/>
    </x:row>
    <x:row r="775" spans="1:14" ht="16.399999999999999">
      <x:c r="A775" s="31"/>
      <x:c r="B775" s="28"/>
      <x:c r="C775" s="29"/>
      <x:c r="K775" s="22"/>
      <x:c r="L775" s="22"/>
      <x:c r="M775" s="30"/>
      <x:c r="N775" s="26"/>
    </x:row>
    <x:row r="776" spans="1:14" ht="16.399999999999999">
      <x:c r="A776" s="31"/>
      <x:c r="B776" s="28"/>
      <x:c r="C776" s="29"/>
      <x:c r="K776" s="22"/>
      <x:c r="L776" s="22"/>
      <x:c r="M776" s="30"/>
      <x:c r="N776" s="26"/>
    </x:row>
    <x:row r="777" spans="1:14" ht="16.399999999999999">
      <x:c r="A777" s="31"/>
      <x:c r="B777" s="28"/>
      <x:c r="C777" s="29"/>
      <x:c r="K777" s="22"/>
      <x:c r="L777" s="22"/>
      <x:c r="M777" s="30"/>
      <x:c r="N777" s="26"/>
    </x:row>
    <x:row r="778" spans="1:14" ht="16.399999999999999">
      <x:c r="A778" s="31"/>
      <x:c r="B778" s="28"/>
      <x:c r="C778" s="29"/>
      <x:c r="K778" s="22"/>
      <x:c r="L778" s="22"/>
      <x:c r="M778" s="30"/>
      <x:c r="N778" s="26"/>
    </x:row>
    <x:row r="779" spans="1:14" ht="16.399999999999999">
      <x:c r="A779" s="31"/>
      <x:c r="B779" s="28"/>
      <x:c r="C779" s="29"/>
      <x:c r="K779" s="22"/>
      <x:c r="L779" s="22"/>
      <x:c r="M779" s="30"/>
      <x:c r="N779" s="26"/>
    </x:row>
    <x:row r="780" spans="1:14" ht="16.399999999999999">
      <x:c r="A780" s="31"/>
      <x:c r="B780" s="28"/>
      <x:c r="C780" s="29"/>
      <x:c r="K780" s="22"/>
      <x:c r="L780" s="22"/>
      <x:c r="M780" s="30"/>
      <x:c r="N780" s="26"/>
    </x:row>
    <x:row r="781" spans="1:14" ht="16.399999999999999">
      <x:c r="A781" s="31"/>
      <x:c r="B781" s="28"/>
      <x:c r="C781" s="29"/>
      <x:c r="K781" s="22"/>
      <x:c r="L781" s="22"/>
      <x:c r="M781" s="30"/>
      <x:c r="N781" s="26"/>
    </x:row>
    <x:row r="782" spans="1:14" ht="16.399999999999999">
      <x:c r="A782" s="31"/>
      <x:c r="B782" s="28"/>
      <x:c r="C782" s="29"/>
      <x:c r="K782" s="22"/>
      <x:c r="L782" s="22"/>
      <x:c r="M782" s="30"/>
      <x:c r="N782" s="26"/>
    </x:row>
    <x:row r="783" spans="1:14" ht="16.399999999999999">
      <x:c r="A783" s="31"/>
      <x:c r="B783" s="28"/>
      <x:c r="C783" s="29"/>
      <x:c r="K783" s="22"/>
      <x:c r="L783" s="22"/>
      <x:c r="M783" s="30"/>
      <x:c r="N783" s="26"/>
    </x:row>
    <x:row r="784" spans="1:14" ht="16.399999999999999">
      <x:c r="A784" s="31"/>
      <x:c r="B784" s="28"/>
      <x:c r="C784" s="29"/>
      <x:c r="K784" s="22"/>
      <x:c r="L784" s="22"/>
      <x:c r="M784" s="30"/>
      <x:c r="N784" s="26"/>
    </x:row>
    <x:row r="785" spans="1:14" ht="16.399999999999999">
      <x:c r="A785" s="31"/>
      <x:c r="B785" s="28"/>
      <x:c r="C785" s="29"/>
      <x:c r="K785" s="22"/>
      <x:c r="L785" s="22"/>
      <x:c r="M785" s="30"/>
      <x:c r="N785" s="26"/>
    </x:row>
    <x:row r="786" spans="1:14" ht="16.399999999999999">
      <x:c r="A786" s="31"/>
      <x:c r="B786" s="28"/>
      <x:c r="C786" s="29"/>
      <x:c r="K786" s="22"/>
      <x:c r="L786" s="22"/>
      <x:c r="M786" s="30"/>
      <x:c r="N786" s="26"/>
    </x:row>
    <x:row r="787" spans="1:14" ht="16.399999999999999">
      <x:c r="A787" s="31"/>
      <x:c r="B787" s="28"/>
      <x:c r="C787" s="29"/>
      <x:c r="K787" s="22"/>
      <x:c r="L787" s="22"/>
      <x:c r="M787" s="30"/>
      <x:c r="N787" s="26"/>
    </x:row>
    <x:row r="788" spans="1:14" ht="16.399999999999999">
      <x:c r="A788" s="31"/>
      <x:c r="B788" s="28"/>
      <x:c r="C788" s="29"/>
      <x:c r="K788" s="22"/>
      <x:c r="L788" s="22"/>
      <x:c r="M788" s="30"/>
      <x:c r="N788" s="26"/>
    </x:row>
    <x:row r="789" spans="1:14" ht="16.399999999999999">
      <x:c r="A789" s="31"/>
      <x:c r="B789" s="28"/>
      <x:c r="C789" s="29"/>
      <x:c r="K789" s="22"/>
      <x:c r="L789" s="22"/>
      <x:c r="M789" s="30"/>
      <x:c r="N789" s="26"/>
    </x:row>
    <x:row r="790" spans="1:14" ht="16.399999999999999">
      <x:c r="A790" s="31"/>
      <x:c r="B790" s="28"/>
      <x:c r="C790" s="29"/>
      <x:c r="K790" s="22"/>
      <x:c r="L790" s="22"/>
      <x:c r="M790" s="30"/>
      <x:c r="N790" s="26"/>
    </x:row>
    <x:row r="791" spans="1:14" ht="16.399999999999999">
      <x:c r="A791" s="31"/>
      <x:c r="B791" s="28"/>
      <x:c r="C791" s="29"/>
      <x:c r="K791" s="22"/>
      <x:c r="L791" s="22"/>
      <x:c r="M791" s="30"/>
      <x:c r="N791" s="26"/>
    </x:row>
    <x:row r="792" spans="1:14" ht="16.399999999999999">
      <x:c r="A792" s="31"/>
      <x:c r="B792" s="28"/>
      <x:c r="C792" s="29"/>
      <x:c r="K792" s="22"/>
      <x:c r="L792" s="22"/>
      <x:c r="M792" s="30"/>
      <x:c r="N792" s="26"/>
    </x:row>
    <x:row r="793" spans="1:14" ht="16.399999999999999">
      <x:c r="A793" s="31"/>
      <x:c r="B793" s="28"/>
      <x:c r="C793" s="29"/>
      <x:c r="K793" s="22"/>
      <x:c r="L793" s="22"/>
      <x:c r="M793" s="30"/>
      <x:c r="N793" s="26"/>
    </x:row>
    <x:row r="794" spans="1:14" ht="16.399999999999999">
      <x:c r="A794" s="31"/>
      <x:c r="B794" s="28"/>
      <x:c r="C794" s="29"/>
      <x:c r="K794" s="22"/>
      <x:c r="L794" s="22"/>
      <x:c r="M794" s="30"/>
      <x:c r="N794" s="26"/>
    </x:row>
    <x:row r="795" spans="1:14" ht="16.399999999999999">
      <x:c r="A795" s="31"/>
      <x:c r="B795" s="28"/>
      <x:c r="C795" s="29"/>
      <x:c r="K795" s="22"/>
      <x:c r="L795" s="22"/>
      <x:c r="M795" s="30"/>
      <x:c r="N795" s="26"/>
    </x:row>
    <x:row r="796" spans="1:14" ht="16.399999999999999">
      <x:c r="A796" s="31"/>
      <x:c r="B796" s="28"/>
      <x:c r="C796" s="29"/>
      <x:c r="K796" s="22"/>
      <x:c r="L796" s="22"/>
      <x:c r="M796" s="30"/>
      <x:c r="N796" s="26"/>
    </x:row>
    <x:row r="797" spans="1:14" ht="16.399999999999999">
      <x:c r="A797" s="31"/>
      <x:c r="B797" s="28"/>
      <x:c r="C797" s="29"/>
      <x:c r="K797" s="22"/>
      <x:c r="L797" s="22"/>
      <x:c r="M797" s="30"/>
      <x:c r="N797" s="26"/>
    </x:row>
    <x:row r="798" spans="1:14" ht="16.399999999999999">
      <x:c r="A798" s="31"/>
      <x:c r="B798" s="28"/>
      <x:c r="C798" s="29"/>
      <x:c r="K798" s="22"/>
      <x:c r="L798" s="22"/>
      <x:c r="M798" s="30"/>
      <x:c r="N798" s="26"/>
    </x:row>
    <x:row r="799" spans="1:14" ht="16.399999999999999">
      <x:c r="A799" s="31"/>
      <x:c r="B799" s="28"/>
      <x:c r="C799" s="29"/>
      <x:c r="K799" s="22"/>
      <x:c r="L799" s="22"/>
      <x:c r="M799" s="30"/>
      <x:c r="N799" s="26"/>
    </x:row>
    <x:row r="800" spans="1:14" ht="16.399999999999999">
      <x:c r="A800" s="31"/>
      <x:c r="B800" s="28"/>
      <x:c r="C800" s="29"/>
      <x:c r="K800" s="22"/>
      <x:c r="L800" s="22"/>
      <x:c r="M800" s="30"/>
      <x:c r="N800" s="26"/>
    </x:row>
    <x:row r="801" spans="1:14" ht="16.399999999999999">
      <x:c r="A801" s="31"/>
      <x:c r="B801" s="28"/>
      <x:c r="C801" s="29"/>
      <x:c r="K801" s="22"/>
      <x:c r="L801" s="22"/>
      <x:c r="M801" s="30"/>
      <x:c r="N801" s="26"/>
    </x:row>
    <x:row r="802" spans="1:14" ht="16.399999999999999">
      <x:c r="A802" s="31"/>
      <x:c r="B802" s="28"/>
      <x:c r="C802" s="29"/>
      <x:c r="K802" s="22"/>
      <x:c r="L802" s="22"/>
      <x:c r="M802" s="30"/>
      <x:c r="N802" s="26"/>
    </x:row>
    <x:row r="803" spans="1:14" ht="16.399999999999999">
      <x:c r="A803" s="31"/>
      <x:c r="B803" s="28"/>
      <x:c r="C803" s="29"/>
      <x:c r="K803" s="22"/>
      <x:c r="L803" s="22"/>
      <x:c r="M803" s="30"/>
      <x:c r="N803" s="26"/>
    </x:row>
    <x:row r="804" spans="1:14" ht="16.399999999999999">
      <x:c r="A804" s="31"/>
      <x:c r="B804" s="28"/>
      <x:c r="C804" s="29"/>
      <x:c r="K804" s="22"/>
      <x:c r="L804" s="22"/>
      <x:c r="M804" s="30"/>
      <x:c r="N804" s="26"/>
    </x:row>
    <x:row r="805" spans="1:14" ht="16.399999999999999">
      <x:c r="A805" s="31"/>
      <x:c r="B805" s="28"/>
      <x:c r="C805" s="29"/>
      <x:c r="K805" s="22"/>
      <x:c r="L805" s="22"/>
      <x:c r="M805" s="30"/>
      <x:c r="N805" s="26"/>
    </x:row>
    <x:row r="806" spans="1:14" ht="16.399999999999999">
      <x:c r="A806" s="31"/>
      <x:c r="B806" s="28"/>
      <x:c r="C806" s="29"/>
      <x:c r="K806" s="22"/>
      <x:c r="L806" s="22"/>
      <x:c r="M806" s="30"/>
      <x:c r="N806" s="26"/>
    </x:row>
    <x:row r="807" spans="1:14" ht="16.399999999999999">
      <x:c r="A807" s="31"/>
      <x:c r="B807" s="28"/>
      <x:c r="C807" s="29"/>
      <x:c r="K807" s="22"/>
      <x:c r="L807" s="22"/>
      <x:c r="M807" s="30"/>
      <x:c r="N807" s="26"/>
    </x:row>
    <x:row r="808" spans="1:14" ht="16.399999999999999">
      <x:c r="A808" s="31"/>
      <x:c r="B808" s="28"/>
      <x:c r="C808" s="29"/>
      <x:c r="K808" s="22"/>
      <x:c r="L808" s="22"/>
      <x:c r="M808" s="30"/>
      <x:c r="N808" s="26"/>
    </x:row>
    <x:row r="809" spans="1:14" ht="16.399999999999999">
      <x:c r="A809" s="31"/>
      <x:c r="B809" s="28"/>
      <x:c r="C809" s="29"/>
      <x:c r="K809" s="22"/>
      <x:c r="L809" s="22"/>
      <x:c r="M809" s="30"/>
      <x:c r="N809" s="26"/>
    </x:row>
    <x:row r="810" spans="1:14" ht="16.399999999999999">
      <x:c r="A810" s="31"/>
      <x:c r="B810" s="28"/>
      <x:c r="C810" s="29"/>
      <x:c r="K810" s="22"/>
      <x:c r="L810" s="22"/>
      <x:c r="M810" s="30"/>
      <x:c r="N810" s="26"/>
    </x:row>
    <x:row r="811" spans="1:14" ht="16.399999999999999">
      <x:c r="A811" s="31"/>
      <x:c r="B811" s="28"/>
      <x:c r="C811" s="29"/>
      <x:c r="K811" s="22"/>
      <x:c r="L811" s="22"/>
      <x:c r="M811" s="30"/>
      <x:c r="N811" s="26"/>
    </x:row>
    <x:row r="812" spans="1:14" ht="16.399999999999999">
      <x:c r="A812" s="31"/>
      <x:c r="B812" s="28"/>
      <x:c r="C812" s="29"/>
      <x:c r="K812" s="22"/>
      <x:c r="L812" s="22"/>
      <x:c r="M812" s="30"/>
      <x:c r="N812" s="26"/>
    </x:row>
    <x:row r="813" spans="1:14" ht="16.399999999999999">
      <x:c r="A813" s="31"/>
      <x:c r="B813" s="28"/>
      <x:c r="C813" s="29"/>
      <x:c r="K813" s="22"/>
      <x:c r="L813" s="22"/>
      <x:c r="M813" s="30"/>
      <x:c r="N813" s="26"/>
    </x:row>
    <x:row r="814" spans="1:14" ht="16.399999999999999">
      <x:c r="A814" s="31"/>
      <x:c r="B814" s="28"/>
      <x:c r="C814" s="29"/>
      <x:c r="K814" s="22"/>
      <x:c r="L814" s="22"/>
      <x:c r="M814" s="30"/>
      <x:c r="N814" s="26"/>
    </x:row>
    <x:row r="815" spans="1:14" ht="16.399999999999999">
      <x:c r="A815" s="31"/>
      <x:c r="B815" s="28"/>
      <x:c r="C815" s="29"/>
      <x:c r="K815" s="22"/>
      <x:c r="L815" s="22"/>
      <x:c r="M815" s="30"/>
      <x:c r="N815" s="26"/>
    </x:row>
    <x:row r="816" spans="1:14" ht="16.399999999999999">
      <x:c r="A816" s="31"/>
      <x:c r="B816" s="28"/>
      <x:c r="C816" s="29"/>
      <x:c r="K816" s="22"/>
      <x:c r="L816" s="22"/>
      <x:c r="M816" s="30"/>
      <x:c r="N816" s="26"/>
    </x:row>
    <x:row r="817" spans="1:14" ht="16.399999999999999">
      <x:c r="A817" s="31"/>
      <x:c r="B817" s="28"/>
      <x:c r="C817" s="29"/>
      <x:c r="K817" s="22"/>
      <x:c r="L817" s="22"/>
      <x:c r="M817" s="30"/>
      <x:c r="N817" s="26"/>
    </x:row>
    <x:row r="818" spans="1:14" ht="16.399999999999999">
      <x:c r="A818" s="31"/>
      <x:c r="B818" s="28"/>
      <x:c r="C818" s="29"/>
      <x:c r="K818" s="22"/>
      <x:c r="L818" s="22"/>
      <x:c r="M818" s="30"/>
      <x:c r="N818" s="26"/>
    </x:row>
    <x:row r="819" spans="1:14" ht="16.399999999999999">
      <x:c r="A819" s="31"/>
      <x:c r="B819" s="28"/>
      <x:c r="C819" s="29"/>
      <x:c r="K819" s="22"/>
      <x:c r="L819" s="22"/>
      <x:c r="M819" s="30"/>
      <x:c r="N819" s="26"/>
    </x:row>
    <x:row r="820" spans="1:14" ht="16.399999999999999">
      <x:c r="A820" s="31"/>
      <x:c r="B820" s="28"/>
      <x:c r="C820" s="29"/>
      <x:c r="K820" s="22"/>
      <x:c r="L820" s="22"/>
      <x:c r="M820" s="30"/>
      <x:c r="N820" s="26"/>
    </x:row>
    <x:row r="821" spans="1:14" ht="16.399999999999999">
      <x:c r="A821" s="31"/>
      <x:c r="B821" s="28"/>
      <x:c r="C821" s="29"/>
      <x:c r="K821" s="22"/>
      <x:c r="L821" s="22"/>
      <x:c r="M821" s="30"/>
      <x:c r="N821" s="26"/>
    </x:row>
    <x:row r="822" spans="1:14" ht="16.399999999999999">
      <x:c r="A822" s="31"/>
      <x:c r="B822" s="28"/>
      <x:c r="C822" s="29"/>
      <x:c r="K822" s="22"/>
      <x:c r="L822" s="22"/>
      <x:c r="M822" s="30"/>
      <x:c r="N822" s="26"/>
    </x:row>
    <x:row r="823" spans="1:14" ht="16.399999999999999">
      <x:c r="A823" s="31"/>
      <x:c r="B823" s="28"/>
      <x:c r="C823" s="29"/>
      <x:c r="K823" s="22"/>
      <x:c r="L823" s="22"/>
      <x:c r="M823" s="30"/>
      <x:c r="N823" s="26"/>
    </x:row>
    <x:row r="824" spans="1:14" ht="16.399999999999999">
      <x:c r="A824" s="31"/>
      <x:c r="B824" s="28"/>
      <x:c r="C824" s="29"/>
      <x:c r="K824" s="22"/>
      <x:c r="L824" s="22"/>
      <x:c r="M824" s="30"/>
      <x:c r="N824" s="26"/>
    </x:row>
    <x:row r="825" spans="1:14" ht="16.399999999999999">
      <x:c r="A825" s="31"/>
      <x:c r="B825" s="28"/>
      <x:c r="C825" s="29"/>
      <x:c r="K825" s="22"/>
      <x:c r="L825" s="22"/>
      <x:c r="M825" s="30"/>
      <x:c r="N825" s="26"/>
    </x:row>
    <x:row r="826" spans="1:14" ht="16.399999999999999">
      <x:c r="A826" s="31"/>
      <x:c r="B826" s="28"/>
      <x:c r="C826" s="29"/>
      <x:c r="K826" s="22"/>
      <x:c r="L826" s="22"/>
      <x:c r="M826" s="30"/>
      <x:c r="N826" s="26"/>
    </x:row>
    <x:row r="827" spans="1:14" ht="16.399999999999999">
      <x:c r="A827" s="31"/>
      <x:c r="B827" s="28"/>
      <x:c r="C827" s="29"/>
      <x:c r="K827" s="22"/>
      <x:c r="L827" s="22"/>
      <x:c r="M827" s="30"/>
      <x:c r="N827" s="26"/>
    </x:row>
    <x:row r="828" spans="1:14" ht="16.399999999999999">
      <x:c r="A828" s="31"/>
      <x:c r="B828" s="28"/>
      <x:c r="C828" s="29"/>
      <x:c r="K828" s="22"/>
      <x:c r="L828" s="22"/>
      <x:c r="M828" s="30"/>
      <x:c r="N828" s="26"/>
    </x:row>
    <x:row r="829" spans="1:14" ht="16.399999999999999">
      <x:c r="A829" s="31"/>
      <x:c r="B829" s="28"/>
      <x:c r="C829" s="29"/>
      <x:c r="K829" s="22"/>
      <x:c r="L829" s="22"/>
      <x:c r="M829" s="30"/>
      <x:c r="N829" s="26"/>
    </x:row>
    <x:row r="830" spans="1:14" ht="16.399999999999999">
      <x:c r="A830" s="31"/>
      <x:c r="B830" s="28"/>
      <x:c r="C830" s="29"/>
      <x:c r="K830" s="22"/>
      <x:c r="L830" s="22"/>
      <x:c r="M830" s="30"/>
      <x:c r="N830" s="26"/>
    </x:row>
    <x:row r="831" spans="1:14" ht="16.399999999999999">
      <x:c r="A831" s="31"/>
      <x:c r="B831" s="28"/>
      <x:c r="C831" s="29"/>
      <x:c r="K831" s="22"/>
      <x:c r="L831" s="22"/>
      <x:c r="M831" s="30"/>
      <x:c r="N831" s="26"/>
    </x:row>
    <x:row r="832" spans="1:14" ht="16.399999999999999">
      <x:c r="A832" s="31"/>
      <x:c r="B832" s="28"/>
      <x:c r="C832" s="29"/>
      <x:c r="K832" s="22"/>
      <x:c r="L832" s="22"/>
      <x:c r="M832" s="30"/>
      <x:c r="N832" s="26"/>
    </x:row>
    <x:row r="833" spans="1:14" ht="16.399999999999999">
      <x:c r="A833" s="31"/>
      <x:c r="B833" s="28"/>
      <x:c r="C833" s="29"/>
      <x:c r="K833" s="22"/>
      <x:c r="L833" s="22"/>
      <x:c r="M833" s="30"/>
      <x:c r="N833" s="26"/>
    </x:row>
    <x:row r="834" spans="1:14" ht="16.399999999999999">
      <x:c r="A834" s="31"/>
      <x:c r="B834" s="28"/>
      <x:c r="C834" s="29"/>
      <x:c r="K834" s="22"/>
      <x:c r="L834" s="22"/>
      <x:c r="M834" s="30"/>
      <x:c r="N834" s="26"/>
    </x:row>
    <x:row r="835" spans="1:14" ht="16.399999999999999">
      <x:c r="A835" s="31"/>
      <x:c r="B835" s="28"/>
      <x:c r="C835" s="29"/>
      <x:c r="K835" s="22"/>
      <x:c r="L835" s="22"/>
      <x:c r="M835" s="30"/>
      <x:c r="N835" s="26"/>
    </x:row>
    <x:row r="836" spans="1:14" ht="16.399999999999999">
      <x:c r="A836" s="31"/>
      <x:c r="B836" s="28"/>
      <x:c r="C836" s="29"/>
      <x:c r="K836" s="22"/>
      <x:c r="L836" s="22"/>
      <x:c r="M836" s="30"/>
      <x:c r="N836" s="26"/>
    </x:row>
    <x:row r="837" spans="1:14" ht="16.399999999999999">
      <x:c r="A837" s="31"/>
      <x:c r="B837" s="28"/>
      <x:c r="C837" s="29"/>
      <x:c r="K837" s="22"/>
      <x:c r="L837" s="22"/>
      <x:c r="M837" s="30"/>
      <x:c r="N837" s="26"/>
    </x:row>
    <x:row r="838" spans="1:14" ht="16.399999999999999">
      <x:c r="A838" s="31"/>
      <x:c r="B838" s="28"/>
      <x:c r="C838" s="29"/>
      <x:c r="K838" s="22"/>
      <x:c r="L838" s="22"/>
      <x:c r="M838" s="30"/>
      <x:c r="N838" s="26"/>
    </x:row>
    <x:row r="839" spans="1:14" ht="16.399999999999999">
      <x:c r="A839" s="31"/>
      <x:c r="B839" s="28"/>
      <x:c r="C839" s="29"/>
      <x:c r="K839" s="22"/>
      <x:c r="L839" s="22"/>
      <x:c r="M839" s="30"/>
      <x:c r="N839" s="26"/>
    </x:row>
    <x:row r="840" spans="1:14" ht="16.399999999999999">
      <x:c r="A840" s="31"/>
      <x:c r="B840" s="28"/>
      <x:c r="C840" s="29"/>
      <x:c r="K840" s="22"/>
      <x:c r="L840" s="22"/>
      <x:c r="M840" s="30"/>
      <x:c r="N840" s="26"/>
    </x:row>
    <x:row r="841" spans="1:14" ht="16.399999999999999">
      <x:c r="A841" s="31"/>
      <x:c r="B841" s="28"/>
      <x:c r="C841" s="29"/>
      <x:c r="K841" s="22"/>
      <x:c r="L841" s="22"/>
      <x:c r="M841" s="30"/>
      <x:c r="N841" s="26"/>
    </x:row>
    <x:row r="842" spans="1:14" ht="16.399999999999999">
      <x:c r="A842" s="31"/>
      <x:c r="B842" s="28"/>
      <x:c r="C842" s="29"/>
      <x:c r="K842" s="22"/>
      <x:c r="L842" s="22"/>
      <x:c r="M842" s="30"/>
      <x:c r="N842" s="26"/>
    </x:row>
    <x:row r="843" spans="1:14" ht="16.399999999999999">
      <x:c r="A843" s="31"/>
      <x:c r="B843" s="28"/>
      <x:c r="C843" s="29"/>
      <x:c r="K843" s="22"/>
      <x:c r="L843" s="22"/>
      <x:c r="M843" s="30"/>
      <x:c r="N843" s="26"/>
    </x:row>
    <x:row r="844" spans="1:14" ht="16.399999999999999">
      <x:c r="A844" s="31"/>
      <x:c r="B844" s="28"/>
      <x:c r="C844" s="29"/>
      <x:c r="K844" s="22"/>
      <x:c r="L844" s="22"/>
      <x:c r="M844" s="30"/>
      <x:c r="N844" s="26"/>
    </x:row>
    <x:row r="845" spans="1:14" ht="16.399999999999999">
      <x:c r="A845" s="31"/>
      <x:c r="B845" s="28"/>
      <x:c r="C845" s="29"/>
      <x:c r="K845" s="22"/>
      <x:c r="L845" s="22"/>
      <x:c r="M845" s="30"/>
      <x:c r="N845" s="26"/>
    </x:row>
    <x:row r="846" spans="1:14" ht="16.399999999999999">
      <x:c r="A846" s="31"/>
      <x:c r="B846" s="28"/>
      <x:c r="C846" s="29"/>
      <x:c r="K846" s="22"/>
      <x:c r="L846" s="22"/>
      <x:c r="M846" s="30"/>
      <x:c r="N846" s="26"/>
    </x:row>
    <x:row r="847" spans="1:14" ht="16.399999999999999">
      <x:c r="A847" s="31"/>
      <x:c r="B847" s="28"/>
      <x:c r="C847" s="29"/>
      <x:c r="K847" s="22"/>
      <x:c r="L847" s="22"/>
      <x:c r="M847" s="30"/>
      <x:c r="N847" s="26"/>
    </x:row>
    <x:row r="848" spans="1:14" ht="16.399999999999999">
      <x:c r="A848" s="31"/>
      <x:c r="B848" s="28"/>
      <x:c r="C848" s="29"/>
      <x:c r="K848" s="22"/>
      <x:c r="L848" s="22"/>
      <x:c r="M848" s="30"/>
      <x:c r="N848" s="26"/>
    </x:row>
    <x:row r="849" spans="1:14" ht="16.399999999999999">
      <x:c r="A849" s="31"/>
      <x:c r="B849" s="28"/>
      <x:c r="C849" s="29"/>
      <x:c r="K849" s="22"/>
      <x:c r="L849" s="22"/>
      <x:c r="M849" s="30"/>
      <x:c r="N849" s="26"/>
    </x:row>
    <x:row r="850" spans="1:14" ht="16.399999999999999">
      <x:c r="A850" s="31"/>
      <x:c r="B850" s="28"/>
      <x:c r="C850" s="29"/>
      <x:c r="K850" s="22"/>
      <x:c r="L850" s="22"/>
      <x:c r="M850" s="30"/>
      <x:c r="N850" s="26"/>
    </x:row>
    <x:row r="851" spans="1:14" ht="16.399999999999999">
      <x:c r="A851" s="31"/>
      <x:c r="B851" s="28"/>
      <x:c r="C851" s="29"/>
      <x:c r="K851" s="22"/>
      <x:c r="L851" s="22"/>
      <x:c r="M851" s="30"/>
      <x:c r="N851" s="26"/>
    </x:row>
    <x:row r="852" spans="1:14" ht="16.399999999999999">
      <x:c r="A852" s="31"/>
      <x:c r="B852" s="28"/>
      <x:c r="C852" s="29"/>
      <x:c r="K852" s="22"/>
      <x:c r="L852" s="22"/>
      <x:c r="M852" s="30"/>
      <x:c r="N852" s="26"/>
    </x:row>
    <x:row r="853" spans="1:14" ht="16.399999999999999">
      <x:c r="A853" s="31"/>
      <x:c r="B853" s="28"/>
      <x:c r="C853" s="29"/>
      <x:c r="K853" s="22"/>
      <x:c r="L853" s="22"/>
      <x:c r="M853" s="30"/>
      <x:c r="N853" s="26"/>
    </x:row>
    <x:row r="854" spans="1:14" ht="16.399999999999999">
      <x:c r="A854" s="31"/>
      <x:c r="B854" s="28"/>
      <x:c r="C854" s="29"/>
      <x:c r="K854" s="22"/>
      <x:c r="L854" s="22"/>
      <x:c r="M854" s="30"/>
      <x:c r="N854" s="26"/>
    </x:row>
    <x:row r="855" spans="1:14" ht="16.399999999999999">
      <x:c r="A855" s="31"/>
      <x:c r="B855" s="28"/>
      <x:c r="C855" s="29"/>
      <x:c r="K855" s="22"/>
      <x:c r="L855" s="22"/>
      <x:c r="M855" s="30"/>
      <x:c r="N855" s="26"/>
    </x:row>
    <x:row r="856" spans="1:14" ht="16.399999999999999">
      <x:c r="A856" s="31"/>
      <x:c r="B856" s="28"/>
      <x:c r="C856" s="29"/>
      <x:c r="K856" s="22"/>
      <x:c r="L856" s="22"/>
      <x:c r="M856" s="30"/>
      <x:c r="N856" s="26"/>
    </x:row>
    <x:row r="857" spans="1:14" ht="16.399999999999999">
      <x:c r="A857" s="31"/>
      <x:c r="B857" s="28"/>
      <x:c r="C857" s="29"/>
      <x:c r="K857" s="22"/>
      <x:c r="L857" s="22"/>
      <x:c r="M857" s="30"/>
      <x:c r="N857" s="26"/>
    </x:row>
    <x:row r="858" spans="1:14" ht="16.399999999999999">
      <x:c r="A858" s="31"/>
      <x:c r="B858" s="28"/>
      <x:c r="C858" s="29"/>
      <x:c r="K858" s="22"/>
      <x:c r="L858" s="22"/>
      <x:c r="M858" s="30"/>
      <x:c r="N858" s="26"/>
    </x:row>
    <x:row r="859" spans="1:14" ht="16.399999999999999">
      <x:c r="A859" s="31"/>
      <x:c r="B859" s="28"/>
      <x:c r="C859" s="29"/>
      <x:c r="K859" s="22"/>
      <x:c r="L859" s="22"/>
      <x:c r="M859" s="30"/>
      <x:c r="N859" s="26"/>
    </x:row>
    <x:row r="860" spans="1:14" ht="16.399999999999999">
      <x:c r="A860" s="31"/>
      <x:c r="B860" s="28"/>
      <x:c r="C860" s="29"/>
      <x:c r="K860" s="22"/>
      <x:c r="L860" s="22"/>
      <x:c r="M860" s="30"/>
      <x:c r="N860" s="26"/>
    </x:row>
    <x:row r="861" spans="1:14" ht="16.399999999999999">
      <x:c r="A861" s="31"/>
      <x:c r="B861" s="28"/>
      <x:c r="C861" s="29"/>
      <x:c r="K861" s="22"/>
      <x:c r="L861" s="22"/>
      <x:c r="M861" s="30"/>
      <x:c r="N861" s="26"/>
    </x:row>
    <x:row r="862" spans="1:14" ht="16.399999999999999">
      <x:c r="A862" s="31"/>
      <x:c r="B862" s="28"/>
      <x:c r="C862" s="29"/>
      <x:c r="K862" s="22"/>
      <x:c r="L862" s="22"/>
      <x:c r="M862" s="30"/>
      <x:c r="N862" s="26"/>
    </x:row>
    <x:row r="863" spans="1:14" ht="16.399999999999999">
      <x:c r="A863" s="31"/>
      <x:c r="B863" s="28"/>
      <x:c r="C863" s="29"/>
      <x:c r="K863" s="22"/>
      <x:c r="L863" s="22"/>
      <x:c r="M863" s="30"/>
      <x:c r="N863" s="26"/>
    </x:row>
    <x:row r="864" spans="1:14" ht="16.399999999999999">
      <x:c r="A864" s="31"/>
      <x:c r="B864" s="28"/>
      <x:c r="C864" s="29"/>
      <x:c r="K864" s="22"/>
      <x:c r="L864" s="22"/>
      <x:c r="M864" s="30"/>
      <x:c r="N864" s="26"/>
    </x:row>
    <x:row r="865" spans="1:14" ht="16.399999999999999">
      <x:c r="A865" s="31"/>
      <x:c r="B865" s="28"/>
      <x:c r="C865" s="29"/>
      <x:c r="K865" s="22"/>
      <x:c r="L865" s="22"/>
      <x:c r="M865" s="30"/>
      <x:c r="N865" s="26"/>
    </x:row>
    <x:row r="866" spans="1:14" ht="16.399999999999999">
      <x:c r="A866" s="31"/>
      <x:c r="B866" s="28"/>
      <x:c r="C866" s="29"/>
      <x:c r="K866" s="22"/>
      <x:c r="L866" s="22"/>
      <x:c r="M866" s="30"/>
      <x:c r="N866" s="26"/>
    </x:row>
    <x:row r="867" spans="1:14" ht="16.399999999999999">
      <x:c r="A867" s="31"/>
      <x:c r="B867" s="28"/>
      <x:c r="C867" s="29"/>
      <x:c r="K867" s="22"/>
      <x:c r="L867" s="22"/>
      <x:c r="M867" s="30"/>
      <x:c r="N867" s="26"/>
    </x:row>
    <x:row r="868" spans="1:14" ht="16.399999999999999">
      <x:c r="A868" s="31"/>
      <x:c r="B868" s="28"/>
      <x:c r="C868" s="29"/>
      <x:c r="K868" s="22"/>
      <x:c r="L868" s="22"/>
      <x:c r="M868" s="30"/>
      <x:c r="N868" s="26"/>
    </x:row>
    <x:row r="869" spans="1:14" ht="16.399999999999999">
      <x:c r="A869" s="31"/>
      <x:c r="B869" s="28"/>
      <x:c r="C869" s="29"/>
      <x:c r="K869" s="22"/>
      <x:c r="L869" s="22"/>
      <x:c r="M869" s="30"/>
      <x:c r="N869" s="26"/>
    </x:row>
    <x:row r="870" spans="1:14" ht="16.399999999999999">
      <x:c r="A870" s="31"/>
      <x:c r="B870" s="28"/>
      <x:c r="C870" s="29"/>
      <x:c r="K870" s="22"/>
      <x:c r="L870" s="22"/>
      <x:c r="M870" s="30"/>
      <x:c r="N870" s="26"/>
    </x:row>
    <x:row r="871" spans="1:14" ht="16.399999999999999">
      <x:c r="A871" s="31"/>
      <x:c r="B871" s="28"/>
      <x:c r="C871" s="29"/>
      <x:c r="K871" s="22"/>
      <x:c r="L871" s="22"/>
      <x:c r="M871" s="30"/>
      <x:c r="N871" s="26"/>
    </x:row>
    <x:row r="872" spans="1:14" ht="16.399999999999999">
      <x:c r="A872" s="31"/>
      <x:c r="B872" s="28"/>
      <x:c r="C872" s="29"/>
      <x:c r="K872" s="22"/>
      <x:c r="L872" s="22"/>
      <x:c r="M872" s="30"/>
      <x:c r="N872" s="26"/>
    </x:row>
    <x:row r="873" spans="1:14" ht="16.399999999999999">
      <x:c r="A873" s="31"/>
      <x:c r="B873" s="28"/>
      <x:c r="C873" s="29"/>
      <x:c r="K873" s="22"/>
      <x:c r="L873" s="22"/>
      <x:c r="M873" s="30"/>
      <x:c r="N873" s="26"/>
    </x:row>
    <x:row r="874" spans="1:14" ht="16.399999999999999">
      <x:c r="A874" s="31"/>
      <x:c r="B874" s="28"/>
      <x:c r="C874" s="29"/>
      <x:c r="K874" s="22"/>
      <x:c r="L874" s="22"/>
      <x:c r="M874" s="30"/>
      <x:c r="N874" s="26"/>
    </x:row>
    <x:row r="875" spans="1:14" ht="16.399999999999999">
      <x:c r="A875" s="31"/>
      <x:c r="B875" s="28"/>
      <x:c r="C875" s="29"/>
      <x:c r="K875" s="22"/>
      <x:c r="L875" s="22"/>
      <x:c r="M875" s="30"/>
      <x:c r="N875" s="26"/>
    </x:row>
    <x:row r="876" spans="1:14" ht="16.399999999999999">
      <x:c r="A876" s="31"/>
      <x:c r="B876" s="28"/>
      <x:c r="C876" s="29"/>
      <x:c r="K876" s="22"/>
      <x:c r="L876" s="22"/>
      <x:c r="M876" s="30"/>
      <x:c r="N876" s="26"/>
    </x:row>
    <x:row r="877" spans="1:14" ht="16.399999999999999">
      <x:c r="A877" s="31"/>
      <x:c r="B877" s="28"/>
      <x:c r="C877" s="29"/>
      <x:c r="K877" s="22"/>
      <x:c r="L877" s="22"/>
      <x:c r="M877" s="30"/>
      <x:c r="N877" s="26"/>
    </x:row>
    <x:row r="878" spans="1:14" ht="16.399999999999999">
      <x:c r="A878" s="31"/>
      <x:c r="B878" s="28"/>
      <x:c r="C878" s="29"/>
      <x:c r="K878" s="22"/>
      <x:c r="L878" s="22"/>
      <x:c r="M878" s="30"/>
      <x:c r="N878" s="26"/>
    </x:row>
    <x:row r="879" spans="1:14" ht="16.399999999999999">
      <x:c r="A879" s="31"/>
      <x:c r="B879" s="28"/>
      <x:c r="C879" s="29"/>
      <x:c r="K879" s="22"/>
      <x:c r="L879" s="22"/>
      <x:c r="M879" s="30"/>
      <x:c r="N879" s="26"/>
    </x:row>
    <x:row r="880" spans="1:14" ht="16.399999999999999">
      <x:c r="A880" s="31"/>
      <x:c r="B880" s="28"/>
      <x:c r="C880" s="29"/>
      <x:c r="K880" s="22"/>
      <x:c r="L880" s="22"/>
      <x:c r="M880" s="30"/>
      <x:c r="N880" s="26"/>
    </x:row>
    <x:row r="881" spans="1:14" ht="16.399999999999999">
      <x:c r="A881" s="31"/>
      <x:c r="B881" s="28"/>
      <x:c r="C881" s="29"/>
      <x:c r="K881" s="22"/>
      <x:c r="L881" s="22"/>
      <x:c r="M881" s="30"/>
      <x:c r="N881" s="26"/>
    </x:row>
    <x:row r="882" spans="1:14" ht="16.399999999999999">
      <x:c r="A882" s="31"/>
      <x:c r="B882" s="28"/>
      <x:c r="C882" s="29"/>
      <x:c r="K882" s="22"/>
      <x:c r="L882" s="22"/>
      <x:c r="M882" s="30"/>
      <x:c r="N882" s="26"/>
    </x:row>
    <x:row r="883" spans="1:14" ht="16.399999999999999">
      <x:c r="A883" s="31"/>
      <x:c r="B883" s="28"/>
      <x:c r="C883" s="29"/>
      <x:c r="K883" s="22"/>
      <x:c r="L883" s="22"/>
      <x:c r="M883" s="30"/>
      <x:c r="N883" s="26"/>
    </x:row>
    <x:row r="884" spans="1:14" ht="16.399999999999999">
      <x:c r="A884" s="31"/>
      <x:c r="B884" s="28"/>
      <x:c r="C884" s="29"/>
      <x:c r="K884" s="22"/>
      <x:c r="L884" s="22"/>
      <x:c r="M884" s="30"/>
      <x:c r="N884" s="26"/>
    </x:row>
    <x:row r="885" spans="1:14" ht="16.399999999999999">
      <x:c r="A885" s="31"/>
      <x:c r="B885" s="28"/>
      <x:c r="C885" s="29"/>
      <x:c r="K885" s="22"/>
      <x:c r="L885" s="22"/>
      <x:c r="M885" s="30"/>
      <x:c r="N885" s="26"/>
    </x:row>
    <x:row r="886" spans="1:14" ht="16.399999999999999">
      <x:c r="A886" s="31"/>
      <x:c r="B886" s="28"/>
      <x:c r="C886" s="29"/>
      <x:c r="K886" s="22"/>
      <x:c r="L886" s="22"/>
      <x:c r="M886" s="30"/>
      <x:c r="N886" s="26"/>
    </x:row>
    <x:row r="887" spans="1:14" ht="16.399999999999999">
      <x:c r="A887" s="31"/>
      <x:c r="B887" s="28"/>
      <x:c r="C887" s="29"/>
      <x:c r="K887" s="22"/>
      <x:c r="L887" s="22"/>
      <x:c r="M887" s="30"/>
      <x:c r="N887" s="26"/>
    </x:row>
    <x:row r="888" spans="1:14" ht="16.399999999999999">
      <x:c r="A888" s="31"/>
      <x:c r="B888" s="28"/>
      <x:c r="C888" s="29"/>
      <x:c r="K888" s="22"/>
      <x:c r="L888" s="22"/>
      <x:c r="M888" s="30"/>
      <x:c r="N888" s="26"/>
    </x:row>
    <x:row r="889" spans="1:14" ht="16.399999999999999">
      <x:c r="A889" s="31"/>
      <x:c r="B889" s="28"/>
      <x:c r="C889" s="29"/>
      <x:c r="K889" s="22"/>
      <x:c r="L889" s="22"/>
      <x:c r="M889" s="30"/>
      <x:c r="N889" s="26"/>
    </x:row>
    <x:row r="890" spans="1:14" ht="16.399999999999999">
      <x:c r="A890" s="31"/>
      <x:c r="B890" s="28"/>
      <x:c r="C890" s="29"/>
      <x:c r="K890" s="22"/>
      <x:c r="L890" s="22"/>
      <x:c r="M890" s="30"/>
      <x:c r="N890" s="26"/>
    </x:row>
    <x:row r="891" spans="1:14" ht="16.399999999999999">
      <x:c r="A891" s="31"/>
      <x:c r="B891" s="28"/>
      <x:c r="C891" s="29"/>
      <x:c r="K891" s="22"/>
      <x:c r="L891" s="22"/>
      <x:c r="M891" s="30"/>
      <x:c r="N891" s="26"/>
    </x:row>
    <x:row r="892" spans="1:14" ht="16.399999999999999">
      <x:c r="A892" s="31"/>
      <x:c r="B892" s="28"/>
      <x:c r="C892" s="29"/>
      <x:c r="K892" s="22"/>
      <x:c r="L892" s="22"/>
      <x:c r="M892" s="30"/>
      <x:c r="N892" s="26"/>
    </x:row>
    <x:row r="893" spans="1:14" ht="16.399999999999999">
      <x:c r="A893" s="31"/>
      <x:c r="B893" s="28"/>
      <x:c r="C893" s="29"/>
      <x:c r="K893" s="22"/>
      <x:c r="L893" s="22"/>
      <x:c r="M893" s="30"/>
      <x:c r="N893" s="26"/>
    </x:row>
    <x:row r="894" spans="1:14" ht="16.399999999999999">
      <x:c r="A894" s="31"/>
      <x:c r="B894" s="28"/>
      <x:c r="C894" s="29"/>
      <x:c r="K894" s="22"/>
      <x:c r="L894" s="22"/>
      <x:c r="M894" s="30"/>
      <x:c r="N894" s="26"/>
    </x:row>
    <x:row r="895" spans="1:14" ht="16.399999999999999">
      <x:c r="A895" s="31"/>
      <x:c r="B895" s="28"/>
      <x:c r="C895" s="29"/>
      <x:c r="K895" s="22"/>
      <x:c r="L895" s="22"/>
      <x:c r="M895" s="30"/>
      <x:c r="N895" s="26"/>
    </x:row>
    <x:row r="896" spans="1:14" ht="16.399999999999999">
      <x:c r="A896" s="31"/>
      <x:c r="B896" s="28"/>
      <x:c r="C896" s="29"/>
      <x:c r="K896" s="22"/>
      <x:c r="L896" s="22"/>
      <x:c r="M896" s="30"/>
      <x:c r="N896" s="26"/>
    </x:row>
    <x:row r="897" spans="1:14" ht="16.399999999999999">
      <x:c r="A897" s="31"/>
      <x:c r="B897" s="28"/>
      <x:c r="C897" s="29"/>
      <x:c r="K897" s="22"/>
      <x:c r="L897" s="22"/>
      <x:c r="M897" s="30"/>
      <x:c r="N897" s="26"/>
    </x:row>
    <x:row r="898" spans="1:14" ht="16.399999999999999">
      <x:c r="A898" s="31"/>
      <x:c r="B898" s="28"/>
      <x:c r="C898" s="29"/>
      <x:c r="K898" s="22"/>
      <x:c r="L898" s="22"/>
      <x:c r="M898" s="30"/>
      <x:c r="N898" s="26"/>
    </x:row>
    <x:row r="899" spans="1:14" ht="16.399999999999999">
      <x:c r="A899" s="31"/>
      <x:c r="B899" s="28"/>
      <x:c r="C899" s="29"/>
      <x:c r="K899" s="22"/>
      <x:c r="L899" s="22"/>
      <x:c r="M899" s="30"/>
      <x:c r="N899" s="26"/>
    </x:row>
    <x:row r="900" spans="1:14" ht="16.399999999999999">
      <x:c r="A900" s="31"/>
      <x:c r="B900" s="28"/>
      <x:c r="C900" s="29"/>
      <x:c r="K900" s="22"/>
      <x:c r="L900" s="22"/>
      <x:c r="M900" s="30"/>
      <x:c r="N900" s="26"/>
    </x:row>
    <x:row r="901" spans="1:14" ht="16.399999999999999">
      <x:c r="A901" s="31"/>
      <x:c r="B901" s="28"/>
      <x:c r="C901" s="29"/>
      <x:c r="K901" s="22"/>
      <x:c r="L901" s="22"/>
      <x:c r="M901" s="30"/>
      <x:c r="N901" s="26"/>
    </x:row>
    <x:row r="902" spans="1:14" ht="16.399999999999999">
      <x:c r="A902" s="31"/>
      <x:c r="B902" s="28"/>
      <x:c r="C902" s="29"/>
      <x:c r="K902" s="22"/>
      <x:c r="L902" s="22"/>
      <x:c r="M902" s="30"/>
      <x:c r="N902" s="26"/>
    </x:row>
    <x:row r="903" spans="1:14" ht="16.399999999999999">
      <x:c r="A903" s="31"/>
      <x:c r="B903" s="28"/>
      <x:c r="C903" s="29"/>
      <x:c r="K903" s="22"/>
      <x:c r="L903" s="22"/>
      <x:c r="M903" s="30"/>
      <x:c r="N903" s="26"/>
    </x:row>
    <x:row r="904" spans="1:14" ht="16.399999999999999">
      <x:c r="A904" s="31"/>
      <x:c r="B904" s="28"/>
      <x:c r="C904" s="29"/>
      <x:c r="K904" s="22"/>
      <x:c r="L904" s="22"/>
      <x:c r="M904" s="30"/>
      <x:c r="N904" s="26"/>
    </x:row>
    <x:row r="905" spans="1:14" ht="16.399999999999999">
      <x:c r="A905" s="31"/>
      <x:c r="B905" s="28"/>
      <x:c r="C905" s="29"/>
      <x:c r="K905" s="22"/>
      <x:c r="L905" s="22"/>
      <x:c r="M905" s="30"/>
      <x:c r="N905" s="26"/>
    </x:row>
    <x:row r="906" spans="1:14" ht="16.399999999999999">
      <x:c r="A906" s="31"/>
      <x:c r="B906" s="28"/>
      <x:c r="C906" s="29"/>
      <x:c r="K906" s="22"/>
      <x:c r="L906" s="22"/>
      <x:c r="M906" s="30"/>
      <x:c r="N906" s="26"/>
    </x:row>
    <x:row r="907" spans="1:14" ht="16.399999999999999">
      <x:c r="A907" s="31"/>
      <x:c r="B907" s="28"/>
      <x:c r="C907" s="29"/>
      <x:c r="K907" s="22"/>
      <x:c r="L907" s="22"/>
      <x:c r="M907" s="30"/>
      <x:c r="N907" s="26"/>
    </x:row>
    <x:row r="908" spans="1:14" ht="16.399999999999999">
      <x:c r="A908" s="31"/>
      <x:c r="B908" s="28"/>
      <x:c r="C908" s="29"/>
      <x:c r="K908" s="22"/>
      <x:c r="L908" s="22"/>
      <x:c r="M908" s="30"/>
      <x:c r="N908" s="26"/>
    </x:row>
    <x:row r="909" spans="1:14" ht="16.399999999999999">
      <x:c r="A909" s="31"/>
      <x:c r="B909" s="28"/>
      <x:c r="C909" s="29"/>
      <x:c r="K909" s="22"/>
      <x:c r="L909" s="22"/>
      <x:c r="M909" s="30"/>
      <x:c r="N909" s="26"/>
    </x:row>
    <x:row r="910" spans="1:14" ht="16.399999999999999">
      <x:c r="A910" s="31"/>
      <x:c r="B910" s="28"/>
      <x:c r="C910" s="29"/>
      <x:c r="K910" s="22"/>
      <x:c r="L910" s="22"/>
      <x:c r="M910" s="30"/>
      <x:c r="N910" s="26"/>
    </x:row>
    <x:row r="911" spans="1:14" ht="16.399999999999999">
      <x:c r="A911" s="31"/>
      <x:c r="B911" s="28"/>
      <x:c r="C911" s="29"/>
      <x:c r="K911" s="22"/>
      <x:c r="L911" s="22"/>
      <x:c r="M911" s="30"/>
      <x:c r="N911" s="26"/>
    </x:row>
    <x:row r="912" spans="1:14" ht="16.399999999999999">
      <x:c r="A912" s="31"/>
      <x:c r="B912" s="28"/>
      <x:c r="C912" s="29"/>
      <x:c r="K912" s="22"/>
      <x:c r="L912" s="22"/>
      <x:c r="M912" s="30"/>
      <x:c r="N912" s="26"/>
    </x:row>
    <x:row r="913" spans="1:14" ht="16.399999999999999">
      <x:c r="A913" s="31"/>
      <x:c r="B913" s="28"/>
      <x:c r="C913" s="29"/>
      <x:c r="K913" s="22"/>
      <x:c r="L913" s="22"/>
      <x:c r="M913" s="30"/>
      <x:c r="N913" s="26"/>
    </x:row>
    <x:row r="914" spans="1:14" ht="16.399999999999999">
      <x:c r="A914" s="31"/>
      <x:c r="B914" s="28"/>
      <x:c r="C914" s="29"/>
      <x:c r="K914" s="22"/>
      <x:c r="L914" s="22"/>
      <x:c r="M914" s="30"/>
      <x:c r="N914" s="26"/>
    </x:row>
    <x:row r="915" spans="1:14" ht="16.399999999999999">
      <x:c r="A915" s="31"/>
      <x:c r="B915" s="28"/>
      <x:c r="C915" s="29"/>
      <x:c r="K915" s="22"/>
      <x:c r="L915" s="22"/>
      <x:c r="M915" s="30"/>
      <x:c r="N915" s="26"/>
    </x:row>
    <x:row r="916" spans="1:14" ht="16.399999999999999">
      <x:c r="A916" s="31"/>
      <x:c r="B916" s="28"/>
      <x:c r="C916" s="29"/>
      <x:c r="K916" s="22"/>
      <x:c r="L916" s="22"/>
      <x:c r="M916" s="30"/>
      <x:c r="N916" s="26"/>
    </x:row>
    <x:row r="917" spans="1:14" ht="16.399999999999999">
      <x:c r="A917" s="31"/>
      <x:c r="B917" s="28"/>
      <x:c r="C917" s="29"/>
      <x:c r="K917" s="22"/>
      <x:c r="L917" s="22"/>
      <x:c r="M917" s="30"/>
      <x:c r="N917" s="26"/>
    </x:row>
    <x:row r="918" spans="1:14" ht="16.399999999999999">
      <x:c r="A918" s="31"/>
      <x:c r="B918" s="28"/>
      <x:c r="C918" s="29"/>
      <x:c r="K918" s="22"/>
      <x:c r="L918" s="22"/>
      <x:c r="M918" s="30"/>
      <x:c r="N918" s="26"/>
    </x:row>
    <x:row r="919" spans="1:14" ht="16.399999999999999">
      <x:c r="A919" s="31"/>
      <x:c r="B919" s="28"/>
      <x:c r="C919" s="29"/>
      <x:c r="K919" s="22"/>
      <x:c r="L919" s="22"/>
      <x:c r="M919" s="30"/>
      <x:c r="N919" s="26"/>
    </x:row>
    <x:row r="920" spans="1:14" ht="16.399999999999999">
      <x:c r="A920" s="31"/>
      <x:c r="B920" s="28"/>
      <x:c r="C920" s="29"/>
      <x:c r="K920" s="22"/>
      <x:c r="L920" s="22"/>
      <x:c r="M920" s="30"/>
      <x:c r="N920" s="26"/>
    </x:row>
    <x:row r="921" spans="1:14" ht="16.399999999999999">
      <x:c r="A921" s="31"/>
      <x:c r="B921" s="28"/>
      <x:c r="C921" s="29"/>
      <x:c r="K921" s="22"/>
      <x:c r="L921" s="22"/>
      <x:c r="M921" s="30"/>
      <x:c r="N921" s="26"/>
    </x:row>
    <x:row r="922" spans="1:14" ht="16.399999999999999">
      <x:c r="A922" s="31"/>
      <x:c r="B922" s="28"/>
      <x:c r="C922" s="29"/>
      <x:c r="K922" s="22"/>
      <x:c r="L922" s="22"/>
      <x:c r="M922" s="30"/>
      <x:c r="N922" s="26"/>
    </x:row>
    <x:row r="923" spans="1:14" ht="16.399999999999999">
      <x:c r="A923" s="31"/>
      <x:c r="B923" s="28"/>
      <x:c r="C923" s="29"/>
      <x:c r="K923" s="22"/>
      <x:c r="L923" s="22"/>
      <x:c r="M923" s="30"/>
      <x:c r="N923" s="26"/>
    </x:row>
    <x:row r="924" spans="1:14" ht="16.399999999999999">
      <x:c r="A924" s="31"/>
      <x:c r="B924" s="28"/>
      <x:c r="C924" s="29"/>
      <x:c r="K924" s="22"/>
      <x:c r="L924" s="22"/>
      <x:c r="M924" s="30"/>
      <x:c r="N924" s="26"/>
    </x:row>
    <x:row r="925" spans="1:14" ht="16.399999999999999">
      <x:c r="A925" s="31"/>
      <x:c r="B925" s="28"/>
      <x:c r="C925" s="29"/>
      <x:c r="K925" s="22"/>
      <x:c r="L925" s="22"/>
      <x:c r="M925" s="30"/>
      <x:c r="N925" s="26"/>
    </x:row>
    <x:row r="926" spans="1:14" ht="16.399999999999999">
      <x:c r="A926" s="31"/>
      <x:c r="B926" s="28"/>
      <x:c r="C926" s="29"/>
      <x:c r="K926" s="22"/>
      <x:c r="L926" s="22"/>
      <x:c r="M926" s="30"/>
      <x:c r="N926" s="26"/>
    </x:row>
    <x:row r="927" spans="1:14" ht="16.399999999999999">
      <x:c r="A927" s="31"/>
      <x:c r="B927" s="28"/>
      <x:c r="C927" s="29"/>
      <x:c r="K927" s="22"/>
      <x:c r="L927" s="22"/>
      <x:c r="M927" s="30"/>
      <x:c r="N927" s="26"/>
    </x:row>
    <x:row r="928" spans="1:14" ht="16.399999999999999">
      <x:c r="A928" s="31"/>
      <x:c r="B928" s="28"/>
      <x:c r="C928" s="29"/>
      <x:c r="K928" s="22"/>
      <x:c r="L928" s="22"/>
      <x:c r="M928" s="30"/>
      <x:c r="N928" s="26"/>
    </x:row>
    <x:row r="929" spans="1:14" ht="16.399999999999999">
      <x:c r="A929" s="31"/>
      <x:c r="B929" s="28"/>
      <x:c r="C929" s="29"/>
      <x:c r="K929" s="22"/>
      <x:c r="L929" s="22"/>
      <x:c r="M929" s="30"/>
      <x:c r="N929" s="26"/>
    </x:row>
    <x:row r="930" spans="1:14" ht="16.399999999999999">
      <x:c r="A930" s="31"/>
      <x:c r="B930" s="28"/>
      <x:c r="C930" s="29"/>
      <x:c r="K930" s="22"/>
      <x:c r="L930" s="22"/>
      <x:c r="M930" s="30"/>
      <x:c r="N930" s="26"/>
    </x:row>
    <x:row r="931" spans="1:14" ht="16.399999999999999">
      <x:c r="A931" s="31"/>
      <x:c r="B931" s="28"/>
      <x:c r="C931" s="29"/>
      <x:c r="K931" s="22"/>
      <x:c r="L931" s="22"/>
      <x:c r="M931" s="30"/>
      <x:c r="N931" s="26"/>
    </x:row>
    <x:row r="932" spans="1:14" ht="16.399999999999999">
      <x:c r="A932" s="31"/>
      <x:c r="B932" s="28"/>
      <x:c r="C932" s="29"/>
      <x:c r="K932" s="22"/>
      <x:c r="L932" s="22"/>
      <x:c r="M932" s="30"/>
      <x:c r="N932" s="26"/>
    </x:row>
    <x:row r="933" spans="1:14" ht="16.399999999999999">
      <x:c r="A933" s="31"/>
      <x:c r="B933" s="28"/>
      <x:c r="C933" s="29"/>
      <x:c r="K933" s="22"/>
      <x:c r="L933" s="22"/>
      <x:c r="M933" s="30"/>
      <x:c r="N933" s="26"/>
    </x:row>
    <x:row r="934" spans="1:14" ht="16.399999999999999">
      <x:c r="A934" s="31"/>
      <x:c r="B934" s="28"/>
      <x:c r="C934" s="29"/>
      <x:c r="K934" s="22"/>
      <x:c r="L934" s="22"/>
      <x:c r="M934" s="30"/>
      <x:c r="N934" s="26"/>
    </x:row>
    <x:row r="935" spans="1:14" ht="16.399999999999999">
      <x:c r="A935" s="31"/>
      <x:c r="B935" s="28"/>
      <x:c r="C935" s="29"/>
      <x:c r="K935" s="22"/>
      <x:c r="L935" s="22"/>
      <x:c r="M935" s="30"/>
      <x:c r="N935" s="26"/>
    </x:row>
    <x:row r="936" spans="1:14" ht="16.399999999999999">
      <x:c r="A936" s="31"/>
      <x:c r="B936" s="28"/>
      <x:c r="C936" s="29"/>
      <x:c r="K936" s="22"/>
      <x:c r="L936" s="22"/>
      <x:c r="M936" s="30"/>
      <x:c r="N936" s="26"/>
    </x:row>
    <x:row r="937" spans="1:14" ht="16.399999999999999">
      <x:c r="A937" s="31"/>
      <x:c r="B937" s="28"/>
      <x:c r="C937" s="29"/>
      <x:c r="K937" s="22"/>
      <x:c r="L937" s="22"/>
      <x:c r="M937" s="30"/>
      <x:c r="N937" s="26"/>
    </x:row>
    <x:row r="938" spans="1:14" ht="16.399999999999999">
      <x:c r="A938" s="31"/>
      <x:c r="B938" s="28"/>
      <x:c r="C938" s="29"/>
      <x:c r="K938" s="22"/>
      <x:c r="L938" s="22"/>
      <x:c r="M938" s="30"/>
      <x:c r="N938" s="26"/>
    </x:row>
    <x:row r="939" spans="1:14" ht="16.399999999999999">
      <x:c r="A939" s="31"/>
      <x:c r="B939" s="28"/>
      <x:c r="C939" s="29"/>
      <x:c r="K939" s="22"/>
      <x:c r="L939" s="22"/>
      <x:c r="M939" s="30"/>
      <x:c r="N939" s="26"/>
    </x:row>
    <x:row r="940" spans="1:14" ht="16.399999999999999">
      <x:c r="A940" s="31"/>
      <x:c r="B940" s="28"/>
      <x:c r="C940" s="29"/>
      <x:c r="K940" s="22"/>
      <x:c r="L940" s="22"/>
      <x:c r="M940" s="30"/>
      <x:c r="N940" s="26"/>
    </x:row>
    <x:row r="941" spans="1:14" ht="16.399999999999999">
      <x:c r="A941" s="31"/>
      <x:c r="B941" s="28"/>
      <x:c r="C941" s="29"/>
      <x:c r="K941" s="22"/>
      <x:c r="L941" s="22"/>
      <x:c r="M941" s="30"/>
      <x:c r="N941" s="26"/>
    </x:row>
    <x:row r="942" spans="1:14" ht="16.399999999999999">
      <x:c r="A942" s="31"/>
      <x:c r="B942" s="28"/>
      <x:c r="C942" s="29"/>
      <x:c r="K942" s="22"/>
      <x:c r="L942" s="22"/>
      <x:c r="M942" s="30"/>
      <x:c r="N942" s="26"/>
    </x:row>
    <x:row r="943" spans="1:14" ht="16.399999999999999">
      <x:c r="A943" s="31"/>
      <x:c r="B943" s="28"/>
      <x:c r="C943" s="29"/>
      <x:c r="K943" s="22"/>
      <x:c r="L943" s="22"/>
      <x:c r="M943" s="30"/>
      <x:c r="N943" s="26"/>
    </x:row>
    <x:row r="944" spans="1:14" ht="16.399999999999999">
      <x:c r="A944" s="31"/>
      <x:c r="B944" s="28"/>
      <x:c r="C944" s="29"/>
      <x:c r="K944" s="22"/>
      <x:c r="L944" s="22"/>
      <x:c r="M944" s="30"/>
      <x:c r="N944" s="26"/>
    </x:row>
    <x:row r="945" spans="1:14" ht="16.399999999999999">
      <x:c r="A945" s="31"/>
      <x:c r="B945" s="28"/>
      <x:c r="C945" s="29"/>
      <x:c r="K945" s="22"/>
      <x:c r="L945" s="22"/>
      <x:c r="M945" s="30"/>
      <x:c r="N945" s="26"/>
    </x:row>
    <x:row r="946" spans="1:14" ht="16.399999999999999">
      <x:c r="A946" s="31"/>
      <x:c r="B946" s="28"/>
      <x:c r="C946" s="29"/>
      <x:c r="K946" s="22"/>
      <x:c r="L946" s="22"/>
      <x:c r="M946" s="30"/>
      <x:c r="N946" s="26"/>
    </x:row>
    <x:row r="947" spans="1:14" ht="16.399999999999999">
      <x:c r="A947" s="31"/>
      <x:c r="B947" s="28"/>
      <x:c r="C947" s="29"/>
      <x:c r="K947" s="22"/>
      <x:c r="L947" s="22"/>
      <x:c r="M947" s="30"/>
      <x:c r="N947" s="26"/>
    </x:row>
    <x:row r="948" spans="1:14" ht="16.399999999999999">
      <x:c r="A948" s="31"/>
      <x:c r="B948" s="28"/>
      <x:c r="C948" s="29"/>
      <x:c r="K948" s="22"/>
      <x:c r="L948" s="22"/>
      <x:c r="M948" s="30"/>
      <x:c r="N948" s="26"/>
    </x:row>
    <x:row r="949" spans="1:14" ht="16.399999999999999">
      <x:c r="A949" s="31"/>
      <x:c r="B949" s="28"/>
      <x:c r="C949" s="29"/>
      <x:c r="K949" s="22"/>
      <x:c r="L949" s="22"/>
      <x:c r="M949" s="30"/>
      <x:c r="N949" s="26"/>
    </x:row>
    <x:row r="950" spans="1:14" ht="16.399999999999999">
      <x:c r="A950" s="31"/>
      <x:c r="B950" s="28"/>
      <x:c r="C950" s="29"/>
      <x:c r="K950" s="22"/>
      <x:c r="L950" s="22"/>
      <x:c r="M950" s="30"/>
      <x:c r="N950" s="26"/>
    </x:row>
    <x:row r="951" spans="1:14" ht="16.399999999999999">
      <x:c r="A951" s="31"/>
      <x:c r="B951" s="28"/>
      <x:c r="C951" s="29"/>
      <x:c r="K951" s="22"/>
      <x:c r="L951" s="22"/>
      <x:c r="M951" s="30"/>
      <x:c r="N951" s="26"/>
    </x:row>
    <x:row r="952" spans="1:14" ht="16.399999999999999">
      <x:c r="A952" s="31"/>
      <x:c r="B952" s="28"/>
      <x:c r="C952" s="29"/>
      <x:c r="K952" s="22"/>
      <x:c r="L952" s="22"/>
      <x:c r="M952" s="30"/>
      <x:c r="N952" s="26"/>
    </x:row>
    <x:row r="953" spans="1:14" ht="16.399999999999999">
      <x:c r="A953" s="31"/>
      <x:c r="B953" s="28"/>
      <x:c r="C953" s="29"/>
      <x:c r="K953" s="22"/>
      <x:c r="L953" s="22"/>
      <x:c r="M953" s="30"/>
      <x:c r="N953" s="26"/>
    </x:row>
    <x:row r="954" spans="1:14" ht="16.399999999999999">
      <x:c r="A954" s="31"/>
      <x:c r="B954" s="28"/>
      <x:c r="C954" s="29"/>
      <x:c r="K954" s="22"/>
      <x:c r="L954" s="22"/>
      <x:c r="M954" s="30"/>
      <x:c r="N954" s="26"/>
    </x:row>
    <x:row r="955" spans="1:14" ht="16.399999999999999">
      <x:c r="A955" s="31"/>
      <x:c r="B955" s="28"/>
      <x:c r="C955" s="29"/>
      <x:c r="K955" s="22"/>
      <x:c r="L955" s="22"/>
      <x:c r="M955" s="30"/>
      <x:c r="N955" s="26"/>
    </x:row>
    <x:row r="956" spans="1:14" ht="16.399999999999999">
      <x:c r="A956" s="31"/>
      <x:c r="B956" s="28"/>
      <x:c r="C956" s="29"/>
      <x:c r="K956" s="22"/>
      <x:c r="L956" s="22"/>
      <x:c r="M956" s="30"/>
      <x:c r="N956" s="26"/>
    </x:row>
    <x:row r="957" spans="1:14" ht="16.399999999999999">
      <x:c r="A957" s="31"/>
      <x:c r="B957" s="28"/>
      <x:c r="C957" s="29"/>
      <x:c r="K957" s="22"/>
      <x:c r="L957" s="22"/>
      <x:c r="M957" s="30"/>
      <x:c r="N957" s="26"/>
    </x:row>
    <x:row r="958" spans="1:14" ht="16.399999999999999">
      <x:c r="A958" s="31"/>
      <x:c r="B958" s="28"/>
      <x:c r="C958" s="29"/>
      <x:c r="K958" s="22"/>
      <x:c r="L958" s="22"/>
      <x:c r="M958" s="30"/>
      <x:c r="N958" s="26"/>
    </x:row>
    <x:row r="959" spans="1:14" ht="16.399999999999999">
      <x:c r="A959" s="31"/>
      <x:c r="B959" s="28"/>
      <x:c r="C959" s="29"/>
      <x:c r="K959" s="22"/>
      <x:c r="L959" s="22"/>
      <x:c r="M959" s="30"/>
      <x:c r="N959" s="26"/>
    </x:row>
    <x:row r="960" spans="1:14" ht="16.399999999999999">
      <x:c r="A960" s="31"/>
      <x:c r="B960" s="28"/>
      <x:c r="C960" s="29"/>
      <x:c r="K960" s="22"/>
      <x:c r="L960" s="22"/>
      <x:c r="M960" s="30"/>
      <x:c r="N960" s="26"/>
    </x:row>
    <x:row r="961" spans="1:14" ht="16.399999999999999">
      <x:c r="A961" s="31"/>
      <x:c r="B961" s="28"/>
      <x:c r="C961" s="29"/>
      <x:c r="K961" s="22"/>
      <x:c r="L961" s="22"/>
      <x:c r="M961" s="30"/>
      <x:c r="N961" s="26"/>
    </x:row>
    <x:row r="962" spans="1:14" ht="16.399999999999999">
      <x:c r="A962" s="31"/>
      <x:c r="B962" s="28"/>
      <x:c r="C962" s="29"/>
      <x:c r="K962" s="22"/>
      <x:c r="L962" s="22"/>
      <x:c r="M962" s="30"/>
      <x:c r="N962" s="26"/>
    </x:row>
    <x:row r="963" spans="1:14" ht="16.399999999999999">
      <x:c r="A963" s="31"/>
      <x:c r="B963" s="28"/>
      <x:c r="C963" s="29"/>
      <x:c r="K963" s="22"/>
      <x:c r="L963" s="22"/>
      <x:c r="M963" s="30"/>
      <x:c r="N963" s="26"/>
    </x:row>
    <x:row r="964" spans="1:14" ht="16.399999999999999">
      <x:c r="A964" s="31"/>
      <x:c r="B964" s="28"/>
      <x:c r="C964" s="29"/>
      <x:c r="K964" s="22"/>
      <x:c r="L964" s="22"/>
      <x:c r="M964" s="30"/>
      <x:c r="N964" s="26"/>
    </x:row>
    <x:row r="965" spans="1:14" ht="16.399999999999999">
      <x:c r="A965" s="31"/>
      <x:c r="B965" s="28"/>
      <x:c r="C965" s="29"/>
      <x:c r="K965" s="22"/>
      <x:c r="L965" s="22"/>
      <x:c r="M965" s="30"/>
      <x:c r="N965" s="26"/>
    </x:row>
    <x:row r="966" spans="1:14" ht="16.399999999999999">
      <x:c r="A966" s="31"/>
      <x:c r="B966" s="28"/>
      <x:c r="C966" s="29"/>
      <x:c r="K966" s="22"/>
      <x:c r="L966" s="22"/>
      <x:c r="M966" s="30"/>
      <x:c r="N966" s="26"/>
    </x:row>
    <x:row r="967" spans="1:14" ht="16.399999999999999">
      <x:c r="A967" s="31"/>
      <x:c r="B967" s="28"/>
      <x:c r="C967" s="29"/>
      <x:c r="K967" s="22"/>
      <x:c r="L967" s="22"/>
      <x:c r="M967" s="30"/>
      <x:c r="N967" s="26"/>
    </x:row>
    <x:row r="968" spans="1:14" ht="16.399999999999999">
      <x:c r="A968" s="31"/>
      <x:c r="B968" s="28"/>
      <x:c r="C968" s="29"/>
      <x:c r="K968" s="22"/>
      <x:c r="L968" s="22"/>
      <x:c r="M968" s="30"/>
      <x:c r="N968" s="26"/>
    </x:row>
    <x:row r="969" spans="1:14" ht="16.399999999999999">
      <x:c r="A969" s="31"/>
      <x:c r="B969" s="28"/>
      <x:c r="C969" s="29"/>
      <x:c r="K969" s="22"/>
      <x:c r="L969" s="22"/>
      <x:c r="M969" s="30"/>
      <x:c r="N969" s="26"/>
    </x:row>
    <x:row r="970" spans="1:14" ht="16.399999999999999">
      <x:c r="A970" s="31"/>
      <x:c r="B970" s="28"/>
      <x:c r="C970" s="29"/>
      <x:c r="K970" s="22"/>
      <x:c r="L970" s="22"/>
      <x:c r="M970" s="30"/>
      <x:c r="N970" s="26"/>
    </x:row>
    <x:row r="971" spans="1:14" ht="16.399999999999999">
      <x:c r="A971" s="31"/>
      <x:c r="B971" s="28"/>
      <x:c r="C971" s="29"/>
      <x:c r="K971" s="22"/>
      <x:c r="L971" s="22"/>
      <x:c r="M971" s="30"/>
      <x:c r="N971" s="26"/>
    </x:row>
    <x:row r="972" spans="1:14" ht="16.399999999999999">
      <x:c r="A972" s="31"/>
      <x:c r="B972" s="28"/>
      <x:c r="C972" s="29"/>
      <x:c r="K972" s="22"/>
      <x:c r="L972" s="22"/>
      <x:c r="M972" s="30"/>
      <x:c r="N972" s="26"/>
    </x:row>
    <x:row r="973" spans="1:14" ht="16.399999999999999">
      <x:c r="A973" s="31"/>
      <x:c r="B973" s="28"/>
      <x:c r="C973" s="29"/>
      <x:c r="K973" s="22"/>
      <x:c r="L973" s="22"/>
      <x:c r="M973" s="30"/>
      <x:c r="N973" s="26"/>
    </x:row>
    <x:row r="974" spans="1:14" ht="16.399999999999999">
      <x:c r="A974" s="31"/>
      <x:c r="B974" s="28"/>
      <x:c r="C974" s="29"/>
      <x:c r="K974" s="22"/>
      <x:c r="L974" s="22"/>
      <x:c r="M974" s="30"/>
      <x:c r="N974" s="26"/>
    </x:row>
    <x:row r="975" spans="1:14" ht="16.399999999999999">
      <x:c r="A975" s="31"/>
      <x:c r="B975" s="28"/>
      <x:c r="C975" s="29"/>
      <x:c r="K975" s="22"/>
      <x:c r="L975" s="22"/>
      <x:c r="M975" s="30"/>
      <x:c r="N975" s="26"/>
    </x:row>
    <x:row r="976" spans="1:14" ht="16.399999999999999">
      <x:c r="A976" s="31"/>
      <x:c r="B976" s="28"/>
      <x:c r="C976" s="29"/>
      <x:c r="K976" s="22"/>
      <x:c r="L976" s="22"/>
      <x:c r="M976" s="30"/>
      <x:c r="N976" s="26"/>
    </x:row>
    <x:row r="977" spans="1:14" ht="16.399999999999999">
      <x:c r="A977" s="31"/>
      <x:c r="B977" s="28"/>
      <x:c r="C977" s="29"/>
      <x:c r="K977" s="22"/>
      <x:c r="L977" s="22"/>
      <x:c r="M977" s="30"/>
      <x:c r="N977" s="26"/>
    </x:row>
    <x:row r="978" spans="1:14" ht="16.399999999999999">
      <x:c r="A978" s="31"/>
      <x:c r="B978" s="28"/>
      <x:c r="C978" s="29"/>
      <x:c r="K978" s="22"/>
      <x:c r="L978" s="22"/>
      <x:c r="M978" s="30"/>
      <x:c r="N978" s="26"/>
    </x:row>
    <x:row r="979" spans="1:14" ht="16.399999999999999">
      <x:c r="A979" s="31"/>
      <x:c r="B979" s="28"/>
      <x:c r="C979" s="29"/>
      <x:c r="K979" s="22"/>
      <x:c r="L979" s="22"/>
      <x:c r="M979" s="30"/>
      <x:c r="N979" s="26"/>
    </x:row>
    <x:row r="980" spans="1:14" ht="16.399999999999999">
      <x:c r="A980" s="31"/>
      <x:c r="B980" s="28"/>
      <x:c r="C980" s="29"/>
      <x:c r="K980" s="22"/>
      <x:c r="L980" s="22"/>
      <x:c r="M980" s="30"/>
      <x:c r="N980" s="26"/>
    </x:row>
    <x:row r="981" spans="1:14" ht="16.399999999999999">
      <x:c r="A981" s="31"/>
      <x:c r="B981" s="28"/>
      <x:c r="C981" s="29"/>
      <x:c r="K981" s="22"/>
      <x:c r="L981" s="22"/>
      <x:c r="M981" s="30"/>
      <x:c r="N981" s="26"/>
    </x:row>
    <x:row r="982" spans="1:14" ht="16.399999999999999">
      <x:c r="A982" s="31"/>
      <x:c r="B982" s="28"/>
      <x:c r="C982" s="29"/>
      <x:c r="K982" s="22"/>
      <x:c r="L982" s="22"/>
      <x:c r="M982" s="30"/>
      <x:c r="N982" s="26"/>
    </x:row>
    <x:row r="983" spans="1:14" ht="16.399999999999999">
      <x:c r="A983" s="31"/>
      <x:c r="B983" s="28"/>
      <x:c r="C983" s="29"/>
      <x:c r="K983" s="22"/>
      <x:c r="L983" s="22"/>
      <x:c r="M983" s="30"/>
      <x:c r="N983" s="26"/>
    </x:row>
    <x:row r="984" spans="1:14" ht="16.399999999999999">
      <x:c r="A984" s="31"/>
      <x:c r="B984" s="28"/>
      <x:c r="C984" s="29"/>
      <x:c r="K984" s="22"/>
      <x:c r="L984" s="22"/>
      <x:c r="M984" s="30"/>
      <x:c r="N984" s="26"/>
    </x:row>
    <x:row r="985" spans="1:14" ht="16.399999999999999">
      <x:c r="A985" s="31"/>
      <x:c r="B985" s="28"/>
      <x:c r="C985" s="29"/>
      <x:c r="K985" s="22"/>
      <x:c r="L985" s="22"/>
      <x:c r="M985" s="30"/>
      <x:c r="N985" s="26"/>
    </x:row>
    <x:row r="986" spans="1:14" ht="16.399999999999999">
      <x:c r="A986" s="31"/>
      <x:c r="B986" s="28"/>
      <x:c r="C986" s="29"/>
      <x:c r="K986" s="22"/>
      <x:c r="L986" s="22"/>
      <x:c r="M986" s="30"/>
      <x:c r="N986" s="26"/>
    </x:row>
    <x:row r="987" spans="1:14" ht="16.399999999999999">
      <x:c r="A987" s="31"/>
      <x:c r="B987" s="28"/>
      <x:c r="C987" s="29"/>
      <x:c r="K987" s="22"/>
      <x:c r="L987" s="22"/>
      <x:c r="M987" s="30"/>
      <x:c r="N987" s="26"/>
    </x:row>
    <x:row r="988" spans="1:14" ht="16.399999999999999">
      <x:c r="A988" s="31"/>
      <x:c r="B988" s="28"/>
      <x:c r="C988" s="29"/>
      <x:c r="K988" s="22"/>
      <x:c r="L988" s="22"/>
      <x:c r="M988" s="30"/>
      <x:c r="N988" s="26"/>
    </x:row>
    <x:row r="989" spans="1:14" ht="16.399999999999999">
      <x:c r="A989" s="31"/>
      <x:c r="B989" s="28"/>
      <x:c r="C989" s="29"/>
      <x:c r="K989" s="22"/>
      <x:c r="L989" s="22"/>
      <x:c r="M989" s="30"/>
      <x:c r="N989" s="26"/>
    </x:row>
    <x:row r="990" spans="1:14" ht="16.399999999999999">
      <x:c r="A990" s="31"/>
      <x:c r="B990" s="28"/>
      <x:c r="C990" s="29"/>
      <x:c r="K990" s="22"/>
      <x:c r="L990" s="22"/>
      <x:c r="M990" s="30"/>
      <x:c r="N990" s="26"/>
    </x:row>
    <x:row r="991" spans="1:14" ht="16.399999999999999">
      <x:c r="A991" s="31"/>
      <x:c r="B991" s="28"/>
      <x:c r="C991" s="29"/>
      <x:c r="K991" s="22"/>
      <x:c r="L991" s="22"/>
      <x:c r="M991" s="30"/>
      <x:c r="N991" s="26"/>
    </x:row>
    <x:row r="992" spans="1:14" ht="16.399999999999999">
      <x:c r="A992" s="31"/>
      <x:c r="B992" s="28"/>
      <x:c r="C992" s="29"/>
      <x:c r="K992" s="22"/>
      <x:c r="L992" s="22"/>
      <x:c r="M992" s="30"/>
      <x:c r="N992" s="26"/>
    </x:row>
    <x:row r="993" spans="1:14" ht="16.399999999999999">
      <x:c r="A993" s="31"/>
      <x:c r="B993" s="28"/>
      <x:c r="C993" s="29"/>
      <x:c r="K993" s="22"/>
      <x:c r="L993" s="22"/>
      <x:c r="M993" s="30"/>
      <x:c r="N993" s="26"/>
    </x:row>
    <x:row r="994" spans="1:14" ht="16.399999999999999">
      <x:c r="A994" s="31"/>
      <x:c r="B994" s="28"/>
      <x:c r="C994" s="29"/>
      <x:c r="K994" s="22"/>
      <x:c r="L994" s="22"/>
      <x:c r="M994" s="30"/>
      <x:c r="N994" s="26"/>
    </x:row>
    <x:row r="995" spans="1:14" ht="16.399999999999999">
      <x:c r="A995" s="31"/>
      <x:c r="B995" s="28"/>
      <x:c r="C995" s="29"/>
      <x:c r="K995" s="22"/>
      <x:c r="L995" s="22"/>
      <x:c r="M995" s="30"/>
      <x:c r="N995" s="26"/>
    </x:row>
    <x:row r="996" spans="1:14" ht="16.399999999999999">
      <x:c r="A996" s="31"/>
      <x:c r="B996" s="28"/>
      <x:c r="C996" s="29"/>
      <x:c r="K996" s="22"/>
      <x:c r="L996" s="22"/>
      <x:c r="M996" s="30"/>
      <x:c r="N996" s="26"/>
    </x:row>
    <x:row r="997" spans="1:14" ht="16.399999999999999">
      <x:c r="A997" s="31"/>
      <x:c r="B997" s="28"/>
      <x:c r="C997" s="29"/>
      <x:c r="K997" s="22"/>
      <x:c r="L997" s="22"/>
      <x:c r="M997" s="30"/>
      <x:c r="N997" s="26"/>
    </x:row>
    <x:row r="998" spans="1:14" ht="16.399999999999999">
      <x:c r="A998" s="31"/>
      <x:c r="B998" s="28"/>
      <x:c r="C998" s="29"/>
      <x:c r="K998" s="22"/>
      <x:c r="L998" s="22"/>
      <x:c r="M998" s="30"/>
      <x:c r="N998" s="26"/>
    </x:row>
    <x:row r="999" spans="1:14" ht="16.399999999999999">
      <x:c r="A999" s="31"/>
      <x:c r="B999" s="28"/>
      <x:c r="C999" s="29"/>
      <x:c r="K999" s="22"/>
      <x:c r="L999" s="22"/>
      <x:c r="M999" s="30"/>
      <x:c r="N999" s="26"/>
    </x:row>
    <x:row r="1000" spans="1:14" ht="16.399999999999999">
      <x:c r="A1000" s="31"/>
      <x:c r="B1000" s="28"/>
      <x:c r="C1000" s="29"/>
      <x:c r="K1000" s="22"/>
      <x:c r="L1000" s="22"/>
      <x:c r="M1000" s="30"/>
      <x:c r="N1000" s="26"/>
    </x:row>
  </x:sheetData>
  <x:dataValidations count="9">
    <x:dataValidation type="list" allowBlank="1" showErrorMessage="1" sqref="B82:B204 B2:B11">
      <x:formula1>"녹용체험 반말ver.,녹용체험 존댓말ver."</x:formula1>
    </x:dataValidation>
    <x:dataValidation type="list" allowBlank="1" showErrorMessage="1" sqref="C2:C204">
      <x:formula1>"후킹형,정보형,흥미형"</x:formula1>
    </x:dataValidation>
    <x:dataValidation type="list" allowBlank="1" showErrorMessage="1" sqref="B12:B24">
      <x:formula1>"녹용체험 반말ver.,녹용체험 존댓말ver.,젤리 ASMR"</x:formula1>
    </x:dataValidation>
    <x:dataValidation type="list" allowBlank="1" showErrorMessage="1" sqref="B25:B32">
      <x:formula1>"녹용체험 반말ver.,녹용체험 존댓말ver.,젤리 ASMR,쉐이크 ASMR"</x:formula1>
    </x:dataValidation>
    <x:dataValidation type="list" allowBlank="1" showErrorMessage="1" sqref="B33:B42">
      <x:formula1>"녹용체험 반말ver.,녹용체험 존댓말ver.,젤리 ASMR,쉐이크 ASMR,한동팀장은 근무중"</x:formula1>
    </x:dataValidation>
    <x:dataValidation type="list" allowBlank="1" showErrorMessage="1" sqref="B43:B48">
      <x:formula1>"녹용체험 반말ver.,녹용체험 존댓말ver.,젤리 ASMR,쉐이크 ASMR,한동팀장은 근무중,ASMR NG(1)"</x:formula1>
    </x:dataValidation>
    <x:dataValidation type="list" allowBlank="1" showErrorMessage="1" sqref="B49:B58">
      <x:formula1>"녹용체험 반말ver.,녹용체험 존댓말ver.,젤리 ASMR,쉐이크 ASMR,한동팀장은 근무중,ASMR NG(1),ASMR NG(2),효능정보형+캐릭터(1),녹녹디어,저속노화"</x:formula1>
    </x:dataValidation>
    <x:dataValidation type="list" allowBlank="1" showErrorMessage="1" sqref="B59:B69">
      <x:formula1>"녹용체험 반말ver.,녹용체험 존댓말ver.,젤리 ASMR,쉐이크 ASMR,한동팀장은 근무중,ASMR NG(1),ASMR NG(2),효능정보형+캐릭터(1),녹녹디어,저속노화,굿띵챌린지"</x:formula1>
    </x:dataValidation>
    <x:dataValidation type="list" allowBlank="1" showErrorMessage="1" sqref="B70:B81">
      <x:formula1>"녹용체험 반말ver.,녹용체험 존댓말ver.,젤리 ASMR,쉐이크 ASMR,한동팀장은 근무중,ASMR NG(1),ASMR NG(2),효능정보형+캐릭터(1),녹녹디어,저속노화,굿띵챌린지,효능정보형+캐릭터(2)"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Y139"/>
  <x:sheetViews>
    <x:sheetView tabSelected="1" topLeftCell="A1" zoomScaleNormal="100" zoomScaleSheetLayoutView="75" workbookViewId="0">
      <x:pane xSplit="2" ySplit="0" topLeftCell="D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2" max="2" width="22.37890625" style="12" customWidth="1"/>
    <x:col min="3" max="3" width="12.62890625" style="12" hidden="1"/>
    <x:col min="4" max="6" width="12.62890625" style="11" bestFit="1" customWidth="1"/>
    <x:col min="7" max="7" width="13.30078125" style="11" bestFit="1" customWidth="1"/>
    <x:col min="8" max="8" width="12.62890625" style="11" bestFit="1" customWidth="1"/>
    <x:col min="9" max="11" width="13.30078125" style="11" bestFit="1" customWidth="1"/>
    <x:col min="12" max="12" width="12.87109375" style="11" bestFit="1" customWidth="1"/>
    <x:col min="13" max="13" width="12.62890625" style="12" hidden="1"/>
    <x:col min="14" max="14" width="12.62890625" style="10" bestFit="1" customWidth="1"/>
    <x:col min="15" max="15" width="12.62890625" style="6" bestFit="1" customWidth="1"/>
    <x:col min="16" max="16" width="12.62890625" style="5" bestFit="1" customWidth="1"/>
    <x:col min="17" max="17" width="12.62890625" style="6" bestFit="1" customWidth="1"/>
    <x:col min="18" max="18" width="12.62890625" style="5" bestFit="1" customWidth="1"/>
    <x:col min="19" max="19" width="12.62890625" style="6" bestFit="1" customWidth="1"/>
    <x:col min="20" max="20" width="12.62890625" style="5" bestFit="1" customWidth="1"/>
    <x:col min="21" max="21" width="12.62890625" style="6" bestFit="1" customWidth="1"/>
    <x:col min="22" max="22" width="12.62890625" style="5" bestFit="1" customWidth="1"/>
    <x:col min="23" max="23" width="12.62890625" style="6" bestFit="1" customWidth="1"/>
    <x:col min="25" max="25" width="12.62890625" style="4" bestFit="1" customWidth="1"/>
  </x:cols>
  <x:sheetData>
    <x:row r="1" spans="1:22" ht="17.149999999999999">
      <x:c r="A1" s="15" t="s">
        <x:v>64</x:v>
      </x:c>
      <x:c r="B1" s="14" t="s">
        <x:v>58</x:v>
      </x:c>
      <x:c r="C1" s="15" t="s">
        <x:v>132</x:v>
      </x:c>
      <x:c r="D1" s="15" t="s">
        <x:v>125</x:v>
      </x:c>
      <x:c r="E1" s="15" t="s">
        <x:v>63</x:v>
      </x:c>
      <x:c r="F1" s="15" t="s">
        <x:v>66</x:v>
      </x:c>
      <x:c r="G1" s="15" t="s">
        <x:v>109</x:v>
      </x:c>
      <x:c r="H1" s="15" t="s">
        <x:v>140</x:v>
      </x:c>
      <x:c r="I1" s="15" t="s">
        <x:v>117</x:v>
      </x:c>
      <x:c r="J1" s="15" t="s">
        <x:v>142</x:v>
      </x:c>
      <x:c r="K1" s="16" t="s">
        <x:v>113</x:v>
      </x:c>
      <x:c r="L1" s="16" t="s">
        <x:v>121</x:v>
      </x:c>
      <x:c r="M1" s="17" t="s">
        <x:v>79</x:v>
      </x:c>
      <x:c r="N1" s="18" t="s">
        <x:v>124</x:v>
      </x:c>
      <x:c r="P1" s="49"/>
      <x:c r="R1" s="50"/>
      <x:c r="T1" s="49"/>
      <x:c r="V1" s="50"/>
    </x:row>
    <x:row r="2" spans="1:22" ht="16.399999999999999">
      <x:c r="A2" s="19" t="s">
        <x:v>3</x:v>
      </x:c>
      <x:c r="B2" s="19" t="s">
        <x:v>59</x:v>
      </x:c>
      <x:c r="D2" s="19">
        <x:v>25000</x:v>
      </x:c>
      <x:c r="E2" s="19" t="s">
        <x:v>130</x:v>
      </x:c>
      <x:c r="F2" s="19" t="s">
        <x:v>130</x:v>
      </x:c>
      <x:c r="G2" s="19">
        <x:v>78</x:v>
      </x:c>
      <x:c r="H2" s="19">
        <x:v>0</x:v>
      </x:c>
      <x:c r="I2" s="19">
        <x:v>0</x:v>
      </x:c>
      <x:c r="J2" s="19">
        <x:v>0</x:v>
      </x:c>
      <x:c r="K2" s="19" t="s">
        <x:v>130</x:v>
      </x:c>
      <x:c r="L2" s="19" t="s">
        <x:v>130</x:v>
      </x:c>
      <x:c r="P2" s="49"/>
      <x:c r="R2" s="50"/>
      <x:c r="T2" s="49"/>
      <x:c r="V2" s="50"/>
    </x:row>
    <x:row r="3" spans="1:22" ht="16.399999999999999">
      <x:c r="A3" s="19" t="s">
        <x:v>2</x:v>
      </x:c>
      <x:c r="B3" s="19" t="s">
        <x:v>5</x:v>
      </x:c>
      <x:c r="D3" s="19">
        <x:v>36000</x:v>
      </x:c>
      <x:c r="E3" s="19" t="s">
        <x:v>130</x:v>
      </x:c>
      <x:c r="F3" s="19" t="s">
        <x:v>130</x:v>
      </x:c>
      <x:c r="G3" s="19">
        <x:v>54</x:v>
      </x:c>
      <x:c r="H3" s="19">
        <x:v>0</x:v>
      </x:c>
      <x:c r="I3" s="19">
        <x:v>0</x:v>
      </x:c>
      <x:c r="J3" s="19">
        <x:v>1</x:v>
      </x:c>
      <x:c r="K3" s="22" t="s">
        <x:v>130</x:v>
      </x:c>
      <x:c r="L3" s="19" t="s">
        <x:v>130</x:v>
      </x:c>
      <x:c r="P3" s="49"/>
      <x:c r="R3" s="50"/>
      <x:c r="T3" s="49"/>
      <x:c r="V3" s="50"/>
    </x:row>
    <x:row r="4" spans="1:22" ht="16.399999999999999">
      <x:c r="A4" s="19" t="s">
        <x:v>30</x:v>
      </x:c>
      <x:c r="B4" s="19" t="s">
        <x:v>77</x:v>
      </x:c>
      <x:c r="D4" s="19">
        <x:v>28000</x:v>
      </x:c>
      <x:c r="E4" s="19" t="s">
        <x:v>130</x:v>
      </x:c>
      <x:c r="F4" s="19" t="s">
        <x:v>130</x:v>
      </x:c>
      <x:c r="G4" s="19">
        <x:v>56</x:v>
      </x:c>
      <x:c r="H4" s="19">
        <x:v>0</x:v>
      </x:c>
      <x:c r="I4" s="19">
        <x:v>0</x:v>
      </x:c>
      <x:c r="J4" s="19">
        <x:v>0</x:v>
      </x:c>
      <x:c r="K4" s="22" t="s">
        <x:v>130</x:v>
      </x:c>
      <x:c r="L4" s="19" t="s">
        <x:v>130</x:v>
      </x:c>
      <x:c r="P4" s="49"/>
      <x:c r="R4" s="50"/>
      <x:c r="T4" s="49"/>
      <x:c r="V4" s="50"/>
    </x:row>
    <x:row r="5" spans="1:22" ht="16.399999999999999">
      <x:c r="A5" s="19" t="s">
        <x:v>14</x:v>
      </x:c>
      <x:c r="B5" s="19" t="s">
        <x:v>72</x:v>
      </x:c>
      <x:c r="D5" s="19">
        <x:v>33</x:v>
      </x:c>
      <x:c r="E5" s="19" t="s">
        <x:v>130</x:v>
      </x:c>
      <x:c r="F5" s="19" t="s">
        <x:v>130</x:v>
      </x:c>
      <x:c r="G5" s="19">
        <x:v>5</x:v>
      </x:c>
      <x:c r="H5" s="19">
        <x:v>0</x:v>
      </x:c>
      <x:c r="I5" s="19">
        <x:v>0</x:v>
      </x:c>
      <x:c r="J5" s="19">
        <x:v>0</x:v>
      </x:c>
      <x:c r="K5" s="22" t="s">
        <x:v>130</x:v>
      </x:c>
      <x:c r="L5" s="19" t="s">
        <x:v>130</x:v>
      </x:c>
      <x:c r="P5" s="49"/>
      <x:c r="R5" s="50"/>
      <x:c r="T5" s="49"/>
      <x:c r="V5" s="50"/>
    </x:row>
    <x:row r="6" spans="1:22" ht="16.399999999999999">
      <x:c r="A6" s="19" t="s">
        <x:v>15</x:v>
      </x:c>
      <x:c r="B6" s="19" t="s">
        <x:v>159</x:v>
      </x:c>
      <x:c r="D6" s="19">
        <x:v>39000</x:v>
      </x:c>
      <x:c r="E6" s="19">
        <x:v>30000</x:v>
      </x:c>
      <x:c r="F6" s="19" t="s">
        <x:v>130</x:v>
      </x:c>
      <x:c r="G6" s="19">
        <x:v>136</x:v>
      </x:c>
      <x:c r="H6" s="19">
        <x:v>2</x:v>
      </x:c>
      <x:c r="I6" s="19">
        <x:v>0</x:v>
      </x:c>
      <x:c r="J6" s="19">
        <x:v>0</x:v>
      </x:c>
      <x:c r="K6" s="22">
        <x:f t="shared" ref="K6:K12" si="0">SUM((G6+H6+I6+J6)/E6)*100</x:f>
        <x:v>0.45999999999999996</x:v>
      </x:c>
      <x:c r="L6" s="19" t="s">
        <x:v>130</x:v>
      </x:c>
      <x:c r="P6" s="49"/>
      <x:c r="R6" s="50"/>
      <x:c r="T6" s="49"/>
      <x:c r="V6" s="50"/>
    </x:row>
    <x:row r="7" spans="1:22" ht="16.399999999999999">
      <x:c r="A7" s="19" t="s">
        <x:v>15</x:v>
      </x:c>
      <x:c r="B7" s="19" t="s">
        <x:v>62</x:v>
      </x:c>
      <x:c r="D7" s="19">
        <x:v>20000</x:v>
      </x:c>
      <x:c r="E7" s="19">
        <x:v>19000</x:v>
      </x:c>
      <x:c r="F7" s="19" t="s">
        <x:v>130</x:v>
      </x:c>
      <x:c r="G7" s="19">
        <x:v>15</x:v>
      </x:c>
      <x:c r="H7" s="19">
        <x:v>0</x:v>
      </x:c>
      <x:c r="I7" s="19">
        <x:v>0</x:v>
      </x:c>
      <x:c r="J7" s="19">
        <x:v>0</x:v>
      </x:c>
      <x:c r="K7" s="22">
        <x:f t="shared" si="0"/>
        <x:v>0.078947368421052627</x:v>
      </x:c>
      <x:c r="L7" s="19" t="s">
        <x:v>130</x:v>
      </x:c>
      <x:c r="P7" s="49"/>
      <x:c r="R7" s="50"/>
      <x:c r="T7" s="49"/>
      <x:c r="V7" s="50"/>
    </x:row>
    <x:row r="8" spans="1:22" ht="16.399999999999999">
      <x:c r="A8" s="19" t="s">
        <x:v>9</x:v>
      </x:c>
      <x:c r="B8" s="19" t="s">
        <x:v>4</x:v>
      </x:c>
      <x:c r="D8" s="19">
        <x:v>18000</x:v>
      </x:c>
      <x:c r="E8" s="19">
        <x:v>15000</x:v>
      </x:c>
      <x:c r="F8" s="19" t="s">
        <x:v>130</x:v>
      </x:c>
      <x:c r="G8" s="32">
        <x:v>612</x:v>
      </x:c>
      <x:c r="H8" s="19">
        <x:v>0</x:v>
      </x:c>
      <x:c r="I8" s="19">
        <x:v>0</x:v>
      </x:c>
      <x:c r="J8" s="19">
        <x:v>0</x:v>
      </x:c>
      <x:c r="K8" s="22">
        <x:f t="shared" si="0"/>
        <x:v>4.0800000000000001</x:v>
      </x:c>
      <x:c r="L8" s="19" t="s">
        <x:v>130</x:v>
      </x:c>
      <x:c r="P8" s="49"/>
      <x:c r="R8" s="50"/>
      <x:c r="T8" s="49"/>
      <x:c r="V8" s="50"/>
    </x:row>
    <x:row r="9" spans="1:22" ht="16.399999999999999">
      <x:c r="A9" s="19" t="s">
        <x:v>24</x:v>
      </x:c>
      <x:c r="B9" s="19" t="s">
        <x:v>111</x:v>
      </x:c>
      <x:c r="D9" s="19">
        <x:v>7323</x:v>
      </x:c>
      <x:c r="E9" s="19">
        <x:v>2863</x:v>
      </x:c>
      <x:c r="F9" s="19" t="s">
        <x:v>130</x:v>
      </x:c>
      <x:c r="G9" s="19">
        <x:v>209</x:v>
      </x:c>
      <x:c r="H9" s="33">
        <x:v>13</x:v>
      </x:c>
      <x:c r="I9" s="33">
        <x:v>281</x:v>
      </x:c>
      <x:c r="J9" s="33">
        <x:v>33</x:v>
      </x:c>
      <x:c r="K9" s="22">
        <x:f t="shared" si="0"/>
        <x:v>18.721620677610897</x:v>
      </x:c>
      <x:c r="L9" s="19" t="s">
        <x:v>130</x:v>
      </x:c>
      <x:c r="P9" s="49"/>
      <x:c r="R9" s="50"/>
      <x:c r="T9" s="49"/>
      <x:c r="V9" s="50"/>
    </x:row>
    <x:row r="10" spans="1:22" ht="16.399999999999999">
      <x:c r="A10" s="19" t="s">
        <x:v>21</x:v>
      </x:c>
      <x:c r="B10" s="19" t="s">
        <x:v>22</x:v>
      </x:c>
      <x:c r="D10" s="19">
        <x:v>1738</x:v>
      </x:c>
      <x:c r="E10" s="19">
        <x:v>1436</x:v>
      </x:c>
      <x:c r="F10" s="19" t="s">
        <x:v>130</x:v>
      </x:c>
      <x:c r="G10" s="19">
        <x:v>25</x:v>
      </x:c>
      <x:c r="H10" s="19">
        <x:v>1</x:v>
      </x:c>
      <x:c r="I10" s="19">
        <x:v>0</x:v>
      </x:c>
      <x:c r="J10" s="19">
        <x:v>3</x:v>
      </x:c>
      <x:c r="K10" s="22">
        <x:f t="shared" si="0"/>
        <x:v>2.01949860724234</x:v>
      </x:c>
      <x:c r="L10" s="19" t="s">
        <x:v>130</x:v>
      </x:c>
      <x:c r="P10" s="49"/>
      <x:c r="R10" s="50"/>
      <x:c r="T10" s="49"/>
      <x:c r="V10" s="50"/>
    </x:row>
    <x:row r="11" spans="1:22" ht="16.399999999999999">
      <x:c r="A11" s="19" t="s">
        <x:v>10</x:v>
      </x:c>
      <x:c r="B11" s="19" t="s">
        <x:v>73</x:v>
      </x:c>
      <x:c r="D11" s="32">
        <x:v>364</x:v>
      </x:c>
      <x:c r="E11" s="19">
        <x:v>258</x:v>
      </x:c>
      <x:c r="F11" s="19">
        <x:v>11</x:v>
      </x:c>
      <x:c r="G11" s="19">
        <x:v>10</x:v>
      </x:c>
      <x:c r="H11" s="19">
        <x:v>0</x:v>
      </x:c>
      <x:c r="I11" s="19">
        <x:v>2</x:v>
      </x:c>
      <x:c r="J11" s="19">
        <x:v>0</x:v>
      </x:c>
      <x:c r="K11" s="22">
        <x:f t="shared" si="0"/>
        <x:v>4.6511627906976747</x:v>
      </x:c>
      <x:c r="L11" s="22">
        <x:f>SUM(F11/E11*100)</x:f>
        <x:v>4.2635658914728678</x:v>
      </x:c>
      <x:c r="P11" s="49"/>
      <x:c r="R11" s="50"/>
      <x:c r="T11" s="49"/>
      <x:c r="V11" s="50"/>
    </x:row>
    <x:row r="12" spans="1:22" ht="16.399999999999999">
      <x:c r="A12" s="19" t="s">
        <x:v>26</x:v>
      </x:c>
      <x:c r="B12" s="19" t="s">
        <x:v>32</x:v>
      </x:c>
      <x:c r="D12" s="19">
        <x:v>343</x:v>
      </x:c>
      <x:c r="E12" s="19">
        <x:v>250</x:v>
      </x:c>
      <x:c r="F12" s="19">
        <x:v>8</x:v>
      </x:c>
      <x:c r="G12" s="19">
        <x:v>8</x:v>
      </x:c>
      <x:c r="H12" s="19">
        <x:v>0</x:v>
      </x:c>
      <x:c r="I12" s="19">
        <x:v>0</x:v>
      </x:c>
      <x:c r="J12" s="19">
        <x:v>1</x:v>
      </x:c>
      <x:c r="K12" s="19">
        <x:f t="shared" si="0"/>
        <x:v>3.5999999999999996</x:v>
      </x:c>
      <x:c r="L12" s="19">
        <x:f>SUM(F12/E12*100)</x:f>
        <x:v>3.2000000000000002</x:v>
      </x:c>
      <x:c r="P12" s="49"/>
      <x:c r="R12" s="50"/>
      <x:c r="T12" s="49"/>
      <x:c r="V12" s="50"/>
    </x:row>
    <x:row r="13" spans="1:22" ht="16.399999999999999">
      <x:c r="A13" s="5" t="s">
        <x:v>40</x:v>
      </x:c>
      <x:c r="E13" s="11">
        <x:f>SUM(E9:E12)</x:f>
        <x:v>4807</x:v>
      </x:c>
      <x:c r="G13" s="5">
        <x:f>SUM(G9:G12)</x:f>
        <x:v>252</x:v>
      </x:c>
      <x:c r="H13" s="5">
        <x:f>SUM(H9:H12)</x:f>
        <x:v>14</x:v>
      </x:c>
      <x:c r="I13" s="5">
        <x:f>SUM(I9:I12)</x:f>
        <x:v>283</x:v>
      </x:c>
      <x:c r="J13" s="5">
        <x:f>SUM(J9:J12)</x:f>
        <x:v>37</x:v>
      </x:c>
      <x:c r="K13" s="19">
        <x:f>SUM((G13+H13+I13+J13)/E13)*100</x:f>
        <x:v>12.190555439983358</x:v>
      </x:c>
      <x:c r="P13" s="49"/>
      <x:c r="R13" s="50"/>
      <x:c r="T13" s="49"/>
      <x:c r="V13" s="50"/>
    </x:row>
    <x:row r="14" spans="1:22" customHeight="1">
      <x:c r="A14" s="5" t="s">
        <x:v>45</x:v>
      </x:c>
      <x:c r="E14" s="11">
        <x:f>SUM(E10:E12)</x:f>
        <x:v>1944</x:v>
      </x:c>
      <x:c r="G14" s="5">
        <x:f>SUM(G10:G12)</x:f>
        <x:v>43</x:v>
      </x:c>
      <x:c r="H14" s="5">
        <x:f>SUM(H10:H12)</x:f>
        <x:v>1</x:v>
      </x:c>
      <x:c r="I14" s="5">
        <x:f>SUM(I10:I12)</x:f>
        <x:v>2</x:v>
      </x:c>
      <x:c r="J14" s="5">
        <x:f>SUM(J10:J12)</x:f>
        <x:v>4</x:v>
      </x:c>
      <x:c r="K14" s="19">
        <x:f>SUM((G14+H14+I14+J14)/E14)*100</x:f>
        <x:v>2.57201646090535</x:v>
      </x:c>
      <x:c r="O14" s="6" t="s">
        <x:v>13</x:v>
      </x:c>
      <x:c r="P14" s="49" t="s">
        <x:v>65</x:v>
      </x:c>
      <x:c r="R14" s="50"/>
      <x:c r="T14" s="49"/>
      <x:c r="V14" s="50"/>
    </x:row>
    <x:row r="15" spans="1:22" customHeight="1">
      <x:c r="A15" s="11" t="s">
        <x:v>71</x:v>
      </x:c>
      <x:c r="D15" s="11">
        <x:f>SUM(D2:D12)</x:f>
        <x:v>175801</x:v>
      </x:c>
      <x:c r="E15" s="11">
        <x:f>SUM(E6:E12)</x:f>
        <x:v>68807</x:v>
      </x:c>
      <x:c r="F15" s="11">
        <x:f>SUM(F11:F12)</x:f>
        <x:v>19</x:v>
      </x:c>
      <x:c r="G15" s="11">
        <x:f>SUM(G2:G12)</x:f>
        <x:v>1208</x:v>
      </x:c>
      <x:c r="H15" s="11">
        <x:f>SUM(H2:H12)</x:f>
        <x:v>16</x:v>
      </x:c>
      <x:c r="I15" s="11">
        <x:f>SUM(I2:I12)</x:f>
        <x:v>283</x:v>
      </x:c>
      <x:c r="J15" s="11">
        <x:f>SUM(J2:J12)</x:f>
        <x:v>38</x:v>
      </x:c>
      <x:c r="P15" s="49"/>
      <x:c r="R15" s="50"/>
      <x:c r="T15" s="49"/>
      <x:c r="V15" s="50"/>
    </x:row>
    <x:row r="16" spans="1:22" ht="16.399999999999999">
      <x:c r="A16" s="11" t="s">
        <x:v>68</x:v>
      </x:c>
      <x:c r="D16" s="11">
        <x:f>SUM(D2:D12)/11</x:f>
        <x:v>15981.90909090909</x:v>
      </x:c>
      <x:c r="E16" s="11">
        <x:f>SUM(E6:E12)/7</x:f>
        <x:v>9829.5714285714294</x:v>
      </x:c>
      <x:c r="F16" s="11">
        <x:f>SUM(F11:F12)/2</x:f>
        <x:v>9.5</x:v>
      </x:c>
      <x:c r="G16" s="11">
        <x:f>SUM(G2:G12)/11</x:f>
        <x:v>109.81818181818181</x:v>
      </x:c>
      <x:c r="H16" s="11">
        <x:f>SUM(H2:H12)/11</x:f>
        <x:v>1.4545454545454546</x:v>
      </x:c>
      <x:c r="I16" s="11">
        <x:f>SUM(I2:I12)/11</x:f>
        <x:v>25.727272727272727</x:v>
      </x:c>
      <x:c r="J16" s="11">
        <x:f>SUM(J2:J12)/11</x:f>
        <x:v>3.4545454545454546</x:v>
      </x:c>
      <x:c r="K16" s="19">
        <x:f>SUM((G16+H16+I16+J16)/E16)*100</x:f>
        <x:v>1.428897958320837</x:v>
      </x:c>
      <x:c r="L16" s="11">
        <x:f>SUM(F16/E16*100)</x:f>
        <x:v>0.096647143459241053</x:v>
      </x:c>
      <x:c r="O16" s="6">
        <x:f>SUM((G16+H16+I16+J16)/E16)*100*3</x:f>
        <x:v>4.286693874962511</x:v>
      </x:c>
      <x:c r="P16" s="49">
        <x:f>SUM(F16/E16*100)*3</x:f>
        <x:v>0.28994143037772313</x:v>
      </x:c>
      <x:c r="R16" s="50"/>
      <x:c r="T16" s="49"/>
      <x:c r="V16" s="50"/>
    </x:row>
    <x:row r="17" spans="16:22" ht="13.199999999999999">
      <x:c r="P17" s="49"/>
      <x:c r="Q17" s="6" t="s">
        <x:v>17</x:v>
      </x:c>
      <x:c r="R17" s="50"/>
      <x:c r="T17" s="49"/>
      <x:c r="V17" s="50"/>
    </x:row>
    <x:row r="18" spans="1:22" customHeight="1">
      <x:c r="A18" s="11" t="s">
        <x:v>76</x:v>
      </x:c>
      <x:c r="B18" s="12" t="s">
        <x:v>8</x:v>
      </x:c>
      <x:c r="D18" s="11">
        <x:f>SUM(D6:D12)</x:f>
        <x:v>86768</x:v>
      </x:c>
      <x:c r="E18" s="11">
        <x:f>SUM(E6:E12)</x:f>
        <x:v>68807</x:v>
      </x:c>
      <x:c r="G18" s="11">
        <x:f>SUM(G6:G12)</x:f>
        <x:v>1015</x:v>
      </x:c>
      <x:c r="H18" s="11">
        <x:f>SUM(H6:H12)</x:f>
        <x:v>16</x:v>
      </x:c>
      <x:c r="I18" s="11">
        <x:f>SUM(I6:I12)</x:f>
        <x:v>283</x:v>
      </x:c>
      <x:c r="J18" s="11">
        <x:f>SUM(J6:J12)</x:f>
        <x:v>37</x:v>
      </x:c>
      <x:c r="K18" s="19">
        <x:f>SUM((G18+H18+I18+J18)/E18)*100</x:f>
        <x:v>1.9634630197508975</x:v>
      </x:c>
      <x:c r="L18" s="34"/>
      <x:c r="O18" s="6">
        <x:f>SUM((G18+H18+I18+J18)/E18)*100*3</x:f>
        <x:v>5.8903890592526924</x:v>
      </x:c>
      <x:c r="P18" s="49"/>
      <x:c r="Q18" s="44">
        <x:f>SUM(K6:K12)/7</x:f>
        <x:v>4.8016042062817093</x:v>
      </x:c>
      <x:c r="R18" s="51" t="s">
        <x:v>96</x:v>
      </x:c>
      <x:c r="T18" s="49"/>
      <x:c r="V18" s="50"/>
    </x:row>
    <x:row r="19" spans="2:22" customHeight="1">
      <x:c r="B19" s="12" t="s">
        <x:v>92</x:v>
      </x:c>
      <x:c r="D19" s="11">
        <x:f>SUM(D6,D7,D8,D10,D11,D12)</x:f>
        <x:v>79445</x:v>
      </x:c>
      <x:c r="E19" s="11">
        <x:f>SUM(E6,E7,E8,E10,E11,E12)</x:f>
        <x:v>65944</x:v>
      </x:c>
      <x:c r="G19" s="11">
        <x:f>SUM(G6,G7,G8,G10,G11,G12)</x:f>
        <x:v>806</x:v>
      </x:c>
      <x:c r="H19" s="11">
        <x:f>SUM(H6,H7,H8,H10,H11,H12)</x:f>
        <x:v>3</x:v>
      </x:c>
      <x:c r="I19" s="11">
        <x:f>SUM(I6,I7,I8,I10,I11,I12)</x:f>
        <x:v>2</x:v>
      </x:c>
      <x:c r="J19" s="11">
        <x:f>SUM(J12,J11,J10,J8,J7,J6)</x:f>
        <x:v>4</x:v>
      </x:c>
      <x:c r="K19" s="11">
        <x:f>SUM((G19+H19+I19+J19)/E19)*100</x:f>
        <x:v>1.2358971248331918</x:v>
      </x:c>
      <x:c r="O19" s="6">
        <x:f>SUM((G19+H19+I19+J19)/E19)*100*3</x:f>
        <x:v>3.7076913744995754</x:v>
      </x:c>
      <x:c r="P19" s="49"/>
      <x:c r="Q19" s="44">
        <x:f>SUM(K12,K11,K10,K8,K7,K6)/6</x:f>
        <x:v>2.481601461060178</x:v>
      </x:c>
      <x:c r="R19" s="51" t="s">
        <x:v>106</x:v>
      </x:c>
      <x:c r="T19" s="49"/>
      <x:c r="V19" s="50"/>
    </x:row>
    <x:row r="20" spans="2:22" customHeight="1">
      <x:c r="B20" s="12" t="s">
        <x:v>74</x:v>
      </x:c>
      <x:c r="D20" s="11">
        <x:f>SUM(D6:D12)/7</x:f>
        <x:v>12395.428571428571</x:v>
      </x:c>
      <x:c r="E20" s="11">
        <x:f>SUM(E6:E12)/7</x:f>
        <x:v>9829.5714285714294</x:v>
      </x:c>
      <x:c r="G20" s="11">
        <x:f>SUM(G6:G12)/7</x:f>
        <x:v>145</x:v>
      </x:c>
      <x:c r="H20" s="11">
        <x:f>SUM(H6:H12)/7</x:f>
        <x:v>2.2857142857142856</x:v>
      </x:c>
      <x:c r="I20" s="11">
        <x:f>SUM(I6:I12)/7</x:f>
        <x:v>40.428571428571431</x:v>
      </x:c>
      <x:c r="J20" s="11">
        <x:f>SUM(J6:J12)/7</x:f>
        <x:v>5.2857142857142856</x:v>
      </x:c>
      <x:c r="K20" s="11">
        <x:f>SUM((G20+H20+I20+J20)/E20)*100</x:f>
        <x:v>1.9634630197508971</x:v>
      </x:c>
      <x:c r="O20" s="6">
        <x:f>SUM((G20+H20+I20+J20)/E20)*100*3</x:f>
        <x:v>5.8903890592526915</x:v>
      </x:c>
      <x:c r="P20" s="49"/>
      <x:c r="R20" s="50"/>
      <x:c r="T20" s="49"/>
      <x:c r="V20" s="50"/>
    </x:row>
    <x:row r="21" spans="2:22" customHeight="1">
      <x:c r="B21" s="12" t="s">
        <x:v>99</x:v>
      </x:c>
      <x:c r="D21" s="11">
        <x:f>SUM(D6,D7,D8,D10,D11,D12)/6</x:f>
        <x:v>13240.833333333334</x:v>
      </x:c>
      <x:c r="E21" s="11">
        <x:f>SUM(E6,E7,E8,E10,E11,E12)/6</x:f>
        <x:v>10990.666666666666</x:v>
      </x:c>
      <x:c r="G21" s="11">
        <x:f>SUM(G6,G7,G8,G10,G11,G12)/6</x:f>
        <x:v>134.33333333333334</x:v>
      </x:c>
      <x:c r="H21" s="11">
        <x:f>SUM(H6,H7,H8,H10,H11,H12)/6</x:f>
        <x:v>0.5</x:v>
      </x:c>
      <x:c r="I21" s="11">
        <x:f>SUM(I6,I7,I8,I10,I11,I12)/6</x:f>
        <x:v>0.33333333333333331</x:v>
      </x:c>
      <x:c r="J21" s="11">
        <x:f>SUM(J12,J11,J10,J8,J7,J6)/6</x:f>
        <x:v>0.66666666666666663</x:v>
      </x:c>
      <x:c r="K21" s="11">
        <x:f>SUM((G21+H21+I21+J21)/E21)*100</x:f>
        <x:v>1.2358971248331918</x:v>
      </x:c>
      <x:c r="O21" s="6">
        <x:f>SUM((G21+H21+I21+J21)/E21)*100*3</x:f>
        <x:v>3.7076913744995754</x:v>
      </x:c>
      <x:c r="P21" s="49"/>
      <x:c r="R21" s="50"/>
      <x:c r="T21" s="49"/>
      <x:c r="V21" s="50"/>
    </x:row>
    <x:row r="22" spans="16:22" customHeight="1">
      <x:c r="P22" s="49"/>
      <x:c r="R22" s="50"/>
      <x:c r="T22" s="49"/>
      <x:c r="V22" s="50"/>
    </x:row>
    <x:row r="23" spans="1:22" customHeight="1">
      <x:c r="A23" s="11" t="s">
        <x:v>52</x:v>
      </x:c>
      <x:c r="B23" s="11" t="s">
        <x:v>23</x:v>
      </x:c>
      <x:c r="D23" s="11">
        <x:f>SUM(D11,D12)</x:f>
        <x:v>707</x:v>
      </x:c>
      <x:c r="E23" s="11">
        <x:f>SUM(E12,E11)</x:f>
        <x:v>508</x:v>
      </x:c>
      <x:c r="F23" s="11">
        <x:f>SUM(F12,F11)</x:f>
        <x:v>19</x:v>
      </x:c>
      <x:c r="G23" s="11">
        <x:f>SUM(G12,G11)</x:f>
        <x:v>18</x:v>
      </x:c>
      <x:c r="H23" s="11">
        <x:f>SUM(H12,H11)</x:f>
        <x:v>0</x:v>
      </x:c>
      <x:c r="I23" s="11">
        <x:f>SUM(I12,I11)</x:f>
        <x:v>2</x:v>
      </x:c>
      <x:c r="J23" s="11">
        <x:f>SUM(J12,J11)</x:f>
        <x:v>1</x:v>
      </x:c>
      <x:c r="K23" s="11">
        <x:f>SUM((G23+H23+I23+J23)/E23)*100</x:f>
        <x:v>4.1338582677165361</x:v>
      </x:c>
      <x:c r="L23" s="11">
        <x:f>SUM(F23/E23*100)</x:f>
        <x:v>3.7401574803149611</x:v>
      </x:c>
      <x:c r="O23" s="6">
        <x:f>SUM((G23+H23+I23+J23)/E23)*100*3</x:f>
        <x:v>12.401574803149607</x:v>
      </x:c>
      <x:c r="P23" s="49">
        <x:f>SUM(F23/E23*100)*3</x:f>
        <x:v>11.220472440944883</x:v>
      </x:c>
      <x:c r="R23" s="50"/>
      <x:c r="T23" s="49"/>
      <x:c r="V23" s="50"/>
    </x:row>
    <x:row r="24" spans="2:22" customHeight="1">
      <x:c r="B24" s="12" t="s">
        <x:v>29</x:v>
      </x:c>
      <x:c r="D24" s="11">
        <x:f>SUM(D11,D12)/2</x:f>
        <x:v>353.5</x:v>
      </x:c>
      <x:c r="E24" s="11">
        <x:f>SUM(E12,E11)/2</x:f>
        <x:v>254</x:v>
      </x:c>
      <x:c r="F24" s="11">
        <x:f>SUM(F12,F11)/2</x:f>
        <x:v>9.5</x:v>
      </x:c>
      <x:c r="G24" s="11">
        <x:f>SUM(G12,G11)/2</x:f>
        <x:v>9</x:v>
      </x:c>
      <x:c r="H24" s="11">
        <x:f>SUM(H12,H11)/2</x:f>
        <x:v>0</x:v>
      </x:c>
      <x:c r="I24" s="11">
        <x:f>SUM(I12,I11)/2</x:f>
        <x:v>1</x:v>
      </x:c>
      <x:c r="J24" s="11">
        <x:f>SUM(J12,J11)/2</x:f>
        <x:v>0.5</x:v>
      </x:c>
      <x:c r="K24" s="11">
        <x:f>SUM((G24+H24+I24+J24)/E24)*100</x:f>
        <x:v>4.1338582677165361</x:v>
      </x:c>
      <x:c r="L24" s="11">
        <x:f>SUM(F24/E24*100)</x:f>
        <x:v>3.7401574803149611</x:v>
      </x:c>
      <x:c r="O24" s="6">
        <x:f>SUM((G24+H24+I24+J24)/E24)*100*3</x:f>
        <x:v>12.401574803149607</x:v>
      </x:c>
      <x:c r="P24" s="49">
        <x:f>SUM(F23/E23*100)*3</x:f>
        <x:v>11.220472440944883</x:v>
      </x:c>
      <x:c r="R24" s="50"/>
      <x:c r="T24" s="49"/>
      <x:c r="V24" s="50"/>
    </x:row>
    <x:row r="25" spans="16:22" customHeight="1">
      <x:c r="P25" s="49"/>
      <x:c r="R25" s="50"/>
      <x:c r="T25" s="49"/>
      <x:c r="V25" s="50"/>
    </x:row>
    <x:row r="26" spans="1:22" customHeight="1">
      <x:c r="A26" s="11" t="s">
        <x:v>50</x:v>
      </x:c>
      <x:c r="P26" s="49"/>
      <x:c r="R26" s="50"/>
      <x:c r="T26" s="49"/>
      <x:c r="V26" s="50"/>
    </x:row>
    <x:row r="27" spans="1:25" customHeight="1">
      <x:c r="A27" s="38" t="s">
        <x:v>151</x:v>
      </x:c>
      <x:c r="B27" s="36" t="s">
        <x:v>35</x:v>
      </x:c>
      <x:c r="C27" s="37" t="s">
        <x:v>114</x:v>
      </x:c>
      <x:c r="D27" s="38">
        <x:v>4666</x:v>
      </x:c>
      <x:c r="E27" s="38">
        <x:v>3840</x:v>
      </x:c>
      <x:c r="F27" s="38">
        <x:v>53</x:v>
      </x:c>
      <x:c r="G27" s="38">
        <x:v>42</x:v>
      </x:c>
      <x:c r="H27" s="38">
        <x:v>29</x:v>
      </x:c>
      <x:c r="I27" s="38">
        <x:v>18</x:v>
      </x:c>
      <x:c r="J27" s="38">
        <x:v>10</x:v>
      </x:c>
      <x:c r="K27" s="22">
        <x:f t="shared" ref="K27:K29" si="1">SUM((G27+I27+J27+H27)/E27)*100</x:f>
        <x:v>2.578125</x:v>
      </x:c>
      <x:c r="L27" s="22">
        <x:f t="shared" ref="L27:L29" si="2">SUM(F27/E27)*100</x:f>
        <x:v>1.3802083333333333</x:v>
      </x:c>
      <x:c r="M27" s="23" t="s">
        <x:v>119</x:v>
      </x:c>
      <x:c r="N27" s="40"/>
      <x:c r="P27" s="49"/>
      <x:c r="R27" s="50"/>
      <x:c r="T27" s="49"/>
      <x:c r="U27" s="6" t="s">
        <x:v>0</x:v>
      </x:c>
      <x:c r="V27" s="50"/>
      <x:c r="Y27" s="4" t="s">
        <x:v>86</x:v>
      </x:c>
    </x:row>
    <x:row r="28" spans="1:22" customHeight="1">
      <x:c r="A28" s="38" t="s">
        <x:v>151</x:v>
      </x:c>
      <x:c r="B28" s="36" t="s">
        <x:v>102</x:v>
      </x:c>
      <x:c r="C28" s="37" t="s">
        <x:v>114</x:v>
      </x:c>
      <x:c r="D28" s="38">
        <x:v>4145</x:v>
      </x:c>
      <x:c r="E28" s="38">
        <x:v>3407</x:v>
      </x:c>
      <x:c r="F28" s="38">
        <x:v>42</x:v>
      </x:c>
      <x:c r="G28" s="38">
        <x:v>35</x:v>
      </x:c>
      <x:c r="H28" s="38">
        <x:v>22</x:v>
      </x:c>
      <x:c r="I28" s="38">
        <x:v>25</x:v>
      </x:c>
      <x:c r="J28" s="38">
        <x:v>8</x:v>
      </x:c>
      <x:c r="K28" s="22">
        <x:f t="shared" si="1"/>
        <x:v>2.6416201937188144</x:v>
      </x:c>
      <x:c r="L28" s="22">
        <x:f t="shared" si="2"/>
        <x:v>1.2327560904021133</x:v>
      </x:c>
      <x:c r="M28" s="23" t="s">
        <x:v>119</x:v>
      </x:c>
      <x:c r="N28" s="40"/>
      <x:c r="P28" s="49" t="s">
        <x:v>12</x:v>
      </x:c>
      <x:c r="R28" s="50" t="s">
        <x:v>16</x:v>
      </x:c>
      <x:c r="T28" s="49" t="s">
        <x:v>12</x:v>
      </x:c>
      <x:c r="V28" s="50" t="s">
        <x:v>16</x:v>
      </x:c>
    </x:row>
    <x:row r="29" spans="1:23" customHeight="1">
      <x:c r="A29" s="38" t="s">
        <x:v>151</x:v>
      </x:c>
      <x:c r="B29" s="36" t="s">
        <x:v>67</x:v>
      </x:c>
      <x:c r="C29" s="37" t="s">
        <x:v>127</x:v>
      </x:c>
      <x:c r="D29" s="38">
        <x:v>741</x:v>
      </x:c>
      <x:c r="E29" s="38">
        <x:v>417</x:v>
      </x:c>
      <x:c r="F29" s="38">
        <x:v>36</x:v>
      </x:c>
      <x:c r="G29" s="38">
        <x:v>30</x:v>
      </x:c>
      <x:c r="H29" s="38">
        <x:v>16</x:v>
      </x:c>
      <x:c r="I29" s="38">
        <x:v>25</x:v>
      </x:c>
      <x:c r="J29" s="38">
        <x:v>4</x:v>
      </x:c>
      <x:c r="K29" s="22">
        <x:f t="shared" si="1"/>
        <x:v>17.985611510791365</x:v>
      </x:c>
      <x:c r="L29" s="22">
        <x:f t="shared" si="2"/>
        <x:v>8.6330935251798557</x:v>
      </x:c>
      <x:c r="M29" s="23" t="s">
        <x:v>119</x:v>
      </x:c>
      <x:c r="N29" s="40"/>
      <x:c r="P29" s="49" t="s">
        <x:v>39</x:v>
      </x:c>
      <x:c r="Q29" s="6" t="s">
        <x:v>51</x:v>
      </x:c>
      <x:c r="R29" s="50" t="s">
        <x:v>39</x:v>
      </x:c>
      <x:c r="S29" s="6" t="s">
        <x:v>51</x:v>
      </x:c>
      <x:c r="T29" s="49" t="s">
        <x:v>39</x:v>
      </x:c>
      <x:c r="U29" s="6" t="s">
        <x:v>51</x:v>
      </x:c>
      <x:c r="V29" s="50" t="s">
        <x:v>39</x:v>
      </x:c>
      <x:c r="W29" s="6" t="s">
        <x:v>51</x:v>
      </x:c>
    </x:row>
    <x:row r="30" spans="1:23" customHeight="1">
      <x:c r="A30" s="38" t="s">
        <x:v>151</x:v>
      </x:c>
      <x:c r="B30" s="36" t="s">
        <x:v>38</x:v>
      </x:c>
      <x:c r="C30" s="37" t="s">
        <x:v>127</x:v>
      </x:c>
      <x:c r="D30" s="38">
        <x:v>437</x:v>
      </x:c>
      <x:c r="E30" s="38">
        <x:v>346</x:v>
      </x:c>
      <x:c r="F30" s="38">
        <x:v>8</x:v>
      </x:c>
      <x:c r="G30" s="38">
        <x:v>9</x:v>
      </x:c>
      <x:c r="H30" s="38">
        <x:v>12</x:v>
      </x:c>
      <x:c r="I30" s="38">
        <x:v>5</x:v>
      </x:c>
      <x:c r="J30" s="38">
        <x:v>4</x:v>
      </x:c>
      <x:c r="K30" s="22">
        <x:f>SUM((G30+I30+J30+H30)/E30)*100</x:f>
        <x:v>8.6705202312138727</x:v>
      </x:c>
      <x:c r="L30" s="22">
        <x:f>SUM(F30/E30)*100</x:f>
        <x:v>2.3121387283236992</x:v>
      </x:c>
      <x:c r="M30" s="23" t="s">
        <x:v>119</x:v>
      </x:c>
      <x:c r="N30" s="40"/>
      <x:c r="P30" s="49" t="s">
        <x:v>47</x:v>
      </x:c>
      <x:c r="Q30" s="6" t="s">
        <x:v>84</x:v>
      </x:c>
      <x:c r="R30" s="50" t="s">
        <x:v>81</x:v>
      </x:c>
      <x:c r="S30" s="6" t="s">
        <x:v>42</x:v>
      </x:c>
      <x:c r="T30" s="49" t="s">
        <x:v>44</x:v>
      </x:c>
      <x:c r="U30" s="6" t="s">
        <x:v>54</x:v>
      </x:c>
      <x:c r="V30" s="50" t="s">
        <x:v>56</x:v>
      </x:c>
      <x:c r="W30" s="6" t="s">
        <x:v>82</x:v>
      </x:c>
    </x:row>
    <x:row r="31" spans="2:22" customHeight="1">
      <x:c r="B31" s="12" t="s">
        <x:v>45</x:v>
      </x:c>
      <x:c r="E31" s="4">
        <x:f>SUM(E30,E27:E28)</x:f>
        <x:v>7593</x:v>
      </x:c>
      <x:c r="G31" s="11">
        <x:f>SUM(G30,G27:G28)</x:f>
        <x:v>86</x:v>
      </x:c>
      <x:c r="H31" s="4">
        <x:f>SUM(H30,H27:H28)</x:f>
        <x:v>63</x:v>
      </x:c>
      <x:c r="I31" s="4">
        <x:f>SUM(I30,I27:I28)</x:f>
        <x:v>48</x:v>
      </x:c>
      <x:c r="J31" s="4">
        <x:f>SUM(J30,J27:J28)</x:f>
        <x:v>22</x:v>
      </x:c>
      <x:c r="K31" s="4">
        <x:f>SUM((G31+I31+J31+H31)/E31)*100</x:f>
        <x:v>2.8842354800474124</x:v>
      </x:c>
      <x:c r="N31" s="10" t="s">
        <x:v>17</x:v>
      </x:c>
      <x:c r="P31" s="49"/>
      <x:c r="R31" s="50"/>
      <x:c r="T31" s="49"/>
      <x:c r="V31" s="50"/>
    </x:row>
    <x:row r="32" spans="2:25" customHeight="1">
      <x:c r="B32" s="12" t="s">
        <x:v>25</x:v>
      </x:c>
      <x:c r="D32" s="11">
        <x:f>SUM(D27:D30)</x:f>
        <x:v>9989</x:v>
      </x:c>
      <x:c r="E32" s="11">
        <x:f>SUM(E27:E30)</x:f>
        <x:v>8010</x:v>
      </x:c>
      <x:c r="F32" s="11">
        <x:f>SUM(F27:F30)</x:f>
        <x:v>139</x:v>
      </x:c>
      <x:c r="G32" s="11">
        <x:f>SUM(G27:G30)</x:f>
        <x:v>116</x:v>
      </x:c>
      <x:c r="H32" s="11">
        <x:f>SUM(H27:H30)</x:f>
        <x:v>79</x:v>
      </x:c>
      <x:c r="I32" s="11">
        <x:f>SUM(I27:I30)</x:f>
        <x:v>73</x:v>
      </x:c>
      <x:c r="J32" s="11">
        <x:f>SUM(J27:J30)</x:f>
        <x:v>26</x:v>
      </x:c>
      <x:c r="K32" s="11">
        <x:f>SUM((G32+I32+J32+H32)/E32)*100</x:f>
        <x:v>3.6704119850187267</x:v>
      </x:c>
      <x:c r="L32" s="11">
        <x:f>SUM(F32/E32)*100</x:f>
        <x:v>1.735330836454432</x:v>
      </x:c>
      <x:c r="N32" s="44">
        <x:f>SUM(K27:K30)/4</x:f>
        <x:v>7.9689692339310128</x:v>
      </x:c>
      <x:c r="P32" s="49">
        <x:f>N32/Q18</x:f>
        <x:v>1.6596472536211109</x:v>
      </x:c>
      <x:c r="Q32" s="6">
        <x:f>N32/Q19</x:f>
        <x:v>3.2112203989945054</x:v>
      </x:c>
      <x:c r="R32" s="50">
        <x:f>((N32-Q18)/Q18)*100</x:f>
        <x:v>65.964725362111082</x:v>
      </x:c>
      <x:c r="S32" s="6">
        <x:f>((N32-Q19)/Q19)*100</x:f>
        <x:v>221.12203989945053</x:v>
      </x:c>
      <x:c r="T32" s="49">
        <x:f>K32/K18</x:f>
        <x:v>1.8693563097941044</x:v>
      </x:c>
      <x:c r="U32" s="6">
        <x:f>K32/K19</x:f>
        <x:v>2.9698361710438639</x:v>
      </x:c>
      <x:c r="V32" s="50">
        <x:f>((K32-K18)/K18)*100</x:f>
        <x:v>86.935630979410448</x:v>
      </x:c>
      <x:c r="W32" s="6">
        <x:f>((K32-K19)/K19)*100</x:f>
        <x:v>196.98361710438638</x:v>
      </x:c>
      <x:c r="Y32" s="4">
        <x:f>K31/K89</x:f>
        <x:v>2.3337180919784855</x:v>
      </x:c>
    </x:row>
    <x:row r="33" spans="2:22" customHeight="1">
      <x:c r="B33" s="12" t="s">
        <x:v>94</x:v>
      </x:c>
      <x:c r="D33" s="11">
        <x:f>SUM(D27:D30)/4</x:f>
        <x:v>2497.25</x:v>
      </x:c>
      <x:c r="E33" s="11">
        <x:f>SUM(E27:E30)/4</x:f>
        <x:v>2002.5</x:v>
      </x:c>
      <x:c r="F33" s="11">
        <x:f>SUM(F27:F30)/4</x:f>
        <x:v>34.75</x:v>
      </x:c>
      <x:c r="G33" s="11">
        <x:f>SUM(G27:G30)/4</x:f>
        <x:v>29</x:v>
      </x:c>
      <x:c r="H33" s="11">
        <x:f>SUM(H27:H30)/4</x:f>
        <x:v>19.75</x:v>
      </x:c>
      <x:c r="I33" s="11">
        <x:f>SUM(I27:I30)/4</x:f>
        <x:v>18.25</x:v>
      </x:c>
      <x:c r="J33" s="11">
        <x:f>SUM(J27:J30)/4</x:f>
        <x:v>6.5</x:v>
      </x:c>
      <x:c r="K33" s="11">
        <x:f>SUM((G33+I33+J33+H33)/E33)*100</x:f>
        <x:v>3.6704119850187267</x:v>
      </x:c>
      <x:c r="L33" s="11">
        <x:f>SUM(F33/E33)*100</x:f>
        <x:v>1.735330836454432</x:v>
      </x:c>
      <x:c r="P33" s="49"/>
      <x:c r="R33" s="50"/>
      <x:c r="T33" s="49"/>
      <x:c r="V33" s="50"/>
    </x:row>
    <x:row r="34" spans="16:22" customHeight="1">
      <x:c r="P34" s="49"/>
      <x:c r="R34" s="50"/>
      <x:c r="T34" s="49"/>
      <x:c r="V34" s="50"/>
    </x:row>
    <x:row r="35" spans="1:22" customHeight="1">
      <x:c r="A35" s="9" t="s">
        <x:v>60</x:v>
      </x:c>
      <x:c r="P35" s="49"/>
      <x:c r="R35" s="50"/>
      <x:c r="T35" s="49"/>
      <x:c r="V35" s="50"/>
    </x:row>
    <x:row r="36" spans="1:22" customHeight="1">
      <x:c r="A36" s="38" t="s">
        <x:v>153</x:v>
      </x:c>
      <x:c r="B36" s="36" t="s">
        <x:v>35</x:v>
      </x:c>
      <x:c r="C36" s="37" t="s">
        <x:v>114</x:v>
      </x:c>
      <x:c r="D36" s="38">
        <x:v>4679</x:v>
      </x:c>
      <x:c r="E36" s="38">
        <x:v>3840</x:v>
      </x:c>
      <x:c r="F36" s="38">
        <x:v>53</x:v>
      </x:c>
      <x:c r="G36" s="38">
        <x:v>42</x:v>
      </x:c>
      <x:c r="H36" s="38">
        <x:v>29</x:v>
      </x:c>
      <x:c r="I36" s="38">
        <x:v>18</x:v>
      </x:c>
      <x:c r="J36" s="38">
        <x:v>10</x:v>
      </x:c>
      <x:c r="K36" s="45">
        <x:f t="shared" ref="K36:K39" si="3">SUM((G36+I36+J36+H36)/E36)*100</x:f>
        <x:v>2.578125</x:v>
      </x:c>
      <x:c r="L36" s="45">
        <x:f t="shared" ref="L36:L39" si="4">SUM(F36/E36)*100</x:f>
        <x:v>1.3802083333333333</x:v>
      </x:c>
      <x:c r="M36" s="23" t="s">
        <x:v>119</x:v>
      </x:c>
      <x:c r="P36" s="49"/>
      <x:c r="R36" s="50"/>
      <x:c r="T36" s="49"/>
      <x:c r="V36" s="50"/>
    </x:row>
    <x:row r="37" spans="1:22" customHeight="1">
      <x:c r="A37" s="38" t="s">
        <x:v>153</x:v>
      </x:c>
      <x:c r="B37" s="36" t="s">
        <x:v>102</x:v>
      </x:c>
      <x:c r="C37" s="37" t="s">
        <x:v>114</x:v>
      </x:c>
      <x:c r="D37" s="38">
        <x:v>4156</x:v>
      </x:c>
      <x:c r="E37" s="38">
        <x:v>3407</x:v>
      </x:c>
      <x:c r="F37" s="38">
        <x:v>42</x:v>
      </x:c>
      <x:c r="G37" s="38">
        <x:v>35</x:v>
      </x:c>
      <x:c r="H37" s="38">
        <x:v>22</x:v>
      </x:c>
      <x:c r="I37" s="38">
        <x:v>25</x:v>
      </x:c>
      <x:c r="J37" s="38">
        <x:v>8</x:v>
      </x:c>
      <x:c r="K37" s="45">
        <x:f t="shared" si="3"/>
        <x:v>2.6416201937188144</x:v>
      </x:c>
      <x:c r="L37" s="45">
        <x:f t="shared" si="4"/>
        <x:v>1.2327560904021133</x:v>
      </x:c>
      <x:c r="M37" s="23" t="s">
        <x:v>119</x:v>
      </x:c>
      <x:c r="P37" s="49" t="s">
        <x:v>12</x:v>
      </x:c>
      <x:c r="R37" s="50" t="s">
        <x:v>16</x:v>
      </x:c>
      <x:c r="T37" s="49" t="s">
        <x:v>12</x:v>
      </x:c>
      <x:c r="V37" s="50" t="s">
        <x:v>16</x:v>
      </x:c>
    </x:row>
    <x:row r="38" spans="1:23" customHeight="1">
      <x:c r="A38" s="38" t="s">
        <x:v>153</x:v>
      </x:c>
      <x:c r="B38" s="36" t="s">
        <x:v>67</x:v>
      </x:c>
      <x:c r="C38" s="37" t="s">
        <x:v>127</x:v>
      </x:c>
      <x:c r="D38" s="38">
        <x:v>760</x:v>
      </x:c>
      <x:c r="E38" s="38">
        <x:v>420</x:v>
      </x:c>
      <x:c r="F38" s="38">
        <x:v>36</x:v>
      </x:c>
      <x:c r="G38" s="38">
        <x:v>30</x:v>
      </x:c>
      <x:c r="H38" s="38">
        <x:v>16</x:v>
      </x:c>
      <x:c r="I38" s="38">
        <x:v>25</x:v>
      </x:c>
      <x:c r="J38" s="38">
        <x:v>4</x:v>
      </x:c>
      <x:c r="K38" s="45">
        <x:f t="shared" si="3"/>
        <x:v>17.857142857142858</x:v>
      </x:c>
      <x:c r="L38" s="45">
        <x:f t="shared" si="4"/>
        <x:v>8.5714285714285712</x:v>
      </x:c>
      <x:c r="M38" s="23" t="s">
        <x:v>119</x:v>
      </x:c>
      <x:c r="P38" s="49" t="s">
        <x:v>39</x:v>
      </x:c>
      <x:c r="Q38" s="6" t="s">
        <x:v>51</x:v>
      </x:c>
      <x:c r="R38" s="50" t="s">
        <x:v>39</x:v>
      </x:c>
      <x:c r="S38" s="6" t="s">
        <x:v>51</x:v>
      </x:c>
      <x:c r="T38" s="49" t="s">
        <x:v>39</x:v>
      </x:c>
      <x:c r="U38" s="6" t="s">
        <x:v>51</x:v>
      </x:c>
      <x:c r="V38" s="50" t="s">
        <x:v>39</x:v>
      </x:c>
      <x:c r="W38" s="6" t="s">
        <x:v>51</x:v>
      </x:c>
    </x:row>
    <x:row r="39" spans="1:23" customHeight="1">
      <x:c r="A39" s="38" t="s">
        <x:v>153</x:v>
      </x:c>
      <x:c r="B39" s="36" t="s">
        <x:v>38</x:v>
      </x:c>
      <x:c r="C39" s="37" t="s">
        <x:v>127</x:v>
      </x:c>
      <x:c r="D39" s="38">
        <x:v>553</x:v>
      </x:c>
      <x:c r="E39" s="38">
        <x:v>390</x:v>
      </x:c>
      <x:c r="F39" s="38">
        <x:v>15</x:v>
      </x:c>
      <x:c r="G39" s="38">
        <x:v>37</x:v>
      </x:c>
      <x:c r="H39" s="38">
        <x:v>12</x:v>
      </x:c>
      <x:c r="I39" s="38">
        <x:v>7</x:v>
      </x:c>
      <x:c r="J39" s="38">
        <x:v>4</x:v>
      </x:c>
      <x:c r="K39" s="45">
        <x:f t="shared" si="3"/>
        <x:v>15.384615384615385</x:v>
      </x:c>
      <x:c r="L39" s="45">
        <x:f t="shared" si="4"/>
        <x:v>3.8461538461538463</x:v>
      </x:c>
      <x:c r="M39" s="23" t="s">
        <x:v>119</x:v>
      </x:c>
      <x:c r="P39" s="49" t="s">
        <x:v>47</x:v>
      </x:c>
      <x:c r="Q39" s="6" t="s">
        <x:v>84</x:v>
      </x:c>
      <x:c r="R39" s="50" t="s">
        <x:v>81</x:v>
      </x:c>
      <x:c r="S39" s="6" t="s">
        <x:v>42</x:v>
      </x:c>
      <x:c r="T39" s="49" t="s">
        <x:v>44</x:v>
      </x:c>
      <x:c r="U39" s="6" t="s">
        <x:v>54</x:v>
      </x:c>
      <x:c r="V39" s="50" t="s">
        <x:v>56</x:v>
      </x:c>
      <x:c r="W39" s="6" t="s">
        <x:v>82</x:v>
      </x:c>
    </x:row>
    <x:row r="40" spans="2:22" customHeight="1">
      <x:c r="B40" s="12" t="s">
        <x:v>45</x:v>
      </x:c>
      <x:c r="E40" s="11">
        <x:f>SUM(E39,E36:E37)</x:f>
        <x:v>7637</x:v>
      </x:c>
      <x:c r="G40" s="4">
        <x:f>SUM(G39,G36:G37)</x:f>
        <x:v>114</x:v>
      </x:c>
      <x:c r="H40" s="4">
        <x:f>SUM(H39,H36:H37)</x:f>
        <x:v>63</x:v>
      </x:c>
      <x:c r="I40" s="4">
        <x:f>SUM(I39,I36:I37)</x:f>
        <x:v>50</x:v>
      </x:c>
      <x:c r="J40" s="4">
        <x:f>SUM(J39,J36:J37)</x:f>
        <x:v>22</x:v>
      </x:c>
      <x:c r="K40" s="4">
        <x:f>SUM((G40+I40+J40+H40)/E40)*100</x:f>
        <x:v>3.2604425821657719</x:v>
      </x:c>
      <x:c r="P40" s="49"/>
      <x:c r="R40" s="50"/>
      <x:c r="T40" s="49"/>
      <x:c r="V40" s="50"/>
    </x:row>
    <x:row r="41" spans="2:25" customHeight="1">
      <x:c r="B41" s="12" t="s">
        <x:v>25</x:v>
      </x:c>
      <x:c r="D41" s="9">
        <x:f>SUM(D36:D39)</x:f>
        <x:v>10148</x:v>
      </x:c>
      <x:c r="E41" s="9">
        <x:f>SUM(E36:E39)</x:f>
        <x:v>8057</x:v>
      </x:c>
      <x:c r="F41" s="9">
        <x:f>SUM(F36:F39)</x:f>
        <x:v>146</x:v>
      </x:c>
      <x:c r="G41" s="9">
        <x:f>SUM(G36:G39)</x:f>
        <x:v>144</x:v>
      </x:c>
      <x:c r="H41" s="9">
        <x:f>SUM(H36:H39)</x:f>
        <x:v>79</x:v>
      </x:c>
      <x:c r="I41" s="9">
        <x:f>SUM(I36:I39)</x:f>
        <x:v>75</x:v>
      </x:c>
      <x:c r="J41" s="9">
        <x:f>SUM(J36:J39)</x:f>
        <x:v>26</x:v>
      </x:c>
      <x:c r="K41" s="9">
        <x:f>SUM((G41+I41+J41+H41)/E41)*100</x:f>
        <x:v>4.0213478962392948</x:v>
      </x:c>
      <x:c r="L41" s="9">
        <x:f>SUM(F41/E41)*100</x:f>
        <x:v>1.8120888668238799</x:v>
      </x:c>
      <x:c r="N41" s="44">
        <x:f>SUM(K36:K39)/4</x:f>
        <x:v>9.6153758588692639</x:v>
      </x:c>
      <x:c r="P41" s="49">
        <x:f>N41/Q18</x:f>
        <x:v>2.002534037747203</x:v>
      </x:c>
      <x:c r="Q41" s="6">
        <x:f>N41/Q19</x:f>
        <x:v>3.8746656180486889</x:v>
      </x:c>
      <x:c r="R41" s="50">
        <x:f>((N41-Q18)/Q18)*100</x:f>
        <x:v>100.25340377472027</x:v>
      </x:c>
      <x:c r="S41" s="6">
        <x:f>((N41-Q19)/Q19)*100</x:f>
        <x:v>287.46656180486889</x:v>
      </x:c>
      <x:c r="T41" s="49">
        <x:f>K41/K18</x:f>
        <x:v>2.048089450011378</x:v>
      </x:c>
      <x:c r="U41" s="6">
        <x:f>K41/K19</x:f>
        <x:v>3.2537885358233627</x:v>
      </x:c>
      <x:c r="V41" s="50">
        <x:f>((K41-K18)/K18)*100</x:f>
        <x:v>104.80894500113777</x:v>
      </x:c>
      <x:c r="W41" s="6">
        <x:f>((K41-K19)/K19)*100</x:f>
        <x:v>225.37885358233626</x:v>
      </x:c>
      <x:c r="Y41" s="4">
        <x:f>K40/K89</x:f>
        <x:v>2.6381181059918974</x:v>
      </x:c>
    </x:row>
    <x:row r="42" spans="2:22" customHeight="1">
      <x:c r="B42" s="12" t="s">
        <x:v>94</x:v>
      </x:c>
      <x:c r="D42" s="9">
        <x:f>SUM(D36:D39)/4</x:f>
        <x:v>2537</x:v>
      </x:c>
      <x:c r="E42" s="9">
        <x:f>SUM(E36:E39)/4</x:f>
        <x:v>2014.25</x:v>
      </x:c>
      <x:c r="F42" s="9">
        <x:f>SUM(F36:F39)/4</x:f>
        <x:v>36.5</x:v>
      </x:c>
      <x:c r="G42" s="9">
        <x:f>SUM(G36:G39)/4</x:f>
        <x:v>36</x:v>
      </x:c>
      <x:c r="H42" s="9">
        <x:f>SUM(H36:H39)/4</x:f>
        <x:v>19.75</x:v>
      </x:c>
      <x:c r="I42" s="9">
        <x:f>SUM(I36:I39)/4</x:f>
        <x:v>18.75</x:v>
      </x:c>
      <x:c r="J42" s="9">
        <x:f>SUM(J36:J39)/4</x:f>
        <x:v>6.5</x:v>
      </x:c>
      <x:c r="K42" s="9">
        <x:f>SUM((G42+I42+J42+H42)/E42)*100</x:f>
        <x:v>4.0213478962392948</x:v>
      </x:c>
      <x:c r="L42" s="9">
        <x:f>SUM(F42/E42)*100</x:f>
        <x:v>1.8120888668238799</x:v>
      </x:c>
      <x:c r="P42" s="49"/>
      <x:c r="R42" s="50"/>
      <x:c r="T42" s="49"/>
      <x:c r="V42" s="50"/>
    </x:row>
    <x:row r="43" spans="16:22" customHeight="1">
      <x:c r="P43" s="49"/>
      <x:c r="R43" s="50"/>
      <x:c r="T43" s="49"/>
      <x:c r="V43" s="50"/>
    </x:row>
    <x:row r="44" spans="1:22" customHeight="1">
      <x:c r="A44" s="8" t="s">
        <x:v>85</x:v>
      </x:c>
      <x:c r="P44" s="49"/>
      <x:c r="R44" s="50"/>
      <x:c r="T44" s="49"/>
      <x:c r="V44" s="50"/>
    </x:row>
    <x:row r="45" spans="1:22" customHeight="1">
      <x:c r="A45" s="38" t="s">
        <x:v>150</x:v>
      </x:c>
      <x:c r="B45" s="36" t="s">
        <x:v>36</x:v>
      </x:c>
      <x:c r="C45" s="37" t="s">
        <x:v>114</x:v>
      </x:c>
      <x:c r="D45" s="38">
        <x:v>496</x:v>
      </x:c>
      <x:c r="E45" s="38">
        <x:v>349</x:v>
      </x:c>
      <x:c r="F45" s="38">
        <x:v>14</x:v>
      </x:c>
      <x:c r="G45" s="38">
        <x:v>15</x:v>
      </x:c>
      <x:c r="H45" s="38">
        <x:v>12</x:v>
      </x:c>
      <x:c r="I45" s="38">
        <x:v>5</x:v>
      </x:c>
      <x:c r="J45" s="38">
        <x:v>4</x:v>
      </x:c>
      <x:c r="K45" s="46">
        <x:f t="shared" ref="K45:K49" si="5">SUM((G45+I45+J45+H45)/E45)*100</x:f>
        <x:v>10.315186246418339</x:v>
      </x:c>
      <x:c r="L45" s="46">
        <x:f t="shared" ref="L45:L49" si="6">SUM(F45/E45)*100</x:f>
        <x:v>4.0114613180515759</x:v>
      </x:c>
      <x:c r="M45" s="23" t="s">
        <x:v>122</x:v>
      </x:c>
      <x:c r="P45" s="49"/>
      <x:c r="R45" s="50"/>
      <x:c r="T45" s="49"/>
      <x:c r="V45" s="50"/>
    </x:row>
    <x:row r="46" spans="1:22" customHeight="1">
      <x:c r="A46" s="38" t="s">
        <x:v>150</x:v>
      </x:c>
      <x:c r="B46" s="36" t="s">
        <x:v>35</x:v>
      </x:c>
      <x:c r="C46" s="37" t="s">
        <x:v>114</x:v>
      </x:c>
      <x:c r="D46" s="38">
        <x:v>4697</x:v>
      </x:c>
      <x:c r="E46" s="38">
        <x:v>3867</x:v>
      </x:c>
      <x:c r="F46" s="38">
        <x:v>54</x:v>
      </x:c>
      <x:c r="G46" s="38">
        <x:v>43</x:v>
      </x:c>
      <x:c r="H46" s="38">
        <x:v>29</x:v>
      </x:c>
      <x:c r="I46" s="38">
        <x:v>19</x:v>
      </x:c>
      <x:c r="J46" s="38">
        <x:v>11</x:v>
      </x:c>
      <x:c r="K46" s="46">
        <x:f t="shared" si="5"/>
        <x:v>2.6377036462373935</x:v>
      </x:c>
      <x:c r="L46" s="46">
        <x:f t="shared" si="6"/>
        <x:v>1.3964313421256789</x:v>
      </x:c>
      <x:c r="M46" s="23" t="s">
        <x:v>122</x:v>
      </x:c>
      <x:c r="P46" s="49"/>
      <x:c r="R46" s="50"/>
      <x:c r="T46" s="49"/>
      <x:c r="V46" s="50"/>
    </x:row>
    <x:row r="47" spans="1:22" customHeight="1">
      <x:c r="A47" s="38" t="s">
        <x:v>150</x:v>
      </x:c>
      <x:c r="B47" s="36" t="s">
        <x:v>102</x:v>
      </x:c>
      <x:c r="C47" s="37" t="s">
        <x:v>114</x:v>
      </x:c>
      <x:c r="D47" s="38">
        <x:v>4172</x:v>
      </x:c>
      <x:c r="E47" s="38">
        <x:v>3418</x:v>
      </x:c>
      <x:c r="F47" s="38">
        <x:v>43</x:v>
      </x:c>
      <x:c r="G47" s="38">
        <x:v>36</x:v>
      </x:c>
      <x:c r="H47" s="38">
        <x:v>22</x:v>
      </x:c>
      <x:c r="I47" s="38">
        <x:v>26</x:v>
      </x:c>
      <x:c r="J47" s="38">
        <x:v>9</x:v>
      </x:c>
      <x:c r="K47" s="46">
        <x:f t="shared" si="5"/>
        <x:v>2.7208894090111175</x:v>
      </x:c>
      <x:c r="L47" s="46">
        <x:f t="shared" si="6"/>
        <x:v>1.2580456407255705</x:v>
      </x:c>
      <x:c r="M47" s="23" t="s">
        <x:v>122</x:v>
      </x:c>
      <x:c r="P47" s="49" t="s">
        <x:v>12</x:v>
      </x:c>
      <x:c r="R47" s="50" t="s">
        <x:v>16</x:v>
      </x:c>
      <x:c r="T47" s="49" t="s">
        <x:v>12</x:v>
      </x:c>
      <x:c r="V47" s="50" t="s">
        <x:v>16</x:v>
      </x:c>
    </x:row>
    <x:row r="48" spans="1:23" customHeight="1">
      <x:c r="A48" s="38" t="s">
        <x:v>150</x:v>
      </x:c>
      <x:c r="B48" s="36" t="s">
        <x:v>67</x:v>
      </x:c>
      <x:c r="C48" s="37" t="s">
        <x:v>127</x:v>
      </x:c>
      <x:c r="D48" s="38">
        <x:v>781</x:v>
      </x:c>
      <x:c r="E48" s="38">
        <x:v>425</x:v>
      </x:c>
      <x:c r="F48" s="38">
        <x:v>37</x:v>
      </x:c>
      <x:c r="G48" s="38">
        <x:v>32</x:v>
      </x:c>
      <x:c r="H48" s="38">
        <x:v>16</x:v>
      </x:c>
      <x:c r="I48" s="38">
        <x:v>27</x:v>
      </x:c>
      <x:c r="J48" s="38">
        <x:v>5</x:v>
      </x:c>
      <x:c r="K48" s="46">
        <x:f t="shared" si="5"/>
        <x:v>18.823529411764707</x:v>
      </x:c>
      <x:c r="L48" s="46">
        <x:f t="shared" si="6"/>
        <x:v>8.7058823529411757</x:v>
      </x:c>
      <x:c r="M48" s="23" t="s">
        <x:v>122</x:v>
      </x:c>
      <x:c r="P48" s="49" t="s">
        <x:v>39</x:v>
      </x:c>
      <x:c r="Q48" s="6" t="s">
        <x:v>51</x:v>
      </x:c>
      <x:c r="R48" s="50" t="s">
        <x:v>39</x:v>
      </x:c>
      <x:c r="S48" s="6" t="s">
        <x:v>51</x:v>
      </x:c>
      <x:c r="T48" s="49" t="s">
        <x:v>39</x:v>
      </x:c>
      <x:c r="U48" s="6" t="s">
        <x:v>51</x:v>
      </x:c>
      <x:c r="V48" s="50" t="s">
        <x:v>39</x:v>
      </x:c>
      <x:c r="W48" s="6" t="s">
        <x:v>51</x:v>
      </x:c>
    </x:row>
    <x:row r="49" spans="1:23" customHeight="1">
      <x:c r="A49" s="38" t="s">
        <x:v>150</x:v>
      </x:c>
      <x:c r="B49" s="36" t="s">
        <x:v>38</x:v>
      </x:c>
      <x:c r="C49" s="37" t="s">
        <x:v>127</x:v>
      </x:c>
      <x:c r="D49" s="38">
        <x:v>598</x:v>
      </x:c>
      <x:c r="E49" s="38">
        <x:v>408</x:v>
      </x:c>
      <x:c r="F49" s="38">
        <x:v>21</x:v>
      </x:c>
      <x:c r="G49" s="38">
        <x:v>20</x:v>
      </x:c>
      <x:c r="H49" s="38">
        <x:v>12</x:v>
      </x:c>
      <x:c r="I49" s="38">
        <x:v>8</x:v>
      </x:c>
      <x:c r="J49" s="38">
        <x:v>5</x:v>
      </x:c>
      <x:c r="K49" s="46">
        <x:f t="shared" si="5"/>
        <x:v>11.029411764705882</x:v>
      </x:c>
      <x:c r="L49" s="46">
        <x:f t="shared" si="6"/>
        <x:v>5.1470588235294112</x:v>
      </x:c>
      <x:c r="M49" s="23" t="s">
        <x:v>122</x:v>
      </x:c>
      <x:c r="P49" s="49" t="s">
        <x:v>47</x:v>
      </x:c>
      <x:c r="Q49" s="6" t="s">
        <x:v>84</x:v>
      </x:c>
      <x:c r="R49" s="50" t="s">
        <x:v>81</x:v>
      </x:c>
      <x:c r="S49" s="6" t="s">
        <x:v>42</x:v>
      </x:c>
      <x:c r="T49" s="49" t="s">
        <x:v>44</x:v>
      </x:c>
      <x:c r="U49" s="6" t="s">
        <x:v>54</x:v>
      </x:c>
      <x:c r="V49" s="50" t="s">
        <x:v>56</x:v>
      </x:c>
      <x:c r="W49" s="6" t="s">
        <x:v>82</x:v>
      </x:c>
    </x:row>
    <x:row r="50" spans="2:22" customHeight="1">
      <x:c r="B50" s="12" t="s">
        <x:v>45</x:v>
      </x:c>
      <x:c r="E50" s="11">
        <x:f>SUM(E49,E45:E47)</x:f>
        <x:v>8042</x:v>
      </x:c>
      <x:c r="G50" s="4">
        <x:f>SUM(G49,G45:G47)</x:f>
        <x:v>114</x:v>
      </x:c>
      <x:c r="H50" s="4">
        <x:f>SUM(H49,H45:H47)</x:f>
        <x:v>75</x:v>
      </x:c>
      <x:c r="I50" s="4">
        <x:f>SUM(I49,I45:I47)</x:f>
        <x:v>58</x:v>
      </x:c>
      <x:c r="J50" s="4">
        <x:f>SUM(J49,J45:J47)</x:f>
        <x:v>29</x:v>
      </x:c>
      <x:c r="K50" s="4">
        <x:f>SUM((G50+I50+J50+H50)/E50)*100</x:f>
        <x:v>3.4319820940064658</x:v>
      </x:c>
      <x:c r="P50" s="49"/>
      <x:c r="R50" s="50"/>
      <x:c r="T50" s="49"/>
      <x:c r="V50" s="50"/>
    </x:row>
    <x:row r="51" spans="2:25" customHeight="1">
      <x:c r="B51" s="12" t="s">
        <x:v>25</x:v>
      </x:c>
      <x:c r="D51" s="8">
        <x:f>SUM(D45:D49)</x:f>
        <x:v>10744</x:v>
      </x:c>
      <x:c r="E51" s="8">
        <x:f>SUM(E45:E49)</x:f>
        <x:v>8467</x:v>
      </x:c>
      <x:c r="F51" s="8">
        <x:f>SUM(F45:F49)</x:f>
        <x:v>169</x:v>
      </x:c>
      <x:c r="G51" s="8">
        <x:f>SUM(G45:G49)</x:f>
        <x:v>146</x:v>
      </x:c>
      <x:c r="H51" s="8">
        <x:f>SUM(H45:H49)</x:f>
        <x:v>91</x:v>
      </x:c>
      <x:c r="I51" s="8">
        <x:f>SUM(I45:I49)</x:f>
        <x:v>85</x:v>
      </x:c>
      <x:c r="J51" s="8">
        <x:f>SUM(J45:J49)</x:f>
        <x:v>34</x:v>
      </x:c>
      <x:c r="K51" s="8">
        <x:f>SUM((G51+I51+J51+H51)/E51)*100</x:f>
        <x:v>4.2045588756348176</x:v>
      </x:c>
      <x:c r="L51" s="8">
        <x:f>SUM(F51/E51)*100</x:f>
        <x:v>1.9959844100625961</x:v>
      </x:c>
      <x:c r="N51" s="44">
        <x:f>SUM(K45:K49)/5</x:f>
        <x:v>9.1053440956274887</x:v>
      </x:c>
      <x:c r="P51" s="49">
        <x:f>N51/Q18</x:f>
        <x:v>1.8963129205267277</x:v>
      </x:c>
      <x:c r="Q51" s="6">
        <x:f>N51/Q19</x:f>
        <x:v>3.6691403670182989</x:v>
      </x:c>
      <x:c r="R51" s="50">
        <x:f>((N51-Q18)/Q18)*100</x:f>
        <x:v>89.631292052672777</x:v>
      </x:c>
      <x:c r="S51" s="6">
        <x:f>((N51-Q19)/Q19)*100</x:f>
        <x:v>266.9140367018299</x:v>
      </x:c>
      <x:c r="T51" s="49">
        <x:f>K51/K18</x:f>
        <x:v>2.1413995748024046</x:v>
      </x:c>
      <x:c r="U51" s="6">
        <x:f>K51/K19</x:f>
        <x:v>3.4020298220228518</x:v>
      </x:c>
      <x:c r="V51" s="50">
        <x:f>((K51-K18)/K18)*100</x:f>
        <x:v>114.13995748024047</x:v>
      </x:c>
      <x:c r="W51" s="6">
        <x:f>((K51-K19)/K19)*100</x:f>
        <x:v>240.20298220228517</x:v>
      </x:c>
      <x:c r="Y51" s="4">
        <x:f>K50/K89</x:f>
        <x:v>2.7769156712535263</x:v>
      </x:c>
    </x:row>
    <x:row r="52" spans="2:22" customHeight="1">
      <x:c r="B52" s="12" t="s">
        <x:v>94</x:v>
      </x:c>
      <x:c r="D52" s="8">
        <x:f>SUM(D45:D49)/5</x:f>
        <x:v>2148.8000000000002</x:v>
      </x:c>
      <x:c r="E52" s="8">
        <x:f>SUM(E45:E49)/5</x:f>
        <x:v>1693.4000000000001</x:v>
      </x:c>
      <x:c r="F52" s="8">
        <x:f>SUM(F45:F49)/5</x:f>
        <x:v>33.799999999999997</x:v>
      </x:c>
      <x:c r="G52" s="8">
        <x:f>SUM(G45:G49)/5</x:f>
        <x:v>29.199999999999999</x:v>
      </x:c>
      <x:c r="H52" s="8">
        <x:f>SUM(H45:H49)/5</x:f>
        <x:v>18.199999999999999</x:v>
      </x:c>
      <x:c r="I52" s="8">
        <x:f>SUM(I45:I49)/5</x:f>
        <x:v>17</x:v>
      </x:c>
      <x:c r="J52" s="8">
        <x:f>SUM(J45:J49)/5</x:f>
        <x:v>6.7999999999999998</x:v>
      </x:c>
      <x:c r="K52" s="8">
        <x:f>SUM((G52+I52+J52+H52)/E52)*100</x:f>
        <x:v>4.2045588756348176</x:v>
      </x:c>
      <x:c r="L52" s="8">
        <x:f>SUM(F52/E52)*100</x:f>
        <x:v>1.9959844100625956</x:v>
      </x:c>
      <x:c r="N52" s="8"/>
      <x:c r="P52" s="49"/>
      <x:c r="R52" s="50"/>
      <x:c r="T52" s="49"/>
      <x:c r="V52" s="50"/>
    </x:row>
    <x:row r="53" spans="16:22" customHeight="1">
      <x:c r="P53" s="49"/>
      <x:c r="R53" s="50"/>
      <x:c r="T53" s="49"/>
      <x:c r="V53" s="50"/>
    </x:row>
    <x:row r="54" spans="1:22" customHeight="1">
      <x:c r="A54" s="8" t="s">
        <x:v>53</x:v>
      </x:c>
      <x:c r="P54" s="49"/>
      <x:c r="R54" s="50"/>
      <x:c r="T54" s="49"/>
      <x:c r="V54" s="50"/>
    </x:row>
    <x:row r="55" spans="1:22" customHeight="1">
      <x:c r="A55" s="38" t="s">
        <x:v>148</x:v>
      </x:c>
      <x:c r="B55" s="36" t="s">
        <x:v>36</x:v>
      </x:c>
      <x:c r="C55" s="37" t="s">
        <x:v>114</x:v>
      </x:c>
      <x:c r="D55" s="38">
        <x:v>567</x:v>
      </x:c>
      <x:c r="E55" s="38">
        <x:v>393</x:v>
      </x:c>
      <x:c r="F55" s="38">
        <x:v>18</x:v>
      </x:c>
      <x:c r="G55" s="38">
        <x:v>18</x:v>
      </x:c>
      <x:c r="H55" s="38">
        <x:v>12</x:v>
      </x:c>
      <x:c r="I55" s="38">
        <x:v>5</x:v>
      </x:c>
      <x:c r="J55" s="38">
        <x:v>4</x:v>
      </x:c>
      <x:c r="K55" s="46">
        <x:f t="shared" ref="K55:K59" si="7">SUM((G55+I55+J55+H55)/E55)*100</x:f>
        <x:v>9.9236641221374047</x:v>
      </x:c>
      <x:c r="L55" s="46">
        <x:f t="shared" ref="L55:L59" si="8">SUM(F55/E55)*100</x:f>
        <x:v>4.5801526717557248</x:v>
      </x:c>
      <x:c r="M55" s="23" t="s">
        <x:v>108</x:v>
      </x:c>
      <x:c r="P55" s="49"/>
      <x:c r="R55" s="50"/>
      <x:c r="T55" s="49"/>
      <x:c r="V55" s="50"/>
    </x:row>
    <x:row r="56" spans="1:22" customHeight="1">
      <x:c r="A56" s="38" t="s">
        <x:v>148</x:v>
      </x:c>
      <x:c r="B56" s="36" t="s">
        <x:v>38</x:v>
      </x:c>
      <x:c r="C56" s="37" t="s">
        <x:v>127</x:v>
      </x:c>
      <x:c r="D56" s="38">
        <x:v>599</x:v>
      </x:c>
      <x:c r="E56" s="38">
        <x:v>408</x:v>
      </x:c>
      <x:c r="F56" s="38">
        <x:v>21</x:v>
      </x:c>
      <x:c r="G56" s="38">
        <x:v>20</x:v>
      </x:c>
      <x:c r="H56" s="38">
        <x:v>12</x:v>
      </x:c>
      <x:c r="I56" s="38">
        <x:v>8</x:v>
      </x:c>
      <x:c r="J56" s="38">
        <x:v>5</x:v>
      </x:c>
      <x:c r="K56" s="46">
        <x:f t="shared" si="7"/>
        <x:v>11.029411764705882</x:v>
      </x:c>
      <x:c r="L56" s="46">
        <x:f t="shared" si="8"/>
        <x:v>5.1470588235294112</x:v>
      </x:c>
      <x:c r="M56" s="23" t="s">
        <x:v>108</x:v>
      </x:c>
      <x:c r="P56" s="49"/>
      <x:c r="R56" s="50"/>
      <x:c r="T56" s="49"/>
      <x:c r="V56" s="50"/>
    </x:row>
    <x:row r="57" spans="1:22" customHeight="1">
      <x:c r="A57" s="38" t="s">
        <x:v>148</x:v>
      </x:c>
      <x:c r="B57" s="36" t="s">
        <x:v>67</x:v>
      </x:c>
      <x:c r="C57" s="37" t="s">
        <x:v>127</x:v>
      </x:c>
      <x:c r="D57" s="38">
        <x:v>784</x:v>
      </x:c>
      <x:c r="E57" s="38">
        <x:v>425</x:v>
      </x:c>
      <x:c r="F57" s="38">
        <x:v>38</x:v>
      </x:c>
      <x:c r="G57" s="38">
        <x:v>32</x:v>
      </x:c>
      <x:c r="H57" s="38">
        <x:v>16</x:v>
      </x:c>
      <x:c r="I57" s="38">
        <x:v>27</x:v>
      </x:c>
      <x:c r="J57" s="38">
        <x:v>5</x:v>
      </x:c>
      <x:c r="K57" s="46">
        <x:f t="shared" si="7"/>
        <x:v>18.823529411764707</x:v>
      </x:c>
      <x:c r="L57" s="46">
        <x:f t="shared" si="8"/>
        <x:v>8.9411764705882355</x:v>
      </x:c>
      <x:c r="M57" s="23" t="s">
        <x:v>108</x:v>
      </x:c>
      <x:c r="P57" s="49" t="s">
        <x:v>12</x:v>
      </x:c>
      <x:c r="R57" s="50" t="s">
        <x:v>16</x:v>
      </x:c>
      <x:c r="T57" s="49" t="s">
        <x:v>12</x:v>
      </x:c>
      <x:c r="V57" s="50" t="s">
        <x:v>16</x:v>
      </x:c>
    </x:row>
    <x:row r="58" spans="1:23" customHeight="1">
      <x:c r="A58" s="38" t="s">
        <x:v>148</x:v>
      </x:c>
      <x:c r="B58" s="36" t="s">
        <x:v>102</x:v>
      </x:c>
      <x:c r="C58" s="37" t="s">
        <x:v>114</x:v>
      </x:c>
      <x:c r="D58" s="38">
        <x:v>4175</x:v>
      </x:c>
      <x:c r="E58" s="38">
        <x:v>3423</x:v>
      </x:c>
      <x:c r="F58" s="38">
        <x:v>43</x:v>
      </x:c>
      <x:c r="G58" s="38">
        <x:v>36</x:v>
      </x:c>
      <x:c r="H58" s="38">
        <x:v>22</x:v>
      </x:c>
      <x:c r="I58" s="38">
        <x:v>26</x:v>
      </x:c>
      <x:c r="J58" s="38">
        <x:v>9</x:v>
      </x:c>
      <x:c r="K58" s="46">
        <x:f t="shared" si="7"/>
        <x:v>2.7169149868536371</x:v>
      </x:c>
      <x:c r="L58" s="46">
        <x:f t="shared" si="8"/>
        <x:v>1.2562080046742623</x:v>
      </x:c>
      <x:c r="M58" s="23" t="s">
        <x:v>108</x:v>
      </x:c>
      <x:c r="P58" s="49" t="s">
        <x:v>39</x:v>
      </x:c>
      <x:c r="Q58" s="6" t="s">
        <x:v>51</x:v>
      </x:c>
      <x:c r="R58" s="50" t="s">
        <x:v>39</x:v>
      </x:c>
      <x:c r="S58" s="6" t="s">
        <x:v>51</x:v>
      </x:c>
      <x:c r="T58" s="49" t="s">
        <x:v>39</x:v>
      </x:c>
      <x:c r="U58" s="6" t="s">
        <x:v>51</x:v>
      </x:c>
      <x:c r="V58" s="50" t="s">
        <x:v>39</x:v>
      </x:c>
      <x:c r="W58" s="6" t="s">
        <x:v>51</x:v>
      </x:c>
    </x:row>
    <x:row r="59" spans="1:23" customHeight="1">
      <x:c r="A59" s="38" t="s">
        <x:v>148</x:v>
      </x:c>
      <x:c r="B59" s="36" t="s">
        <x:v>35</x:v>
      </x:c>
      <x:c r="C59" s="37" t="s">
        <x:v>114</x:v>
      </x:c>
      <x:c r="D59" s="38">
        <x:v>4700</x:v>
      </x:c>
      <x:c r="E59" s="38">
        <x:v>3867</x:v>
      </x:c>
      <x:c r="F59" s="38">
        <x:v>54</x:v>
      </x:c>
      <x:c r="G59" s="38">
        <x:v>43</x:v>
      </x:c>
      <x:c r="H59" s="38">
        <x:v>29</x:v>
      </x:c>
      <x:c r="I59" s="38">
        <x:v>19</x:v>
      </x:c>
      <x:c r="J59" s="38">
        <x:v>11</x:v>
      </x:c>
      <x:c r="K59" s="46">
        <x:f t="shared" si="7"/>
        <x:v>2.6377036462373935</x:v>
      </x:c>
      <x:c r="L59" s="46">
        <x:f t="shared" si="8"/>
        <x:v>1.3964313421256789</x:v>
      </x:c>
      <x:c r="M59" s="23" t="s">
        <x:v>108</x:v>
      </x:c>
      <x:c r="P59" s="49" t="s">
        <x:v>47</x:v>
      </x:c>
      <x:c r="Q59" s="6" t="s">
        <x:v>84</x:v>
      </x:c>
      <x:c r="R59" s="50" t="s">
        <x:v>81</x:v>
      </x:c>
      <x:c r="S59" s="6" t="s">
        <x:v>42</x:v>
      </x:c>
      <x:c r="T59" s="49" t="s">
        <x:v>44</x:v>
      </x:c>
      <x:c r="U59" s="6" t="s">
        <x:v>54</x:v>
      </x:c>
      <x:c r="V59" s="50" t="s">
        <x:v>56</x:v>
      </x:c>
      <x:c r="W59" s="6" t="s">
        <x:v>82</x:v>
      </x:c>
    </x:row>
    <x:row r="60" spans="2:22" customHeight="1">
      <x:c r="B60" s="12" t="s">
        <x:v>45</x:v>
      </x:c>
      <x:c r="E60" s="11">
        <x:f>SUM(E55:E56,E58:E59)</x:f>
        <x:v>8091</x:v>
      </x:c>
      <x:c r="G60" s="4">
        <x:f>SUM(G55:G56,G58:G59)</x:f>
        <x:v>117</x:v>
      </x:c>
      <x:c r="H60" s="4">
        <x:f>SUM(H55:H56,H58:H59)</x:f>
        <x:v>75</x:v>
      </x:c>
      <x:c r="I60" s="4">
        <x:f>SUM(I55:I56,I58:I59)</x:f>
        <x:v>58</x:v>
      </x:c>
      <x:c r="J60" s="4">
        <x:f>SUM(J55:J56,J58:J59)</x:f>
        <x:v>29</x:v>
      </x:c>
      <x:c r="K60" s="4">
        <x:f>SUM((G60+I60+J60+H60)/E60)*100</x:f>
        <x:v>3.4482758620689653</x:v>
      </x:c>
      <x:c r="P60" s="49"/>
      <x:c r="R60" s="50"/>
      <x:c r="T60" s="49"/>
      <x:c r="V60" s="50"/>
    </x:row>
    <x:row r="61" spans="2:25" customHeight="1">
      <x:c r="B61" s="12" t="s">
        <x:v>25</x:v>
      </x:c>
      <x:c r="D61" s="8">
        <x:f>SUM(D55:D59)</x:f>
        <x:v>10825</x:v>
      </x:c>
      <x:c r="E61" s="8">
        <x:f>SUM(E55:E59)</x:f>
        <x:v>8516</x:v>
      </x:c>
      <x:c r="F61" s="8">
        <x:f>SUM(F55:F59)</x:f>
        <x:v>174</x:v>
      </x:c>
      <x:c r="G61" s="8">
        <x:f>SUM(G55:G59)</x:f>
        <x:v>149</x:v>
      </x:c>
      <x:c r="H61" s="8">
        <x:f>SUM(H55:H59)</x:f>
        <x:v>91</x:v>
      </x:c>
      <x:c r="I61" s="8">
        <x:f>SUM(I55:I59)</x:f>
        <x:v>85</x:v>
      </x:c>
      <x:c r="J61" s="8">
        <x:f>SUM(J55:J59)</x:f>
        <x:v>34</x:v>
      </x:c>
      <x:c r="K61" s="8">
        <x:f>SUM((G61+I61+J61+H61)/E61)*100</x:f>
        <x:v>4.2155941756693283</x:v>
      </x:c>
      <x:c r="L61" s="8">
        <x:f>SUM(F61/E61)*100</x:f>
        <x:v>2.0432127759511509</x:v>
      </x:c>
      <x:c r="N61" s="44">
        <x:f>SUM(K55:K59)/5</x:f>
        <x:v>9.0262447863398041</x:v>
      </x:c>
      <x:c r="P61" s="49">
        <x:f>N61/Q18</x:f>
        <x:v>1.8798394033667329</x:v>
      </x:c>
      <x:c r="Q61" s="6">
        <x:f>N61/Q19</x:f>
        <x:v>3.6372660670838157</x:v>
      </x:c>
      <x:c r="R61" s="50">
        <x:f>((N61-Q18)/Q18)*100</x:f>
        <x:v>87.983940336673299</x:v>
      </x:c>
      <x:c r="S61" s="6">
        <x:f>((N61-Q19)/Q19)*100</x:f>
        <x:v>263.72660670838155</x:v>
      </x:c>
      <x:c r="T61" s="49">
        <x:f>K61/K18</x:f>
        <x:v>2.1470198996689818</x:v>
      </x:c>
      <x:c r="U61" s="6">
        <x:f>K61/K19</x:f>
        <x:v>3.410958801476542</x:v>
      </x:c>
      <x:c r="V61" s="50">
        <x:f>((K61-K18)/K18)*100</x:f>
        <x:v>114.70198996689818</x:v>
      </x:c>
      <x:c r="W61" s="6">
        <x:f>((K61-K19)/K19)*100</x:f>
        <x:v>241.09588014765419</x:v>
      </x:c>
      <x:c r="Y61" s="4">
        <x:f>K60/K89</x:f>
        <x:v>2.7900994288132006</x:v>
      </x:c>
    </x:row>
    <x:row r="62" spans="2:22" customHeight="1">
      <x:c r="B62" s="12" t="s">
        <x:v>94</x:v>
      </x:c>
      <x:c r="D62" s="8">
        <x:f>SUM(D55:D59)/5</x:f>
        <x:v>2165</x:v>
      </x:c>
      <x:c r="E62" s="8">
        <x:f>SUM(E55:E59)/5</x:f>
        <x:v>1703.2</x:v>
      </x:c>
      <x:c r="F62" s="8">
        <x:f>SUM(F55:F59)/5</x:f>
        <x:v>34.799999999999997</x:v>
      </x:c>
      <x:c r="G62" s="8">
        <x:f>SUM(G55:G59)/5</x:f>
        <x:v>29.800000000000001</x:v>
      </x:c>
      <x:c r="H62" s="8">
        <x:f>SUM(H55:H59)/5</x:f>
        <x:v>18.199999999999999</x:v>
      </x:c>
      <x:c r="I62" s="8">
        <x:f>SUM(I55:I59)/5</x:f>
        <x:v>17</x:v>
      </x:c>
      <x:c r="J62" s="8">
        <x:f>SUM(J55:J59)/5</x:f>
        <x:v>6.7999999999999998</x:v>
      </x:c>
      <x:c r="K62" s="8">
        <x:f>SUM((G62+I62+J62+H62)/E62)*100</x:f>
        <x:v>4.2155941756693283</x:v>
      </x:c>
      <x:c r="L62" s="8">
        <x:f>SUM(F62/E62)*100</x:f>
        <x:v>2.0432127759511509</x:v>
      </x:c>
      <x:c r="N62" s="8"/>
      <x:c r="P62" s="49"/>
      <x:c r="R62" s="50"/>
      <x:c r="T62" s="49"/>
      <x:c r="V62" s="50"/>
    </x:row>
    <x:row r="63" spans="16:22" customHeight="1">
      <x:c r="P63" s="49"/>
      <x:c r="R63" s="50"/>
      <x:c r="T63" s="49"/>
      <x:c r="V63" s="50"/>
    </x:row>
    <x:row r="64" spans="1:22" customHeight="1">
      <x:c r="A64" s="7" t="s">
        <x:v>49</x:v>
      </x:c>
      <x:c r="P64" s="49"/>
      <x:c r="R64" s="50"/>
      <x:c r="T64" s="49"/>
      <x:c r="V64" s="50"/>
    </x:row>
    <x:row r="65" spans="1:22" customHeight="1">
      <x:c r="A65" s="38" t="s">
        <x:v>95</x:v>
      </x:c>
      <x:c r="B65" s="36" t="s">
        <x:v>36</x:v>
      </x:c>
      <x:c r="C65" s="37" t="s">
        <x:v>114</x:v>
      </x:c>
      <x:c r="D65" s="38">
        <x:v>686</x:v>
      </x:c>
      <x:c r="E65" s="38">
        <x:v>463</x:v>
      </x:c>
      <x:c r="F65" s="38">
        <x:v>21</x:v>
      </x:c>
      <x:c r="G65" s="38">
        <x:v>21</x:v>
      </x:c>
      <x:c r="H65" s="38">
        <x:v>12</x:v>
      </x:c>
      <x:c r="I65" s="38">
        <x:v>7</x:v>
      </x:c>
      <x:c r="J65" s="38">
        <x:v>4</x:v>
      </x:c>
      <x:c r="K65" s="47">
        <x:f t="shared" ref="K65:K70" si="9">SUM((G65+I65+J65+H65)/E65)*100</x:f>
        <x:v>9.5032397408207352</x:v>
      </x:c>
      <x:c r="L65" s="47">
        <x:f t="shared" ref="L65:L70" si="10">SUM(F65/E65)*100</x:f>
        <x:v>4.5356371490280782</x:v>
      </x:c>
      <x:c r="M65" s="23" t="s">
        <x:v>108</x:v>
      </x:c>
      <x:c r="N65" s="48"/>
      <x:c r="P65" s="49"/>
      <x:c r="R65" s="50"/>
      <x:c r="T65" s="49"/>
      <x:c r="V65" s="50"/>
    </x:row>
    <x:row r="66" spans="1:22" customHeight="1">
      <x:c r="A66" s="38" t="s">
        <x:v>95</x:v>
      </x:c>
      <x:c r="B66" s="36" t="s">
        <x:v>38</x:v>
      </x:c>
      <x:c r="C66" s="37" t="s">
        <x:v>127</x:v>
      </x:c>
      <x:c r="D66" s="38">
        <x:v>624</x:v>
      </x:c>
      <x:c r="E66" s="38">
        <x:v>411</x:v>
      </x:c>
      <x:c r="F66" s="38">
        <x:v>22</x:v>
      </x:c>
      <x:c r="G66" s="38">
        <x:v>21</x:v>
      </x:c>
      <x:c r="H66" s="38">
        <x:v>12</x:v>
      </x:c>
      <x:c r="I66" s="38">
        <x:v>9</x:v>
      </x:c>
      <x:c r="J66" s="38">
        <x:v>5</x:v>
      </x:c>
      <x:c r="K66" s="47">
        <x:f t="shared" si="9"/>
        <x:v>11.435523114355231</x:v>
      </x:c>
      <x:c r="L66" s="47">
        <x:f t="shared" si="10"/>
        <x:v>5.3527980535279802</x:v>
      </x:c>
      <x:c r="M66" s="23" t="s">
        <x:v>108</x:v>
      </x:c>
      <x:c r="N66" s="48"/>
      <x:c r="P66" s="49"/>
      <x:c r="R66" s="50"/>
      <x:c r="T66" s="49"/>
      <x:c r="V66" s="50"/>
    </x:row>
    <x:row r="67" spans="1:22" customHeight="1">
      <x:c r="A67" s="38" t="s">
        <x:v>95</x:v>
      </x:c>
      <x:c r="B67" s="36" t="s">
        <x:v>67</x:v>
      </x:c>
      <x:c r="C67" s="37" t="s">
        <x:v>127</x:v>
      </x:c>
      <x:c r="D67" s="38">
        <x:v>810</x:v>
      </x:c>
      <x:c r="E67" s="38">
        <x:v>426</x:v>
      </x:c>
      <x:c r="F67" s="38">
        <x:v>39</x:v>
      </x:c>
      <x:c r="G67" s="38">
        <x:v>33</x:v>
      </x:c>
      <x:c r="H67" s="38">
        <x:v>16</x:v>
      </x:c>
      <x:c r="I67" s="38">
        <x:v>27</x:v>
      </x:c>
      <x:c r="J67" s="38">
        <x:v>5</x:v>
      </x:c>
      <x:c r="K67" s="47">
        <x:f t="shared" si="9"/>
        <x:v>19.014084507042252</x:v>
      </x:c>
      <x:c r="L67" s="47">
        <x:f t="shared" si="10"/>
        <x:v>9.1549295774647899</x:v>
      </x:c>
      <x:c r="M67" s="23" t="s">
        <x:v>108</x:v>
      </x:c>
      <x:c r="N67" s="48"/>
      <x:c r="P67" s="49"/>
      <x:c r="R67" s="50"/>
      <x:c r="T67" s="49"/>
      <x:c r="V67" s="50"/>
    </x:row>
    <x:row r="68" spans="1:22" customHeight="1">
      <x:c r="A68" s="38" t="s">
        <x:v>95</x:v>
      </x:c>
      <x:c r="B68" s="36" t="s">
        <x:v>102</x:v>
      </x:c>
      <x:c r="C68" s="37" t="s">
        <x:v>114</x:v>
      </x:c>
      <x:c r="D68" s="38">
        <x:v>4192</x:v>
      </x:c>
      <x:c r="E68" s="38">
        <x:v>3423</x:v>
      </x:c>
      <x:c r="F68" s="38">
        <x:v>45</x:v>
      </x:c>
      <x:c r="G68" s="38">
        <x:v>38</x:v>
      </x:c>
      <x:c r="H68" s="38">
        <x:v>22</x:v>
      </x:c>
      <x:c r="I68" s="38">
        <x:v>26</x:v>
      </x:c>
      <x:c r="J68" s="38">
        <x:v>9</x:v>
      </x:c>
      <x:c r="K68" s="47">
        <x:f t="shared" si="9"/>
        <x:v>2.7753432661408119</x:v>
      </x:c>
      <x:c r="L68" s="47">
        <x:f t="shared" si="10"/>
        <x:v>1.3146362839614372</x:v>
      </x:c>
      <x:c r="M68" s="23" t="s">
        <x:v>108</x:v>
      </x:c>
      <x:c r="N68" s="48"/>
      <x:c r="P68" s="49" t="s">
        <x:v>12</x:v>
      </x:c>
      <x:c r="R68" s="50" t="s">
        <x:v>16</x:v>
      </x:c>
      <x:c r="T68" s="49" t="s">
        <x:v>12</x:v>
      </x:c>
      <x:c r="V68" s="50" t="s">
        <x:v>16</x:v>
      </x:c>
    </x:row>
    <x:row r="69" spans="1:23" customHeight="1">
      <x:c r="A69" s="38" t="s">
        <x:v>95</x:v>
      </x:c>
      <x:c r="B69" s="36" t="s">
        <x:v>35</x:v>
      </x:c>
      <x:c r="C69" s="37" t="s">
        <x:v>114</x:v>
      </x:c>
      <x:c r="D69" s="38">
        <x:v>4712</x:v>
      </x:c>
      <x:c r="E69" s="38">
        <x:v>3873</x:v>
      </x:c>
      <x:c r="F69" s="38">
        <x:v>55</x:v>
      </x:c>
      <x:c r="G69" s="38">
        <x:v>44</x:v>
      </x:c>
      <x:c r="H69" s="38">
        <x:v>29</x:v>
      </x:c>
      <x:c r="I69" s="38">
        <x:v>19</x:v>
      </x:c>
      <x:c r="J69" s="38">
        <x:v>11</x:v>
      </x:c>
      <x:c r="K69" s="47">
        <x:f t="shared" si="9"/>
        <x:v>2.6594371288406919</x:v>
      </x:c>
      <x:c r="L69" s="47">
        <x:f t="shared" si="10"/>
        <x:v>1.4200877872450297</x:v>
      </x:c>
      <x:c r="M69" s="23" t="s">
        <x:v>108</x:v>
      </x:c>
      <x:c r="N69" s="48"/>
      <x:c r="P69" s="49" t="s">
        <x:v>39</x:v>
      </x:c>
      <x:c r="Q69" s="6" t="s">
        <x:v>51</x:v>
      </x:c>
      <x:c r="R69" s="50" t="s">
        <x:v>39</x:v>
      </x:c>
      <x:c r="S69" s="6" t="s">
        <x:v>51</x:v>
      </x:c>
      <x:c r="T69" s="49" t="s">
        <x:v>39</x:v>
      </x:c>
      <x:c r="U69" s="6" t="s">
        <x:v>51</x:v>
      </x:c>
      <x:c r="V69" s="50" t="s">
        <x:v>39</x:v>
      </x:c>
      <x:c r="W69" s="6" t="s">
        <x:v>51</x:v>
      </x:c>
    </x:row>
    <x:row r="70" spans="1:23" customHeight="1">
      <x:c r="A70" s="38" t="s">
        <x:v>95</x:v>
      </x:c>
      <x:c r="B70" s="36" t="s">
        <x:v>7</x:v>
      </x:c>
      <x:c r="C70" s="37" t="s">
        <x:v>116</x:v>
      </x:c>
      <x:c r="D70" s="38">
        <x:v>739</x:v>
      </x:c>
      <x:c r="E70" s="38">
        <x:v>555</x:v>
      </x:c>
      <x:c r="F70" s="38">
        <x:v>9</x:v>
      </x:c>
      <x:c r="G70" s="38">
        <x:v>11</x:v>
      </x:c>
      <x:c r="H70" s="38">
        <x:v>0</x:v>
      </x:c>
      <x:c r="I70" s="38">
        <x:v>4</x:v>
      </x:c>
      <x:c r="J70" s="38">
        <x:v>3</x:v>
      </x:c>
      <x:c r="K70" s="47">
        <x:f t="shared" si="9"/>
        <x:v>3.2432432432432434</x:v>
      </x:c>
      <x:c r="L70" s="47">
        <x:f t="shared" si="10"/>
        <x:v>1.6216216216216217</x:v>
      </x:c>
      <x:c r="M70" s="23" t="s">
        <x:v>108</x:v>
      </x:c>
      <x:c r="N70" s="40"/>
      <x:c r="P70" s="49" t="s">
        <x:v>47</x:v>
      </x:c>
      <x:c r="Q70" s="6" t="s">
        <x:v>84</x:v>
      </x:c>
      <x:c r="R70" s="50" t="s">
        <x:v>81</x:v>
      </x:c>
      <x:c r="S70" s="6" t="s">
        <x:v>42</x:v>
      </x:c>
      <x:c r="T70" s="49" t="s">
        <x:v>44</x:v>
      </x:c>
      <x:c r="U70" s="6" t="s">
        <x:v>54</x:v>
      </x:c>
      <x:c r="V70" s="50" t="s">
        <x:v>56</x:v>
      </x:c>
      <x:c r="W70" s="6" t="s">
        <x:v>82</x:v>
      </x:c>
    </x:row>
    <x:row r="71" spans="2:22" customHeight="1">
      <x:c r="B71" s="12" t="s">
        <x:v>45</x:v>
      </x:c>
      <x:c r="E71" s="11">
        <x:f>SUM(E68:E70,E65:E66)</x:f>
        <x:v>8725</x:v>
      </x:c>
      <x:c r="G71" s="4">
        <x:f>SUM(G68:G70,G65:G66)</x:f>
        <x:v>135</x:v>
      </x:c>
      <x:c r="H71" s="4">
        <x:f>SUM(H68:H70,H65:H66)</x:f>
        <x:v>75</x:v>
      </x:c>
      <x:c r="I71" s="4">
        <x:f>SUM(I68:I70,I65:I66)</x:f>
        <x:v>65</x:v>
      </x:c>
      <x:c r="J71" s="4">
        <x:f>SUM(J68:J70,J65:J66)</x:f>
        <x:v>32</x:v>
      </x:c>
      <x:c r="K71" s="4">
        <x:f>SUM((G71+I71+J71+H71)/E71)*100</x:f>
        <x:v>3.518624641833811</x:v>
      </x:c>
      <x:c r="P71" s="49"/>
      <x:c r="R71" s="50"/>
      <x:c r="T71" s="49"/>
      <x:c r="V71" s="50"/>
    </x:row>
    <x:row r="72" spans="2:25" customHeight="1">
      <x:c r="B72" s="12" t="s">
        <x:v>25</x:v>
      </x:c>
      <x:c r="D72" s="7">
        <x:f>SUM(D65:D70)</x:f>
        <x:v>11763</x:v>
      </x:c>
      <x:c r="E72" s="7">
        <x:f>SUM(E65:E70)</x:f>
        <x:v>9151</x:v>
      </x:c>
      <x:c r="F72" s="7">
        <x:f>SUM(F65:F70)</x:f>
        <x:v>191</x:v>
      </x:c>
      <x:c r="G72" s="7">
        <x:f>SUM(G65:G70)</x:f>
        <x:v>168</x:v>
      </x:c>
      <x:c r="H72" s="7">
        <x:f>SUM(H65:H70)</x:f>
        <x:v>91</x:v>
      </x:c>
      <x:c r="I72" s="7">
        <x:f>SUM(I65:I70)</x:f>
        <x:v>92</x:v>
      </x:c>
      <x:c r="J72" s="7">
        <x:f>SUM(J65:J70)</x:f>
        <x:v>37</x:v>
      </x:c>
      <x:c r="K72" s="7">
        <x:f>SUM((G72+I72+J72+H72)/E72)*100</x:f>
        <x:v>4.2399737733581029</x:v>
      </x:c>
      <x:c r="L72" s="7">
        <x:f>SUM(F72/E72)*100</x:f>
        <x:v>2.0872035843077259</x:v>
      </x:c>
      <x:c r="N72" s="44">
        <x:f>SUM(K65:K70)/5</x:f>
        <x:v>9.7261742000885931</x:v>
      </x:c>
      <x:c r="P72" s="49">
        <x:f>N72/Q18</x:f>
        <x:v>2.0256093135215734</x:v>
      </x:c>
      <x:c r="Q72" s="6">
        <x:f>N72/Q19</x:f>
        <x:v>3.9193135371275223</x:v>
      </x:c>
      <x:c r="R72" s="50">
        <x:f>((N72-Q18)/Q18)*100</x:f>
        <x:v>102.56093135215735</x:v>
      </x:c>
      <x:c r="S72" s="6">
        <x:f>((N72-Q19)/Q19)*100</x:f>
        <x:v>291.93135371275224</x:v>
      </x:c>
      <x:c r="T72" s="49">
        <x:f>K72/K18</x:f>
        <x:v>2.1594365316317616</x:v>
      </x:c>
      <x:c r="U72" s="6">
        <x:f>K72/K19</x:f>
        <x:v>3.4306850369365245</x:v>
      </x:c>
      <x:c r="V72" s="50">
        <x:f>((K72-K18)/K18)*100</x:f>
        <x:v>115.94365316317614</x:v>
      </x:c>
      <x:c r="W72" s="6">
        <x:f>((K72-K19)/K19)*100</x:f>
        <x:v>243.06850369365245</x:v>
      </x:c>
      <x:c r="Y72" s="4">
        <x:f>K71/K89</x:f>
        <x:v>2.8470206549826851</x:v>
      </x:c>
    </x:row>
    <x:row r="73" spans="2:14" customHeight="1">
      <x:c r="B73" s="12" t="s">
        <x:v>94</x:v>
      </x:c>
      <x:c r="D73" s="7">
        <x:f>SUM(D65:D70)/6</x:f>
        <x:v>1960.5</x:v>
      </x:c>
      <x:c r="E73" s="7">
        <x:f>SUM(E65:E70)/6</x:f>
        <x:v>1525.1666666666667</x:v>
      </x:c>
      <x:c r="F73" s="7">
        <x:f>SUM(F65:F70)/6</x:f>
        <x:v>31.833333333333332</x:v>
      </x:c>
      <x:c r="G73" s="7">
        <x:f>SUM(G65:G70)/6</x:f>
        <x:v>28</x:v>
      </x:c>
      <x:c r="H73" s="7">
        <x:f>SUM(H65:H70)/6</x:f>
        <x:v>15.166666666666666</x:v>
      </x:c>
      <x:c r="I73" s="7">
        <x:f>SUM(I65:I70)/6</x:f>
        <x:v>15.333333333333334</x:v>
      </x:c>
      <x:c r="J73" s="7">
        <x:f>SUM(J65:J70)/6</x:f>
        <x:v>6.166666666666667</x:v>
      </x:c>
      <x:c r="K73" s="7">
        <x:f>SUM((G73+I73+J73+H73)/E73)*100</x:f>
        <x:v>4.2399737733581029</x:v>
      </x:c>
      <x:c r="L73" s="7">
        <x:f>SUM(F73/E73)*100</x:f>
        <x:v>2.0872035843077259</x:v>
      </x:c>
      <x:c r="N73" s="7"/>
    </x:row>
    <x:row r="74" spans="1:23" customHeight="1">
      <x:c r="A74" s="56"/>
      <x:c r="B74" s="57"/>
      <x:c r="C74" s="57"/>
      <x:c r="D74" s="56"/>
      <x:c r="E74" s="56"/>
      <x:c r="F74" s="56"/>
      <x:c r="G74" s="56"/>
      <x:c r="H74" s="56"/>
      <x:c r="I74" s="56"/>
      <x:c r="J74" s="56"/>
      <x:c r="K74" s="56"/>
      <x:c r="L74" s="56"/>
      <x:c r="M74" s="57"/>
      <x:c r="N74" s="56"/>
      <x:c r="O74" s="56"/>
      <x:c r="P74" s="56"/>
      <x:c r="Q74" s="56"/>
      <x:c r="R74" s="56"/>
      <x:c r="S74" s="56"/>
      <x:c r="T74" s="56"/>
      <x:c r="U74" s="56"/>
      <x:c r="V74" s="56"/>
      <x:c r="W74" s="56"/>
    </x:row>
    <x:row r="75" spans="1:19" customHeight="1">
      <x:c r="A75" s="15" t="s">
        <x:v>64</x:v>
      </x:c>
      <x:c r="B75" s="14" t="s">
        <x:v>58</x:v>
      </x:c>
      <x:c r="C75" s="15" t="s">
        <x:v>132</x:v>
      </x:c>
      <x:c r="D75" s="15" t="s">
        <x:v>125</x:v>
      </x:c>
      <x:c r="E75" s="15" t="s">
        <x:v>63</x:v>
      </x:c>
      <x:c r="F75" s="15" t="s">
        <x:v>66</x:v>
      </x:c>
      <x:c r="G75" s="15" t="s">
        <x:v>109</x:v>
      </x:c>
      <x:c r="H75" s="15" t="s">
        <x:v>140</x:v>
      </x:c>
      <x:c r="I75" s="15" t="s">
        <x:v>117</x:v>
      </x:c>
      <x:c r="J75" s="15" t="s">
        <x:v>142</x:v>
      </x:c>
      <x:c r="K75" s="16" t="s">
        <x:v>113</x:v>
      </x:c>
      <x:c r="L75" s="16" t="s">
        <x:v>121</x:v>
      </x:c>
      <x:c r="M75" s="17" t="s">
        <x:v>79</x:v>
      </x:c>
      <x:c r="N75" s="18" t="s">
        <x:v>124</x:v>
      </x:c>
      <x:c r="O75" s="56"/>
      <x:c r="P75" s="5" t="s">
        <x:v>12</x:v>
      </x:c>
      <x:c r="Q75" s="5"/>
      <x:c r="R75" s="5" t="s">
        <x:v>16</x:v>
      </x:c>
      <x:c r="S75" s="5"/>
    </x:row>
    <x:row r="76" spans="1:19" customHeight="1">
      <x:c r="A76" s="19"/>
      <x:c r="B76" s="19"/>
      <x:c r="D76" s="19"/>
      <x:c r="E76" s="19"/>
      <x:c r="F76" s="19"/>
      <x:c r="G76" s="19"/>
      <x:c r="H76" s="19"/>
      <x:c r="I76" s="19"/>
      <x:c r="J76" s="19"/>
      <x:c r="K76" s="19"/>
      <x:c r="L76" s="19"/>
      <x:c r="N76" s="5"/>
      <x:c r="O76" s="56"/>
      <x:c r="P76" s="5" t="s">
        <x:v>141</x:v>
      </x:c>
      <x:c r="Q76" s="5" t="s">
        <x:v>45</x:v>
      </x:c>
      <x:c r="R76" s="5" t="s">
        <x:v>141</x:v>
      </x:c>
      <x:c r="S76" s="5" t="s">
        <x:v>45</x:v>
      </x:c>
    </x:row>
    <x:row r="77" spans="2:19" customHeight="1">
      <x:c r="B77" s="19"/>
      <x:c r="D77" s="19"/>
      <x:c r="E77" s="19"/>
      <x:c r="F77" s="19"/>
      <x:c r="G77" s="19"/>
      <x:c r="H77" s="19"/>
      <x:c r="I77" s="19"/>
      <x:c r="J77" s="19"/>
      <x:c r="K77" s="22"/>
      <x:c r="L77" s="19"/>
      <x:c r="N77" s="5"/>
      <x:c r="O77" s="56"/>
      <x:c r="P77" s="5" t="s">
        <x:v>129</x:v>
      </x:c>
      <x:c r="Q77" s="5" t="s">
        <x:v>139</x:v>
      </x:c>
      <x:c r="R77" s="5" t="s">
        <x:v>129</x:v>
      </x:c>
      <x:c r="S77" s="5" t="s">
        <x:v>139</x:v>
      </x:c>
    </x:row>
    <x:row r="78" spans="1:25" customHeight="1">
      <x:c r="A78" s="19" t="s">
        <x:v>83</x:v>
      </x:c>
      <x:c r="B78" s="19"/>
      <x:c r="D78" s="19"/>
      <x:c r="E78" s="19"/>
      <x:c r="F78" s="19"/>
      <x:c r="G78" s="19">
        <x:f>AVERAGE(G84:G86,G80:G82)</x:f>
        <x:v>134.33333333333334</x:v>
      </x:c>
      <x:c r="H78" s="19">
        <x:f>AVERAGE(H84:H86,H80:H82)</x:f>
        <x:v>0.5</x:v>
      </x:c>
      <x:c r="I78" s="19">
        <x:f>AVERAGE(I84:I86,I80:I82)</x:f>
        <x:v>0.33333333333333331</x:v>
      </x:c>
      <x:c r="J78" s="19">
        <x:f>AVERAGE(J84:J86,J80:J82)</x:f>
        <x:v>0.66666666666666663</x:v>
      </x:c>
      <x:c r="K78" s="22"/>
      <x:c r="L78" s="19"/>
      <x:c r="N78" s="5"/>
      <x:c r="O78" s="56"/>
      <x:c r="P78" s="5">
        <x:f>K102/K88</x:f>
        <x:v>2.5033827495962604</x:v>
      </x:c>
      <x:c r="Q78" s="5">
        <x:f>K103/K89</x:f>
        <x:v>3.6205613890604629</x:v>
      </x:c>
      <x:c r="R78" s="5">
        <x:f>((K102-K88)/K88)*100</x:f>
        <x:v>150.33827495962603</x:v>
      </x:c>
      <x:c r="S78" s="6">
        <x:f>((K103-K89)/K89)*100</x:f>
        <x:v>262.05613890604627</x:v>
      </x:c>
      <x:c r="Y78" s="4">
        <x:f>K103/K89</x:f>
        <x:v>3.6205613890604629</x:v>
      </x:c>
    </x:row>
    <x:row r="79" spans="1:15" customHeight="1">
      <x:c r="A79" s="19"/>
      <x:c r="B79" s="19"/>
      <x:c r="D79" s="19"/>
      <x:c r="E79" s="19"/>
      <x:c r="F79" s="19"/>
      <x:c r="G79" s="19"/>
      <x:c r="H79" s="19"/>
      <x:c r="I79" s="19"/>
      <x:c r="J79" s="19"/>
      <x:c r="K79" s="22"/>
      <x:c r="L79" s="19"/>
      <x:c r="N79" s="5"/>
      <x:c r="O79" s="56"/>
    </x:row>
    <x:row r="80" spans="1:15" customHeight="1">
      <x:c r="A80" s="19" t="s">
        <x:v>15</x:v>
      </x:c>
      <x:c r="B80" s="19" t="s">
        <x:v>159</x:v>
      </x:c>
      <x:c r="D80" s="19">
        <x:v>39000</x:v>
      </x:c>
      <x:c r="E80" s="19">
        <x:v>30000</x:v>
      </x:c>
      <x:c r="F80" s="19" t="s">
        <x:v>130</x:v>
      </x:c>
      <x:c r="G80" s="19">
        <x:v>136</x:v>
      </x:c>
      <x:c r="H80" s="19">
        <x:v>2</x:v>
      </x:c>
      <x:c r="I80" s="19">
        <x:v>0</x:v>
      </x:c>
      <x:c r="J80" s="19">
        <x:v>0</x:v>
      </x:c>
      <x:c r="K80" s="22">
        <x:f t="shared" ref="K80:K86" si="11">SUM((G80+H80+I80+J80)/E80)*100</x:f>
        <x:v>0.45999999999999996</x:v>
      </x:c>
      <x:c r="L80" s="19" t="s">
        <x:v>130</x:v>
      </x:c>
      <x:c r="N80" s="5"/>
      <x:c r="O80" s="56"/>
    </x:row>
    <x:row r="81" spans="1:15" customHeight="1">
      <x:c r="A81" s="19" t="s">
        <x:v>15</x:v>
      </x:c>
      <x:c r="B81" s="19" t="s">
        <x:v>62</x:v>
      </x:c>
      <x:c r="D81" s="19">
        <x:v>20000</x:v>
      </x:c>
      <x:c r="E81" s="19">
        <x:v>19000</x:v>
      </x:c>
      <x:c r="F81" s="19" t="s">
        <x:v>130</x:v>
      </x:c>
      <x:c r="G81" s="19">
        <x:v>15</x:v>
      </x:c>
      <x:c r="H81" s="19">
        <x:v>0</x:v>
      </x:c>
      <x:c r="I81" s="19">
        <x:v>0</x:v>
      </x:c>
      <x:c r="J81" s="19">
        <x:v>0</x:v>
      </x:c>
      <x:c r="K81" s="22">
        <x:f t="shared" si="11"/>
        <x:v>0.078947368421052627</x:v>
      </x:c>
      <x:c r="L81" s="19" t="s">
        <x:v>130</x:v>
      </x:c>
      <x:c r="N81" s="5"/>
      <x:c r="O81" s="56"/>
    </x:row>
    <x:row r="82" spans="1:15" customHeight="1">
      <x:c r="A82" s="19" t="s">
        <x:v>9</x:v>
      </x:c>
      <x:c r="B82" s="19" t="s">
        <x:v>4</x:v>
      </x:c>
      <x:c r="D82" s="19">
        <x:v>18000</x:v>
      </x:c>
      <x:c r="E82" s="19">
        <x:v>15000</x:v>
      </x:c>
      <x:c r="F82" s="19" t="s">
        <x:v>130</x:v>
      </x:c>
      <x:c r="G82" s="32">
        <x:v>612</x:v>
      </x:c>
      <x:c r="H82" s="19">
        <x:v>0</x:v>
      </x:c>
      <x:c r="I82" s="19">
        <x:v>0</x:v>
      </x:c>
      <x:c r="J82" s="19">
        <x:v>0</x:v>
      </x:c>
      <x:c r="K82" s="22">
        <x:f t="shared" si="11"/>
        <x:v>4.0800000000000001</x:v>
      </x:c>
      <x:c r="L82" s="19" t="s">
        <x:v>130</x:v>
      </x:c>
      <x:c r="N82" s="5"/>
      <x:c r="O82" s="56"/>
    </x:row>
    <x:row r="83" spans="1:15" customHeight="1">
      <x:c r="A83" s="19" t="s">
        <x:v>24</x:v>
      </x:c>
      <x:c r="B83" s="19" t="s">
        <x:v>111</x:v>
      </x:c>
      <x:c r="D83" s="19">
        <x:v>7323</x:v>
      </x:c>
      <x:c r="E83" s="19">
        <x:v>2863</x:v>
      </x:c>
      <x:c r="F83" s="19" t="s">
        <x:v>130</x:v>
      </x:c>
      <x:c r="G83" s="19">
        <x:v>209</x:v>
      </x:c>
      <x:c r="H83" s="33">
        <x:v>13</x:v>
      </x:c>
      <x:c r="I83" s="33">
        <x:v>281</x:v>
      </x:c>
      <x:c r="J83" s="33">
        <x:v>33</x:v>
      </x:c>
      <x:c r="K83" s="22">
        <x:f t="shared" si="11"/>
        <x:v>18.721620677610897</x:v>
      </x:c>
      <x:c r="L83" s="19" t="s">
        <x:v>130</x:v>
      </x:c>
      <x:c r="N83" s="5"/>
      <x:c r="O83" s="56"/>
    </x:row>
    <x:row r="84" spans="1:15" customHeight="1">
      <x:c r="A84" s="19" t="s">
        <x:v>21</x:v>
      </x:c>
      <x:c r="B84" s="19" t="s">
        <x:v>22</x:v>
      </x:c>
      <x:c r="D84" s="19">
        <x:v>1738</x:v>
      </x:c>
      <x:c r="E84" s="19">
        <x:v>1436</x:v>
      </x:c>
      <x:c r="F84" s="19" t="s">
        <x:v>130</x:v>
      </x:c>
      <x:c r="G84" s="19">
        <x:v>25</x:v>
      </x:c>
      <x:c r="H84" s="19">
        <x:v>1</x:v>
      </x:c>
      <x:c r="I84" s="19">
        <x:v>0</x:v>
      </x:c>
      <x:c r="J84" s="19">
        <x:v>3</x:v>
      </x:c>
      <x:c r="K84" s="22">
        <x:f t="shared" si="11"/>
        <x:v>2.01949860724234</x:v>
      </x:c>
      <x:c r="L84" s="19" t="s">
        <x:v>130</x:v>
      </x:c>
      <x:c r="N84" s="5"/>
      <x:c r="O84" s="56"/>
    </x:row>
    <x:row r="85" spans="1:21" customHeight="1">
      <x:c r="A85" s="19" t="s">
        <x:v>10</x:v>
      </x:c>
      <x:c r="B85" s="19" t="s">
        <x:v>73</x:v>
      </x:c>
      <x:c r="D85" s="32">
        <x:v>364</x:v>
      </x:c>
      <x:c r="E85" s="19">
        <x:v>258</x:v>
      </x:c>
      <x:c r="F85" s="19">
        <x:v>11</x:v>
      </x:c>
      <x:c r="G85" s="19">
        <x:v>10</x:v>
      </x:c>
      <x:c r="H85" s="19">
        <x:v>0</x:v>
      </x:c>
      <x:c r="I85" s="19">
        <x:v>2</x:v>
      </x:c>
      <x:c r="J85" s="19">
        <x:v>0</x:v>
      </x:c>
      <x:c r="K85" s="22">
        <x:f t="shared" si="11"/>
        <x:v>4.6511627906976747</x:v>
      </x:c>
      <x:c r="L85" s="22">
        <x:f>SUM(F85/E85*100)</x:f>
        <x:v>4.2635658914728678</x:v>
      </x:c>
      <x:c r="N85" s="5"/>
      <x:c r="O85" s="56"/>
      <x:c r="Q85" s="5"/>
      <x:c r="S85" s="5"/>
      <x:c r="U85" s="5"/>
    </x:row>
    <x:row r="86" spans="1:21" customHeight="1">
      <x:c r="A86" s="19" t="s">
        <x:v>26</x:v>
      </x:c>
      <x:c r="B86" s="19" t="s">
        <x:v>32</x:v>
      </x:c>
      <x:c r="D86" s="19">
        <x:v>343</x:v>
      </x:c>
      <x:c r="E86" s="19">
        <x:v>250</x:v>
      </x:c>
      <x:c r="F86" s="19">
        <x:v>8</x:v>
      </x:c>
      <x:c r="G86" s="19">
        <x:v>8</x:v>
      </x:c>
      <x:c r="H86" s="19">
        <x:v>0</x:v>
      </x:c>
      <x:c r="I86" s="19">
        <x:v>0</x:v>
      </x:c>
      <x:c r="J86" s="19">
        <x:v>1</x:v>
      </x:c>
      <x:c r="K86" s="19">
        <x:f t="shared" si="11"/>
        <x:v>3.5999999999999996</x:v>
      </x:c>
      <x:c r="L86" s="19">
        <x:f>SUM(F86/E86*100)</x:f>
        <x:v>3.2000000000000002</x:v>
      </x:c>
      <x:c r="N86" s="5"/>
      <x:c r="O86" s="56"/>
      <x:c r="Q86" s="5"/>
      <x:c r="S86" s="5"/>
      <x:c r="U86" s="5"/>
    </x:row>
    <x:row r="87" spans="1:21" customHeight="1">
      <x:c r="A87" s="56"/>
      <x:c r="B87" s="57"/>
      <x:c r="C87" s="57"/>
      <x:c r="D87" s="56"/>
      <x:c r="E87" s="56"/>
      <x:c r="F87" s="56"/>
      <x:c r="G87" s="56"/>
      <x:c r="H87" s="56"/>
      <x:c r="I87" s="56"/>
      <x:c r="J87" s="56"/>
      <x:c r="K87" s="56"/>
      <x:c r="L87" s="56"/>
      <x:c r="M87" s="57"/>
      <x:c r="N87" s="56"/>
      <x:c r="O87" s="56"/>
      <x:c r="Q87" s="5"/>
      <x:c r="S87" s="5"/>
      <x:c r="U87" s="5"/>
    </x:row>
    <x:row r="88" spans="1:21" customHeight="1">
      <x:c r="A88" s="5" t="s">
        <x:v>43</x:v>
      </x:c>
      <x:c r="B88" s="12" t="s">
        <x:v>110</x:v>
      </x:c>
      <x:c r="E88" s="11">
        <x:f>SUM(E80:E86)</x:f>
        <x:v>68807</x:v>
      </x:c>
      <x:c r="G88" s="5">
        <x:f>SUM(G80:G86)</x:f>
        <x:v>1015</x:v>
      </x:c>
      <x:c r="H88" s="5">
        <x:f>SUM(H80:H86)</x:f>
        <x:v>16</x:v>
      </x:c>
      <x:c r="I88" s="5">
        <x:f>SUM(I80:I86)</x:f>
        <x:v>283</x:v>
      </x:c>
      <x:c r="J88" s="5">
        <x:f>SUM(J80:J86)</x:f>
        <x:v>37</x:v>
      </x:c>
      <x:c r="K88" s="19">
        <x:f>SUM((G88+H88+I88+J88)/E88)*100</x:f>
        <x:v>1.9634630197508975</x:v>
      </x:c>
      <x:c r="O88" s="56"/>
      <x:c r="Q88" s="5"/>
      <x:c r="S88" s="5"/>
      <x:c r="U88" s="5"/>
    </x:row>
    <x:row r="89" spans="1:21" customHeight="1">
      <x:c r="A89" s="5" t="s">
        <x:v>45</x:v>
      </x:c>
      <x:c r="B89" s="12" t="s">
        <x:v>115</x:v>
      </x:c>
      <x:c r="E89" s="11">
        <x:f>SUM(E80:E82,E84:E86)</x:f>
        <x:v>65944</x:v>
      </x:c>
      <x:c r="G89" s="5">
        <x:f>SUM(G80:G82,G84:G86)</x:f>
        <x:v>806</x:v>
      </x:c>
      <x:c r="H89" s="5">
        <x:f>SUM(H80:H82,H84:H86)</x:f>
        <x:v>3</x:v>
      </x:c>
      <x:c r="I89" s="5">
        <x:f>SUM(I80:I82,I84:I86)</x:f>
        <x:v>2</x:v>
      </x:c>
      <x:c r="J89" s="5">
        <x:f>SUM(J80:J82,J84:J86)</x:f>
        <x:v>4</x:v>
      </x:c>
      <x:c r="K89" s="19">
        <x:f>SUM((G89+H89+I89+J89)/E89)*100</x:f>
        <x:v>1.2358971248331918</x:v>
      </x:c>
      <x:c r="O89" s="56"/>
      <x:c r="Q89" s="5"/>
      <x:c r="S89" s="5"/>
      <x:c r="U89" s="5"/>
    </x:row>
    <x:row r="90" spans="1:21" customHeight="1">
      <x:c r="A90" s="56"/>
      <x:c r="B90" s="57"/>
      <x:c r="C90" s="57"/>
      <x:c r="D90" s="56"/>
      <x:c r="E90" s="56"/>
      <x:c r="F90" s="56"/>
      <x:c r="G90" s="56"/>
      <x:c r="H90" s="56"/>
      <x:c r="I90" s="56"/>
      <x:c r="J90" s="56"/>
      <x:c r="K90" s="56"/>
      <x:c r="L90" s="56"/>
      <x:c r="M90" s="57"/>
      <x:c r="N90" s="56"/>
      <x:c r="O90" s="56"/>
      <x:c r="Q90" s="5"/>
      <x:c r="S90" s="5"/>
      <x:c r="U90" s="5"/>
    </x:row>
    <x:row r="91" spans="1:21" customHeight="1">
      <x:c r="A91" s="38" t="s">
        <x:v>88</x:v>
      </x:c>
      <x:c r="B91" s="53" t="s">
        <x:v>35</x:v>
      </x:c>
      <x:c r="C91" s="54" t="s">
        <x:v>114</x:v>
      </x:c>
      <x:c r="D91" s="52">
        <x:v>4783</x:v>
      </x:c>
      <x:c r="E91" s="52">
        <x:v>3732</x:v>
      </x:c>
      <x:c r="F91" s="52">
        <x:v>58</x:v>
      </x:c>
      <x:c r="G91" s="52">
        <x:v>47</x:v>
      </x:c>
      <x:c r="H91" s="52">
        <x:v>29</x:v>
      </x:c>
      <x:c r="I91" s="52">
        <x:v>19</x:v>
      </x:c>
      <x:c r="J91" s="52">
        <x:v>11</x:v>
      </x:c>
      <x:c r="K91" s="55">
        <x:f t="shared" ref="K91:K100" si="12">SUM((G91+I91+J91+H91)/E91)*100</x:f>
        <x:v>2.840300107181136</x:v>
      </x:c>
      <x:c r="L91" s="55">
        <x:f t="shared" ref="L91:L100" si="13">SUM(F91/E91)*100</x:f>
        <x:v>1.5541264737406217</x:v>
      </x:c>
      <x:c r="M91" s="23" t="s">
        <x:v>112</x:v>
      </x:c>
      <x:c r="N91" s="5"/>
      <x:c r="O91" s="56"/>
      <x:c r="Q91" s="5"/>
      <x:c r="S91" s="5"/>
      <x:c r="U91" s="5"/>
    </x:row>
    <x:row r="92" spans="1:21" customHeight="1">
      <x:c r="A92" s="38" t="s">
        <x:v>88</x:v>
      </x:c>
      <x:c r="B92" s="36" t="s">
        <x:v>102</x:v>
      </x:c>
      <x:c r="C92" s="37" t="s">
        <x:v>114</x:v>
      </x:c>
      <x:c r="D92" s="38">
        <x:v>4252</x:v>
      </x:c>
      <x:c r="E92" s="38">
        <x:v>3455</x:v>
      </x:c>
      <x:c r="F92" s="38">
        <x:v>48</x:v>
      </x:c>
      <x:c r="G92" s="38">
        <x:v>41</x:v>
      </x:c>
      <x:c r="H92" s="38">
        <x:v>22</x:v>
      </x:c>
      <x:c r="I92" s="38">
        <x:v>27</x:v>
      </x:c>
      <x:c r="J92" s="38">
        <x:v>9</x:v>
      </x:c>
      <x:c r="K92" s="55">
        <x:f t="shared" si="12"/>
        <x:v>2.8654124457308248</x:v>
      </x:c>
      <x:c r="L92" s="55">
        <x:f t="shared" si="13"/>
        <x:v>1.3892908827785817</x:v>
      </x:c>
      <x:c r="M92" s="23" t="s">
        <x:v>112</x:v>
      </x:c>
      <x:c r="N92" s="5"/>
      <x:c r="O92" s="56"/>
      <x:c r="Q92" s="5"/>
      <x:c r="S92" s="5"/>
      <x:c r="U92" s="5"/>
    </x:row>
    <x:row r="93" spans="1:21" customHeight="1">
      <x:c r="A93" s="38" t="s">
        <x:v>88</x:v>
      </x:c>
      <x:c r="B93" s="36" t="s">
        <x:v>67</x:v>
      </x:c>
      <x:c r="C93" s="37" t="s">
        <x:v>127</x:v>
      </x:c>
      <x:c r="D93" s="38">
        <x:v>872</x:v>
      </x:c>
      <x:c r="E93" s="38">
        <x:v>423</x:v>
      </x:c>
      <x:c r="F93" s="38">
        <x:v>43</x:v>
      </x:c>
      <x:c r="G93" s="38">
        <x:v>36</x:v>
      </x:c>
      <x:c r="H93" s="38">
        <x:v>17</x:v>
      </x:c>
      <x:c r="I93" s="38">
        <x:v>27</x:v>
      </x:c>
      <x:c r="J93" s="38">
        <x:v>5</x:v>
      </x:c>
      <x:c r="K93" s="55">
        <x:f t="shared" si="12"/>
        <x:v>20.094562647754138</x:v>
      </x:c>
      <x:c r="L93" s="55">
        <x:f t="shared" si="13"/>
        <x:v>10.16548463356974</x:v>
      </x:c>
      <x:c r="M93" s="23" t="s">
        <x:v>112</x:v>
      </x:c>
      <x:c r="N93" s="5"/>
      <x:c r="O93" s="56"/>
      <x:c r="Q93" s="5"/>
      <x:c r="S93" s="5"/>
      <x:c r="U93" s="5"/>
    </x:row>
    <x:row r="94" spans="1:21" customHeight="1">
      <x:c r="A94" s="38" t="s">
        <x:v>88</x:v>
      </x:c>
      <x:c r="B94" s="36" t="s">
        <x:v>38</x:v>
      </x:c>
      <x:c r="C94" s="37" t="s">
        <x:v>127</x:v>
      </x:c>
      <x:c r="D94" s="38">
        <x:v>681</x:v>
      </x:c>
      <x:c r="E94" s="38">
        <x:v>435</x:v>
      </x:c>
      <x:c r="F94" s="38">
        <x:v>27</x:v>
      </x:c>
      <x:c r="G94" s="38">
        <x:v>26</x:v>
      </x:c>
      <x:c r="H94" s="38">
        <x:v>12</x:v>
      </x:c>
      <x:c r="I94" s="38">
        <x:v>14</x:v>
      </x:c>
      <x:c r="J94" s="38">
        <x:v>5</x:v>
      </x:c>
      <x:c r="K94" s="55">
        <x:f t="shared" si="12"/>
        <x:v>13.103448275862069</x:v>
      </x:c>
      <x:c r="L94" s="55">
        <x:f t="shared" si="13"/>
        <x:v>6.2068965517241379</x:v>
      </x:c>
      <x:c r="M94" s="23" t="s">
        <x:v>112</x:v>
      </x:c>
      <x:c r="N94" s="5"/>
      <x:c r="O94" s="56"/>
      <x:c r="Q94" s="5"/>
      <x:c r="S94" s="5"/>
      <x:c r="U94" s="5"/>
    </x:row>
    <x:row r="95" spans="1:21" customHeight="1">
      <x:c r="A95" s="38" t="s">
        <x:v>88</x:v>
      </x:c>
      <x:c r="B95" s="36" t="s">
        <x:v>36</x:v>
      </x:c>
      <x:c r="C95" s="37" t="s">
        <x:v>127</x:v>
      </x:c>
      <x:c r="D95" s="38">
        <x:v>761</x:v>
      </x:c>
      <x:c r="E95" s="38">
        <x:v>488</x:v>
      </x:c>
      <x:c r="F95" s="38">
        <x:v>27</x:v>
      </x:c>
      <x:c r="G95" s="38">
        <x:v>27</x:v>
      </x:c>
      <x:c r="H95" s="38">
        <x:v>12</x:v>
      </x:c>
      <x:c r="I95" s="38">
        <x:v>14</x:v>
      </x:c>
      <x:c r="J95" s="38">
        <x:v>4</x:v>
      </x:c>
      <x:c r="K95" s="55">
        <x:f t="shared" si="12"/>
        <x:v>11.68032786885246</x:v>
      </x:c>
      <x:c r="L95" s="55">
        <x:f t="shared" si="13"/>
        <x:v>5.5327868852459012</x:v>
      </x:c>
      <x:c r="M95" s="23" t="s">
        <x:v>112</x:v>
      </x:c>
      <x:c r="N95" s="5"/>
      <x:c r="O95" s="56"/>
      <x:c r="Q95" s="5"/>
      <x:c r="S95" s="5"/>
      <x:c r="U95" s="5"/>
    </x:row>
    <x:row r="96" spans="1:21" customHeight="1">
      <x:c r="A96" s="38" t="s">
        <x:v>88</x:v>
      </x:c>
      <x:c r="B96" s="36" t="s">
        <x:v>7</x:v>
      </x:c>
      <x:c r="C96" s="37" t="s">
        <x:v>116</x:v>
      </x:c>
      <x:c r="D96" s="38">
        <x:v>3296</x:v>
      </x:c>
      <x:c r="E96" s="38">
        <x:v>2659</x:v>
      </x:c>
      <x:c r="F96" s="38">
        <x:v>34</x:v>
      </x:c>
      <x:c r="G96" s="38">
        <x:v>33</x:v>
      </x:c>
      <x:c r="H96" s="38">
        <x:v>18</x:v>
      </x:c>
      <x:c r="I96" s="38">
        <x:v>17</x:v>
      </x:c>
      <x:c r="J96" s="38">
        <x:v>4</x:v>
      </x:c>
      <x:c r="K96" s="55">
        <x:f t="shared" si="12"/>
        <x:v>2.7077848815344114</x:v>
      </x:c>
      <x:c r="L96" s="55">
        <x:f t="shared" si="13"/>
        <x:v>1.2786761940579165</x:v>
      </x:c>
      <x:c r="M96" s="23" t="s">
        <x:v>112</x:v>
      </x:c>
      <x:c r="N96" s="5"/>
      <x:c r="O96" s="56"/>
      <x:c r="Q96" s="5"/>
      <x:c r="S96" s="5"/>
      <x:c r="U96" s="5"/>
    </x:row>
    <x:row r="97" spans="1:21" customHeight="1">
      <x:c r="A97" s="38" t="s">
        <x:v>88</x:v>
      </x:c>
      <x:c r="B97" s="36" t="s">
        <x:v>11</x:v>
      </x:c>
      <x:c r="C97" s="37" t="s">
        <x:v>116</x:v>
      </x:c>
      <x:c r="D97" s="38">
        <x:v>706</x:v>
      </x:c>
      <x:c r="E97" s="38">
        <x:v>486</x:v>
      </x:c>
      <x:c r="F97" s="38">
        <x:v>26</x:v>
      </x:c>
      <x:c r="G97" s="38">
        <x:v>26</x:v>
      </x:c>
      <x:c r="H97" s="38">
        <x:v>15</x:v>
      </x:c>
      <x:c r="I97" s="38">
        <x:v>12</x:v>
      </x:c>
      <x:c r="J97" s="38">
        <x:v>6</x:v>
      </x:c>
      <x:c r="K97" s="55">
        <x:f t="shared" si="12"/>
        <x:v>12.139917695473251</x:v>
      </x:c>
      <x:c r="L97" s="55">
        <x:f t="shared" si="13"/>
        <x:v>5.3497942386831276</x:v>
      </x:c>
      <x:c r="M97" s="23" t="s">
        <x:v>112</x:v>
      </x:c>
      <x:c r="N97" s="5"/>
      <x:c r="O97" s="56"/>
      <x:c r="Q97" s="5"/>
      <x:c r="S97" s="5"/>
      <x:c r="U97" s="5"/>
    </x:row>
    <x:row r="98" spans="1:21" customHeight="1">
      <x:c r="A98" s="38" t="s">
        <x:v>88</x:v>
      </x:c>
      <x:c r="B98" s="36" t="s">
        <x:v>97</x:v>
      </x:c>
      <x:c r="C98" s="37" t="s">
        <x:v>114</x:v>
      </x:c>
      <x:c r="D98" s="38">
        <x:v>1396</x:v>
      </x:c>
      <x:c r="E98" s="38">
        <x:v>1064</x:v>
      </x:c>
      <x:c r="F98" s="38">
        <x:v>36</x:v>
      </x:c>
      <x:c r="G98" s="38">
        <x:v>34</x:v>
      </x:c>
      <x:c r="H98" s="38">
        <x:v>20</x:v>
      </x:c>
      <x:c r="I98" s="38">
        <x:v>21</x:v>
      </x:c>
      <x:c r="J98" s="38">
        <x:v>4</x:v>
      </x:c>
      <x:c r="K98" s="55">
        <x:f t="shared" si="12"/>
        <x:v>7.4248120300751879</x:v>
      </x:c>
      <x:c r="L98" s="55">
        <x:f t="shared" si="13"/>
        <x:v>3.3834586466165413</x:v>
      </x:c>
      <x:c r="M98" s="23" t="s">
        <x:v>112</x:v>
      </x:c>
      <x:c r="N98" s="5"/>
      <x:c r="O98" s="56"/>
      <x:c r="Q98" s="5"/>
      <x:c r="S98" s="5"/>
      <x:c r="U98" s="5"/>
    </x:row>
    <x:row r="99" spans="1:19" customHeight="1">
      <x:c r="A99" s="38" t="s">
        <x:v>88</x:v>
      </x:c>
      <x:c r="B99" s="36" t="s">
        <x:v>61</x:v>
      </x:c>
      <x:c r="C99" s="37" t="s">
        <x:v>116</x:v>
      </x:c>
      <x:c r="D99" s="38">
        <x:v>956</x:v>
      </x:c>
      <x:c r="E99" s="38">
        <x:v>679</x:v>
      </x:c>
      <x:c r="F99" s="38">
        <x:v>30</x:v>
      </x:c>
      <x:c r="G99" s="38">
        <x:v>27</x:v>
      </x:c>
      <x:c r="H99" s="38">
        <x:v>13</x:v>
      </x:c>
      <x:c r="I99" s="38">
        <x:v>21</x:v>
      </x:c>
      <x:c r="J99" s="38">
        <x:v>6</x:v>
      </x:c>
      <x:c r="K99" s="55">
        <x:f t="shared" si="12"/>
        <x:v>9.8674521354933731</x:v>
      </x:c>
      <x:c r="L99" s="55">
        <x:f t="shared" si="13"/>
        <x:v>4.4182621502209134</x:v>
      </x:c>
      <x:c r="M99" s="23" t="s">
        <x:v>112</x:v>
      </x:c>
      <x:c r="N99" s="5"/>
      <x:c r="O99" s="56"/>
      <x:c r="Q99" s="5"/>
      <x:c r="S99" s="5"/>
    </x:row>
    <x:row r="100" spans="1:19" customHeight="1">
      <x:c r="A100" s="38" t="s">
        <x:v>88</x:v>
      </x:c>
      <x:c r="B100" s="36" t="s">
        <x:v>69</x:v>
      </x:c>
      <x:c r="C100" s="37" t="s">
        <x:v>127</x:v>
      </x:c>
      <x:c r="D100" s="38">
        <x:v>1832</x:v>
      </x:c>
      <x:c r="E100" s="38">
        <x:v>1573</x:v>
      </x:c>
      <x:c r="F100" s="38">
        <x:v>29</x:v>
      </x:c>
      <x:c r="G100" s="38">
        <x:v>24</x:v>
      </x:c>
      <x:c r="H100" s="38">
        <x:v>18</x:v>
      </x:c>
      <x:c r="I100" s="38">
        <x:v>9</x:v>
      </x:c>
      <x:c r="J100" s="38">
        <x:v>5</x:v>
      </x:c>
      <x:c r="K100" s="55">
        <x:f t="shared" si="12"/>
        <x:v>3.5600762873490148</x:v>
      </x:c>
      <x:c r="L100" s="55">
        <x:f t="shared" si="13"/>
        <x:v>1.8436109345200253</x:v>
      </x:c>
      <x:c r="M100" s="23" t="s">
        <x:v>112</x:v>
      </x:c>
      <x:c r="N100" s="5"/>
      <x:c r="O100" s="56"/>
      <x:c r="Q100" s="5"/>
      <x:c r="S100" s="5"/>
    </x:row>
    <x:row r="101" spans="1:19" customHeight="1">
      <x:c r="A101" s="56"/>
      <x:c r="B101" s="57"/>
      <x:c r="C101" s="57"/>
      <x:c r="D101" s="56"/>
      <x:c r="E101" s="56"/>
      <x:c r="F101" s="56"/>
      <x:c r="G101" s="56"/>
      <x:c r="H101" s="56"/>
      <x:c r="I101" s="56"/>
      <x:c r="J101" s="56"/>
      <x:c r="K101" s="56"/>
      <x:c r="L101" s="56"/>
      <x:c r="M101" s="57"/>
      <x:c r="N101" s="56"/>
      <x:c r="O101" s="56"/>
      <x:c r="Q101" s="5"/>
      <x:c r="S101" s="5"/>
    </x:row>
    <x:row r="102" spans="1:21" customHeight="1">
      <x:c r="A102" s="5" t="s">
        <x:v>141</x:v>
      </x:c>
      <x:c r="B102" s="12" t="s">
        <x:v>144</x:v>
      </x:c>
      <x:c r="E102" s="11">
        <x:f>SUM(E91:E100)</x:f>
        <x:v>14994</x:v>
      </x:c>
      <x:c r="G102" s="5">
        <x:f>SUM(G91:G100)</x:f>
        <x:v>321</x:v>
      </x:c>
      <x:c r="H102" s="5">
        <x:f>SUM(H91:H100)</x:f>
        <x:v>176</x:v>
      </x:c>
      <x:c r="I102" s="5">
        <x:f>SUM(I91:I100)</x:f>
        <x:v>181</x:v>
      </x:c>
      <x:c r="J102" s="5">
        <x:f>SUM(J91:J100)</x:f>
        <x:v>59</x:v>
      </x:c>
      <x:c r="K102" s="19">
        <x:f>SUM((G102+H102+I102+J102)/E102)*100</x:f>
        <x:v>4.9152994531145788</x:v>
      </x:c>
      <x:c r="O102" s="56"/>
      <x:c r="Q102" s="5"/>
      <x:c r="S102" s="5"/>
      <x:c r="U102" s="5"/>
    </x:row>
    <x:row r="103" spans="1:15" customHeight="1">
      <x:c r="A103" s="5" t="s">
        <x:v>45</x:v>
      </x:c>
      <x:c r="B103" s="12" t="s">
        <x:v>137</x:v>
      </x:c>
      <x:c r="E103" s="11">
        <x:f>SUM(E91:E92,E94:E100)</x:f>
        <x:v>14571</x:v>
      </x:c>
      <x:c r="G103" s="5">
        <x:f>SUM(G91:G92,G94:G100)</x:f>
        <x:v>285</x:v>
      </x:c>
      <x:c r="H103" s="5">
        <x:f>SUM(H91:H92,H94:H100)</x:f>
        <x:v>159</x:v>
      </x:c>
      <x:c r="I103" s="5">
        <x:f>SUM(I91:I92,I94:I100)</x:f>
        <x:v>154</x:v>
      </x:c>
      <x:c r="J103" s="5">
        <x:f>SUM(J91:J92,J94:J100)</x:f>
        <x:v>54</x:v>
      </x:c>
      <x:c r="K103" s="19">
        <x:f>SUM((G103+H103+I103+J103)/E103)*100</x:f>
        <x:v>4.4746414110218931</x:v>
      </x:c>
      <x:c r="O103" s="56"/>
    </x:row>
    <x:row r="104" spans="1:15" customHeight="1">
      <x:c r="A104" s="56"/>
      <x:c r="B104" s="57"/>
      <x:c r="C104" s="57"/>
      <x:c r="D104" s="56"/>
      <x:c r="E104" s="56"/>
      <x:c r="F104" s="56"/>
      <x:c r="G104" s="56"/>
      <x:c r="H104" s="56"/>
      <x:c r="I104" s="56"/>
      <x:c r="J104" s="56"/>
      <x:c r="K104" s="56"/>
      <x:c r="L104" s="56"/>
      <x:c r="M104" s="57"/>
      <x:c r="N104" s="56"/>
      <x:c r="O104" s="56"/>
    </x:row>
    <x:row r="105" spans="15:15" customHeight="1">
      <x:c r="O105" s="56"/>
    </x:row>
    <x:row r="106" spans="1:15" customHeight="1">
      <x:c r="A106" s="3" t="s">
        <x:v>121</x:v>
      </x:c>
      <x:c r="B106" s="12" t="s">
        <x:v>55</x:v>
      </x:c>
      <x:c r="E106" s="11">
        <x:f>SUM(E85:E86)</x:f>
        <x:v>508</x:v>
      </x:c>
      <x:c r="F106" s="3">
        <x:f>SUM(F85:F86)</x:f>
        <x:v>19</x:v>
      </x:c>
      <x:c r="L106" s="11">
        <x:f>SUM(F85/E85*100)</x:f>
        <x:v>4.2635658914728678</x:v>
      </x:c>
      <x:c r="O106" s="56"/>
    </x:row>
    <x:row r="107" spans="15:15" customHeight="1">
      <x:c r="O107" s="56"/>
    </x:row>
    <x:row r="108" spans="1:23" customHeight="1">
      <x:c r="A108" s="56"/>
      <x:c r="B108" s="57"/>
      <x:c r="C108" s="57"/>
      <x:c r="D108" s="56"/>
      <x:c r="E108" s="56"/>
      <x:c r="F108" s="56"/>
      <x:c r="G108" s="56"/>
      <x:c r="H108" s="56"/>
      <x:c r="I108" s="56"/>
      <x:c r="J108" s="56"/>
      <x:c r="K108" s="56"/>
      <x:c r="L108" s="56"/>
      <x:c r="M108" s="57"/>
      <x:c r="N108" s="56"/>
      <x:c r="O108" s="56"/>
      <x:c r="P108" s="56"/>
      <x:c r="Q108" s="56"/>
      <x:c r="R108" s="56"/>
      <x:c r="S108" s="56"/>
      <x:c r="T108" s="56"/>
      <x:c r="U108" s="56"/>
      <x:c r="V108" s="56"/>
      <x:c r="W108" s="56"/>
    </x:row>
    <x:row r="109" spans="1:17" customHeight="1">
      <x:c r="A109" s="52" t="s">
        <x:v>147</x:v>
      </x:c>
      <x:c r="B109" s="53" t="s">
        <x:v>35</x:v>
      </x:c>
      <x:c r="C109" s="54" t="s">
        <x:v>114</x:v>
      </x:c>
      <x:c r="D109" s="52">
        <x:v>4790</x:v>
      </x:c>
      <x:c r="E109" s="52">
        <x:v>3907</x:v>
      </x:c>
      <x:c r="F109" s="52">
        <x:v>58</x:v>
      </x:c>
      <x:c r="G109" s="52">
        <x:v>47</x:v>
      </x:c>
      <x:c r="H109" s="52">
        <x:v>29</x:v>
      </x:c>
      <x:c r="I109" s="52">
        <x:v>19</x:v>
      </x:c>
      <x:c r="J109" s="52">
        <x:v>11</x:v>
      </x:c>
      <x:c r="K109" s="22">
        <x:f t="shared" ref="K109:K119" si="14">SUM((G109+I109+J109+H109)/E109)*100</x:f>
        <x:v>2.7130790888149474</x:v>
      </x:c>
      <x:c r="L109" s="22">
        <x:f t="shared" ref="L109:L119" si="15">SUM(F109/E109)*100</x:f>
        <x:v>1.4845149731251599</x:v>
      </x:c>
      <x:c r="O109" s="56"/>
      <x:c r="P109" s="2" t="s">
        <x:v>12</x:v>
      </x:c>
      <x:c r="Q109" s="2"/>
    </x:row>
    <x:row r="110" spans="1:17" customHeight="1">
      <x:c r="A110" s="38" t="s">
        <x:v>147</x:v>
      </x:c>
      <x:c r="B110" s="36" t="s">
        <x:v>102</x:v>
      </x:c>
      <x:c r="C110" s="37" t="s">
        <x:v>114</x:v>
      </x:c>
      <x:c r="D110" s="38">
        <x:v>4254</x:v>
      </x:c>
      <x:c r="E110" s="38">
        <x:v>3439</x:v>
      </x:c>
      <x:c r="F110" s="38">
        <x:v>48</x:v>
      </x:c>
      <x:c r="G110" s="38">
        <x:v>41</x:v>
      </x:c>
      <x:c r="H110" s="38">
        <x:v>22</x:v>
      </x:c>
      <x:c r="I110" s="38">
        <x:v>27</x:v>
      </x:c>
      <x:c r="J110" s="38">
        <x:v>9</x:v>
      </x:c>
      <x:c r="K110" s="22">
        <x:f t="shared" si="14"/>
        <x:v>2.8787438208781624</x:v>
      </x:c>
      <x:c r="L110" s="22">
        <x:f t="shared" si="15"/>
        <x:v>1.3957545798197151</x:v>
      </x:c>
      <x:c r="O110" s="56"/>
      <x:c r="P110" s="2" t="s">
        <x:v>141</x:v>
      </x:c>
      <x:c r="Q110" s="2" t="s">
        <x:v>45</x:v>
      </x:c>
    </x:row>
    <x:row r="111" spans="1:17" customHeight="1">
      <x:c r="A111" s="38" t="s">
        <x:v>147</x:v>
      </x:c>
      <x:c r="B111" s="36" t="s">
        <x:v>67</x:v>
      </x:c>
      <x:c r="C111" s="37" t="s">
        <x:v>127</x:v>
      </x:c>
      <x:c r="D111" s="38">
        <x:v>879</x:v>
      </x:c>
      <x:c r="E111" s="38">
        <x:v>445</x:v>
      </x:c>
      <x:c r="F111" s="38">
        <x:v>43</x:v>
      </x:c>
      <x:c r="G111" s="38">
        <x:v>36</x:v>
      </x:c>
      <x:c r="H111" s="38">
        <x:v>17</x:v>
      </x:c>
      <x:c r="I111" s="38">
        <x:v>27</x:v>
      </x:c>
      <x:c r="J111" s="38">
        <x:v>5</x:v>
      </x:c>
      <x:c r="K111" s="22">
        <x:f t="shared" si="14"/>
        <x:v>19.101123595505616</x:v>
      </x:c>
      <x:c r="L111" s="22">
        <x:f t="shared" si="15"/>
        <x:v>9.6629213483146064</x:v>
      </x:c>
      <x:c r="O111" s="56"/>
      <x:c r="P111" s="2" t="s">
        <x:v>129</x:v>
      </x:c>
      <x:c r="Q111" s="2" t="s">
        <x:v>139</x:v>
      </x:c>
    </x:row>
    <x:row r="112" spans="1:25" customHeight="1">
      <x:c r="A112" s="38" t="s">
        <x:v>147</x:v>
      </x:c>
      <x:c r="B112" s="36" t="s">
        <x:v>38</x:v>
      </x:c>
      <x:c r="C112" s="37" t="s">
        <x:v>127</x:v>
      </x:c>
      <x:c r="D112" s="38">
        <x:v>685</x:v>
      </x:c>
      <x:c r="E112" s="38">
        <x:v>438</x:v>
      </x:c>
      <x:c r="F112" s="38">
        <x:v>27</x:v>
      </x:c>
      <x:c r="G112" s="38">
        <x:v>26</x:v>
      </x:c>
      <x:c r="H112" s="38">
        <x:v>12</x:v>
      </x:c>
      <x:c r="I112" s="38">
        <x:v>14</x:v>
      </x:c>
      <x:c r="J112" s="38">
        <x:v>5</x:v>
      </x:c>
      <x:c r="K112" s="22">
        <x:f t="shared" si="14"/>
        <x:v>13.013698630136986</x:v>
      </x:c>
      <x:c r="L112" s="22">
        <x:f t="shared" si="15"/>
        <x:v>6.1643835616438354</x:v>
      </x:c>
      <x:c r="O112" s="56"/>
      <x:c r="P112" s="2">
        <x:f>K121/K88</x:f>
        <x:v>2.6220893858599195</x:v>
      </x:c>
      <x:c r="Q112" s="2">
        <x:f>K122/K89</x:f>
        <x:v>3.8349862466999958</x:v>
      </x:c>
      <x:c r="Y112" s="4">
        <x:f>K122/K89</x:f>
        <x:v>3.8349862466999958</x:v>
      </x:c>
    </x:row>
    <x:row r="113" spans="1:15" customHeight="1">
      <x:c r="A113" s="38" t="s">
        <x:v>147</x:v>
      </x:c>
      <x:c r="B113" s="36" t="s">
        <x:v>36</x:v>
      </x:c>
      <x:c r="C113" s="37" t="s">
        <x:v>127</x:v>
      </x:c>
      <x:c r="D113" s="38">
        <x:v>763</x:v>
      </x:c>
      <x:c r="E113" s="38">
        <x:v>481</x:v>
      </x:c>
      <x:c r="F113" s="38">
        <x:v>27</x:v>
      </x:c>
      <x:c r="G113" s="38">
        <x:v>27</x:v>
      </x:c>
      <x:c r="H113" s="38">
        <x:v>12</x:v>
      </x:c>
      <x:c r="I113" s="38">
        <x:v>14</x:v>
      </x:c>
      <x:c r="J113" s="38">
        <x:v>4</x:v>
      </x:c>
      <x:c r="K113" s="22">
        <x:f t="shared" si="14"/>
        <x:v>11.850311850311851</x:v>
      </x:c>
      <x:c r="L113" s="22">
        <x:f t="shared" si="15"/>
        <x:v>5.6133056133056138</x:v>
      </x:c>
      <x:c r="O113" s="56"/>
    </x:row>
    <x:row r="114" spans="1:15" customHeight="1">
      <x:c r="A114" s="38" t="s">
        <x:v>147</x:v>
      </x:c>
      <x:c r="B114" s="36" t="s">
        <x:v>7</x:v>
      </x:c>
      <x:c r="C114" s="37" t="s">
        <x:v>116</x:v>
      </x:c>
      <x:c r="D114" s="38">
        <x:v>3301</x:v>
      </x:c>
      <x:c r="E114" s="38">
        <x:v>2623</x:v>
      </x:c>
      <x:c r="F114" s="38">
        <x:v>35</x:v>
      </x:c>
      <x:c r="G114" s="38">
        <x:v>34</x:v>
      </x:c>
      <x:c r="H114" s="38">
        <x:v>18</x:v>
      </x:c>
      <x:c r="I114" s="38">
        <x:v>17</x:v>
      </x:c>
      <x:c r="J114" s="38">
        <x:v>4</x:v>
      </x:c>
      <x:c r="K114" s="22">
        <x:f t="shared" si="14"/>
        <x:v>2.7830728173846744</x:v>
      </x:c>
      <x:c r="L114" s="22">
        <x:f t="shared" si="15"/>
        <x:v>1.3343499809378574</x:v>
      </x:c>
      <x:c r="O114" s="56"/>
    </x:row>
    <x:row r="115" spans="1:15" customHeight="1">
      <x:c r="A115" s="38" t="s">
        <x:v>147</x:v>
      </x:c>
      <x:c r="B115" s="36" t="s">
        <x:v>11</x:v>
      </x:c>
      <x:c r="C115" s="37" t="s">
        <x:v>116</x:v>
      </x:c>
      <x:c r="D115" s="38">
        <x:v>714</x:v>
      </x:c>
      <x:c r="E115" s="38">
        <x:v>506</x:v>
      </x:c>
      <x:c r="F115" s="38">
        <x:v>27</x:v>
      </x:c>
      <x:c r="G115" s="38">
        <x:v>27</x:v>
      </x:c>
      <x:c r="H115" s="38">
        <x:v>15</x:v>
      </x:c>
      <x:c r="I115" s="38">
        <x:v>12</x:v>
      </x:c>
      <x:c r="J115" s="38">
        <x:v>6</x:v>
      </x:c>
      <x:c r="K115" s="22">
        <x:f t="shared" si="14"/>
        <x:v>11.857707509881422</x:v>
      </x:c>
      <x:c r="L115" s="22">
        <x:f t="shared" si="15"/>
        <x:v>5.3359683794466397</x:v>
      </x:c>
      <x:c r="O115" s="56"/>
    </x:row>
    <x:row r="116" spans="1:15" customHeight="1">
      <x:c r="A116" s="38" t="s">
        <x:v>147</x:v>
      </x:c>
      <x:c r="B116" s="36" t="s">
        <x:v>97</x:v>
      </x:c>
      <x:c r="C116" s="37" t="s">
        <x:v>114</x:v>
      </x:c>
      <x:c r="D116" s="38">
        <x:v>1409</x:v>
      </x:c>
      <x:c r="E116" s="38">
        <x:v>1100</x:v>
      </x:c>
      <x:c r="F116" s="38">
        <x:v>37</x:v>
      </x:c>
      <x:c r="G116" s="38">
        <x:v>35</x:v>
      </x:c>
      <x:c r="H116" s="38">
        <x:v>20</x:v>
      </x:c>
      <x:c r="I116" s="38">
        <x:v>21</x:v>
      </x:c>
      <x:c r="J116" s="38">
        <x:v>4</x:v>
      </x:c>
      <x:c r="K116" s="22">
        <x:f t="shared" si="14"/>
        <x:v>7.2727272727272725</x:v>
      </x:c>
      <x:c r="L116" s="22">
        <x:f t="shared" si="15"/>
        <x:v>3.3636363636363638</x:v>
      </x:c>
      <x:c r="O116" s="56"/>
    </x:row>
    <x:row r="117" spans="1:15" customHeight="1">
      <x:c r="A117" s="38" t="s">
        <x:v>147</x:v>
      </x:c>
      <x:c r="B117" s="36" t="s">
        <x:v>61</x:v>
      </x:c>
      <x:c r="C117" s="37" t="s">
        <x:v>116</x:v>
      </x:c>
      <x:c r="D117" s="38">
        <x:v>976</x:v>
      </x:c>
      <x:c r="E117" s="38">
        <x:v>669</x:v>
      </x:c>
      <x:c r="F117" s="38">
        <x:v>31</x:v>
      </x:c>
      <x:c r="G117" s="38">
        <x:v>28</x:v>
      </x:c>
      <x:c r="H117" s="38">
        <x:v>13</x:v>
      </x:c>
      <x:c r="I117" s="38">
        <x:v>21</x:v>
      </x:c>
      <x:c r="J117" s="38">
        <x:v>6</x:v>
      </x:c>
      <x:c r="K117" s="22">
        <x:f t="shared" si="14"/>
        <x:v>10.164424514200299</x:v>
      </x:c>
      <x:c r="L117" s="22">
        <x:f t="shared" si="15"/>
        <x:v>4.6337817638266072</x:v>
      </x:c>
      <x:c r="O117" s="56"/>
    </x:row>
    <x:row r="118" spans="1:15" customHeight="1">
      <x:c r="A118" s="38" t="s">
        <x:v>147</x:v>
      </x:c>
      <x:c r="B118" s="36" t="s">
        <x:v>69</x:v>
      </x:c>
      <x:c r="C118" s="37" t="s">
        <x:v>127</x:v>
      </x:c>
      <x:c r="D118" s="38">
        <x:v>1869</x:v>
      </x:c>
      <x:c r="E118" s="38">
        <x:v>1545</x:v>
      </x:c>
      <x:c r="F118" s="38">
        <x:v>31</x:v>
      </x:c>
      <x:c r="G118" s="38">
        <x:v>26</x:v>
      </x:c>
      <x:c r="H118" s="38">
        <x:v>18</x:v>
      </x:c>
      <x:c r="I118" s="38">
        <x:v>9</x:v>
      </x:c>
      <x:c r="J118" s="38">
        <x:v>7</x:v>
      </x:c>
      <x:c r="K118" s="22">
        <x:f t="shared" si="14"/>
        <x:v>3.8834951456310676</x:v>
      </x:c>
      <x:c r="L118" s="22">
        <x:f t="shared" si="15"/>
        <x:v>2.0064724919093853</x:v>
      </x:c>
      <x:c r="O118" s="56"/>
    </x:row>
    <x:row r="119" spans="1:15" customHeight="1">
      <x:c r="A119" s="38" t="s">
        <x:v>147</x:v>
      </x:c>
      <x:c r="B119" s="36" t="s">
        <x:v>46</x:v>
      </x:c>
      <x:c r="C119" s="37" t="s">
        <x:v>116</x:v>
      </x:c>
      <x:c r="D119" s="38">
        <x:v>646</x:v>
      </x:c>
      <x:c r="E119" s="38">
        <x:v>483</x:v>
      </x:c>
      <x:c r="F119" s="38">
        <x:v>23</x:v>
      </x:c>
      <x:c r="G119" s="38">
        <x:v>23</x:v>
      </x:c>
      <x:c r="H119" s="38">
        <x:v>15</x:v>
      </x:c>
      <x:c r="I119" s="38">
        <x:v>15</x:v>
      </x:c>
      <x:c r="J119" s="38">
        <x:v>7</x:v>
      </x:c>
      <x:c r="K119" s="22">
        <x:f t="shared" si="14"/>
        <x:v>12.422360248447205</x:v>
      </x:c>
      <x:c r="L119" s="22">
        <x:f t="shared" si="15"/>
        <x:v>4.7619047619047619</x:v>
      </x:c>
      <x:c r="O119" s="56"/>
    </x:row>
    <x:row r="120" spans="1:15" customHeight="1">
      <x:c r="A120" s="56"/>
      <x:c r="B120" s="57"/>
      <x:c r="C120" s="57"/>
      <x:c r="D120" s="56"/>
      <x:c r="E120" s="56"/>
      <x:c r="F120" s="56"/>
      <x:c r="G120" s="56"/>
      <x:c r="H120" s="56"/>
      <x:c r="I120" s="56"/>
      <x:c r="J120" s="56"/>
      <x:c r="K120" s="56"/>
      <x:c r="L120" s="56"/>
      <x:c r="M120" s="57"/>
      <x:c r="N120" s="56"/>
      <x:c r="O120" s="56"/>
    </x:row>
    <x:row r="121" spans="1:15" customHeight="1">
      <x:c r="A121" s="2" t="s">
        <x:v>141</x:v>
      </x:c>
      <x:c r="B121" s="12" t="s">
        <x:v>123</x:v>
      </x:c>
      <x:c r="D121" s="2"/>
      <x:c r="E121" s="2">
        <x:f>SUM(E109:E119)</x:f>
        <x:v>15636</x:v>
      </x:c>
      <x:c r="F121" s="2"/>
      <x:c r="G121" s="2">
        <x:f>SUM(G109:G119)</x:f>
        <x:v>350</x:v>
      </x:c>
      <x:c r="H121" s="2">
        <x:f>SUM(H109:H119)</x:f>
        <x:v>191</x:v>
      </x:c>
      <x:c r="I121" s="2">
        <x:f>SUM(I109:I119)</x:f>
        <x:v>196</x:v>
      </x:c>
      <x:c r="J121" s="2">
        <x:f>SUM(J109:J119)</x:f>
        <x:v>68</x:v>
      </x:c>
      <x:c r="K121" s="19">
        <x:f>SUM((G121+H121+I121+J121)/E121)*100</x:f>
        <x:v>5.148375543617294</x:v>
      </x:c>
      <x:c r="L121" s="2"/>
      <x:c r="N121" s="2"/>
      <x:c r="O121" s="56"/>
    </x:row>
    <x:row r="122" spans="1:15" customHeight="1">
      <x:c r="A122" s="2" t="s">
        <x:v>45</x:v>
      </x:c>
      <x:c r="B122" s="12" t="s">
        <x:v>144</x:v>
      </x:c>
      <x:c r="D122" s="2"/>
      <x:c r="E122" s="2">
        <x:f>SUM(E109:E110,E112:E119)</x:f>
        <x:v>15191</x:v>
      </x:c>
      <x:c r="F122" s="2"/>
      <x:c r="G122" s="2">
        <x:f>SUM(G109:G110,G112:G119)</x:f>
        <x:v>314</x:v>
      </x:c>
      <x:c r="H122" s="2">
        <x:f>SUM(H109:H110,H112:H119)</x:f>
        <x:v>174</x:v>
      </x:c>
      <x:c r="I122" s="2">
        <x:f>SUM(I109:I110,I112:I119)</x:f>
        <x:v>169</x:v>
      </x:c>
      <x:c r="J122" s="2">
        <x:f>SUM(J109:J110,J112:J119)</x:f>
        <x:v>63</x:v>
      </x:c>
      <x:c r="K122" s="19">
        <x:f>SUM((G122+H122+I122+J122)/E122)*100</x:f>
        <x:v>4.7396484760713582</x:v>
      </x:c>
      <x:c r="O122" s="56"/>
    </x:row>
    <x:row r="123" spans="1:23" customHeight="1">
      <x:c r="A123" s="56"/>
      <x:c r="B123" s="57"/>
      <x:c r="C123" s="57"/>
      <x:c r="D123" s="56"/>
      <x:c r="E123" s="56"/>
      <x:c r="F123" s="56"/>
      <x:c r="G123" s="56"/>
      <x:c r="H123" s="56"/>
      <x:c r="I123" s="56"/>
      <x:c r="J123" s="56"/>
      <x:c r="K123" s="56"/>
      <x:c r="L123" s="56"/>
      <x:c r="M123" s="57"/>
      <x:c r="N123" s="56"/>
      <x:c r="O123" s="56"/>
      <x:c r="P123" s="56"/>
      <x:c r="Q123" s="56"/>
      <x:c r="R123" s="56"/>
      <x:c r="S123" s="56"/>
      <x:c r="T123" s="56"/>
      <x:c r="U123" s="56"/>
      <x:c r="V123" s="56"/>
      <x:c r="W123" s="56"/>
    </x:row>
    <x:row r="124" spans="1:17" customHeight="1">
      <x:c r="A124" s="38" t="s">
        <x:v>160</x:v>
      </x:c>
      <x:c r="B124" s="36" t="s">
        <x:v>35</x:v>
      </x:c>
      <x:c r="C124" s="54" t="s">
        <x:v>114</x:v>
      </x:c>
      <x:c r="D124" s="52">
        <x:v>4807</x:v>
      </x:c>
      <x:c r="E124" s="52">
        <x:v>3907</x:v>
      </x:c>
      <x:c r="F124" s="52">
        <x:v>58</x:v>
      </x:c>
      <x:c r="G124" s="52">
        <x:v>47</x:v>
      </x:c>
      <x:c r="H124" s="52">
        <x:v>29</x:v>
      </x:c>
      <x:c r="I124" s="52">
        <x:v>19</x:v>
      </x:c>
      <x:c r="J124" s="52">
        <x:v>11</x:v>
      </x:c>
      <x:c r="K124" s="22">
        <x:f t="shared" ref="K124:K135" si="16">SUM((G124+I124+J124+H124)/E124)*100</x:f>
        <x:v>2.7130790888149474</x:v>
      </x:c>
      <x:c r="L124" s="22">
        <x:f t="shared" ref="L124:L135" si="17">SUM(F124/E124)*100</x:f>
        <x:v>1.4845149731251599</x:v>
      </x:c>
      <x:c r="O124" s="56"/>
      <x:c r="P124" s="1" t="s">
        <x:v>12</x:v>
      </x:c>
      <x:c r="Q124" s="1"/>
    </x:row>
    <x:row r="125" spans="1:17" customHeight="1">
      <x:c r="A125" s="38" t="s">
        <x:v>160</x:v>
      </x:c>
      <x:c r="B125" s="36" t="s">
        <x:v>102</x:v>
      </x:c>
      <x:c r="C125" s="37" t="s">
        <x:v>114</x:v>
      </x:c>
      <x:c r="D125" s="38">
        <x:v>4269</x:v>
      </x:c>
      <x:c r="E125" s="38">
        <x:v>3439</x:v>
      </x:c>
      <x:c r="F125" s="38">
        <x:v>49</x:v>
      </x:c>
      <x:c r="G125" s="38">
        <x:v>42</x:v>
      </x:c>
      <x:c r="H125" s="38">
        <x:v>22</x:v>
      </x:c>
      <x:c r="I125" s="38">
        <x:v>27</x:v>
      </x:c>
      <x:c r="J125" s="38">
        <x:v>10</x:v>
      </x:c>
      <x:c r="K125" s="22">
        <x:f t="shared" si="16"/>
        <x:v>2.9369002617039839</x:v>
      </x:c>
      <x:c r="L125" s="22">
        <x:f t="shared" si="17"/>
        <x:v>1.4248328002326258</x:v>
      </x:c>
      <x:c r="O125" s="56"/>
      <x:c r="P125" s="1" t="s">
        <x:v>141</x:v>
      </x:c>
      <x:c r="Q125" s="1" t="s">
        <x:v>45</x:v>
      </x:c>
    </x:row>
    <x:row r="126" spans="1:17" customHeight="1">
      <x:c r="A126" s="38" t="s">
        <x:v>160</x:v>
      </x:c>
      <x:c r="B126" s="36" t="s">
        <x:v>67</x:v>
      </x:c>
      <x:c r="C126" s="37" t="s">
        <x:v>127</x:v>
      </x:c>
      <x:c r="D126" s="38">
        <x:v>893</x:v>
      </x:c>
      <x:c r="E126" s="38">
        <x:v>445</x:v>
      </x:c>
      <x:c r="F126" s="38">
        <x:v>43</x:v>
      </x:c>
      <x:c r="G126" s="38">
        <x:v>36</x:v>
      </x:c>
      <x:c r="H126" s="38">
        <x:v>17</x:v>
      </x:c>
      <x:c r="I126" s="38">
        <x:v>27</x:v>
      </x:c>
      <x:c r="J126" s="38">
        <x:v>7</x:v>
      </x:c>
      <x:c r="K126" s="22">
        <x:f t="shared" si="16"/>
        <x:v>19.550561797752806</x:v>
      </x:c>
      <x:c r="L126" s="22">
        <x:f t="shared" si="17"/>
        <x:v>9.6629213483146064</x:v>
      </x:c>
      <x:c r="O126" s="56"/>
      <x:c r="P126" s="1" t="s">
        <x:v>129</x:v>
      </x:c>
      <x:c r="Q126" s="1" t="s">
        <x:v>139</x:v>
      </x:c>
    </x:row>
    <x:row r="127" spans="1:17" customHeight="1">
      <x:c r="A127" s="38" t="s">
        <x:v>160</x:v>
      </x:c>
      <x:c r="B127" s="36" t="s">
        <x:v>38</x:v>
      </x:c>
      <x:c r="C127" s="37" t="s">
        <x:v>127</x:v>
      </x:c>
      <x:c r="D127" s="38">
        <x:v>702</x:v>
      </x:c>
      <x:c r="E127" s="38">
        <x:v>438</x:v>
      </x:c>
      <x:c r="F127" s="38">
        <x:v>27</x:v>
      </x:c>
      <x:c r="G127" s="38">
        <x:v>26</x:v>
      </x:c>
      <x:c r="H127" s="38">
        <x:v>12</x:v>
      </x:c>
      <x:c r="I127" s="38">
        <x:v>14</x:v>
      </x:c>
      <x:c r="J127" s="38">
        <x:v>6</x:v>
      </x:c>
      <x:c r="K127" s="22">
        <x:f t="shared" si="16"/>
        <x:v>13.24200913242009</x:v>
      </x:c>
      <x:c r="L127" s="22">
        <x:f t="shared" si="17"/>
        <x:v>6.1643835616438354</x:v>
      </x:c>
      <x:c r="O127" s="56"/>
      <x:c r="P127" s="1">
        <x:f>K137/K88</x:f>
        <x:v>2.5923012500103959</x:v>
      </x:c>
      <x:c r="Q127" s="1">
        <x:f>K138/K89</x:f>
        <x:v>3.8183607913421107</x:v>
      </x:c>
    </x:row>
    <x:row r="128" spans="1:15" customHeight="1">
      <x:c r="A128" s="38" t="s">
        <x:v>160</x:v>
      </x:c>
      <x:c r="B128" s="36" t="s">
        <x:v>36</x:v>
      </x:c>
      <x:c r="C128" s="37" t="s">
        <x:v>127</x:v>
      </x:c>
      <x:c r="D128" s="38">
        <x:v>774</x:v>
      </x:c>
      <x:c r="E128" s="38">
        <x:v>483</x:v>
      </x:c>
      <x:c r="F128" s="38">
        <x:v>27</x:v>
      </x:c>
      <x:c r="G128" s="38">
        <x:v>27</x:v>
      </x:c>
      <x:c r="H128" s="38">
        <x:v>12</x:v>
      </x:c>
      <x:c r="I128" s="38">
        <x:v>14</x:v>
      </x:c>
      <x:c r="J128" s="38">
        <x:v>5</x:v>
      </x:c>
      <x:c r="K128" s="22">
        <x:f t="shared" si="16"/>
        <x:v>12.008281573498964</x:v>
      </x:c>
      <x:c r="L128" s="22">
        <x:f t="shared" si="17"/>
        <x:v>5.5900621118012426</x:v>
      </x:c>
      <x:c r="O128" s="56"/>
    </x:row>
    <x:row r="129" spans="1:15" customHeight="1">
      <x:c r="A129" s="38" t="s">
        <x:v>160</x:v>
      </x:c>
      <x:c r="B129" s="36" t="s">
        <x:v>7</x:v>
      </x:c>
      <x:c r="C129" s="37" t="s">
        <x:v>116</x:v>
      </x:c>
      <x:c r="D129" s="38">
        <x:v>3317</x:v>
      </x:c>
      <x:c r="E129" s="38">
        <x:v>2634</x:v>
      </x:c>
      <x:c r="F129" s="38">
        <x:v>35</x:v>
      </x:c>
      <x:c r="G129" s="38">
        <x:v>34</x:v>
      </x:c>
      <x:c r="H129" s="38">
        <x:v>18</x:v>
      </x:c>
      <x:c r="I129" s="38">
        <x:v>17</x:v>
      </x:c>
      <x:c r="J129" s="38">
        <x:v>5</x:v>
      </x:c>
      <x:c r="K129" s="22">
        <x:f t="shared" si="16"/>
        <x:v>2.809415337889142</x:v>
      </x:c>
      <x:c r="L129" s="22">
        <x:f t="shared" si="17"/>
        <x:v>1.3287775246772968</x:v>
      </x:c>
      <x:c r="O129" s="56"/>
    </x:row>
    <x:row r="130" spans="1:15" customHeight="1">
      <x:c r="A130" s="38" t="s">
        <x:v>160</x:v>
      </x:c>
      <x:c r="B130" s="36" t="s">
        <x:v>11</x:v>
      </x:c>
      <x:c r="C130" s="37" t="s">
        <x:v>116</x:v>
      </x:c>
      <x:c r="D130" s="38">
        <x:v>736</x:v>
      </x:c>
      <x:c r="E130" s="38">
        <x:v>511</x:v>
      </x:c>
      <x:c r="F130" s="38">
        <x:v>27</x:v>
      </x:c>
      <x:c r="G130" s="38">
        <x:v>27</x:v>
      </x:c>
      <x:c r="H130" s="38">
        <x:v>15</x:v>
      </x:c>
      <x:c r="I130" s="38">
        <x:v>12</x:v>
      </x:c>
      <x:c r="J130" s="38">
        <x:v>6</x:v>
      </x:c>
      <x:c r="K130" s="22">
        <x:f t="shared" si="16"/>
        <x:v>11.741682974559687</x:v>
      </x:c>
      <x:c r="L130" s="22">
        <x:f t="shared" si="17"/>
        <x:v>5.283757338551859</x:v>
      </x:c>
      <x:c r="O130" s="56"/>
    </x:row>
    <x:row r="131" spans="1:15" customHeight="1">
      <x:c r="A131" s="38" t="s">
        <x:v>160</x:v>
      </x:c>
      <x:c r="B131" s="36" t="s">
        <x:v>97</x:v>
      </x:c>
      <x:c r="C131" s="37" t="s">
        <x:v>114</x:v>
      </x:c>
      <x:c r="D131" s="38">
        <x:v>1438</x:v>
      </x:c>
      <x:c r="E131" s="38">
        <x:v>1105</x:v>
      </x:c>
      <x:c r="F131" s="38">
        <x:v>37</x:v>
      </x:c>
      <x:c r="G131" s="38">
        <x:v>35</x:v>
      </x:c>
      <x:c r="H131" s="38">
        <x:v>20</x:v>
      </x:c>
      <x:c r="I131" s="38">
        <x:v>21</x:v>
      </x:c>
      <x:c r="J131" s="38">
        <x:v>6</x:v>
      </x:c>
      <x:c r="K131" s="22">
        <x:f t="shared" si="16"/>
        <x:v>7.4208144796380093</x:v>
      </x:c>
      <x:c r="L131" s="22">
        <x:f t="shared" si="17"/>
        <x:v>3.3484162895927603</x:v>
      </x:c>
      <x:c r="O131" s="56"/>
    </x:row>
    <x:row r="132" spans="1:15" customHeight="1">
      <x:c r="A132" s="38" t="s">
        <x:v>160</x:v>
      </x:c>
      <x:c r="B132" s="36" t="s">
        <x:v>61</x:v>
      </x:c>
      <x:c r="C132" s="37" t="s">
        <x:v>116</x:v>
      </x:c>
      <x:c r="D132" s="38">
        <x:v>1010</x:v>
      </x:c>
      <x:c r="E132" s="38">
        <x:v>675</x:v>
      </x:c>
      <x:c r="F132" s="38">
        <x:v>33</x:v>
      </x:c>
      <x:c r="G132" s="38">
        <x:v>30</x:v>
      </x:c>
      <x:c r="H132" s="38">
        <x:v>13</x:v>
      </x:c>
      <x:c r="I132" s="38">
        <x:v>22</x:v>
      </x:c>
      <x:c r="J132" s="38">
        <x:v>8</x:v>
      </x:c>
      <x:c r="K132" s="22">
        <x:f t="shared" si="16"/>
        <x:v>10.814814814814815</x:v>
      </x:c>
      <x:c r="L132" s="22">
        <x:f t="shared" si="17"/>
        <x:v>4.8888888888888893</x:v>
      </x:c>
      <x:c r="O132" s="56"/>
    </x:row>
    <x:row r="133" spans="1:15" customHeight="1">
      <x:c r="A133" s="38" t="s">
        <x:v>160</x:v>
      </x:c>
      <x:c r="B133" s="36" t="s">
        <x:v>69</x:v>
      </x:c>
      <x:c r="C133" s="37" t="s">
        <x:v>127</x:v>
      </x:c>
      <x:c r="D133" s="38">
        <x:v>1911</x:v>
      </x:c>
      <x:c r="E133" s="38">
        <x:v>1569</x:v>
      </x:c>
      <x:c r="F133" s="38">
        <x:v>32</x:v>
      </x:c>
      <x:c r="G133" s="38">
        <x:v>27</x:v>
      </x:c>
      <x:c r="H133" s="38">
        <x:v>18</x:v>
      </x:c>
      <x:c r="I133" s="38">
        <x:v>17</x:v>
      </x:c>
      <x:c r="J133" s="38">
        <x:v>7</x:v>
      </x:c>
      <x:c r="K133" s="22">
        <x:f t="shared" si="16"/>
        <x:v>4.3977055449330784</x:v>
      </x:c>
      <x:c r="L133" s="22">
        <x:f t="shared" si="17"/>
        <x:v>2.0395156150414278</x:v>
      </x:c>
      <x:c r="O133" s="56"/>
    </x:row>
    <x:row r="134" spans="1:15" customHeight="1">
      <x:c r="A134" s="38" t="s">
        <x:v>160</x:v>
      </x:c>
      <x:c r="B134" s="36" t="s">
        <x:v>46</x:v>
      </x:c>
      <x:c r="C134" s="37" t="s">
        <x:v>116</x:v>
      </x:c>
      <x:c r="D134" s="38">
        <x:v>715</x:v>
      </x:c>
      <x:c r="E134" s="38">
        <x:v>498</x:v>
      </x:c>
      <x:c r="F134" s="38">
        <x:v>24</x:v>
      </x:c>
      <x:c r="G134" s="38">
        <x:v>24</x:v>
      </x:c>
      <x:c r="H134" s="38">
        <x:v>15</x:v>
      </x:c>
      <x:c r="I134" s="38">
        <x:v>20</x:v>
      </x:c>
      <x:c r="J134" s="38">
        <x:v>7</x:v>
      </x:c>
      <x:c r="K134" s="22">
        <x:f t="shared" si="16"/>
        <x:v>13.253012048192772</x:v>
      </x:c>
      <x:c r="L134" s="22">
        <x:f t="shared" si="17"/>
        <x:v>4.8192771084337354</x:v>
      </x:c>
      <x:c r="O134" s="56"/>
    </x:row>
    <x:row r="135" spans="1:15" customHeight="1">
      <x:c r="A135" s="38" t="s">
        <x:v>160</x:v>
      </x:c>
      <x:c r="B135" s="36" t="s">
        <x:v>101</x:v>
      </x:c>
      <x:c r="C135" s="37" t="s">
        <x:v>114</x:v>
      </x:c>
      <x:c r="D135" s="38">
        <x:v>2504</x:v>
      </x:c>
      <x:c r="E135" s="38">
        <x:v>2096</x:v>
      </x:c>
      <x:c r="F135" s="38">
        <x:v>39</x:v>
      </x:c>
      <x:c r="G135" s="38">
        <x:v>34</x:v>
      </x:c>
      <x:c r="H135" s="38">
        <x:v>16</x:v>
      </x:c>
      <x:c r="I135" s="38">
        <x:v>16</x:v>
      </x:c>
      <x:c r="J135" s="38">
        <x:v>6</x:v>
      </x:c>
      <x:c r="K135" s="22">
        <x:f t="shared" si="16"/>
        <x:v>3.4351145038167941</x:v>
      </x:c>
      <x:c r="L135" s="22">
        <x:f t="shared" si="17"/>
        <x:v>1.8606870229007633</x:v>
      </x:c>
      <x:c r="O135" s="56"/>
    </x:row>
    <x:row r="136" spans="1:15" customHeight="1">
      <x:c r="A136" s="56"/>
      <x:c r="B136" s="57"/>
      <x:c r="C136" s="57"/>
      <x:c r="D136" s="56"/>
      <x:c r="E136" s="56"/>
      <x:c r="F136" s="56"/>
      <x:c r="G136" s="56"/>
      <x:c r="H136" s="56"/>
      <x:c r="I136" s="56"/>
      <x:c r="J136" s="56"/>
      <x:c r="K136" s="56"/>
      <x:c r="L136" s="56"/>
      <x:c r="M136" s="57"/>
      <x:c r="N136" s="56"/>
      <x:c r="O136" s="56"/>
    </x:row>
    <x:row r="137" spans="1:15" customHeight="1">
      <x:c r="A137" s="1" t="s">
        <x:v>141</x:v>
      </x:c>
      <x:c r="B137" s="12" t="s">
        <x:v>131</x:v>
      </x:c>
      <x:c r="D137" s="1"/>
      <x:c r="E137" s="1">
        <x:f>SUM(E124:E135)</x:f>
        <x:v>17800</x:v>
      </x:c>
      <x:c r="F137" s="1"/>
      <x:c r="G137" s="1">
        <x:f>SUM(G124:G135)</x:f>
        <x:v>389</x:v>
      </x:c>
      <x:c r="H137" s="1">
        <x:f>SUM(H124:H135)</x:f>
        <x:v>207</x:v>
      </x:c>
      <x:c r="I137" s="1">
        <x:f>SUM(I124:I135)</x:f>
        <x:v>226</x:v>
      </x:c>
      <x:c r="J137" s="1">
        <x:f>SUM(J124:J135)</x:f>
        <x:v>84</x:v>
      </x:c>
      <x:c r="K137" s="19">
        <x:f>SUM((G137+H137+I137+J137)/E137)*100</x:f>
        <x:v>5.0898876404494384</x:v>
      </x:c>
      <x:c r="O137" s="56"/>
    </x:row>
    <x:row r="138" spans="1:15" customHeight="1">
      <x:c r="A138" s="1" t="s">
        <x:v>45</x:v>
      </x:c>
      <x:c r="B138" s="12" t="s">
        <x:v>123</x:v>
      </x:c>
      <x:c r="D138" s="1"/>
      <x:c r="E138" s="1">
        <x:f>SUM(E124:E125,E127:E135)</x:f>
        <x:v>17355</x:v>
      </x:c>
      <x:c r="F138" s="1"/>
      <x:c r="G138" s="1">
        <x:f>SUM(G124:G125,G127:G135)</x:f>
        <x:v>353</x:v>
      </x:c>
      <x:c r="H138" s="1">
        <x:f>SUM(H124:H125,H127:H135)</x:f>
        <x:v>190</x:v>
      </x:c>
      <x:c r="I138" s="1">
        <x:f>SUM(I124:I125,I127:I135)</x:f>
        <x:v>199</x:v>
      </x:c>
      <x:c r="J138" s="1">
        <x:f>SUM(J124:J125,J127:J135)</x:f>
        <x:v>77</x:v>
      </x:c>
      <x:c r="K138" s="19">
        <x:f>SUM((G138+H138+I138+J138)/E138)*100</x:f>
        <x:v>4.7191011235955056</x:v>
      </x:c>
      <x:c r="O138" s="56"/>
    </x:row>
    <x:row r="139" spans="1:15" customHeight="1">
      <x:c r="A139" s="56"/>
      <x:c r="B139" s="57"/>
      <x:c r="C139" s="57"/>
      <x:c r="D139" s="56"/>
      <x:c r="E139" s="56"/>
      <x:c r="F139" s="56"/>
      <x:c r="G139" s="56"/>
      <x:c r="H139" s="56"/>
      <x:c r="I139" s="56"/>
      <x:c r="J139" s="56"/>
      <x:c r="K139" s="56"/>
      <x:c r="L139" s="56"/>
      <x:c r="M139" s="57"/>
      <x:c r="N139" s="56"/>
      <x:c r="O139" s="56"/>
    </x:row>
  </x:sheetData>
  <x:dataValidations count="7">
    <x:dataValidation type="list" allowBlank="1" showErrorMessage="1" sqref="C124:C135 C65:C70 C45:C49 C36:C39 C27:C30 C55:C59 C91:C100 C109:C119">
      <x:formula1>"후킹형,정보형,흥미형"</x:formula1>
    </x:dataValidation>
    <x:dataValidation type="list" allowBlank="1" showErrorMessage="1" sqref="B36:B39 B27:B30">
      <x:formula1>"녹용체험 반말ver.,녹용체험 존댓말ver.,젤리 ASMR,쉐이크 ASMR"</x:formula1>
    </x:dataValidation>
    <x:dataValidation type="list" allowBlank="1" showErrorMessage="1" sqref="B45:B49 B55:B59">
      <x:formula1>"녹용체험 반말ver.,녹용체험 존댓말ver.,젤리 ASMR,쉐이크 ASMR,한동팀장은 근무중"</x:formula1>
    </x:dataValidation>
    <x:dataValidation type="list" allowBlank="1" showErrorMessage="1" sqref="B65:B70">
      <x:formula1>"녹용체험 반말ver.,녹용체험 존댓말ver.,젤리 ASMR,쉐이크 ASMR,한동팀장은 근무중,ASMR NG(1)"</x:formula1>
    </x:dataValidation>
    <x:dataValidation type="list" allowBlank="1" showErrorMessage="1" sqref="B91:B100">
      <x:formula1>"녹용체험 반말ver.,녹용체험 존댓말ver.,젤리 ASMR,쉐이크 ASMR,한동팀장은 근무중,ASMR NG(1),ASMR NG(2),효능정보형+캐릭터(1),녹녹디어,저속노화"</x:formula1>
    </x:dataValidation>
    <x:dataValidation type="list" allowBlank="1" showErrorMessage="1" sqref="B109:B119">
      <x:formula1>"녹용체험 반말ver.,녹용체험 존댓말ver.,젤리 ASMR,쉐이크 ASMR,한동팀장은 근무중,ASMR NG(1),ASMR NG(2),효능정보형+캐릭터(1),녹녹디어,저속노화,굿띵챌린지"</x:formula1>
    </x:dataValidation>
    <x:dataValidation type="list" allowBlank="1" showErrorMessage="1" sqref="B124:B135">
      <x:formula1>"녹용체험 반말ver.,녹용체험 존댓말ver.,젤리 ASMR,쉐이크 ASMR,한동팀장은 근무중,ASMR NG(1),ASMR NG(2),효능정보형+캐릭터(1),녹녹디어,저속노화,굿띵챌린지,효능정보형+캐릭터(2)"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17"/>
  <x:sheetViews>
    <x:sheetView topLeftCell="A1" zoomScaleNormal="100" zoomScaleSheetLayoutView="75" workbookViewId="0">
      <x:selection activeCell="A1" activeCellId="0" sqref="A1:A1"/>
    </x:sheetView>
  </x:sheetViews>
  <x:sheetFormatPr defaultColWidth="9.140625" defaultRowHeight="13.199999999999999"/>
  <x:sheetData>
    <x:row r="1" spans="1:4" ht="16.399999999999999">
      <x:c r="A1" s="38" t="s">
        <x:v>126</x:v>
      </x:c>
      <x:c r="B1" s="38" t="s">
        <x:v>41</x:v>
      </x:c>
      <x:c r="C1" s="38" t="s">
        <x:v>78</x:v>
      </x:c>
      <x:c r="D1" s="38" t="s">
        <x:v>57</x:v>
      </x:c>
    </x:row>
    <x:row r="2" spans="1:5" ht="16.399999999999999">
      <x:c r="A2" s="38" t="s">
        <x:v>6</x:v>
      </x:c>
      <x:c r="B2" s="38" t="s">
        <x:v>133</x:v>
      </x:c>
      <x:c r="C2" s="38" t="s">
        <x:v>133</x:v>
      </x:c>
      <x:c r="D2" s="58">
        <x:v>6</x:v>
      </x:c>
      <x:c r="E2" s="38" t="s">
        <x:v>115</x:v>
      </x:c>
    </x:row>
    <x:row r="3" spans="1:4" ht="16.399999999999999">
      <x:c r="A3" s="38" t="s">
        <x:v>103</x:v>
      </x:c>
      <x:c r="B3" s="38" t="s">
        <x:v>133</x:v>
      </x:c>
      <x:c r="C3" s="38" t="s">
        <x:v>133</x:v>
      </x:c>
      <x:c r="D3" s="58">
        <x:v>5</x:v>
      </x:c>
    </x:row>
    <x:row r="4" spans="1:4" ht="16.399999999999999">
      <x:c r="A4" s="38" t="s">
        <x:v>31</x:v>
      </x:c>
      <x:c r="B4" s="38" t="s">
        <x:v>133</x:v>
      </x:c>
      <x:c r="C4" s="38" t="s">
        <x:v>133</x:v>
      </x:c>
      <x:c r="D4" s="58">
        <x:v>4</x:v>
      </x:c>
    </x:row>
    <x:row r="5" spans="1:4" ht="16.399999999999999">
      <x:c r="A5" s="38" t="s">
        <x:v>91</x:v>
      </x:c>
      <x:c r="B5" s="38" t="s">
        <x:v>133</x:v>
      </x:c>
      <x:c r="C5" s="38" t="s">
        <x:v>133</x:v>
      </x:c>
      <x:c r="D5" s="58">
        <x:v>4</x:v>
      </x:c>
    </x:row>
    <x:row r="6" spans="1:4" ht="16.399999999999999">
      <x:c r="A6" s="38" t="s">
        <x:v>34</x:v>
      </x:c>
      <x:c r="B6" s="38" t="s">
        <x:v>133</x:v>
      </x:c>
      <x:c r="C6" s="38" t="s">
        <x:v>133</x:v>
      </x:c>
      <x:c r="D6" s="58">
        <x:v>2</x:v>
      </x:c>
    </x:row>
    <x:row r="7" spans="1:4" ht="16.399999999999999">
      <x:c r="A7" s="38" t="s">
        <x:v>70</x:v>
      </x:c>
      <x:c r="B7" s="38" t="s">
        <x:v>133</x:v>
      </x:c>
      <x:c r="C7" s="38" t="s">
        <x:v>133</x:v>
      </x:c>
      <x:c r="D7" s="58">
        <x:v>2</x:v>
      </x:c>
    </x:row>
    <x:row r="8" spans="1:4" ht="16.399999999999999">
      <x:c r="A8" s="38" t="s">
        <x:v>98</x:v>
      </x:c>
      <x:c r="B8" s="38" t="s">
        <x:v>133</x:v>
      </x:c>
      <x:c r="C8" s="59" t="s">
        <x:v>143</x:v>
      </x:c>
      <x:c r="D8" s="60">
        <x:v>2</x:v>
      </x:c>
    </x:row>
    <x:row r="9" spans="1:5" ht="16.399999999999999">
      <x:c r="A9" s="38" t="s">
        <x:v>28</x:v>
      </x:c>
      <x:c r="B9" s="38" t="s">
        <x:v>133</x:v>
      </x:c>
      <x:c r="C9" s="38" t="s">
        <x:v>133</x:v>
      </x:c>
      <x:c r="D9" s="58">
        <x:v>1</x:v>
      </x:c>
      <x:c r="E9" s="38" t="s">
        <x:v>27</x:v>
      </x:c>
    </x:row>
    <x:row r="10" spans="1:4" ht="16.399999999999999">
      <x:c r="A10" s="38" t="s">
        <x:v>100</x:v>
      </x:c>
      <x:c r="B10" s="38" t="s">
        <x:v>133</x:v>
      </x:c>
      <x:c r="C10" s="38" t="s">
        <x:v>133</x:v>
      </x:c>
      <x:c r="D10" s="38">
        <x:v>1</x:v>
      </x:c>
    </x:row>
    <x:row r="11" spans="1:4" ht="16.399999999999999">
      <x:c r="A11" s="38" t="s">
        <x:v>18</x:v>
      </x:c>
      <x:c r="B11" s="38" t="s">
        <x:v>133</x:v>
      </x:c>
      <x:c r="C11" s="38" t="s">
        <x:v>133</x:v>
      </x:c>
      <x:c r="D11" s="58">
        <x:v>1</x:v>
      </x:c>
    </x:row>
    <x:row r="12" spans="1:4" ht="16.399999999999999">
      <x:c r="A12" s="38" t="s">
        <x:v>80</x:v>
      </x:c>
      <x:c r="B12" s="38" t="s">
        <x:v>133</x:v>
      </x:c>
      <x:c r="C12" s="59" t="s">
        <x:v>143</x:v>
      </x:c>
      <x:c r="D12" s="38">
        <x:v>1</x:v>
      </x:c>
    </x:row>
    <x:row r="13" spans="1:4" ht="16.399999999999999">
      <x:c r="A13" s="38" t="s">
        <x:v>75</x:v>
      </x:c>
      <x:c r="B13" s="38" t="s">
        <x:v>133</x:v>
      </x:c>
      <x:c r="C13" s="38" t="s">
        <x:v>133</x:v>
      </x:c>
      <x:c r="D13" s="58">
        <x:v>1</x:v>
      </x:c>
    </x:row>
    <x:row r="14" spans="1:4" ht="16.399999999999999">
      <x:c r="A14" s="38" t="s">
        <x:v>48</x:v>
      </x:c>
      <x:c r="B14" s="38" t="s">
        <x:v>133</x:v>
      </x:c>
      <x:c r="C14" s="38" t="s">
        <x:v>133</x:v>
      </x:c>
      <x:c r="D14" s="38">
        <x:v>1</x:v>
      </x:c>
    </x:row>
    <x:row r="15" spans="1:4" ht="16.399999999999999">
      <x:c r="A15" s="38" t="s">
        <x:v>33</x:v>
      </x:c>
      <x:c r="B15" s="38" t="s">
        <x:v>133</x:v>
      </x:c>
      <x:c r="C15" s="38" t="s">
        <x:v>133</x:v>
      </x:c>
      <x:c r="D15" s="38">
        <x:v>1</x:v>
      </x:c>
    </x:row>
    <x:row r="16" spans="1:4" ht="16.399999999999999">
      <x:c r="A16" s="38" t="s">
        <x:v>20</x:v>
      </x:c>
      <x:c r="B16" s="38" t="s">
        <x:v>133</x:v>
      </x:c>
      <x:c r="C16" s="38" t="s">
        <x:v>133</x:v>
      </x:c>
      <x:c r="D16" s="38">
        <x:v>1</x:v>
      </x:c>
    </x:row>
    <x:row r="17" spans="1:4" ht="16.399999999999999">
      <x:c r="A17" s="38" t="s">
        <x:v>19</x:v>
      </x:c>
      <x:c r="B17" s="38" t="s">
        <x:v>133</x:v>
      </x:c>
      <x:c r="C17" s="38" t="s">
        <x:v>133</x:v>
      </x:c>
      <x:c r="D17" s="58">
        <x:v>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콘텐츠별 인게이지먼트</vt:lpstr>
      <vt:lpstr>이전 콘텐츠 인게이지먼트</vt:lpstr>
      <vt:lpstr>이벤트 명단</vt:lpstr>
    </vt:vector>
  </ep:TitlesOfParts>
  <ep:TotalTime>2578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</cp:lastModifiedBy>
  <cp:revision>84</cp:revision>
  <dcterms:created xsi:type="dcterms:W3CDTF">2025-05-14T10:08:20.812</dcterms:created>
  <dcterms:modified xsi:type="dcterms:W3CDTF">2025-06-09T08:08:27.363</dcterms:modified>
  <cp:version>1000.0100.01</cp:version>
</cp:coreProperties>
</file>