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umedumy-my.sharepoint.com/personal/wqd180065_siswa365_um_edu_my/Documents/news_trader/results/"/>
    </mc:Choice>
  </mc:AlternateContent>
  <xr:revisionPtr revIDLastSave="4" documentId="8_{50252D53-0CBF-4CAD-8EE0-8AAC95A8C42F}" xr6:coauthVersionLast="45" xr6:coauthVersionMax="45" xr10:uidLastSave="{EA6A1AF4-3394-4E94-8739-AA639082D5A7}"/>
  <bookViews>
    <workbookView xWindow="1940" yWindow="5080" windowWidth="32650" windowHeight="14930" activeTab="5" xr2:uid="{00000000-000D-0000-FFFF-FFFF00000000}"/>
  </bookViews>
  <sheets>
    <sheet name="marketcap" sheetId="1" r:id="rId1"/>
    <sheet name="mbbm pricing" sheetId="8" r:id="rId2"/>
    <sheet name="Confusion Matrix" sheetId="2" r:id="rId3"/>
    <sheet name="Returns" sheetId="10" r:id="rId4"/>
    <sheet name="Group Performance" sheetId="12" r:id="rId5"/>
    <sheet name="Stock Performance" sheetId="13" r:id="rId6"/>
    <sheet name="WeightedPrice" sheetId="9" r:id="rId7"/>
    <sheet name="Sheet5" sheetId="6" r:id="rId8"/>
    <sheet name="Sheet2" sheetId="3" r:id="rId9"/>
    <sheet name="Sheet3" sheetId="4" r:id="rId10"/>
    <sheet name="Sheet4" sheetId="5" r:id="rId11"/>
  </sheets>
  <definedNames>
    <definedName name="_xlchart.v1.0" hidden="1">Returns!$L$3</definedName>
    <definedName name="_xlchart.v1.1" hidden="1">Returns!$L$4:$L$13</definedName>
    <definedName name="_xlchart.v1.10" hidden="1">Returns!$Q$3</definedName>
    <definedName name="_xlchart.v1.11" hidden="1">Returns!$Q$4:$Q$13</definedName>
    <definedName name="_xlchart.v1.12" hidden="1">Returns!$C$3</definedName>
    <definedName name="_xlchart.v1.13" hidden="1">Returns!$C$4:$C$13</definedName>
    <definedName name="_xlchart.v1.14" hidden="1">Returns!$D$3</definedName>
    <definedName name="_xlchart.v1.15" hidden="1">Returns!$D$4:$D$13</definedName>
    <definedName name="_xlchart.v1.16" hidden="1">Returns!$E$3</definedName>
    <definedName name="_xlchart.v1.17" hidden="1">Returns!$E$4:$E$13</definedName>
    <definedName name="_xlchart.v1.18" hidden="1">Returns!$F$3</definedName>
    <definedName name="_xlchart.v1.19" hidden="1">Returns!$F$4:$F$13</definedName>
    <definedName name="_xlchart.v1.2" hidden="1">Returns!$M$3</definedName>
    <definedName name="_xlchart.v1.20" hidden="1">Returns!$G$3</definedName>
    <definedName name="_xlchart.v1.21" hidden="1">Returns!$G$4:$G$13</definedName>
    <definedName name="_xlchart.v1.22" hidden="1">Returns!$H$3</definedName>
    <definedName name="_xlchart.v1.23" hidden="1">Returns!$H$4:$H$13</definedName>
    <definedName name="_xlchart.v1.3" hidden="1">Returns!$M$4:$M$13</definedName>
    <definedName name="_xlchart.v1.4" hidden="1">Returns!$N$3</definedName>
    <definedName name="_xlchart.v1.5" hidden="1">Returns!$N$4:$N$13</definedName>
    <definedName name="_xlchart.v1.6" hidden="1">Returns!$O$3</definedName>
    <definedName name="_xlchart.v1.7" hidden="1">Returns!$O$4:$O$13</definedName>
    <definedName name="_xlchart.v1.8" hidden="1">Returns!$P$3</definedName>
    <definedName name="_xlchart.v1.9" hidden="1">Returns!$P$4:$P$13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3" l="1"/>
  <c r="J28" i="13"/>
  <c r="I28" i="13"/>
  <c r="H28" i="13"/>
  <c r="N26" i="13" l="1"/>
  <c r="M26" i="13"/>
  <c r="L26" i="13"/>
  <c r="K26" i="13"/>
  <c r="J26" i="13"/>
  <c r="I26" i="13"/>
  <c r="H26" i="13"/>
  <c r="G26" i="13"/>
  <c r="G18" i="12" l="1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R48" i="10"/>
  <c r="R49" i="10"/>
  <c r="R50" i="10"/>
  <c r="L51" i="10"/>
  <c r="M51" i="10"/>
  <c r="N51" i="10"/>
  <c r="O51" i="10"/>
  <c r="P51" i="10"/>
  <c r="Q51" i="10"/>
  <c r="H51" i="10"/>
  <c r="G51" i="10"/>
  <c r="F51" i="10"/>
  <c r="E51" i="10"/>
  <c r="D51" i="10"/>
  <c r="C51" i="10"/>
  <c r="I50" i="10"/>
  <c r="I49" i="10"/>
  <c r="I48" i="10"/>
  <c r="R41" i="10"/>
  <c r="R40" i="10"/>
  <c r="R39" i="10"/>
  <c r="Q42" i="10"/>
  <c r="P42" i="10"/>
  <c r="O42" i="10"/>
  <c r="N42" i="10"/>
  <c r="M42" i="10"/>
  <c r="L42" i="10"/>
  <c r="C42" i="10"/>
  <c r="D42" i="10"/>
  <c r="E42" i="10"/>
  <c r="H42" i="10"/>
  <c r="G42" i="10"/>
  <c r="F42" i="10"/>
  <c r="N52" i="10" l="1"/>
  <c r="E43" i="10"/>
  <c r="N43" i="10"/>
  <c r="E52" i="10"/>
  <c r="I41" i="10"/>
  <c r="I40" i="10"/>
  <c r="I39" i="10"/>
  <c r="AD61" i="8" l="1"/>
  <c r="AC62" i="8"/>
  <c r="AC61" i="8"/>
  <c r="AE60" i="8"/>
  <c r="AD60" i="8"/>
  <c r="AC60" i="8"/>
  <c r="AB60" i="8"/>
  <c r="AA64" i="8"/>
  <c r="AA63" i="8"/>
  <c r="AA62" i="8"/>
  <c r="AA61" i="8"/>
  <c r="AA60" i="8"/>
  <c r="Z65" i="8"/>
  <c r="Z64" i="8"/>
  <c r="Z63" i="8"/>
  <c r="Z62" i="8"/>
  <c r="Z61" i="8"/>
  <c r="Z60" i="8"/>
  <c r="U18" i="9" l="1"/>
  <c r="U17" i="9"/>
  <c r="U16" i="9"/>
  <c r="U15" i="9"/>
  <c r="U14" i="9"/>
  <c r="U13" i="9"/>
  <c r="U12" i="9"/>
  <c r="U11" i="9"/>
  <c r="U10" i="9"/>
  <c r="U9" i="9"/>
  <c r="U8" i="9"/>
  <c r="S17" i="9"/>
  <c r="S14" i="9"/>
  <c r="S13" i="9"/>
  <c r="S10" i="9"/>
  <c r="S9" i="9"/>
  <c r="R18" i="9"/>
  <c r="S16" i="9" s="1"/>
  <c r="M10" i="9"/>
  <c r="K18" i="9" s="1"/>
  <c r="K35" i="9" s="1"/>
  <c r="M9" i="9"/>
  <c r="L17" i="9" s="1"/>
  <c r="L34" i="9" s="1"/>
  <c r="M8" i="9"/>
  <c r="L16" i="9" s="1"/>
  <c r="L33" i="9" s="1"/>
  <c r="M7" i="9"/>
  <c r="J15" i="9" s="1"/>
  <c r="J32" i="9" s="1"/>
  <c r="S11" i="9" l="1"/>
  <c r="S15" i="9"/>
  <c r="S8" i="9"/>
  <c r="S12" i="9"/>
  <c r="H18" i="9"/>
  <c r="H35" i="9" s="1"/>
  <c r="C18" i="9"/>
  <c r="C35" i="9" s="1"/>
  <c r="J16" i="9"/>
  <c r="J33" i="9" s="1"/>
  <c r="F16" i="9"/>
  <c r="F33" i="9" s="1"/>
  <c r="I17" i="9"/>
  <c r="I34" i="9" s="1"/>
  <c r="E16" i="9"/>
  <c r="E33" i="9" s="1"/>
  <c r="E17" i="9"/>
  <c r="C17" i="9"/>
  <c r="C34" i="9" s="1"/>
  <c r="I16" i="9"/>
  <c r="I33" i="9" s="1"/>
  <c r="D18" i="9"/>
  <c r="D35" i="9" s="1"/>
  <c r="G15" i="9"/>
  <c r="G32" i="9" s="1"/>
  <c r="C15" i="9"/>
  <c r="C32" i="9" s="1"/>
  <c r="M32" i="9" s="1"/>
  <c r="D15" i="9"/>
  <c r="D32" i="9" s="1"/>
  <c r="H15" i="9"/>
  <c r="H32" i="9" s="1"/>
  <c r="L15" i="9"/>
  <c r="L32" i="9" s="1"/>
  <c r="G16" i="9"/>
  <c r="G33" i="9" s="1"/>
  <c r="K16" i="9"/>
  <c r="K33" i="9" s="1"/>
  <c r="F17" i="9"/>
  <c r="F34" i="9" s="1"/>
  <c r="J17" i="9"/>
  <c r="J34" i="9" s="1"/>
  <c r="E18" i="9"/>
  <c r="I18" i="9"/>
  <c r="I35" i="9" s="1"/>
  <c r="K15" i="9"/>
  <c r="K32" i="9" s="1"/>
  <c r="L18" i="9"/>
  <c r="L35" i="9" s="1"/>
  <c r="C16" i="9"/>
  <c r="E15" i="9"/>
  <c r="E32" i="9" s="1"/>
  <c r="I15" i="9"/>
  <c r="I32" i="9" s="1"/>
  <c r="D16" i="9"/>
  <c r="D33" i="9" s="1"/>
  <c r="H16" i="9"/>
  <c r="H33" i="9" s="1"/>
  <c r="G17" i="9"/>
  <c r="G34" i="9" s="1"/>
  <c r="K17" i="9"/>
  <c r="K34" i="9" s="1"/>
  <c r="F18" i="9"/>
  <c r="F35" i="9" s="1"/>
  <c r="J18" i="9"/>
  <c r="J35" i="9" s="1"/>
  <c r="F15" i="9"/>
  <c r="F32" i="9" s="1"/>
  <c r="D17" i="9"/>
  <c r="D34" i="9" s="1"/>
  <c r="H17" i="9"/>
  <c r="H34" i="9" s="1"/>
  <c r="G18" i="9"/>
  <c r="G35" i="9" s="1"/>
  <c r="E34" i="9"/>
  <c r="AB63" i="8"/>
  <c r="AB62" i="8"/>
  <c r="AB61" i="8"/>
  <c r="S18" i="9" l="1"/>
  <c r="M15" i="9"/>
  <c r="M34" i="9"/>
  <c r="M16" i="9"/>
  <c r="C33" i="9"/>
  <c r="M33" i="9" s="1"/>
  <c r="E35" i="9"/>
  <c r="M35" i="9" s="1"/>
  <c r="M18" i="9"/>
  <c r="M17" i="9"/>
  <c r="E26" i="1"/>
  <c r="E12" i="1"/>
  <c r="F5" i="1" l="1"/>
  <c r="F19" i="1"/>
  <c r="F21" i="1"/>
  <c r="F26" i="1"/>
  <c r="F18" i="1"/>
  <c r="F22" i="1"/>
  <c r="F25" i="1"/>
  <c r="F17" i="1"/>
  <c r="F24" i="1"/>
  <c r="F20" i="1"/>
  <c r="F12" i="1"/>
  <c r="F16" i="1"/>
  <c r="F23" i="1"/>
  <c r="F7" i="1"/>
  <c r="F2" i="1"/>
  <c r="F6" i="1"/>
  <c r="F11" i="1"/>
  <c r="F4" i="1"/>
  <c r="F10" i="1"/>
  <c r="F8" i="1"/>
  <c r="F3" i="1"/>
  <c r="F9" i="1"/>
</calcChain>
</file>

<file path=xl/sharedStrings.xml><?xml version="1.0" encoding="utf-8"?>
<sst xmlns="http://schemas.openxmlformats.org/spreadsheetml/2006/main" count="987" uniqueCount="415">
  <si>
    <t>RIC</t>
  </si>
  <si>
    <t>COMMONNAME</t>
  </si>
  <si>
    <t>IPODATE</t>
  </si>
  <si>
    <t>COMPANYPUBLICSINCEDATE</t>
  </si>
  <si>
    <t>FIRSTTRADEDATE</t>
  </si>
  <si>
    <t>MBBM.KL</t>
  </si>
  <si>
    <t>Malayan Banking Bhd</t>
  </si>
  <si>
    <t>MAYBANK</t>
  </si>
  <si>
    <t>PUBM.KL</t>
  </si>
  <si>
    <t>Public Bank Bhd</t>
  </si>
  <si>
    <t>PBBANK</t>
  </si>
  <si>
    <t>CIMB.KL</t>
  </si>
  <si>
    <t>CIMB Group Holdings Bhd</t>
  </si>
  <si>
    <t>CIMB</t>
  </si>
  <si>
    <t>HLBB.KL</t>
  </si>
  <si>
    <t>Hong Leong Bank Bhd</t>
  </si>
  <si>
    <t>HLBANK</t>
  </si>
  <si>
    <t>RHBC.KL</t>
  </si>
  <si>
    <t>RHB Bank Bhd</t>
  </si>
  <si>
    <t>RHBBANK</t>
  </si>
  <si>
    <t>HLCB.KL</t>
  </si>
  <si>
    <t>Hong Leong Financial Group Bhd</t>
  </si>
  <si>
    <t>HLFG</t>
  </si>
  <si>
    <t>AMMB.KL</t>
  </si>
  <si>
    <t>AMMB Holdings Bhd</t>
  </si>
  <si>
    <t>AMBANK</t>
  </si>
  <si>
    <t>BIMB.KL</t>
  </si>
  <si>
    <t>BIMB Holdings Bhd</t>
  </si>
  <si>
    <t>BIMB</t>
  </si>
  <si>
    <t>LOND.KL</t>
  </si>
  <si>
    <t>LPI Capital Bhd</t>
  </si>
  <si>
    <t>LPI</t>
  </si>
  <si>
    <t>MBSS.KL</t>
  </si>
  <si>
    <t>Malaysia Building Society Bhd</t>
  </si>
  <si>
    <t>MBSB</t>
  </si>
  <si>
    <t>MARKETCAP (RM)</t>
  </si>
  <si>
    <t>COMPANY
INCORPDATE</t>
  </si>
  <si>
    <t>EXCHANGE
TICKER</t>
  </si>
  <si>
    <t>OFFCL_
CODE</t>
  </si>
  <si>
    <t>PROPORTION</t>
  </si>
  <si>
    <t>MXSC.KL</t>
  </si>
  <si>
    <t>Maxis Bhd</t>
  </si>
  <si>
    <t>MAXIS</t>
  </si>
  <si>
    <t>DSOM.KL</t>
  </si>
  <si>
    <t>DiGi.Com Bhd</t>
  </si>
  <si>
    <t>DIGI</t>
  </si>
  <si>
    <t>AXIA.KL</t>
  </si>
  <si>
    <t>Axiata Group Bhd</t>
  </si>
  <si>
    <t>AXIATA</t>
  </si>
  <si>
    <t>TLMM.KL</t>
  </si>
  <si>
    <t>Telekom Malaysia Bhd</t>
  </si>
  <si>
    <t>TM</t>
  </si>
  <si>
    <t>ASTR.KL</t>
  </si>
  <si>
    <t>Astro Malaysia Holdings Bhd</t>
  </si>
  <si>
    <t>ASTRO</t>
  </si>
  <si>
    <t>TCOM.KL</t>
  </si>
  <si>
    <t>TIME dotCom Bhd</t>
  </si>
  <si>
    <t>TIMECOM</t>
  </si>
  <si>
    <t>GRNP.KL</t>
  </si>
  <si>
    <t>Green Packet Bhd</t>
  </si>
  <si>
    <t>GPACKET</t>
  </si>
  <si>
    <t>OCKG.KL</t>
  </si>
  <si>
    <t>OCK Group Bhd</t>
  </si>
  <si>
    <t>OCK</t>
  </si>
  <si>
    <t>MDCH.KL</t>
  </si>
  <si>
    <t>Media Chinese International Ltd</t>
  </si>
  <si>
    <t>MEDIAC</t>
  </si>
  <si>
    <t>STAR.KL</t>
  </si>
  <si>
    <t>Star Media Group Bhd</t>
  </si>
  <si>
    <t>STAR</t>
  </si>
  <si>
    <t>SUM</t>
  </si>
  <si>
    <t>UP</t>
  </si>
  <si>
    <t>STAY</t>
  </si>
  <si>
    <t>DOWN</t>
  </si>
  <si>
    <t>TP (DOWN)</t>
  </si>
  <si>
    <t>FP (DOWN)</t>
  </si>
  <si>
    <t>FP (STAY)</t>
  </si>
  <si>
    <t>TP (STAY)</t>
  </si>
  <si>
    <t>FP (UP)</t>
  </si>
  <si>
    <t>TP (UP)</t>
  </si>
  <si>
    <t>FN (STAY)</t>
  </si>
  <si>
    <t>FN (UP)</t>
  </si>
  <si>
    <t>FN (DOWN)</t>
  </si>
  <si>
    <t>Textual Source</t>
  </si>
  <si>
    <t>Company Generated Sources</t>
  </si>
  <si>
    <t>Independently Generated Sources</t>
  </si>
  <si>
    <t>Types</t>
  </si>
  <si>
    <t>SEC Reports</t>
  </si>
  <si>
    <t>SC Reports</t>
  </si>
  <si>
    <t>Analyst Created</t>
  </si>
  <si>
    <t>News</t>
  </si>
  <si>
    <t>Discussion Boards</t>
  </si>
  <si>
    <t>Examples</t>
  </si>
  <si>
    <t>8K</t>
  </si>
  <si>
    <t>10K</t>
  </si>
  <si>
    <t>Financial Results</t>
  </si>
  <si>
    <t>General Announcements</t>
  </si>
  <si>
    <t>General Meetings</t>
  </si>
  <si>
    <t>Recommend -ations</t>
  </si>
  <si>
    <t>Stock Alerts</t>
  </si>
  <si>
    <t>Bursa Market Place</t>
  </si>
  <si>
    <t>Financial Times</t>
  </si>
  <si>
    <t>Wall Street Journal</t>
  </si>
  <si>
    <t>The Edge Market</t>
  </si>
  <si>
    <t>Malaysia -StockBiz</t>
  </si>
  <si>
    <t>PRNewsWire</t>
  </si>
  <si>
    <t>Yahoo Finance</t>
  </si>
  <si>
    <t>The Motley Fool</t>
  </si>
  <si>
    <t>Binvestor</t>
  </si>
  <si>
    <t>Facebook</t>
  </si>
  <si>
    <t>Description</t>
  </si>
  <si>
    <t>Reports on Significant Changes</t>
  </si>
  <si>
    <t>Annual Reports</t>
  </si>
  <si>
    <t>Buy/Hold /Sell assessments</t>
  </si>
  <si>
    <t>Alerts for Share Prices</t>
  </si>
  <si>
    <t>Buy/Hold /Sell Assessments</t>
  </si>
  <si>
    <t>Financial News Stories</t>
  </si>
  <si>
    <t>Stock Market Blogs, News and Stock Forum</t>
  </si>
  <si>
    <t>Breaking Financial News Article</t>
  </si>
  <si>
    <t>45 Financial News Wire Sources</t>
  </si>
  <si>
    <t>Forum to share stock-related Information</t>
  </si>
  <si>
    <t>Stock Market Blogs, Forum</t>
  </si>
  <si>
    <t>Material Definitive Agreements</t>
  </si>
  <si>
    <t>Bankruptcies or Receiverships</t>
  </si>
  <si>
    <t>Director is Elected</t>
  </si>
  <si>
    <t>Director Departs</t>
  </si>
  <si>
    <t>Asset movement: Acquisition or Sale</t>
  </si>
  <si>
    <t>Result of Operations and Financial Condition</t>
  </si>
  <si>
    <t>Material Direct Financial Obligations(bonds, debentures)</t>
  </si>
  <si>
    <t>Exit or Disposal Plans</t>
  </si>
  <si>
    <t>Material Impairments</t>
  </si>
  <si>
    <t>Delisting or Transfer Exchange Notices</t>
  </si>
  <si>
    <t>Changes in Control of the Company</t>
  </si>
  <si>
    <t>Changes in Executive Management</t>
  </si>
  <si>
    <t>Business Event Categories In 8-K Reports</t>
  </si>
  <si>
    <t>System</t>
  </si>
  <si>
    <t>Baseline 1</t>
  </si>
  <si>
    <t>Baseline2</t>
  </si>
  <si>
    <t>Unigram model</t>
  </si>
  <si>
    <t>NMF 50</t>
  </si>
  <si>
    <t>NMF 100</t>
  </si>
  <si>
    <t>NMF 200</t>
  </si>
  <si>
    <t>Ensemble</t>
  </si>
  <si>
    <t>Accuracy</t>
  </si>
  <si>
    <t>Price Change Interval</t>
  </si>
  <si>
    <t>Unigram</t>
  </si>
  <si>
    <t>Difference</t>
  </si>
  <si>
    <t>BE -&gt; l-Day</t>
  </si>
  <si>
    <t>BE -&gt; 2-Day</t>
  </si>
  <si>
    <t>BE -&gt; 3-Day</t>
  </si>
  <si>
    <t>BE -&gt; 4-Day</t>
  </si>
  <si>
    <t>BE -&gt; 5-Day</t>
  </si>
  <si>
    <t>Author</t>
  </si>
  <si>
    <t>Tetlock (2007)|I9|</t>
  </si>
  <si>
    <t>Tetlock at el. (200ft) (20)</t>
  </si>
  <si>
    <t>Loughran and McDonald (2011)122)</t>
  </si>
  <si>
    <t>Schuniuker and (h:n (2000)|15|</t>
  </si>
  <si>
    <t>NassuYousu al el. (20I5| |23|</t>
  </si>
  <si>
    <t>Tan al el. (20I4)|25|</t>
  </si>
  <si>
    <t>Data Source</t>
  </si>
  <si>
    <t>•WSJ Abreast of the Market column • 19*4-1</t>
  </si>
  <si>
    <t>•Dow Jones News Sen ice •Wall Street Journal •SAP 500 stock* • 19M0-2O04</t>
  </si>
  <si>
    <t>•German and UK Corporate Announcement •Pncing data from Datastreom • IWS 2010</t>
  </si>
  <si>
    <t>•    I0K Filing •    19*4-200*</t>
  </si>
  <si>
    <t>•SAP 500 Stocks • Yahoo Finance •OctNov 2005</t>
  </si>
  <si>
    <t>•EUR/USD currency pair from FXCM •News from MorkctWakh (header only) •200*2011</t>
  </si>
  <si>
    <t>•KOSP1 Index (Korea) •No*» from two media computy •2011</t>
  </si>
  <si>
    <t>•BI.RNAMA. The Star. Sun Dully and NST •KLSL Stock* •2015(6 numth*)</t>
  </si>
  <si>
    <t>•    KIM. lop 10 Luxe capital stock* from the Trodmg Service sector •    The Edge new* •2012-2017 (dividend prnod* only)</t>
  </si>
  <si>
    <t>New* Filtering</t>
  </si>
  <si>
    <t>Nooc</t>
  </si>
  <si>
    <t>Firm name* appear in list 25 words</t>
  </si>
  <si>
    <t>New* source already lagged to company 50 words numniuni in article</t>
  </si>
  <si>
    <t>None</t>
  </si>
  <si>
    <t>News already lagged to stock</t>
  </si>
  <si>
    <t>Entity matching using A/uie Text Analytic*</t>
  </si>
  <si>
    <t>Feature*</t>
  </si>
  <si>
    <t>•    L mgr am •    Volumes</t>
  </si>
  <si>
    <t>•    L mgr am •    Fundamental variables such a* earning and expected return</t>
  </si>
  <si>
    <t>•2-Gram • 2-Weed* Comho</t>
  </si>
  <si>
    <t>U digram</t>
  </si>
  <si>
    <t>Udigram</t>
  </si>
  <si>
    <t>Uiugram</t>
  </si>
  <si>
    <t>Features Selection and Reduction</t>
  </si>
  <si>
    <t>• Harvard IV Dictionary, miffed into only Positive/Negative Category</t>
  </si>
  <si>
    <t>•2-Gram •2-Words Comho •Noun Phrase removal •Select high value feature* based Ou square and Bi-Normal scpiration with exogenous market feedback</t>
  </si>
  <si>
    <t>Harvard IV DkUonory</t>
  </si>
  <si>
    <t>•Bag of words •    Noun Phrase* •Proper Noun •    Named Entity •    Minimum three «xcurrcncc* per aiticlc</t>
  </si>
  <si>
    <t>•Stop words Removal •WordNct Dictionary •Hypernym* with WordNct •Sentiment Score u*ing ScntiWordnct</t>
  </si>
  <si>
    <t>•Stop words removal •    Noun removal •    DcvcUp an automated word list (bused on stock pnee direction l trum the mou frequent 700 words, to dense word sentiment score using TF-IDF</t>
  </si>
  <si>
    <t>•Stop words removal •Stemming • DcvcLf manual word list of HUN) term* into posiu ve/negative</t>
  </si>
  <si>
    <t>Stop words removal</t>
  </si>
  <si>
    <t>Feature Representation</t>
  </si>
  <si>
    <t>Artkle Sentiment Score fused on Ratio of Negative Words over Total words</t>
  </si>
  <si>
    <t>Article Sentiment Score fused on Ratio of Negause Words over Total words</t>
  </si>
  <si>
    <t>Log of word frequency in a message</t>
  </si>
  <si>
    <t>TF1DF</t>
  </si>
  <si>
    <t>Binary</t>
  </si>
  <si>
    <t>Sum Score (comhmcd positive and negative score) weighted by TF IDF</t>
  </si>
  <si>
    <t>Artkle Sentiment Score calculalkm not mrnuttncd</t>
  </si>
  <si>
    <t>Artkle Sentiment Score fused on ratio of Positive user Negause word count*, applied on Headers and Body with dil ter cm weight*</t>
  </si>
  <si>
    <t>Artkle Sentiment Score pros ided by the A/urc Text Andys!* service (pre trained model i</t>
  </si>
  <si>
    <t>Predict</t>
  </si>
  <si>
    <t>Dow Jcne* Industrial Return fused on SMB isrxull minus btf)</t>
  </si>
  <si>
    <t>Firms’ stock return</t>
  </si>
  <si>
    <t>Stock Pncc Dirccticn</t>
  </si>
  <si>
    <t>Stock Pncc</t>
  </si>
  <si>
    <t>Forex Pair Direction</t>
  </si>
  <si>
    <t>Stock Pncc Direction</t>
  </si>
  <si>
    <t>Slock Pncc Direction</t>
  </si>
  <si>
    <t>Machine Learning</t>
  </si>
  <si>
    <t>VAR -vector auto regression</t>
  </si>
  <si>
    <t>VAR -vector auk&gt; regression</t>
  </si>
  <si>
    <t>SVM</t>
  </si>
  <si>
    <t>Regressicn</t>
  </si>
  <si>
    <t>SVM. remHleling every 2 hours</t>
  </si>
  <si>
    <t>Findings. SIrenethsJWeaknesses</t>
  </si>
  <si>
    <t>• High pessimism predicts slock prxe downward, followed by reversion to fundamental •Cocthcieni at 5*4 signihcont level</t>
  </si>
  <si>
    <t>•    Fraction of negauve words in firm-specific news forecast low earn mg* •    Firms' stock pnees briefly under react to the information embedded in negauve words •    Fundamental related news fus the Largest predictability power on arm's coming and stock pace returns</t>
  </si>
  <si>
    <t>•Test Accuracies: Lnigram (55.6*4x 2-Grara &lt;5X.9*4k Noun Phrase (61.2*4) and 2-Word Combo (63*4) •Chi-squire tcaxure selection improved accuracy for all features type, approx. 5^ •    Feature selection also reduced over fitting, as shown by reduction u» uaining accuracy but improve in test accuracy •    Feature selection incorporating mirket feedback, produce bcner results •    50 minimum words fiber may limit potential useful observations</t>
  </si>
  <si>
    <t>Concluded that 73.X*4 of the HVD-4 dictionary negative words are attributable to words typkally not negative in the Finance demon</t>
  </si>
  <si>
    <t>•    Average 57.1*4 directional accuracy on different feature types. Best accuracy is at 5**4 when using the Proper Noun feature •    Simulated return average at 2.06 •    First attempt to expkre using Noun* as a feature •    Lung Noun as * predictor i* counter intuitive, the active result could he over htung with just one month of data</t>
  </si>
  <si>
    <t>•    Accuracy of X3.33*4 on test samples •    2 he** sliding window modeling using the most recent data fee prediction, giving rood result* •    Multi-layered dimension reduction method reduces nude ling tune •    Lacommon way to measure sentiment by magnitude, r artier thin direction •Only a single source of news limit* the number of observation*</t>
  </si>
  <si>
    <t>•    Best tuned accuracy of 65 2*4 in prediction price direction FI wore of 62.6*4 •    Automated annotation l* fast and scalable •    Result could be biased when aukmiaied onootaikui n based on only past a one year time frame</t>
  </si>
  <si>
    <t>•    Accuracy of 90. **4 when sentiment «• both the artkle and body are equally important •    Apply stemming to improve accuracy by 5*4 •    Experimental design to consider weighted impact of the header and article, which minwc* human reading pattern* •    High accuracy could be a result id data muting, because the data period u only 6 month* •    Manual amu rated weed list u hard to wale</t>
  </si>
  <si>
    <r>
      <t>• Harvard IV Dictionary, miffed to 77 categoric* •PCA to derive pessimism score. ■‘Weak" and “Negative</t>
    </r>
    <r>
      <rPr>
        <vertAlign val="superscript"/>
        <sz val="8.5"/>
        <rFont val="Times New Roman"/>
        <family val="1"/>
      </rPr>
      <t>-</t>
    </r>
    <r>
      <rPr>
        <sz val="8.5"/>
        <rFont val="Times New Roman"/>
        <family val="1"/>
      </rPr>
      <t xml:space="preserve"> category explains 57*4 of voruDoa</t>
    </r>
  </si>
  <si>
    <r>
      <t xml:space="preserve">Hjgenau ct </t>
    </r>
    <r>
      <rPr>
        <sz val="8.5"/>
        <rFont val="Times New Roman"/>
        <family val="1"/>
      </rPr>
      <t>al (2012) 1—11</t>
    </r>
  </si>
  <si>
    <r>
      <t xml:space="preserve">Kim at </t>
    </r>
    <r>
      <rPr>
        <i/>
        <sz val="9"/>
        <rFont val="Times New Roman"/>
        <family val="1"/>
      </rPr>
      <t xml:space="preserve">cl </t>
    </r>
    <r>
      <rPr>
        <sz val="8.5"/>
        <rFont val="Times New Roman"/>
        <family val="1"/>
      </rPr>
      <t>(20I4)|24|</t>
    </r>
  </si>
  <si>
    <r>
      <t xml:space="preserve">Hot </t>
    </r>
    <r>
      <rPr>
        <sz val="8.5"/>
        <rFont val="Times New Roman"/>
        <family val="1"/>
      </rPr>
      <t>* el (201 IK) |7|</t>
    </r>
  </si>
  <si>
    <r>
      <t xml:space="preserve">•    Majority of news were classified os Neutral by Aaure. hence cone-latMin u» the pncc dirccuon were nearly null •    F.xperunenul design and deployment i* simple, using cloud •    Scope i* on ihvidmd period, linwcing the data poors </t>
    </r>
    <r>
      <rPr>
        <sz val="6"/>
        <rFont val="Times New Roman"/>
        <family val="1"/>
      </rPr>
      <t xml:space="preserve">he </t>
    </r>
    <r>
      <rPr>
        <sz val="8.5"/>
        <rFont val="Times New Roman"/>
        <family val="1"/>
      </rPr>
      <t>su*.k sentiment analysis •    AHevruiive sentiment measure and tuning was not explored</t>
    </r>
  </si>
  <si>
    <t>NAME</t>
  </si>
  <si>
    <t>MARKET</t>
  </si>
  <si>
    <t>SECTOR_TOPN</t>
  </si>
  <si>
    <t>SECTOR</t>
  </si>
  <si>
    <t>SUBSECTOR</t>
  </si>
  <si>
    <t>STRUCTURE</t>
  </si>
  <si>
    <t>LAUNCHED</t>
  </si>
  <si>
    <t>FIELDS</t>
  </si>
  <si>
    <t>WEBSITE</t>
  </si>
  <si>
    <t>KEYWORDS</t>
  </si>
  <si>
    <t>MALAYAN BANKING BHD</t>
  </si>
  <si>
    <t>MAIN</t>
  </si>
  <si>
    <t>Financial Services</t>
  </si>
  <si>
    <t>Banking</t>
  </si>
  <si>
    <t>EQUITY</t>
  </si>
  <si>
    <t>HIGH,CLOSE,LOW,OPEN,COUNT.VOLUME</t>
  </si>
  <si>
    <t>http://www.maybank.com/</t>
  </si>
  <si>
    <t>Malayan Banking</t>
  </si>
  <si>
    <t>PUBLIC BANK BHD</t>
  </si>
  <si>
    <t>PBBANK, Public Bank</t>
  </si>
  <si>
    <t>CIMB GROUP HOLDINGS BHD</t>
  </si>
  <si>
    <t>CIMB Bank, CIMB</t>
  </si>
  <si>
    <t>HONG LEONG BANK BHD</t>
  </si>
  <si>
    <t>Hong Leong Bank, HLBANK</t>
  </si>
  <si>
    <t>RHB BANK BHD</t>
  </si>
  <si>
    <t>RHB Bank, RHBBANK</t>
  </si>
  <si>
    <t>HONG LEONG FINANCIAL GROUP BHD</t>
  </si>
  <si>
    <t>HLFG, Hong Leong Financial Group</t>
  </si>
  <si>
    <t>AMMB HOLDINGS BHD</t>
  </si>
  <si>
    <t>Ammb Holdings, AMMB, Ambank</t>
  </si>
  <si>
    <t>BIMB HOLDINGS BHD</t>
  </si>
  <si>
    <t>BIMB, Bank Islam</t>
  </si>
  <si>
    <t>LPI CAPITAL BHD</t>
  </si>
  <si>
    <t>Insurance</t>
  </si>
  <si>
    <t>www.lonpac.com</t>
  </si>
  <si>
    <t>Lonpac, LPI</t>
  </si>
  <si>
    <t>MALAYSIA BUILDING SOCIETY BHD</t>
  </si>
  <si>
    <t>Other Financials</t>
  </si>
  <si>
    <t>Malaysia Building Society, MBSB</t>
  </si>
  <si>
    <t>MAXIS BHD</t>
  </si>
  <si>
    <t>Telecommunication &amp; Media</t>
  </si>
  <si>
    <t>Telecommunications Service Providers</t>
  </si>
  <si>
    <t>Maxis, MAXIS</t>
  </si>
  <si>
    <t>DIGI.COM BHD</t>
  </si>
  <si>
    <t>Digi, DIGI.COM</t>
  </si>
  <si>
    <t xml:space="preserve">AXIATA GROUP BHD </t>
  </si>
  <si>
    <t>Axiata</t>
  </si>
  <si>
    <t>TELEKOM MALAYSIA BHD</t>
  </si>
  <si>
    <t>Telekom, TM</t>
  </si>
  <si>
    <t>ASTRO MALAYSIA HOLDINGS BHD</t>
  </si>
  <si>
    <t>Astro</t>
  </si>
  <si>
    <t>TIME DOTCOM BHD</t>
  </si>
  <si>
    <t>Time dotCom, TIMECOM</t>
  </si>
  <si>
    <t>GREEN PACKET BHD</t>
  </si>
  <si>
    <t>Green Packet, GPACKET</t>
  </si>
  <si>
    <t>OCK GROUP BHD</t>
  </si>
  <si>
    <t>Media</t>
  </si>
  <si>
    <t>MEDIA CHINESE INTERNATIONAL LTD</t>
  </si>
  <si>
    <t>www.mediachinesegroup.com</t>
  </si>
  <si>
    <t>Media Chinese, MEDIAC</t>
  </si>
  <si>
    <t>News Search Keywords</t>
  </si>
  <si>
    <t>Maxis</t>
  </si>
  <si>
    <t>Media Chinese</t>
  </si>
  <si>
    <t>The Star</t>
  </si>
  <si>
    <t>Green Packet</t>
  </si>
  <si>
    <t>TIMECOM, Time dotCom</t>
  </si>
  <si>
    <t>EXCHANGE TICKER</t>
  </si>
  <si>
    <t>FS</t>
  </si>
  <si>
    <t>TELCO</t>
  </si>
  <si>
    <t>MAYBANK, Malayan Banking</t>
  </si>
  <si>
    <t>min_date</t>
  </si>
  <si>
    <t>max_date</t>
  </si>
  <si>
    <t>OPENPRICE</t>
  </si>
  <si>
    <t>CLOSEPRICE</t>
  </si>
  <si>
    <t>MARKETCAP</t>
  </si>
  <si>
    <t>COLUMN</t>
  </si>
  <si>
    <t>Date</t>
  </si>
  <si>
    <t>DAY 0</t>
  </si>
  <si>
    <t>DAY 1</t>
  </si>
  <si>
    <t>DAY 2</t>
  </si>
  <si>
    <t>DAY 3</t>
  </si>
  <si>
    <t>DAY 4</t>
  </si>
  <si>
    <t>DAY 5</t>
  </si>
  <si>
    <t>NA</t>
  </si>
  <si>
    <t>OPEN PRICE</t>
  </si>
  <si>
    <t>CURRENT</t>
  </si>
  <si>
    <t>FUTURE</t>
  </si>
  <si>
    <t>CLOSE PRICE</t>
  </si>
  <si>
    <t>CURRENT RETURN</t>
  </si>
  <si>
    <t>FUTURE RETURN</t>
  </si>
  <si>
    <t>Weightage: Normalize MarketCap Into Weightage based on Market Capital.</t>
  </si>
  <si>
    <t>Open Price: Financial Sector Stocks</t>
  </si>
  <si>
    <t>Market Capital: Daily Financial Sector Market Capital Data</t>
  </si>
  <si>
    <t>Weighted Open Price: Stock Open Price x Weightage</t>
  </si>
  <si>
    <t>FS INDEX calculated by summing up all stock price</t>
  </si>
  <si>
    <t>FS INDEX
OPEN PRICE</t>
  </si>
  <si>
    <t>Stocks</t>
  </si>
  <si>
    <t>Weightage</t>
  </si>
  <si>
    <t>MarketCap</t>
  </si>
  <si>
    <t>Open Price</t>
  </si>
  <si>
    <t>Weighted OpenPrice</t>
  </si>
  <si>
    <t>(Index Open Price)</t>
  </si>
  <si>
    <t>RD00</t>
  </si>
  <si>
    <t>RD01</t>
  </si>
  <si>
    <t>RD02</t>
  </si>
  <si>
    <t>RD03</t>
  </si>
  <si>
    <t>RD04</t>
  </si>
  <si>
    <t>RD05</t>
  </si>
  <si>
    <t>FSI_INDEX</t>
  </si>
  <si>
    <t>TELCO_INDEX</t>
  </si>
  <si>
    <t>Actual
(Retunrs)</t>
  </si>
  <si>
    <t>Predicted (Sentiment)</t>
  </si>
  <si>
    <t>POSITIVE</t>
  </si>
  <si>
    <t>NEUTRAL</t>
  </si>
  <si>
    <t>NEGATIVE</t>
  </si>
  <si>
    <t>Accuracy Baseline</t>
  </si>
  <si>
    <t>Average F1 Means (Baseline)</t>
  </si>
  <si>
    <t>(Average)</t>
  </si>
  <si>
    <t>FS INDEX</t>
  </si>
  <si>
    <t>TELCO INDEX</t>
  </si>
  <si>
    <t>DOWN_F1</t>
  </si>
  <si>
    <t>STAY_F1</t>
  </si>
  <si>
    <t>UP_F1</t>
  </si>
  <si>
    <t>ACCURACY</t>
  </si>
  <si>
    <t>C0.60-T0.17</t>
  </si>
  <si>
    <t>C0.90-T0.07</t>
  </si>
  <si>
    <t>C0.20-T0.11</t>
  </si>
  <si>
    <t>METRIC</t>
  </si>
  <si>
    <t>PARAM</t>
  </si>
  <si>
    <t>VALUE</t>
  </si>
  <si>
    <t>FS_INDEX</t>
  </si>
  <si>
    <t>C0.20-T0.04</t>
  </si>
  <si>
    <t>C0.60-T0.33</t>
  </si>
  <si>
    <t>C0.80-T0.05</t>
  </si>
  <si>
    <t>C0.40-T0.02</t>
  </si>
  <si>
    <t>C0.20-T0.05</t>
  </si>
  <si>
    <t>C0.60-T0.34</t>
  </si>
  <si>
    <t>C0.50-T0.29</t>
  </si>
  <si>
    <t>C0.90-T0.03</t>
  </si>
  <si>
    <t>C0.30-T0.01</t>
  </si>
  <si>
    <t>BASELINE</t>
  </si>
  <si>
    <t>MODEL</t>
  </si>
  <si>
    <t>Metric</t>
  </si>
  <si>
    <t>Group</t>
  </si>
  <si>
    <t>Financial Services Index Labels</t>
  </si>
  <si>
    <t>Telecommunication &amp; Media Index Labels</t>
  </si>
  <si>
    <t>Financial Services Stocks Aggregated Labels</t>
  </si>
  <si>
    <t>Telecommunicaiton &amp; Media Stocks Aggregated Labels</t>
  </si>
  <si>
    <t>Max</t>
  </si>
  <si>
    <t>OPTIMUM PARAMETERS</t>
  </si>
  <si>
    <t>MODEL PERFORMANCE</t>
  </si>
  <si>
    <t>C0.60-T0.32</t>
  </si>
  <si>
    <t>C0.50-T0.33</t>
  </si>
  <si>
    <t>C0.90-T0.06</t>
  </si>
  <si>
    <t>C0.30-T0.04</t>
  </si>
  <si>
    <t>C0.60-T0.31</t>
  </si>
  <si>
    <t>C0.80-T0.01</t>
  </si>
  <si>
    <t>C0.30-T0.05</t>
  </si>
  <si>
    <t>C0.30-T0.07</t>
  </si>
  <si>
    <t>C0.90-T0.01</t>
  </si>
  <si>
    <t>C0.50-T0.37</t>
  </si>
  <si>
    <t>C0.20-T0.01</t>
  </si>
  <si>
    <t>C0.70-T0.01</t>
  </si>
  <si>
    <t>C0.90-T0.02</t>
  </si>
  <si>
    <t>C0.60-T0.39</t>
  </si>
  <si>
    <t>C0.20-T0.02</t>
  </si>
  <si>
    <t>C0.20-T0.06</t>
  </si>
  <si>
    <t>C0.50-T0.32</t>
  </si>
  <si>
    <t>C0.60-T0.36</t>
  </si>
  <si>
    <t>C0.20-T0.07</t>
  </si>
  <si>
    <t>C0.70-T0.22</t>
  </si>
  <si>
    <t>C0.30-T0.03</t>
  </si>
  <si>
    <t>C0.30-T0.13</t>
  </si>
  <si>
    <t>C0.50-T0.31</t>
  </si>
  <si>
    <t>C0.40-T0.01</t>
  </si>
  <si>
    <t>C0.90-T0.05</t>
  </si>
  <si>
    <t>C0.50-T0.30</t>
  </si>
  <si>
    <t>C0.60-T0.38</t>
  </si>
  <si>
    <t>C0.30-T0.02</t>
  </si>
  <si>
    <t>C0.60-T0.28</t>
  </si>
  <si>
    <t>C0.50-T0.01</t>
  </si>
  <si>
    <t>C0.30-T0.08</t>
  </si>
  <si>
    <t>C0.70-T0.21</t>
  </si>
  <si>
    <t>C0.60-T0.30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</si>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</sst>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yyyy\-mm\-dd;@"/>
    <numFmt numFmtId="166" formatCode="0.0"/>
    <numFmt numFmtId="167" formatCode="0.0000"/>
    <numFmt numFmtId="168" formatCode="_(* #,##0.0000_);_(* \(#,##0.0000\);_(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sz val="8.5"/>
      <name val="Times New Roman"/>
      <family val="1"/>
    </font>
    <font>
      <vertAlign val="superscript"/>
      <sz val="8.5"/>
      <name val="Times New Roman"/>
      <family val="1"/>
    </font>
    <font>
      <i/>
      <sz val="9"/>
      <name val="Times New Roman"/>
      <family val="1"/>
    </font>
    <font>
      <sz val="6"/>
      <name val="Times New Roman"/>
      <family val="1"/>
    </font>
    <font>
      <u/>
      <sz val="11"/>
      <color theme="10"/>
      <name val="Calibri"/>
      <family val="2"/>
      <scheme val="minor"/>
    </font>
    <font>
      <sz val="9"/>
      <name val="Consolas"/>
      <family val="3"/>
    </font>
    <font>
      <sz val="9.5"/>
      <name val="Consolas"/>
      <family val="3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ont="0" applyFill="0" applyBorder="0" applyAlignment="0" applyProtection="0">
      <alignment vertical="top"/>
    </xf>
    <xf numFmtId="0" fontId="20" fillId="0" borderId="0" applyNumberFormat="0" applyFont="0" applyFill="0" applyBorder="0" applyAlignment="0" applyProtection="0">
      <alignment vertical="top"/>
    </xf>
    <xf numFmtId="0" fontId="26" fillId="0" borderId="0" applyNumberFormat="0" applyFont="0" applyFill="0" applyBorder="0" applyAlignment="0" applyProtection="0">
      <alignment vertical="top"/>
    </xf>
    <xf numFmtId="0" fontId="31" fillId="0" borderId="0" applyNumberFormat="0" applyFill="0" applyBorder="0" applyAlignment="0" applyProtection="0"/>
    <xf numFmtId="0" fontId="20" fillId="0" borderId="0" applyNumberFormat="0" applyFont="0" applyFill="0" applyBorder="0" applyAlignment="0" applyProtection="0">
      <alignment vertical="top"/>
    </xf>
  </cellStyleXfs>
  <cellXfs count="2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16" fillId="0" borderId="10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164" fontId="0" fillId="0" borderId="0" xfId="0" applyNumberFormat="1"/>
    <xf numFmtId="9" fontId="0" fillId="0" borderId="10" xfId="2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4" fontId="0" fillId="0" borderId="10" xfId="1" applyNumberFormat="1" applyFont="1" applyBorder="1" applyAlignment="1">
      <alignment vertical="center"/>
    </xf>
    <xf numFmtId="9" fontId="0" fillId="0" borderId="10" xfId="2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10" xfId="0" applyNumberFormat="1" applyBorder="1"/>
    <xf numFmtId="0" fontId="16" fillId="0" borderId="10" xfId="0" applyFont="1" applyFill="1" applyBorder="1" applyAlignment="1">
      <alignment horizontal="right" vertical="center"/>
    </xf>
    <xf numFmtId="10" fontId="0" fillId="0" borderId="10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22" fillId="0" borderId="10" xfId="44" applyNumberFormat="1" applyFont="1" applyFill="1" applyBorder="1" applyAlignment="1" applyProtection="1">
      <alignment horizontal="left" vertical="center"/>
    </xf>
    <xf numFmtId="0" fontId="22" fillId="0" borderId="10" xfId="44" applyNumberFormat="1" applyFont="1" applyFill="1" applyBorder="1" applyAlignment="1" applyProtection="1">
      <alignment horizontal="justify" vertical="top" wrapText="1"/>
    </xf>
    <xf numFmtId="0" fontId="22" fillId="0" borderId="10" xfId="44" applyNumberFormat="1" applyFont="1" applyFill="1" applyBorder="1" applyAlignment="1" applyProtection="1">
      <alignment horizontal="left" vertical="top"/>
    </xf>
    <xf numFmtId="0" fontId="22" fillId="0" borderId="10" xfId="44" applyNumberFormat="1" applyFont="1" applyFill="1" applyBorder="1" applyAlignment="1" applyProtection="1">
      <alignment horizontal="justify" vertical="top"/>
    </xf>
    <xf numFmtId="0" fontId="22" fillId="0" borderId="10" xfId="44" applyNumberFormat="1" applyFont="1" applyFill="1" applyBorder="1" applyAlignment="1" applyProtection="1">
      <alignment horizontal="left" vertical="top" wrapText="1"/>
    </xf>
    <xf numFmtId="0" fontId="22" fillId="0" borderId="10" xfId="44" applyNumberFormat="1" applyFont="1" applyFill="1" applyBorder="1" applyAlignment="1" applyProtection="1">
      <alignment horizontal="left" vertical="center" wrapText="1"/>
    </xf>
    <xf numFmtId="0" fontId="0" fillId="0" borderId="0" xfId="0" applyFont="1"/>
    <xf numFmtId="0" fontId="21" fillId="0" borderId="10" xfId="44" applyNumberFormat="1" applyFont="1" applyFill="1" applyBorder="1" applyAlignment="1" applyProtection="1">
      <alignment horizontal="center" vertical="top"/>
    </xf>
    <xf numFmtId="0" fontId="23" fillId="0" borderId="10" xfId="45" applyNumberFormat="1" applyFont="1" applyFill="1" applyBorder="1" applyAlignment="1" applyProtection="1">
      <alignment vertical="top"/>
    </xf>
    <xf numFmtId="0" fontId="23" fillId="0" borderId="10" xfId="45" applyNumberFormat="1" applyFont="1" applyFill="1" applyBorder="1" applyAlignment="1" applyProtection="1">
      <alignment horizontal="center" vertical="top"/>
    </xf>
    <xf numFmtId="0" fontId="24" fillId="0" borderId="10" xfId="45" applyNumberFormat="1" applyFont="1" applyFill="1" applyBorder="1" applyAlignment="1" applyProtection="1">
      <alignment horizontal="center" vertical="top"/>
    </xf>
    <xf numFmtId="0" fontId="23" fillId="0" borderId="10" xfId="45" applyNumberFormat="1" applyFont="1" applyFill="1" applyBorder="1" applyAlignment="1" applyProtection="1">
      <alignment horizontal="left" vertical="top"/>
    </xf>
    <xf numFmtId="166" fontId="23" fillId="0" borderId="10" xfId="45" applyNumberFormat="1" applyFont="1" applyFill="1" applyBorder="1" applyAlignment="1" applyProtection="1">
      <alignment horizontal="left" vertical="top"/>
    </xf>
    <xf numFmtId="0" fontId="23" fillId="0" borderId="0" xfId="45" applyNumberFormat="1" applyFont="1" applyFill="1" applyBorder="1" applyAlignment="1" applyProtection="1">
      <alignment vertical="top"/>
    </xf>
    <xf numFmtId="0" fontId="24" fillId="0" borderId="0" xfId="45" applyNumberFormat="1" applyFont="1" applyFill="1" applyBorder="1" applyAlignment="1" applyProtection="1">
      <alignment vertical="top"/>
    </xf>
    <xf numFmtId="0" fontId="25" fillId="0" borderId="0" xfId="0" applyFont="1"/>
    <xf numFmtId="0" fontId="24" fillId="0" borderId="10" xfId="45" applyNumberFormat="1" applyFont="1" applyFill="1" applyBorder="1" applyAlignment="1" applyProtection="1">
      <alignment horizontal="center"/>
    </xf>
    <xf numFmtId="0" fontId="25" fillId="0" borderId="0" xfId="0" applyFont="1" applyAlignment="1">
      <alignment horizontal="center"/>
    </xf>
    <xf numFmtId="2" fontId="23" fillId="0" borderId="10" xfId="45" applyNumberFormat="1" applyFont="1" applyFill="1" applyBorder="1" applyAlignment="1" applyProtection="1">
      <alignment horizontal="center" vertical="top"/>
    </xf>
    <xf numFmtId="166" fontId="23" fillId="0" borderId="10" xfId="45" applyNumberFormat="1" applyFont="1" applyFill="1" applyBorder="1" applyAlignment="1" applyProtection="1">
      <alignment horizontal="center" vertical="top"/>
    </xf>
    <xf numFmtId="0" fontId="27" fillId="0" borderId="10" xfId="46" applyNumberFormat="1" applyFont="1" applyFill="1" applyBorder="1" applyAlignment="1" applyProtection="1">
      <alignment horizontal="justify" vertical="top"/>
    </xf>
    <xf numFmtId="0" fontId="27" fillId="0" borderId="10" xfId="46" applyNumberFormat="1" applyFont="1" applyFill="1" applyBorder="1" applyAlignment="1" applyProtection="1">
      <alignment horizontal="left" vertical="top"/>
    </xf>
    <xf numFmtId="0" fontId="27" fillId="0" borderId="10" xfId="46" applyNumberFormat="1" applyFont="1" applyFill="1" applyBorder="1" applyAlignment="1" applyProtection="1">
      <alignment horizontal="left" wrapText="1"/>
    </xf>
    <xf numFmtId="0" fontId="27" fillId="0" borderId="10" xfId="46" applyNumberFormat="1" applyFont="1" applyFill="1" applyBorder="1" applyAlignment="1" applyProtection="1">
      <alignment horizontal="justify" vertical="top" wrapText="1"/>
    </xf>
    <xf numFmtId="0" fontId="27" fillId="0" borderId="10" xfId="46" applyNumberFormat="1" applyFont="1" applyFill="1" applyBorder="1" applyAlignment="1" applyProtection="1">
      <alignment horizontal="left" vertical="top" wrapText="1"/>
    </xf>
    <xf numFmtId="0" fontId="27" fillId="0" borderId="10" xfId="46" applyNumberFormat="1" applyFont="1" applyFill="1" applyBorder="1" applyAlignment="1" applyProtection="1">
      <alignment horizontal="left" vertical="center" wrapText="1"/>
    </xf>
    <xf numFmtId="0" fontId="27" fillId="0" borderId="10" xfId="46" applyNumberFormat="1" applyFont="1" applyFill="1" applyBorder="1" applyAlignment="1" applyProtection="1">
      <alignment horizontal="justify" wrapText="1"/>
    </xf>
    <xf numFmtId="0" fontId="27" fillId="0" borderId="10" xfId="46" applyNumberFormat="1" applyFont="1" applyFill="1" applyBorder="1" applyAlignment="1" applyProtection="1">
      <alignment horizontal="justify" vertical="center" wrapText="1"/>
    </xf>
    <xf numFmtId="0" fontId="30" fillId="0" borderId="10" xfId="46" applyNumberFormat="1" applyFont="1" applyFill="1" applyBorder="1" applyAlignment="1" applyProtection="1">
      <alignment horizontal="justify" vertical="top" wrapText="1"/>
    </xf>
    <xf numFmtId="0" fontId="13" fillId="34" borderId="18" xfId="0" applyFont="1" applyFill="1" applyBorder="1" applyAlignment="1">
      <alignment horizontal="left"/>
    </xf>
    <xf numFmtId="165" fontId="13" fillId="34" borderId="18" xfId="0" applyNumberFormat="1" applyFont="1" applyFill="1" applyBorder="1" applyAlignment="1">
      <alignment horizontal="left"/>
    </xf>
    <xf numFmtId="0" fontId="13" fillId="34" borderId="19" xfId="0" applyFont="1" applyFill="1" applyBorder="1" applyAlignment="1">
      <alignment horizontal="left"/>
    </xf>
    <xf numFmtId="0" fontId="0" fillId="35" borderId="18" xfId="0" applyFill="1" applyBorder="1" applyAlignment="1">
      <alignment horizontal="left"/>
    </xf>
    <xf numFmtId="165" fontId="0" fillId="35" borderId="18" xfId="0" applyNumberFormat="1" applyFill="1" applyBorder="1" applyAlignment="1">
      <alignment horizontal="left"/>
    </xf>
    <xf numFmtId="0" fontId="31" fillId="35" borderId="18" xfId="47" applyFill="1" applyBorder="1" applyAlignment="1">
      <alignment horizontal="left"/>
    </xf>
    <xf numFmtId="0" fontId="0" fillId="35" borderId="19" xfId="0" applyFill="1" applyBorder="1" applyAlignment="1">
      <alignment horizontal="left"/>
    </xf>
    <xf numFmtId="0" fontId="0" fillId="0" borderId="18" xfId="0" applyBorder="1" applyAlignment="1">
      <alignment horizontal="left"/>
    </xf>
    <xf numFmtId="165" fontId="0" fillId="0" borderId="18" xfId="0" applyNumberFormat="1" applyBorder="1" applyAlignment="1">
      <alignment horizontal="left"/>
    </xf>
    <xf numFmtId="0" fontId="31" fillId="0" borderId="18" xfId="47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8" xfId="0" applyBorder="1"/>
    <xf numFmtId="0" fontId="31" fillId="35" borderId="18" xfId="47" applyFill="1" applyBorder="1"/>
    <xf numFmtId="0" fontId="0" fillId="0" borderId="0" xfId="0" applyBorder="1"/>
    <xf numFmtId="0" fontId="16" fillId="0" borderId="0" xfId="0" applyFont="1" applyFill="1" applyBorder="1" applyAlignment="1">
      <alignment horizontal="right" vertical="center"/>
    </xf>
    <xf numFmtId="0" fontId="16" fillId="0" borderId="10" xfId="0" applyNumberFormat="1" applyFont="1" applyBorder="1" applyAlignment="1">
      <alignment vertical="center" wrapText="1"/>
    </xf>
    <xf numFmtId="0" fontId="0" fillId="0" borderId="10" xfId="0" applyBorder="1" applyAlignment="1"/>
    <xf numFmtId="0" fontId="0" fillId="0" borderId="0" xfId="0" applyAlignment="1"/>
    <xf numFmtId="0" fontId="0" fillId="0" borderId="0" xfId="0" applyBorder="1" applyAlignment="1"/>
    <xf numFmtId="0" fontId="16" fillId="0" borderId="10" xfId="0" applyFont="1" applyBorder="1"/>
    <xf numFmtId="0" fontId="32" fillId="0" borderId="0" xfId="48" applyNumberFormat="1" applyFont="1" applyFill="1" applyBorder="1" applyAlignment="1" applyProtection="1">
      <alignment vertical="top"/>
    </xf>
    <xf numFmtId="0" fontId="20" fillId="0" borderId="0" xfId="48" applyNumberFormat="1" applyFont="1" applyFill="1" applyBorder="1" applyAlignment="1" applyProtection="1">
      <alignment vertical="top"/>
    </xf>
    <xf numFmtId="0" fontId="33" fillId="0" borderId="0" xfId="48" applyNumberFormat="1" applyFont="1" applyFill="1" applyBorder="1" applyAlignment="1" applyProtection="1">
      <alignment vertical="top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10" xfId="0" applyBorder="1" applyAlignment="1">
      <alignment horizontal="left" vertical="center" indent="2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2" fontId="16" fillId="0" borderId="0" xfId="0" applyNumberFormat="1" applyFont="1" applyAlignment="1">
      <alignment horizontal="right"/>
    </xf>
    <xf numFmtId="0" fontId="16" fillId="0" borderId="0" xfId="0" applyFont="1"/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2" fontId="16" fillId="33" borderId="0" xfId="0" applyNumberFormat="1" applyFont="1" applyFill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165" fontId="0" fillId="0" borderId="17" xfId="0" applyNumberFormat="1" applyBorder="1"/>
    <xf numFmtId="2" fontId="16" fillId="33" borderId="17" xfId="0" applyNumberFormat="1" applyFont="1" applyFill="1" applyBorder="1" applyAlignment="1">
      <alignment horizontal="center"/>
    </xf>
    <xf numFmtId="2" fontId="16" fillId="0" borderId="17" xfId="0" applyNumberFormat="1" applyFon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0" fontId="16" fillId="0" borderId="20" xfId="0" applyFont="1" applyBorder="1" applyAlignment="1">
      <alignment wrapText="1"/>
    </xf>
    <xf numFmtId="165" fontId="0" fillId="33" borderId="10" xfId="0" applyNumberFormat="1" applyFill="1" applyBorder="1"/>
    <xf numFmtId="165" fontId="16" fillId="33" borderId="10" xfId="0" applyNumberFormat="1" applyFont="1" applyFill="1" applyBorder="1"/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43" fontId="16" fillId="0" borderId="10" xfId="1" applyFont="1" applyBorder="1" applyAlignment="1">
      <alignment horizontal="right"/>
    </xf>
    <xf numFmtId="43" fontId="0" fillId="0" borderId="10" xfId="1" applyFont="1" applyBorder="1" applyAlignment="1">
      <alignment horizontal="right"/>
    </xf>
    <xf numFmtId="165" fontId="16" fillId="0" borderId="0" xfId="0" applyNumberFormat="1" applyFont="1"/>
    <xf numFmtId="0" fontId="0" fillId="36" borderId="10" xfId="0" applyFill="1" applyBorder="1" applyAlignment="1">
      <alignment horizontal="right"/>
    </xf>
    <xf numFmtId="0" fontId="16" fillId="36" borderId="10" xfId="0" applyFont="1" applyFill="1" applyBorder="1" applyAlignment="1">
      <alignment horizontal="right" wrapText="1"/>
    </xf>
    <xf numFmtId="164" fontId="0" fillId="0" borderId="10" xfId="1" applyNumberFormat="1" applyFont="1" applyBorder="1" applyAlignment="1">
      <alignment horizontal="right"/>
    </xf>
    <xf numFmtId="164" fontId="0" fillId="0" borderId="0" xfId="1" applyNumberFormat="1" applyFont="1" applyAlignment="1">
      <alignment horizontal="right"/>
    </xf>
    <xf numFmtId="165" fontId="16" fillId="33" borderId="10" xfId="0" applyNumberFormat="1" applyFont="1" applyFill="1" applyBorder="1" applyAlignment="1">
      <alignment horizontal="right"/>
    </xf>
    <xf numFmtId="165" fontId="16" fillId="33" borderId="10" xfId="0" applyNumberFormat="1" applyFont="1" applyFill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37" borderId="10" xfId="0" applyFont="1" applyFill="1" applyBorder="1" applyAlignment="1">
      <alignment horizontal="left"/>
    </xf>
    <xf numFmtId="164" fontId="16" fillId="37" borderId="10" xfId="1" applyNumberFormat="1" applyFont="1" applyFill="1" applyBorder="1" applyAlignment="1">
      <alignment horizontal="right"/>
    </xf>
    <xf numFmtId="168" fontId="16" fillId="37" borderId="10" xfId="1" applyNumberFormat="1" applyFont="1" applyFill="1" applyBorder="1" applyAlignment="1">
      <alignment horizontal="right"/>
    </xf>
    <xf numFmtId="168" fontId="0" fillId="0" borderId="10" xfId="1" applyNumberFormat="1" applyFont="1" applyBorder="1" applyAlignment="1">
      <alignment horizontal="left"/>
    </xf>
    <xf numFmtId="0" fontId="18" fillId="33" borderId="15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33" borderId="25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43" fontId="0" fillId="0" borderId="0" xfId="1" applyNumberFormat="1" applyFont="1"/>
    <xf numFmtId="0" fontId="0" fillId="0" borderId="15" xfId="0" applyFont="1" applyBorder="1" applyAlignment="1">
      <alignment horizontal="right"/>
    </xf>
    <xf numFmtId="0" fontId="16" fillId="0" borderId="16" xfId="0" applyFont="1" applyBorder="1" applyAlignment="1">
      <alignment horizontal="right" vertical="center" wrapText="1"/>
    </xf>
    <xf numFmtId="0" fontId="0" fillId="0" borderId="16" xfId="0" applyFont="1" applyBorder="1" applyAlignment="1">
      <alignment horizontal="right" vertical="center" wrapText="1"/>
    </xf>
    <xf numFmtId="0" fontId="16" fillId="0" borderId="11" xfId="0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16" fillId="38" borderId="0" xfId="0" applyFont="1" applyFill="1" applyAlignment="1">
      <alignment horizontal="right" vertical="center" wrapText="1"/>
    </xf>
    <xf numFmtId="43" fontId="16" fillId="38" borderId="0" xfId="1" applyNumberFormat="1" applyFont="1" applyFill="1" applyAlignment="1">
      <alignment horizontal="right" vertical="center" wrapText="1"/>
    </xf>
    <xf numFmtId="43" fontId="0" fillId="38" borderId="0" xfId="1" applyNumberFormat="1" applyFont="1" applyFill="1" applyAlignment="1">
      <alignment horizontal="right" vertical="center" wrapText="1"/>
    </xf>
    <xf numFmtId="43" fontId="34" fillId="33" borderId="15" xfId="0" applyNumberFormat="1" applyFont="1" applyFill="1" applyBorder="1"/>
    <xf numFmtId="43" fontId="34" fillId="33" borderId="16" xfId="0" applyNumberFormat="1" applyFont="1" applyFill="1" applyBorder="1"/>
    <xf numFmtId="43" fontId="34" fillId="33" borderId="11" xfId="0" applyNumberFormat="1" applyFont="1" applyFill="1" applyBorder="1"/>
    <xf numFmtId="0" fontId="0" fillId="0" borderId="0" xfId="0" applyFont="1" applyAlignment="1">
      <alignment vertical="center"/>
    </xf>
    <xf numFmtId="0" fontId="19" fillId="0" borderId="34" xfId="0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8" fillId="0" borderId="36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right" vertical="center" wrapText="1"/>
    </xf>
    <xf numFmtId="43" fontId="35" fillId="0" borderId="10" xfId="1" applyNumberFormat="1" applyFont="1" applyFill="1" applyBorder="1" applyAlignment="1">
      <alignment horizontal="center" vertical="center" wrapText="1"/>
    </xf>
    <xf numFmtId="43" fontId="0" fillId="0" borderId="0" xfId="1" applyFont="1" applyBorder="1" applyAlignment="1">
      <alignment vertical="center"/>
    </xf>
    <xf numFmtId="43" fontId="34" fillId="33" borderId="15" xfId="0" applyNumberFormat="1" applyFont="1" applyFill="1" applyBorder="1" applyAlignment="1">
      <alignment horizontal="center"/>
    </xf>
    <xf numFmtId="43" fontId="34" fillId="33" borderId="16" xfId="0" applyNumberFormat="1" applyFont="1" applyFill="1" applyBorder="1" applyAlignment="1">
      <alignment horizontal="center"/>
    </xf>
    <xf numFmtId="43" fontId="34" fillId="33" borderId="11" xfId="0" applyNumberFormat="1" applyFont="1" applyFill="1" applyBorder="1" applyAlignment="1">
      <alignment horizontal="center"/>
    </xf>
    <xf numFmtId="43" fontId="34" fillId="0" borderId="0" xfId="1" applyNumberFormat="1" applyFont="1" applyFill="1" applyBorder="1" applyAlignment="1">
      <alignment horizontal="right" vertical="center" wrapText="1"/>
    </xf>
    <xf numFmtId="0" fontId="16" fillId="33" borderId="10" xfId="0" applyFont="1" applyFill="1" applyBorder="1" applyAlignment="1">
      <alignment horizontal="center" vertical="center" wrapText="1"/>
    </xf>
    <xf numFmtId="43" fontId="34" fillId="33" borderId="15" xfId="0" applyNumberFormat="1" applyFont="1" applyFill="1" applyBorder="1" applyAlignment="1"/>
    <xf numFmtId="43" fontId="34" fillId="33" borderId="16" xfId="0" applyNumberFormat="1" applyFont="1" applyFill="1" applyBorder="1" applyAlignment="1"/>
    <xf numFmtId="43" fontId="34" fillId="33" borderId="11" xfId="0" applyNumberFormat="1" applyFont="1" applyFill="1" applyBorder="1" applyAlignment="1"/>
    <xf numFmtId="43" fontId="0" fillId="0" borderId="0" xfId="1" applyNumberFormat="1" applyFont="1" applyAlignment="1">
      <alignment horizontal="center"/>
    </xf>
    <xf numFmtId="43" fontId="16" fillId="38" borderId="0" xfId="1" applyNumberFormat="1" applyFont="1" applyFill="1" applyAlignment="1">
      <alignment horizontal="center" vertical="center" wrapText="1"/>
    </xf>
    <xf numFmtId="43" fontId="0" fillId="38" borderId="0" xfId="1" applyNumberFormat="1" applyFont="1" applyFill="1" applyAlignment="1">
      <alignment horizontal="center" vertical="center" wrapText="1"/>
    </xf>
    <xf numFmtId="43" fontId="16" fillId="0" borderId="17" xfId="1" applyNumberFormat="1" applyFont="1" applyBorder="1" applyAlignment="1">
      <alignment horizontal="center" vertical="center" wrapText="1"/>
    </xf>
    <xf numFmtId="43" fontId="16" fillId="0" borderId="30" xfId="1" applyNumberFormat="1" applyFont="1" applyBorder="1" applyAlignment="1">
      <alignment horizontal="center" vertical="center" wrapText="1"/>
    </xf>
    <xf numFmtId="43" fontId="0" fillId="0" borderId="12" xfId="1" applyNumberFormat="1" applyFont="1" applyBorder="1" applyAlignment="1">
      <alignment horizontal="center" vertical="center" wrapText="1"/>
    </xf>
    <xf numFmtId="43" fontId="0" fillId="0" borderId="31" xfId="1" applyNumberFormat="1" applyFont="1" applyBorder="1" applyAlignment="1">
      <alignment horizontal="center" vertical="center" wrapText="1"/>
    </xf>
    <xf numFmtId="43" fontId="0" fillId="0" borderId="32" xfId="1" applyNumberFormat="1" applyFont="1" applyBorder="1" applyAlignment="1">
      <alignment horizontal="center" vertical="center" wrapText="1"/>
    </xf>
    <xf numFmtId="43" fontId="16" fillId="0" borderId="25" xfId="1" applyNumberFormat="1" applyFont="1" applyBorder="1" applyAlignment="1">
      <alignment horizontal="center" vertical="center" wrapText="1"/>
    </xf>
    <xf numFmtId="43" fontId="16" fillId="0" borderId="0" xfId="1" applyNumberFormat="1" applyFont="1" applyBorder="1" applyAlignment="1">
      <alignment horizontal="center" vertical="center" wrapText="1"/>
    </xf>
    <xf numFmtId="43" fontId="0" fillId="0" borderId="0" xfId="1" applyNumberFormat="1" applyFont="1" applyBorder="1" applyAlignment="1">
      <alignment horizontal="center" vertical="center" wrapText="1"/>
    </xf>
    <xf numFmtId="43" fontId="0" fillId="0" borderId="21" xfId="1" applyNumberFormat="1" applyFont="1" applyBorder="1" applyAlignment="1">
      <alignment horizontal="center" vertical="center" wrapText="1"/>
    </xf>
    <xf numFmtId="43" fontId="0" fillId="0" borderId="25" xfId="1" applyNumberFormat="1" applyFont="1" applyBorder="1" applyAlignment="1">
      <alignment horizontal="center" vertical="center" wrapText="1"/>
    </xf>
    <xf numFmtId="43" fontId="16" fillId="0" borderId="21" xfId="1" applyNumberFormat="1" applyFont="1" applyBorder="1" applyAlignment="1">
      <alignment horizontal="center" vertical="center" wrapText="1"/>
    </xf>
    <xf numFmtId="43" fontId="34" fillId="33" borderId="14" xfId="1" applyNumberFormat="1" applyFont="1" applyFill="1" applyBorder="1" applyAlignment="1">
      <alignment horizontal="center" vertical="center" wrapText="1"/>
    </xf>
    <xf numFmtId="43" fontId="34" fillId="33" borderId="17" xfId="1" applyNumberFormat="1" applyFont="1" applyFill="1" applyBorder="1" applyAlignment="1">
      <alignment horizontal="center" vertical="center" wrapText="1"/>
    </xf>
    <xf numFmtId="43" fontId="34" fillId="33" borderId="30" xfId="1" applyNumberFormat="1" applyFont="1" applyFill="1" applyBorder="1" applyAlignment="1">
      <alignment horizontal="center" vertical="center" wrapText="1"/>
    </xf>
    <xf numFmtId="43" fontId="0" fillId="33" borderId="14" xfId="1" applyFont="1" applyFill="1" applyBorder="1" applyAlignment="1">
      <alignment horizontal="center" vertical="center"/>
    </xf>
    <xf numFmtId="43" fontId="0" fillId="33" borderId="17" xfId="1" applyFont="1" applyFill="1" applyBorder="1" applyAlignment="1">
      <alignment horizontal="center" vertical="center"/>
    </xf>
    <xf numFmtId="43" fontId="35" fillId="33" borderId="17" xfId="1" applyFont="1" applyFill="1" applyBorder="1" applyAlignment="1">
      <alignment horizontal="center" vertical="center"/>
    </xf>
    <xf numFmtId="43" fontId="0" fillId="33" borderId="30" xfId="1" applyFont="1" applyFill="1" applyBorder="1" applyAlignment="1">
      <alignment horizontal="center" vertical="center"/>
    </xf>
    <xf numFmtId="43" fontId="16" fillId="0" borderId="14" xfId="1" applyNumberFormat="1" applyFont="1" applyBorder="1" applyAlignment="1">
      <alignment horizontal="center" vertical="center"/>
    </xf>
    <xf numFmtId="43" fontId="16" fillId="0" borderId="17" xfId="1" applyNumberFormat="1" applyFont="1" applyBorder="1" applyAlignment="1">
      <alignment horizontal="center" vertical="center"/>
    </xf>
    <xf numFmtId="43" fontId="16" fillId="0" borderId="30" xfId="1" applyNumberFormat="1" applyFont="1" applyBorder="1" applyAlignment="1">
      <alignment horizontal="center" vertical="center"/>
    </xf>
    <xf numFmtId="43" fontId="0" fillId="0" borderId="13" xfId="1" applyNumberFormat="1" applyFont="1" applyBorder="1" applyAlignment="1">
      <alignment horizontal="center" vertical="center" wrapText="1"/>
    </xf>
    <xf numFmtId="43" fontId="16" fillId="0" borderId="20" xfId="1" applyNumberFormat="1" applyFont="1" applyBorder="1" applyAlignment="1">
      <alignment horizontal="center" vertical="center" wrapText="1"/>
    </xf>
    <xf numFmtId="43" fontId="16" fillId="0" borderId="33" xfId="1" applyNumberFormat="1" applyFont="1" applyBorder="1" applyAlignment="1">
      <alignment horizontal="center" vertical="center" wrapText="1"/>
    </xf>
    <xf numFmtId="43" fontId="1" fillId="0" borderId="0" xfId="1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36" fillId="0" borderId="10" xfId="0" applyFont="1" applyBorder="1" applyAlignment="1">
      <alignment horizontal="center" vertical="top"/>
    </xf>
    <xf numFmtId="0" fontId="36" fillId="0" borderId="10" xfId="0" applyFont="1" applyBorder="1" applyAlignment="1">
      <alignment vertical="top"/>
    </xf>
    <xf numFmtId="43" fontId="36" fillId="0" borderId="10" xfId="1" applyNumberFormat="1" applyFont="1" applyBorder="1" applyAlignment="1">
      <alignment horizontal="center"/>
    </xf>
    <xf numFmtId="0" fontId="37" fillId="0" borderId="10" xfId="0" applyFont="1" applyBorder="1" applyAlignment="1">
      <alignment horizontal="left" vertical="top"/>
    </xf>
    <xf numFmtId="43" fontId="37" fillId="0" borderId="10" xfId="1" applyNumberFormat="1" applyFont="1" applyBorder="1" applyAlignment="1">
      <alignment horizontal="center"/>
    </xf>
    <xf numFmtId="43" fontId="37" fillId="0" borderId="10" xfId="1" applyNumberFormat="1" applyFont="1" applyBorder="1" applyAlignment="1">
      <alignment horizontal="left"/>
    </xf>
    <xf numFmtId="43" fontId="37" fillId="0" borderId="10" xfId="0" applyNumberFormat="1" applyFont="1" applyBorder="1"/>
    <xf numFmtId="43" fontId="0" fillId="0" borderId="25" xfId="1" applyNumberFormat="1" applyFont="1" applyBorder="1" applyAlignment="1">
      <alignment horizontal="center"/>
    </xf>
    <xf numFmtId="43" fontId="1" fillId="0" borderId="20" xfId="1" applyNumberFormat="1" applyFont="1" applyBorder="1" applyAlignment="1">
      <alignment horizontal="center" vertical="center" wrapText="1"/>
    </xf>
    <xf numFmtId="43" fontId="16" fillId="0" borderId="31" xfId="1" applyNumberFormat="1" applyFont="1" applyBorder="1" applyAlignment="1">
      <alignment horizontal="center" vertical="center" wrapText="1"/>
    </xf>
    <xf numFmtId="0" fontId="38" fillId="0" borderId="0" xfId="0" applyFont="1"/>
    <xf numFmtId="0" fontId="36" fillId="0" borderId="39" xfId="0" applyFont="1" applyBorder="1" applyAlignment="1">
      <alignment horizontal="left" vertical="center"/>
    </xf>
    <xf numFmtId="0" fontId="36" fillId="0" borderId="0" xfId="0" applyFont="1" applyAlignment="1">
      <alignment vertical="center"/>
    </xf>
    <xf numFmtId="0" fontId="36" fillId="0" borderId="43" xfId="0" applyFont="1" applyBorder="1" applyAlignment="1">
      <alignment horizontal="left" vertical="center"/>
    </xf>
    <xf numFmtId="0" fontId="36" fillId="0" borderId="32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43" fontId="36" fillId="0" borderId="44" xfId="1" applyFont="1" applyBorder="1" applyAlignment="1">
      <alignment horizontal="right" vertical="center"/>
    </xf>
    <xf numFmtId="43" fontId="36" fillId="0" borderId="15" xfId="1" applyFont="1" applyBorder="1" applyAlignment="1">
      <alignment horizontal="right" vertical="center"/>
    </xf>
    <xf numFmtId="43" fontId="36" fillId="0" borderId="45" xfId="1" applyFont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18" fillId="0" borderId="39" xfId="0" applyFont="1" applyBorder="1" applyAlignment="1">
      <alignment horizontal="left" vertical="center"/>
    </xf>
    <xf numFmtId="0" fontId="39" fillId="0" borderId="38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43" fontId="18" fillId="0" borderId="41" xfId="1" applyFont="1" applyBorder="1" applyAlignment="1">
      <alignment horizontal="right" vertical="center"/>
    </xf>
    <xf numFmtId="43" fontId="18" fillId="0" borderId="40" xfId="1" applyFont="1" applyBorder="1" applyAlignment="1">
      <alignment horizontal="right" vertical="center"/>
    </xf>
    <xf numFmtId="43" fontId="18" fillId="0" borderId="42" xfId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8" fillId="0" borderId="46" xfId="0" applyFont="1" applyBorder="1" applyAlignment="1">
      <alignment horizontal="left" vertical="center"/>
    </xf>
    <xf numFmtId="0" fontId="39" fillId="0" borderId="30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43" fontId="18" fillId="0" borderId="47" xfId="1" applyFont="1" applyBorder="1" applyAlignment="1">
      <alignment horizontal="right" vertical="center"/>
    </xf>
    <xf numFmtId="43" fontId="18" fillId="0" borderId="11" xfId="1" applyFont="1" applyBorder="1" applyAlignment="1">
      <alignment horizontal="right" vertical="center"/>
    </xf>
    <xf numFmtId="43" fontId="18" fillId="0" borderId="48" xfId="1" applyFont="1" applyBorder="1" applyAlignment="1">
      <alignment horizontal="right" vertical="center"/>
    </xf>
    <xf numFmtId="43" fontId="18" fillId="0" borderId="49" xfId="1" applyFont="1" applyBorder="1" applyAlignment="1">
      <alignment horizontal="right" vertical="center"/>
    </xf>
    <xf numFmtId="43" fontId="18" fillId="0" borderId="10" xfId="1" applyFont="1" applyBorder="1" applyAlignment="1">
      <alignment horizontal="right" vertical="center"/>
    </xf>
    <xf numFmtId="43" fontId="18" fillId="0" borderId="50" xfId="1" applyFont="1" applyBorder="1" applyAlignment="1">
      <alignment horizontal="right" vertical="center"/>
    </xf>
    <xf numFmtId="0" fontId="18" fillId="0" borderId="51" xfId="0" applyFont="1" applyBorder="1" applyAlignment="1">
      <alignment horizontal="left" vertical="center"/>
    </xf>
    <xf numFmtId="0" fontId="39" fillId="0" borderId="52" xfId="0" applyFont="1" applyBorder="1" applyAlignment="1">
      <alignment horizontal="center" vertical="center"/>
    </xf>
    <xf numFmtId="0" fontId="39" fillId="0" borderId="53" xfId="0" applyFont="1" applyBorder="1" applyAlignment="1">
      <alignment horizontal="center" vertical="center"/>
    </xf>
    <xf numFmtId="0" fontId="39" fillId="0" borderId="54" xfId="0" applyFont="1" applyBorder="1" applyAlignment="1">
      <alignment horizontal="center" vertical="center"/>
    </xf>
    <xf numFmtId="43" fontId="18" fillId="0" borderId="29" xfId="1" applyFont="1" applyBorder="1" applyAlignment="1">
      <alignment horizontal="right" vertical="center"/>
    </xf>
    <xf numFmtId="43" fontId="18" fillId="0" borderId="55" xfId="1" applyFont="1" applyBorder="1" applyAlignment="1">
      <alignment horizontal="right" vertical="center"/>
    </xf>
    <xf numFmtId="43" fontId="18" fillId="0" borderId="56" xfId="1" applyFont="1" applyBorder="1" applyAlignment="1">
      <alignment horizontal="right" vertical="center"/>
    </xf>
    <xf numFmtId="43" fontId="18" fillId="0" borderId="57" xfId="1" applyFont="1" applyBorder="1" applyAlignment="1">
      <alignment horizontal="right" vertical="center"/>
    </xf>
    <xf numFmtId="43" fontId="18" fillId="0" borderId="53" xfId="1" applyFont="1" applyBorder="1" applyAlignment="1">
      <alignment horizontal="right" vertical="center"/>
    </xf>
    <xf numFmtId="43" fontId="18" fillId="0" borderId="58" xfId="1" applyFont="1" applyBorder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43" fontId="18" fillId="0" borderId="0" xfId="1" applyFont="1" applyAlignment="1">
      <alignment vertical="center"/>
    </xf>
    <xf numFmtId="0" fontId="18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43" fontId="18" fillId="0" borderId="59" xfId="1" applyFont="1" applyBorder="1" applyAlignment="1">
      <alignment horizontal="right" vertical="center"/>
    </xf>
    <xf numFmtId="43" fontId="18" fillId="0" borderId="60" xfId="1" applyFont="1" applyBorder="1" applyAlignment="1">
      <alignment horizontal="right" vertical="center"/>
    </xf>
    <xf numFmtId="43" fontId="18" fillId="0" borderId="34" xfId="1" applyFont="1" applyBorder="1" applyAlignment="1">
      <alignment horizontal="right" vertical="center"/>
    </xf>
    <xf numFmtId="43" fontId="18" fillId="0" borderId="59" xfId="1" applyFont="1" applyBorder="1" applyAlignment="1">
      <alignment vertical="center"/>
    </xf>
    <xf numFmtId="43" fontId="18" fillId="0" borderId="60" xfId="1" applyFont="1" applyBorder="1" applyAlignment="1">
      <alignment vertical="center"/>
    </xf>
    <xf numFmtId="43" fontId="18" fillId="0" borderId="61" xfId="1" applyFont="1" applyBorder="1" applyAlignment="1">
      <alignment vertical="center"/>
    </xf>
    <xf numFmtId="0" fontId="16" fillId="0" borderId="0" xfId="0" applyFont="1" applyAlignment="1">
      <alignment horizontal="center"/>
    </xf>
    <xf numFmtId="0" fontId="16" fillId="0" borderId="20" xfId="0" applyFont="1" applyBorder="1" applyAlignment="1">
      <alignment horizontal="center" wrapText="1"/>
    </xf>
    <xf numFmtId="0" fontId="18" fillId="33" borderId="10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 textRotation="90" wrapText="1"/>
    </xf>
    <xf numFmtId="0" fontId="18" fillId="0" borderId="25" xfId="0" applyFont="1" applyFill="1" applyBorder="1" applyAlignment="1">
      <alignment horizontal="center" vertical="center" textRotation="90"/>
    </xf>
    <xf numFmtId="0" fontId="18" fillId="0" borderId="13" xfId="0" applyFont="1" applyFill="1" applyBorder="1" applyAlignment="1">
      <alignment horizontal="center" vertical="center" textRotation="90"/>
    </xf>
    <xf numFmtId="0" fontId="37" fillId="0" borderId="10" xfId="0" applyFont="1" applyBorder="1" applyAlignment="1">
      <alignment horizontal="center" vertical="top"/>
    </xf>
    <xf numFmtId="0" fontId="36" fillId="0" borderId="38" xfId="0" applyFont="1" applyBorder="1" applyAlignment="1">
      <alignment horizontal="center" vertical="center"/>
    </xf>
    <xf numFmtId="0" fontId="36" fillId="0" borderId="40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43" fontId="36" fillId="0" borderId="41" xfId="1" applyFont="1" applyBorder="1" applyAlignment="1">
      <alignment horizontal="center" vertical="center"/>
    </xf>
    <xf numFmtId="43" fontId="36" fillId="0" borderId="40" xfId="1" applyFont="1" applyBorder="1" applyAlignment="1">
      <alignment horizontal="center" vertical="center"/>
    </xf>
    <xf numFmtId="43" fontId="36" fillId="0" borderId="42" xfId="1" applyFont="1" applyBorder="1" applyAlignment="1">
      <alignment horizontal="center" vertical="center"/>
    </xf>
    <xf numFmtId="165" fontId="16" fillId="33" borderId="13" xfId="0" applyNumberFormat="1" applyFont="1" applyFill="1" applyBorder="1" applyAlignment="1">
      <alignment horizontal="center"/>
    </xf>
    <xf numFmtId="165" fontId="16" fillId="33" borderId="20" xfId="0" applyNumberFormat="1" applyFont="1" applyFill="1" applyBorder="1" applyAlignment="1">
      <alignment horizontal="center"/>
    </xf>
    <xf numFmtId="0" fontId="22" fillId="0" borderId="10" xfId="44" applyNumberFormat="1" applyFont="1" applyFill="1" applyBorder="1" applyAlignment="1" applyProtection="1">
      <alignment horizontal="left" vertical="top"/>
    </xf>
    <xf numFmtId="0" fontId="22" fillId="0" borderId="10" xfId="44" applyNumberFormat="1" applyFont="1" applyFill="1" applyBorder="1" applyAlignment="1" applyProtection="1">
      <alignment horizontal="left" vertical="top" wrapText="1"/>
    </xf>
    <xf numFmtId="0" fontId="22" fillId="0" borderId="10" xfId="44" applyNumberFormat="1" applyFont="1" applyFill="1" applyBorder="1" applyAlignment="1" applyProtection="1">
      <alignment horizontal="left" vertical="center" wrapText="1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7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_marketcap" xfId="48" xr:uid="{0AEBC2B4-F12B-4A87-B998-89024472931F}"/>
    <cellStyle name="Normal_Sheet2" xfId="44" xr:uid="{8B62ED23-926C-4738-A6E6-8CF02B3D9D16}"/>
    <cellStyle name="Normal_Sheet3" xfId="45" xr:uid="{1950742A-D5A3-4262-8869-8F5B8A20CD0B}"/>
    <cellStyle name="Normal_Sheet4" xfId="46" xr:uid="{FFC0D7D9-856F-4B72-8438-5F334A4A8182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1"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Returns (Financial Services)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51676584354686"/>
          <c:y val="0.11665680323905341"/>
          <c:w val="0.62086254775615146"/>
          <c:h val="0.82822263440122978"/>
        </c:manualLayout>
      </c:layout>
      <c:lineChart>
        <c:grouping val="standard"/>
        <c:varyColors val="0"/>
        <c:ser>
          <c:idx val="7"/>
          <c:order val="0"/>
          <c:tx>
            <c:strRef>
              <c:f>Returns!$B$11</c:f>
              <c:strCache>
                <c:ptCount val="1"/>
                <c:pt idx="0">
                  <c:v>BIMB.KL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Returns!$C$11:$H$11</c:f>
              <c:numCache>
                <c:formatCode>_(* #,##0.00_);_(* \(#,##0.00\);_(* "-"??_);_(@_)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0.23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14-4073-A0FA-206A02C941F5}"/>
            </c:ext>
          </c:extLst>
        </c:ser>
        <c:ser>
          <c:idx val="5"/>
          <c:order val="1"/>
          <c:tx>
            <c:strRef>
              <c:f>Returns!$B$9</c:f>
              <c:strCache>
                <c:ptCount val="1"/>
                <c:pt idx="0">
                  <c:v>HLCB.KL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Returns!$C$9:$H$9</c:f>
              <c:numCache>
                <c:formatCode>_(* #,##0.00_);_(* \(#,##0.00\);_(* "-"??_);_(@_)</c:formatCode>
                <c:ptCount val="6"/>
                <c:pt idx="0">
                  <c:v>0.09</c:v>
                </c:pt>
                <c:pt idx="1">
                  <c:v>0.13</c:v>
                </c:pt>
                <c:pt idx="2">
                  <c:v>0.18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14-4073-A0FA-206A02C941F5}"/>
            </c:ext>
          </c:extLst>
        </c:ser>
        <c:ser>
          <c:idx val="3"/>
          <c:order val="2"/>
          <c:tx>
            <c:strRef>
              <c:f>Returns!$B$7</c:f>
              <c:strCache>
                <c:ptCount val="1"/>
                <c:pt idx="0">
                  <c:v>HLBB.KL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Returns!$C$7:$H$7</c:f>
              <c:numCache>
                <c:formatCode>_(* #,##0.00_);_(* \(#,##0.00\);_(* "-"??_);_(@_)</c:formatCode>
                <c:ptCount val="6"/>
                <c:pt idx="0">
                  <c:v>0.11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4-4073-A0FA-206A02C941F5}"/>
            </c:ext>
          </c:extLst>
        </c:ser>
        <c:ser>
          <c:idx val="8"/>
          <c:order val="3"/>
          <c:tx>
            <c:strRef>
              <c:f>Returns!$B$12</c:f>
              <c:strCache>
                <c:ptCount val="1"/>
                <c:pt idx="0">
                  <c:v>LOND.KL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Returns!$C$12:$H$12</c:f>
              <c:numCache>
                <c:formatCode>_(* #,##0.00_);_(* \(#,##0.00\);_(* "-"??_);_(@_)</c:formatCode>
                <c:ptCount val="6"/>
                <c:pt idx="0">
                  <c:v>0.04</c:v>
                </c:pt>
                <c:pt idx="1">
                  <c:v>0.09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0.24</c:v>
                </c:pt>
                <c:pt idx="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14-4073-A0FA-206A02C941F5}"/>
            </c:ext>
          </c:extLst>
        </c:ser>
        <c:ser>
          <c:idx val="1"/>
          <c:order val="4"/>
          <c:tx>
            <c:strRef>
              <c:f>Returns!$B$5</c:f>
              <c:strCache>
                <c:ptCount val="1"/>
                <c:pt idx="0">
                  <c:v>PUBM.KL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Returns!$C$5:$H$5</c:f>
              <c:numCache>
                <c:formatCode>_(* #,##0.00_);_(* \(#,##0.00\);_(* "-"??_);_(@_)</c:formatCode>
                <c:ptCount val="6"/>
                <c:pt idx="0">
                  <c:v>0.03</c:v>
                </c:pt>
                <c:pt idx="1">
                  <c:v>0.06</c:v>
                </c:pt>
                <c:pt idx="2">
                  <c:v>0.08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4-4073-A0FA-206A02C941F5}"/>
            </c:ext>
          </c:extLst>
        </c:ser>
        <c:ser>
          <c:idx val="10"/>
          <c:order val="5"/>
          <c:tx>
            <c:strRef>
              <c:f>Returns!$B$14</c:f>
              <c:strCache>
                <c:ptCount val="1"/>
                <c:pt idx="0">
                  <c:v>FSI_INDEX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Returns!$C$14:$H$14</c:f>
              <c:numCache>
                <c:formatCode>_(* #,##0.00_);_(* \(#,##0.00\);_(* "-"??_);_(@_)</c:formatCode>
                <c:ptCount val="6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0.11</c:v>
                </c:pt>
                <c:pt idx="4">
                  <c:v>0.13</c:v>
                </c:pt>
                <c:pt idx="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14-4073-A0FA-206A02C941F5}"/>
            </c:ext>
          </c:extLst>
        </c:ser>
        <c:ser>
          <c:idx val="4"/>
          <c:order val="6"/>
          <c:tx>
            <c:strRef>
              <c:f>Returns!$B$8</c:f>
              <c:strCache>
                <c:ptCount val="1"/>
                <c:pt idx="0">
                  <c:v>RHBC.KL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Returns!$C$8:$H$8</c:f>
              <c:numCache>
                <c:formatCode>_(* #,##0.00_);_(* \(#,##0.00\);_(* "-"??_);_(@_)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14-4073-A0FA-206A02C941F5}"/>
            </c:ext>
          </c:extLst>
        </c:ser>
        <c:ser>
          <c:idx val="0"/>
          <c:order val="7"/>
          <c:tx>
            <c:strRef>
              <c:f>Returns!$B$4</c:f>
              <c:strCache>
                <c:ptCount val="1"/>
                <c:pt idx="0">
                  <c:v>MBBM.KL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Returns!$C$4:$H$4</c:f>
              <c:numCache>
                <c:formatCode>_(* #,##0.00_);_(* \(#,##0.00\);_(* "-"??_);_(@_)</c:formatCode>
                <c:ptCount val="6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4-4073-A0FA-206A02C941F5}"/>
            </c:ext>
          </c:extLst>
        </c:ser>
        <c:ser>
          <c:idx val="9"/>
          <c:order val="8"/>
          <c:tx>
            <c:strRef>
              <c:f>Returns!$B$13</c:f>
              <c:strCache>
                <c:ptCount val="1"/>
                <c:pt idx="0">
                  <c:v>MBSS.KL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Returns!$C$13:$H$13</c:f>
              <c:numCache>
                <c:formatCode>_(* #,##0.00_);_(* \(#,##0.00\);_(* "-"??_);_(@_)</c:formatCode>
                <c:ptCount val="6"/>
                <c:pt idx="0">
                  <c:v>-0.09</c:v>
                </c:pt>
                <c:pt idx="1">
                  <c:v>-7.0000000000000007E-2</c:v>
                </c:pt>
                <c:pt idx="2">
                  <c:v>-0.03</c:v>
                </c:pt>
                <c:pt idx="3">
                  <c:v>0.01</c:v>
                </c:pt>
                <c:pt idx="4">
                  <c:v>0.04</c:v>
                </c:pt>
                <c:pt idx="5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14-4073-A0FA-206A02C941F5}"/>
            </c:ext>
          </c:extLst>
        </c:ser>
        <c:ser>
          <c:idx val="6"/>
          <c:order val="9"/>
          <c:tx>
            <c:strRef>
              <c:f>Returns!$B$10</c:f>
              <c:strCache>
                <c:ptCount val="1"/>
                <c:pt idx="0">
                  <c:v>AMMB.KL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Returns!$C$10:$H$10</c:f>
              <c:numCache>
                <c:formatCode>_(* #,##0.00_);_(* \(#,##0.00\);_(* "-"??_);_(@_)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14-4073-A0FA-206A02C941F5}"/>
            </c:ext>
          </c:extLst>
        </c:ser>
        <c:ser>
          <c:idx val="2"/>
          <c:order val="10"/>
          <c:tx>
            <c:strRef>
              <c:f>Returns!$B$6</c:f>
              <c:strCache>
                <c:ptCount val="1"/>
                <c:pt idx="0">
                  <c:v>CIMB.KL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Returns!$C$6:$H$6</c:f>
              <c:numCache>
                <c:formatCode>_(* #,##0.00_);_(* \(#,##0.00\);_(* "-"??_);_(@_)</c:formatCode>
                <c:ptCount val="6"/>
                <c:pt idx="0">
                  <c:v>-0.01</c:v>
                </c:pt>
                <c:pt idx="1">
                  <c:v>-0.01</c:v>
                </c:pt>
                <c:pt idx="2">
                  <c:v>0</c:v>
                </c:pt>
                <c:pt idx="3">
                  <c:v>-0.01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4-4073-A0FA-206A02C94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54576"/>
        <c:axId val="2046965936"/>
      </c:lineChart>
      <c:catAx>
        <c:axId val="27175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5936"/>
        <c:crosses val="autoZero"/>
        <c:auto val="1"/>
        <c:lblAlgn val="ctr"/>
        <c:lblOffset val="100"/>
        <c:noMultiLvlLbl val="0"/>
      </c:catAx>
      <c:valAx>
        <c:axId val="2046965936"/>
        <c:scaling>
          <c:orientation val="minMax"/>
          <c:max val="0.8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Returns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20537357379459"/>
          <c:y val="0.3194109462891131"/>
          <c:w val="0.20178322664974724"/>
          <c:h val="0.50808673154124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Returns (Telecommuncation</a:t>
            </a:r>
            <a:r>
              <a:rPr lang="en-US" b="1" baseline="0"/>
              <a:t> &amp; Media)</a:t>
            </a:r>
            <a:endParaRPr lang="en-US" b="1"/>
          </a:p>
        </c:rich>
      </c:tx>
      <c:layout>
        <c:manualLayout>
          <c:xMode val="edge"/>
          <c:yMode val="edge"/>
          <c:x val="0.137618663995552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4840573064318"/>
          <c:y val="0.12263163625695157"/>
          <c:w val="0.58760711107333685"/>
          <c:h val="0.82123269410046584"/>
        </c:manualLayout>
      </c:layout>
      <c:lineChart>
        <c:grouping val="standard"/>
        <c:varyColors val="0"/>
        <c:ser>
          <c:idx val="6"/>
          <c:order val="0"/>
          <c:tx>
            <c:strRef>
              <c:f>Returns!$K$9</c:f>
              <c:strCache>
                <c:ptCount val="1"/>
                <c:pt idx="0">
                  <c:v>TCOM.KL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Returns!$L$9:$Q$9</c:f>
              <c:numCache>
                <c:formatCode>_(* #,##0.00_);_(* \(#,##0.00\);_(* "-"??_);_(@_)</c:formatCode>
                <c:ptCount val="6"/>
                <c:pt idx="0">
                  <c:v>0.25</c:v>
                </c:pt>
                <c:pt idx="1">
                  <c:v>0.36</c:v>
                </c:pt>
                <c:pt idx="2">
                  <c:v>0.45</c:v>
                </c:pt>
                <c:pt idx="3">
                  <c:v>0.54</c:v>
                </c:pt>
                <c:pt idx="4">
                  <c:v>0.64</c:v>
                </c:pt>
                <c:pt idx="5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26-4C2F-BB31-F7872CF56B72}"/>
            </c:ext>
          </c:extLst>
        </c:ser>
        <c:ser>
          <c:idx val="8"/>
          <c:order val="1"/>
          <c:tx>
            <c:strRef>
              <c:f>Returns!$K$11</c:f>
              <c:strCache>
                <c:ptCount val="1"/>
                <c:pt idx="0">
                  <c:v>OCKG.KL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Returns!$L$11:$Q$11</c:f>
              <c:numCache>
                <c:formatCode>_(* #,##0.00_);_(* \(#,##0.00\);_(* "-"??_);_(@_)</c:formatCode>
                <c:ptCount val="6"/>
                <c:pt idx="0">
                  <c:v>0.08</c:v>
                </c:pt>
                <c:pt idx="1">
                  <c:v>0.15</c:v>
                </c:pt>
                <c:pt idx="2">
                  <c:v>0.22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26-4C2F-BB31-F7872CF56B72}"/>
            </c:ext>
          </c:extLst>
        </c:ser>
        <c:ser>
          <c:idx val="3"/>
          <c:order val="3"/>
          <c:tx>
            <c:strRef>
              <c:f>Returns!$K$6</c:f>
              <c:strCache>
                <c:ptCount val="1"/>
                <c:pt idx="0">
                  <c:v>AXIA.KL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Returns!$L$6:$Q$6</c:f>
              <c:numCache>
                <c:formatCode>_(* #,##0.00_);_(* \(#,##0.00\);_(* "-"??_);_(@_)</c:formatCode>
                <c:ptCount val="6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6-4C2F-BB31-F7872CF56B72}"/>
            </c:ext>
          </c:extLst>
        </c:ser>
        <c:ser>
          <c:idx val="4"/>
          <c:order val="4"/>
          <c:tx>
            <c:strRef>
              <c:f>Returns!$K$7</c:f>
              <c:strCache>
                <c:ptCount val="1"/>
                <c:pt idx="0">
                  <c:v>TLMM.KL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Returns!$L$7:$Q$7</c:f>
              <c:numCache>
                <c:formatCode>_(* #,##0.00_);_(* \(#,##0.00\);_(* "-"??_);_(@_)</c:formatCode>
                <c:ptCount val="6"/>
                <c:pt idx="0">
                  <c:v>0.04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26-4C2F-BB31-F7872CF56B72}"/>
            </c:ext>
          </c:extLst>
        </c:ser>
        <c:ser>
          <c:idx val="2"/>
          <c:order val="5"/>
          <c:tx>
            <c:strRef>
              <c:f>Returns!$K$5</c:f>
              <c:strCache>
                <c:ptCount val="1"/>
                <c:pt idx="0">
                  <c:v>DSOM.KL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Returns!$L$5:$Q$5</c:f>
              <c:numCache>
                <c:formatCode>_(* #,##0.00_);_(* \(#,##0.00\);_(* "-"??_);_(@_)</c:formatCode>
                <c:ptCount val="6"/>
                <c:pt idx="0">
                  <c:v>-0.01</c:v>
                </c:pt>
                <c:pt idx="1">
                  <c:v>0.02</c:v>
                </c:pt>
                <c:pt idx="2">
                  <c:v>0.06</c:v>
                </c:pt>
                <c:pt idx="3">
                  <c:v>0.09</c:v>
                </c:pt>
                <c:pt idx="4">
                  <c:v>0.13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6-4C2F-BB31-F7872CF56B72}"/>
            </c:ext>
          </c:extLst>
        </c:ser>
        <c:ser>
          <c:idx val="1"/>
          <c:order val="6"/>
          <c:tx>
            <c:strRef>
              <c:f>Returns!$K$4</c:f>
              <c:strCache>
                <c:ptCount val="1"/>
                <c:pt idx="0">
                  <c:v>MXSC.KL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Returns!$L$4:$Q$4</c:f>
              <c:numCache>
                <c:formatCode>_(* #,##0.00_);_(* \(#,##0.00\);_(* "-"??_);_(@_)</c:formatCode>
                <c:ptCount val="6"/>
                <c:pt idx="0">
                  <c:v>0.08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6-4C2F-BB31-F7872CF56B72}"/>
            </c:ext>
          </c:extLst>
        </c:ser>
        <c:ser>
          <c:idx val="11"/>
          <c:order val="7"/>
          <c:tx>
            <c:strRef>
              <c:f>Returns!$K$14</c:f>
              <c:strCache>
                <c:ptCount val="1"/>
                <c:pt idx="0">
                  <c:v>TELCO_INDEX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Returns!$L$14:$Q$14</c:f>
              <c:numCache>
                <c:formatCode>_(* #,##0.00_);_(* \(#,##0.00\);_(* "-"??_);_(@_)</c:formatCode>
                <c:ptCount val="6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26-4C2F-BB31-F7872CF56B72}"/>
            </c:ext>
          </c:extLst>
        </c:ser>
        <c:ser>
          <c:idx val="7"/>
          <c:order val="8"/>
          <c:tx>
            <c:strRef>
              <c:f>Returns!$K$10</c:f>
              <c:strCache>
                <c:ptCount val="1"/>
                <c:pt idx="0">
                  <c:v>GRNP.KL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Returns!$L$10:$Q$10</c:f>
              <c:numCache>
                <c:formatCode>_(* #,##0.00_);_(* \(#,##0.00\);_(* "-"??_);_(@_)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26-4C2F-BB31-F7872CF56B72}"/>
            </c:ext>
          </c:extLst>
        </c:ser>
        <c:ser>
          <c:idx val="9"/>
          <c:order val="9"/>
          <c:tx>
            <c:strRef>
              <c:f>Returns!$K$12</c:f>
              <c:strCache>
                <c:ptCount val="1"/>
                <c:pt idx="0">
                  <c:v>MDCH.KL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Returns!$L$12:$Q$12</c:f>
              <c:numCache>
                <c:formatCode>_(* #,##0.00_);_(* \(#,##0.00\);_(* "-"??_);_(@_)</c:formatCode>
                <c:ptCount val="6"/>
                <c:pt idx="0">
                  <c:v>0.04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26-4C2F-BB31-F7872CF56B72}"/>
            </c:ext>
          </c:extLst>
        </c:ser>
        <c:ser>
          <c:idx val="5"/>
          <c:order val="10"/>
          <c:tx>
            <c:strRef>
              <c:f>Returns!$K$8</c:f>
              <c:strCache>
                <c:ptCount val="1"/>
                <c:pt idx="0">
                  <c:v>ASTR.KL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Returns!$L$8:$Q$8</c:f>
              <c:numCache>
                <c:formatCode>_(* #,##0.00_);_(* \(#,##0.00\);_(* "-"??_);_(@_)</c:formatCode>
                <c:ptCount val="6"/>
                <c:pt idx="0">
                  <c:v>0.03</c:v>
                </c:pt>
                <c:pt idx="1">
                  <c:v>-0.01</c:v>
                </c:pt>
                <c:pt idx="2">
                  <c:v>-0.04</c:v>
                </c:pt>
                <c:pt idx="3">
                  <c:v>-7.0000000000000007E-2</c:v>
                </c:pt>
                <c:pt idx="4">
                  <c:v>-0.11</c:v>
                </c:pt>
                <c:pt idx="5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26-4C2F-BB31-F7872CF56B72}"/>
            </c:ext>
          </c:extLst>
        </c:ser>
        <c:ser>
          <c:idx val="10"/>
          <c:order val="11"/>
          <c:tx>
            <c:strRef>
              <c:f>Returns!$K$13</c:f>
              <c:strCache>
                <c:ptCount val="1"/>
                <c:pt idx="0">
                  <c:v>STAR.KL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Returns!$L$13:$Q$13</c:f>
              <c:numCache>
                <c:formatCode>_(* #,##0.00_);_(* \(#,##0.00\);_(* "-"??_);_(@_)</c:formatCode>
                <c:ptCount val="6"/>
                <c:pt idx="0">
                  <c:v>-0.06</c:v>
                </c:pt>
                <c:pt idx="1">
                  <c:v>-0.12</c:v>
                </c:pt>
                <c:pt idx="2">
                  <c:v>-0.18</c:v>
                </c:pt>
                <c:pt idx="3">
                  <c:v>-0.24</c:v>
                </c:pt>
                <c:pt idx="4">
                  <c:v>-0.3</c:v>
                </c:pt>
                <c:pt idx="5">
                  <c:v>-0.36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26-4C2F-BB31-F7872CF5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242880"/>
        <c:axId val="2047018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Returns!#REF!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Returns!$L$3:$Q$3</c15:sqref>
                        </c15:formulaRef>
                      </c:ext>
                    </c:extLst>
                    <c:strCache>
                      <c:ptCount val="6"/>
                      <c:pt idx="0">
                        <c:v> RD00 </c:v>
                      </c:pt>
                      <c:pt idx="1">
                        <c:v> RD01 </c:v>
                      </c:pt>
                      <c:pt idx="2">
                        <c:v> RD02 </c:v>
                      </c:pt>
                      <c:pt idx="3">
                        <c:v> RD03 </c:v>
                      </c:pt>
                      <c:pt idx="4">
                        <c:v> RD04 </c:v>
                      </c:pt>
                      <c:pt idx="5">
                        <c:v> RD05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Returns!#REF!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26-4C2F-BB31-F7872CF56B72}"/>
                  </c:ext>
                </c:extLst>
              </c15:ser>
            </c15:filteredLineSeries>
          </c:ext>
        </c:extLst>
      </c:lineChart>
      <c:catAx>
        <c:axId val="34924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18352"/>
        <c:crosses val="autoZero"/>
        <c:auto val="1"/>
        <c:lblAlgn val="ctr"/>
        <c:lblOffset val="100"/>
        <c:noMultiLvlLbl val="0"/>
      </c:catAx>
      <c:valAx>
        <c:axId val="2047018352"/>
        <c:scaling>
          <c:orientation val="minMax"/>
          <c:max val="0.8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42880"/>
        <c:crosses val="autoZero"/>
        <c:crossBetween val="between"/>
        <c:majorUnit val="0.2"/>
        <c:minorUnit val="4.0000000000000008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230446194225717"/>
          <c:y val="0.12676396183775801"/>
          <c:w val="0.26094663167104115"/>
          <c:h val="0.83961418122398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Services Stocks</a:t>
            </a:r>
          </a:p>
          <a:p>
            <a:pPr>
              <a:defRPr/>
            </a:pPr>
            <a:r>
              <a:rPr lang="en-US"/>
              <a:t>Distribution of Returns Label</a:t>
            </a:r>
          </a:p>
        </c:rich>
      </c:tx>
      <c:layout>
        <c:manualLayout>
          <c:xMode val="edge"/>
          <c:yMode val="edge"/>
          <c:x val="0.28682337691380044"/>
          <c:y val="1.865876739732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95940569099792"/>
          <c:y val="0.19087938069601793"/>
          <c:w val="0.83154038747379022"/>
          <c:h val="0.59096776233826864"/>
        </c:manualLayout>
      </c:layout>
      <c:areaChart>
        <c:grouping val="stacked"/>
        <c:varyColors val="0"/>
        <c:ser>
          <c:idx val="0"/>
          <c:order val="0"/>
          <c:tx>
            <c:strRef>
              <c:f>Returns!$B$39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Returns!$C$38:$H$38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Returns!$C$39:$H$39</c:f>
              <c:numCache>
                <c:formatCode>_(* #,##0.00_);_(* \(#,##0.00\);_(* "-"??_);_(@_)</c:formatCode>
                <c:ptCount val="6"/>
                <c:pt idx="0">
                  <c:v>24.82</c:v>
                </c:pt>
                <c:pt idx="1">
                  <c:v>30.42</c:v>
                </c:pt>
                <c:pt idx="2">
                  <c:v>33.29</c:v>
                </c:pt>
                <c:pt idx="3">
                  <c:v>35.11</c:v>
                </c:pt>
                <c:pt idx="4">
                  <c:v>36.020000000000003</c:v>
                </c:pt>
                <c:pt idx="5">
                  <c:v>36.93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8-422D-A22E-3EC202F3D1D0}"/>
            </c:ext>
          </c:extLst>
        </c:ser>
        <c:ser>
          <c:idx val="1"/>
          <c:order val="1"/>
          <c:tx>
            <c:strRef>
              <c:f>Returns!$B$40</c:f>
              <c:strCache>
                <c:ptCount val="1"/>
                <c:pt idx="0">
                  <c:v>STAY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strRef>
              <c:f>Returns!$C$38:$H$38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Returns!$C$40:$H$40</c:f>
              <c:numCache>
                <c:formatCode>_(* #,##0.00_);_(* \(#,##0.00\);_(* "-"??_);_(@_)</c:formatCode>
                <c:ptCount val="6"/>
                <c:pt idx="0">
                  <c:v>49.88</c:v>
                </c:pt>
                <c:pt idx="1">
                  <c:v>38.42</c:v>
                </c:pt>
                <c:pt idx="2">
                  <c:v>32.31</c:v>
                </c:pt>
                <c:pt idx="3">
                  <c:v>27.93</c:v>
                </c:pt>
                <c:pt idx="4">
                  <c:v>25.46</c:v>
                </c:pt>
                <c:pt idx="5">
                  <c:v>22.93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8-422D-A22E-3EC202F3D1D0}"/>
            </c:ext>
          </c:extLst>
        </c:ser>
        <c:ser>
          <c:idx val="2"/>
          <c:order val="2"/>
          <c:tx>
            <c:strRef>
              <c:f>Returns!$B$41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Returns!$C$38:$H$38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Returns!$C$41:$H$41</c:f>
              <c:numCache>
                <c:formatCode>_(* #,##0.00_);_(* \(#,##0.00\);_(* "-"??_);_(@_)</c:formatCode>
                <c:ptCount val="6"/>
                <c:pt idx="0">
                  <c:v>25.3</c:v>
                </c:pt>
                <c:pt idx="1">
                  <c:v>31.16</c:v>
                </c:pt>
                <c:pt idx="2">
                  <c:v>34.4</c:v>
                </c:pt>
                <c:pt idx="3">
                  <c:v>36.97</c:v>
                </c:pt>
                <c:pt idx="4">
                  <c:v>38.520000000000003</c:v>
                </c:pt>
                <c:pt idx="5">
                  <c:v>40.14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8-422D-A22E-3EC202F3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967567"/>
        <c:axId val="1121234031"/>
      </c:areaChart>
      <c:catAx>
        <c:axId val="1546967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34031"/>
        <c:crosses val="autoZero"/>
        <c:auto val="1"/>
        <c:lblAlgn val="ctr"/>
        <c:lblOffset val="100"/>
        <c:noMultiLvlLbl val="0"/>
      </c:catAx>
      <c:valAx>
        <c:axId val="11212340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67567"/>
        <c:crosses val="autoZero"/>
        <c:crossBetween val="midCat"/>
        <c:majorUnit val="2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Telecommunication &amp; Media Stocks</a:t>
            </a:r>
          </a:p>
          <a:p>
            <a:pPr algn="ctr" rtl="0">
              <a:defRPr/>
            </a:pPr>
            <a:r>
              <a:rPr lang="en-US">
                <a:solidFill>
                  <a:schemeClr val="tx1"/>
                </a:solidFill>
              </a:rPr>
              <a:t>Distribution of Returns Label</a:t>
            </a:r>
          </a:p>
        </c:rich>
      </c:tx>
      <c:layout>
        <c:manualLayout>
          <c:xMode val="edge"/>
          <c:yMode val="edge"/>
          <c:x val="0.25575277956081749"/>
          <c:y val="2.6197689363010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7256615077383"/>
          <c:y val="0.19194377642907015"/>
          <c:w val="0.8326921819651476"/>
          <c:h val="0.58868688649478873"/>
        </c:manualLayout>
      </c:layout>
      <c:areaChart>
        <c:grouping val="stacked"/>
        <c:varyColors val="0"/>
        <c:ser>
          <c:idx val="0"/>
          <c:order val="0"/>
          <c:tx>
            <c:strRef>
              <c:f>Returns!$K$39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Returns!$L$38:$Q$38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Returns!$L$39:$Q$39</c:f>
              <c:numCache>
                <c:formatCode>_(* #,##0.00_);_(* \(#,##0.00\);_(* "-"??_);_(@_)</c:formatCode>
                <c:ptCount val="6"/>
                <c:pt idx="0">
                  <c:v>29.31</c:v>
                </c:pt>
                <c:pt idx="1">
                  <c:v>34.729999999999997</c:v>
                </c:pt>
                <c:pt idx="2">
                  <c:v>37.15</c:v>
                </c:pt>
                <c:pt idx="3">
                  <c:v>38.76</c:v>
                </c:pt>
                <c:pt idx="4">
                  <c:v>39.57</c:v>
                </c:pt>
                <c:pt idx="5">
                  <c:v>40.36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3-4A0C-809B-F2761BE5C836}"/>
            </c:ext>
          </c:extLst>
        </c:ser>
        <c:ser>
          <c:idx val="1"/>
          <c:order val="1"/>
          <c:tx>
            <c:strRef>
              <c:f>Returns!$K$40</c:f>
              <c:strCache>
                <c:ptCount val="1"/>
                <c:pt idx="0">
                  <c:v>STAY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strRef>
              <c:f>Returns!$L$38:$Q$38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Returns!$L$40:$Q$40</c:f>
              <c:numCache>
                <c:formatCode>_(* #,##0.00_);_(* \(#,##0.00\);_(* "-"??_);_(@_)</c:formatCode>
                <c:ptCount val="6"/>
                <c:pt idx="0">
                  <c:v>40.53</c:v>
                </c:pt>
                <c:pt idx="1">
                  <c:v>30.43</c:v>
                </c:pt>
                <c:pt idx="2">
                  <c:v>25.73</c:v>
                </c:pt>
                <c:pt idx="3">
                  <c:v>22.39</c:v>
                </c:pt>
                <c:pt idx="4">
                  <c:v>20.420000000000002</c:v>
                </c:pt>
                <c:pt idx="5">
                  <c:v>18.57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3-4A0C-809B-F2761BE5C836}"/>
            </c:ext>
          </c:extLst>
        </c:ser>
        <c:ser>
          <c:idx val="2"/>
          <c:order val="2"/>
          <c:tx>
            <c:strRef>
              <c:f>Returns!$K$41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Returns!$L$38:$Q$38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Returns!$L$41:$Q$41</c:f>
              <c:numCache>
                <c:formatCode>_(* #,##0.00_);_(* \(#,##0.00\);_(* "-"??_);_(@_)</c:formatCode>
                <c:ptCount val="6"/>
                <c:pt idx="0">
                  <c:v>30.17</c:v>
                </c:pt>
                <c:pt idx="1">
                  <c:v>34.840000000000003</c:v>
                </c:pt>
                <c:pt idx="2">
                  <c:v>37.119999999999997</c:v>
                </c:pt>
                <c:pt idx="3">
                  <c:v>38.85</c:v>
                </c:pt>
                <c:pt idx="4">
                  <c:v>40.01</c:v>
                </c:pt>
                <c:pt idx="5">
                  <c:v>41.07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3-4A0C-809B-F2761BE5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958175"/>
        <c:axId val="1734220047"/>
      </c:areaChart>
      <c:catAx>
        <c:axId val="1507958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20047"/>
        <c:crosses val="autoZero"/>
        <c:auto val="1"/>
        <c:lblAlgn val="ctr"/>
        <c:lblOffset val="100"/>
        <c:noMultiLvlLbl val="0"/>
      </c:catAx>
      <c:valAx>
        <c:axId val="1734220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58175"/>
        <c:crosses val="autoZero"/>
        <c:crossBetween val="midCat"/>
        <c:majorUnit val="2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Financial Services Sector</a:t>
            </a:r>
            <a:r>
              <a:rPr lang="en-US" baseline="0">
                <a:solidFill>
                  <a:schemeClr val="tx1"/>
                </a:solidFill>
              </a:rPr>
              <a:t> Index</a:t>
            </a:r>
            <a:endParaRPr lang="en-US">
              <a:solidFill>
                <a:schemeClr val="tx1"/>
              </a:solidFill>
            </a:endParaRP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Distribution of Returns Label</a:t>
            </a:r>
          </a:p>
        </c:rich>
      </c:tx>
      <c:layout>
        <c:manualLayout>
          <c:xMode val="edge"/>
          <c:yMode val="edge"/>
          <c:x val="0.28219876285070133"/>
          <c:y val="2.5191671177281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3133867597991"/>
          <c:y val="0.18925152674989026"/>
          <c:w val="0.82195964950575329"/>
          <c:h val="0.59445606337813561"/>
        </c:manualLayout>
      </c:layout>
      <c:areaChart>
        <c:grouping val="stacked"/>
        <c:varyColors val="0"/>
        <c:ser>
          <c:idx val="0"/>
          <c:order val="0"/>
          <c:tx>
            <c:strRef>
              <c:f>Returns!$B$48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Returns!$C$47:$H$47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Returns!$C$48:$H$48</c:f>
              <c:numCache>
                <c:formatCode>_(* #,##0.00_);_(* \(#,##0.00\);_(* "-"??_);_(@_)</c:formatCode>
                <c:ptCount val="6"/>
                <c:pt idx="0">
                  <c:v>10.9</c:v>
                </c:pt>
                <c:pt idx="1">
                  <c:v>18.559999999999999</c:v>
                </c:pt>
                <c:pt idx="2">
                  <c:v>23.57</c:v>
                </c:pt>
                <c:pt idx="3">
                  <c:v>25.91</c:v>
                </c:pt>
                <c:pt idx="4">
                  <c:v>26.94</c:v>
                </c:pt>
                <c:pt idx="5">
                  <c:v>29.03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6-4A98-B083-47D726BFBB05}"/>
            </c:ext>
          </c:extLst>
        </c:ser>
        <c:ser>
          <c:idx val="1"/>
          <c:order val="1"/>
          <c:tx>
            <c:strRef>
              <c:f>Returns!$B$49</c:f>
              <c:strCache>
                <c:ptCount val="1"/>
                <c:pt idx="0">
                  <c:v>STAY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strRef>
              <c:f>Returns!$C$47:$H$47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Returns!$C$49:$H$49</c:f>
              <c:numCache>
                <c:formatCode>_(* #,##0.00_);_(* \(#,##0.00\);_(* "-"??_);_(@_)</c:formatCode>
                <c:ptCount val="6"/>
                <c:pt idx="0">
                  <c:v>75.39</c:v>
                </c:pt>
                <c:pt idx="1">
                  <c:v>56</c:v>
                </c:pt>
                <c:pt idx="2">
                  <c:v>45.81</c:v>
                </c:pt>
                <c:pt idx="3">
                  <c:v>40.04</c:v>
                </c:pt>
                <c:pt idx="4">
                  <c:v>36.39</c:v>
                </c:pt>
                <c:pt idx="5">
                  <c:v>31.76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6-4A98-B083-47D726BFBB05}"/>
            </c:ext>
          </c:extLst>
        </c:ser>
        <c:ser>
          <c:idx val="2"/>
          <c:order val="2"/>
          <c:tx>
            <c:strRef>
              <c:f>Returns!$B$50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Returns!$C$47:$H$47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Returns!$C$50:$H$50</c:f>
              <c:numCache>
                <c:formatCode>_(* #,##0.00_);_(* \(#,##0.00\);_(* "-"??_);_(@_)</c:formatCode>
                <c:ptCount val="6"/>
                <c:pt idx="0">
                  <c:v>13.71</c:v>
                </c:pt>
                <c:pt idx="1">
                  <c:v>25.44</c:v>
                </c:pt>
                <c:pt idx="2">
                  <c:v>30.62</c:v>
                </c:pt>
                <c:pt idx="3">
                  <c:v>34.049999999999997</c:v>
                </c:pt>
                <c:pt idx="4">
                  <c:v>36.67</c:v>
                </c:pt>
                <c:pt idx="5">
                  <c:v>39.22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6-4A98-B083-47D726BFB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967567"/>
        <c:axId val="1121234031"/>
      </c:areaChart>
      <c:catAx>
        <c:axId val="1546967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34031"/>
        <c:crosses val="autoZero"/>
        <c:auto val="1"/>
        <c:lblAlgn val="ctr"/>
        <c:lblOffset val="100"/>
        <c:noMultiLvlLbl val="0"/>
      </c:catAx>
      <c:valAx>
        <c:axId val="11212340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67567"/>
        <c:crosses val="autoZero"/>
        <c:crossBetween val="midCat"/>
        <c:majorUnit val="2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Telecommunication &amp; Media Sector Index</a:t>
            </a:r>
          </a:p>
          <a:p>
            <a:pPr algn="ctr" rtl="0">
              <a:defRPr/>
            </a:pPr>
            <a:r>
              <a:rPr lang="en-US"/>
              <a:t>Distribution of Returns Label</a:t>
            </a:r>
          </a:p>
        </c:rich>
      </c:tx>
      <c:layout>
        <c:manualLayout>
          <c:xMode val="edge"/>
          <c:yMode val="edge"/>
          <c:x val="0.1701654117855152"/>
          <c:y val="1.6739693429685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Returns!$K$48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Returns!$L$47:$Q$47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Returns!$L$48:$Q$48</c:f>
              <c:numCache>
                <c:formatCode>_(* #,##0.00_);_(* \(#,##0.00\);_(* "-"??_);_(@_)</c:formatCode>
                <c:ptCount val="6"/>
                <c:pt idx="0">
                  <c:v>16.27</c:v>
                </c:pt>
                <c:pt idx="1">
                  <c:v>24.09</c:v>
                </c:pt>
                <c:pt idx="2">
                  <c:v>26.91</c:v>
                </c:pt>
                <c:pt idx="3">
                  <c:v>29.35</c:v>
                </c:pt>
                <c:pt idx="4">
                  <c:v>30.74</c:v>
                </c:pt>
                <c:pt idx="5">
                  <c:v>32.33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A-4033-9D99-82843E47DA6C}"/>
            </c:ext>
          </c:extLst>
        </c:ser>
        <c:ser>
          <c:idx val="1"/>
          <c:order val="1"/>
          <c:tx>
            <c:strRef>
              <c:f>Returns!$K$49</c:f>
              <c:strCache>
                <c:ptCount val="1"/>
                <c:pt idx="0">
                  <c:v>STAY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strRef>
              <c:f>Returns!$L$47:$Q$47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Returns!$L$49:$Q$49</c:f>
              <c:numCache>
                <c:formatCode>_(* #,##0.00_);_(* \(#,##0.00\);_(* "-"??_);_(@_)</c:formatCode>
                <c:ptCount val="6"/>
                <c:pt idx="0">
                  <c:v>62.37</c:v>
                </c:pt>
                <c:pt idx="1">
                  <c:v>46.47</c:v>
                </c:pt>
                <c:pt idx="2">
                  <c:v>38.85</c:v>
                </c:pt>
                <c:pt idx="3">
                  <c:v>33.880000000000003</c:v>
                </c:pt>
                <c:pt idx="4">
                  <c:v>30.33</c:v>
                </c:pt>
                <c:pt idx="5">
                  <c:v>26.21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A-4033-9D99-82843E47DA6C}"/>
            </c:ext>
          </c:extLst>
        </c:ser>
        <c:ser>
          <c:idx val="2"/>
          <c:order val="2"/>
          <c:tx>
            <c:strRef>
              <c:f>Returns!$K$50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Returns!$L$47:$Q$47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Returns!$L$50:$Q$50</c:f>
              <c:numCache>
                <c:formatCode>_(* #,##0.00_);_(* \(#,##0.00\);_(* "-"??_);_(@_)</c:formatCode>
                <c:ptCount val="6"/>
                <c:pt idx="0">
                  <c:v>21.36</c:v>
                </c:pt>
                <c:pt idx="1">
                  <c:v>29.43</c:v>
                </c:pt>
                <c:pt idx="2">
                  <c:v>34.24</c:v>
                </c:pt>
                <c:pt idx="3">
                  <c:v>36.770000000000003</c:v>
                </c:pt>
                <c:pt idx="4">
                  <c:v>38.93</c:v>
                </c:pt>
                <c:pt idx="5">
                  <c:v>41.46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A-4033-9D99-82843E47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958175"/>
        <c:axId val="1734220047"/>
      </c:areaChart>
      <c:catAx>
        <c:axId val="1507958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20047"/>
        <c:crosses val="autoZero"/>
        <c:auto val="1"/>
        <c:lblAlgn val="ctr"/>
        <c:lblOffset val="100"/>
        <c:noMultiLvlLbl val="0"/>
      </c:catAx>
      <c:valAx>
        <c:axId val="1734220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58175"/>
        <c:crosses val="autoZero"/>
        <c:crossBetween val="midCat"/>
        <c:majorUnit val="2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626121689767644E-2"/>
          <c:y val="0.12879345961133121"/>
          <c:w val="0.8904944537910976"/>
          <c:h val="0.5772820029861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'Group Performance'!$D$2</c:f>
              <c:strCache>
                <c:ptCount val="1"/>
                <c:pt idx="0">
                  <c:v> BASELINE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'Group Performance'!$B$3:$C$18</c:f>
              <c:multiLvlStrCache>
                <c:ptCount val="16"/>
                <c:lvl>
                  <c:pt idx="0">
                    <c:v>FS</c:v>
                  </c:pt>
                  <c:pt idx="1">
                    <c:v>TELCO</c:v>
                  </c:pt>
                  <c:pt idx="2">
                    <c:v>FS INDEX</c:v>
                  </c:pt>
                  <c:pt idx="3">
                    <c:v>TELCO INDEX</c:v>
                  </c:pt>
                  <c:pt idx="4">
                    <c:v>FS</c:v>
                  </c:pt>
                  <c:pt idx="5">
                    <c:v>TELCO</c:v>
                  </c:pt>
                  <c:pt idx="6">
                    <c:v>FS INDEX</c:v>
                  </c:pt>
                  <c:pt idx="7">
                    <c:v>TELCO INDEX</c:v>
                  </c:pt>
                  <c:pt idx="8">
                    <c:v>FS</c:v>
                  </c:pt>
                  <c:pt idx="9">
                    <c:v>TELCO</c:v>
                  </c:pt>
                  <c:pt idx="10">
                    <c:v>FS INDEX</c:v>
                  </c:pt>
                  <c:pt idx="11">
                    <c:v>TELCO INDEX</c:v>
                  </c:pt>
                  <c:pt idx="12">
                    <c:v>FS</c:v>
                  </c:pt>
                  <c:pt idx="13">
                    <c:v>TELCO</c:v>
                  </c:pt>
                  <c:pt idx="14">
                    <c:v>FS INDEX</c:v>
                  </c:pt>
                  <c:pt idx="15">
                    <c:v>TELCO INDEX</c:v>
                  </c:pt>
                </c:lvl>
                <c:lvl>
                  <c:pt idx="0">
                    <c:v>ACCURACY</c:v>
                  </c:pt>
                  <c:pt idx="4">
                    <c:v>DOWN_F1</c:v>
                  </c:pt>
                  <c:pt idx="8">
                    <c:v>STAY_F1</c:v>
                  </c:pt>
                  <c:pt idx="12">
                    <c:v>UP_F1</c:v>
                  </c:pt>
                </c:lvl>
              </c:multiLvlStrCache>
            </c:multiLvlStrRef>
          </c:cat>
          <c:val>
            <c:numRef>
              <c:f>'Group Performance'!$D$3:$D$18</c:f>
              <c:numCache>
                <c:formatCode>_(* #,##0.00_);_(* \(#,##0.00\);_(* "-"??_);_(@_)</c:formatCode>
                <c:ptCount val="16"/>
                <c:pt idx="0">
                  <c:v>39.72</c:v>
                </c:pt>
                <c:pt idx="1">
                  <c:v>38.72</c:v>
                </c:pt>
                <c:pt idx="2">
                  <c:v>48.86</c:v>
                </c:pt>
                <c:pt idx="3">
                  <c:v>44.14</c:v>
                </c:pt>
                <c:pt idx="4">
                  <c:v>32.770000000000003</c:v>
                </c:pt>
                <c:pt idx="5">
                  <c:v>36.65</c:v>
                </c:pt>
                <c:pt idx="6">
                  <c:v>22.49</c:v>
                </c:pt>
                <c:pt idx="7">
                  <c:v>26.62</c:v>
                </c:pt>
                <c:pt idx="8">
                  <c:v>32.82</c:v>
                </c:pt>
                <c:pt idx="9">
                  <c:v>26.35</c:v>
                </c:pt>
                <c:pt idx="10">
                  <c:v>47.57</c:v>
                </c:pt>
                <c:pt idx="11">
                  <c:v>39.69</c:v>
                </c:pt>
                <c:pt idx="12">
                  <c:v>34.42</c:v>
                </c:pt>
                <c:pt idx="13">
                  <c:v>37.01</c:v>
                </c:pt>
                <c:pt idx="14">
                  <c:v>29.95</c:v>
                </c:pt>
                <c:pt idx="15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C-4F64-9EE0-F9A60EB735DC}"/>
            </c:ext>
          </c:extLst>
        </c:ser>
        <c:ser>
          <c:idx val="1"/>
          <c:order val="1"/>
          <c:tx>
            <c:strRef>
              <c:f>'Group Performance'!$E$2</c:f>
              <c:strCache>
                <c:ptCount val="1"/>
                <c:pt idx="0">
                  <c:v> MODEL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'Group Performance'!$B$3:$C$18</c:f>
              <c:multiLvlStrCache>
                <c:ptCount val="16"/>
                <c:lvl>
                  <c:pt idx="0">
                    <c:v>FS</c:v>
                  </c:pt>
                  <c:pt idx="1">
                    <c:v>TELCO</c:v>
                  </c:pt>
                  <c:pt idx="2">
                    <c:v>FS INDEX</c:v>
                  </c:pt>
                  <c:pt idx="3">
                    <c:v>TELCO INDEX</c:v>
                  </c:pt>
                  <c:pt idx="4">
                    <c:v>FS</c:v>
                  </c:pt>
                  <c:pt idx="5">
                    <c:v>TELCO</c:v>
                  </c:pt>
                  <c:pt idx="6">
                    <c:v>FS INDEX</c:v>
                  </c:pt>
                  <c:pt idx="7">
                    <c:v>TELCO INDEX</c:v>
                  </c:pt>
                  <c:pt idx="8">
                    <c:v>FS</c:v>
                  </c:pt>
                  <c:pt idx="9">
                    <c:v>TELCO</c:v>
                  </c:pt>
                  <c:pt idx="10">
                    <c:v>FS INDEX</c:v>
                  </c:pt>
                  <c:pt idx="11">
                    <c:v>TELCO INDEX</c:v>
                  </c:pt>
                  <c:pt idx="12">
                    <c:v>FS</c:v>
                  </c:pt>
                  <c:pt idx="13">
                    <c:v>TELCO</c:v>
                  </c:pt>
                  <c:pt idx="14">
                    <c:v>FS INDEX</c:v>
                  </c:pt>
                  <c:pt idx="15">
                    <c:v>TELCO INDEX</c:v>
                  </c:pt>
                </c:lvl>
                <c:lvl>
                  <c:pt idx="0">
                    <c:v>ACCURACY</c:v>
                  </c:pt>
                  <c:pt idx="4">
                    <c:v>DOWN_F1</c:v>
                  </c:pt>
                  <c:pt idx="8">
                    <c:v>STAY_F1</c:v>
                  </c:pt>
                  <c:pt idx="12">
                    <c:v>UP_F1</c:v>
                  </c:pt>
                </c:lvl>
              </c:multiLvlStrCache>
            </c:multiLvlStrRef>
          </c:cat>
          <c:val>
            <c:numRef>
              <c:f>'Group Performance'!$E$3:$E$18</c:f>
              <c:numCache>
                <c:formatCode>_(* #,##0.00_);_(* \(#,##0.00\);_(* "-"??_);_(@_)</c:formatCode>
                <c:ptCount val="16"/>
                <c:pt idx="0">
                  <c:v>37.747619047619004</c:v>
                </c:pt>
                <c:pt idx="1">
                  <c:v>47.199999999999996</c:v>
                </c:pt>
                <c:pt idx="2">
                  <c:v>39.46</c:v>
                </c:pt>
                <c:pt idx="3">
                  <c:v>41.449999999999996</c:v>
                </c:pt>
                <c:pt idx="4">
                  <c:v>52.073333333333302</c:v>
                </c:pt>
                <c:pt idx="5">
                  <c:v>41.85</c:v>
                </c:pt>
                <c:pt idx="6">
                  <c:v>55.894999999999996</c:v>
                </c:pt>
                <c:pt idx="7">
                  <c:v>45.300000000000004</c:v>
                </c:pt>
                <c:pt idx="8">
                  <c:v>48.791891891891801</c:v>
                </c:pt>
                <c:pt idx="9">
                  <c:v>62.899999999999899</c:v>
                </c:pt>
                <c:pt idx="10">
                  <c:v>38.793478260869499</c:v>
                </c:pt>
                <c:pt idx="11">
                  <c:v>57.199999999999996</c:v>
                </c:pt>
                <c:pt idx="12">
                  <c:v>54.466666666666598</c:v>
                </c:pt>
                <c:pt idx="13">
                  <c:v>51.7</c:v>
                </c:pt>
                <c:pt idx="14">
                  <c:v>56.85</c:v>
                </c:pt>
                <c:pt idx="15">
                  <c:v>50.149999999999991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C-4F64-9EE0-F9A60EB7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671023"/>
        <c:axId val="283866095"/>
      </c:barChart>
      <c:catAx>
        <c:axId val="28267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66095"/>
        <c:crosses val="autoZero"/>
        <c:auto val="1"/>
        <c:lblAlgn val="ctr"/>
        <c:lblOffset val="90"/>
        <c:noMultiLvlLbl val="0"/>
      </c:catAx>
      <c:valAx>
        <c:axId val="28386609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%</a:t>
                </a:r>
              </a:p>
            </c:rich>
          </c:tx>
          <c:layout>
            <c:manualLayout>
              <c:xMode val="edge"/>
              <c:yMode val="edge"/>
              <c:x val="6.2018760085428655E-3"/>
              <c:y val="0.2963984614663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7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  <cx:data id="4">
      <cx:numDim type="val">
        <cx:f>_xlchart.v1.21</cx:f>
      </cx:numDim>
    </cx:data>
    <cx:data id="5">
      <cx:numDim type="val">
        <cx:f>_xlchart.v1.23</cx:f>
      </cx:numDim>
    </cx:data>
  </cx:chartData>
  <cx:chart>
    <cx:title pos="t" align="ctr" overlay="0">
      <cx:tx>
        <cx:txData>
          <cx:v>Returns Boxplot(Financial Services)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Returns Boxplot(Financial Services)</a:t>
          </a:r>
        </a:p>
      </cx:txPr>
    </cx:title>
    <cx:plotArea>
      <cx:plotAreaRegion>
        <cx:series layoutId="boxWhisker" uniqueId="{EF49D48A-6690-4E79-BEB8-6F3FD1670D05}">
          <cx:tx>
            <cx:txData>
              <cx:f>_xlchart.v1.12</cx:f>
              <cx:v> RD00 </cx:v>
            </cx:txData>
          </cx:tx>
          <cx:dataId val="0"/>
          <cx:layoutPr>
            <cx:statistics quartileMethod="exclusive"/>
          </cx:layoutPr>
        </cx:series>
        <cx:series layoutId="boxWhisker" uniqueId="{1D0914E7-6D12-4964-AD09-52618FBE35B1}">
          <cx:tx>
            <cx:txData>
              <cx:f>_xlchart.v1.14</cx:f>
              <cx:v> RD01 </cx:v>
            </cx:txData>
          </cx:tx>
          <cx:dataId val="1"/>
          <cx:layoutPr>
            <cx:statistics quartileMethod="exclusive"/>
          </cx:layoutPr>
        </cx:series>
        <cx:series layoutId="boxWhisker" uniqueId="{EDC4DB60-6D0E-479E-9BF3-0A164420F8E4}">
          <cx:tx>
            <cx:txData>
              <cx:f>_xlchart.v1.16</cx:f>
              <cx:v> RD02 </cx:v>
            </cx:txData>
          </cx:tx>
          <cx:dataId val="2"/>
          <cx:layoutPr>
            <cx:statistics quartileMethod="exclusive"/>
          </cx:layoutPr>
        </cx:series>
        <cx:series layoutId="boxWhisker" uniqueId="{DD7AE9DB-D5BD-4E48-9D8C-38D2FCB3DD77}">
          <cx:tx>
            <cx:txData>
              <cx:f>_xlchart.v1.18</cx:f>
              <cx:v> RD03 </cx:v>
            </cx:txData>
          </cx:tx>
          <cx:dataId val="3"/>
          <cx:layoutPr>
            <cx:statistics quartileMethod="exclusive"/>
          </cx:layoutPr>
        </cx:series>
        <cx:series layoutId="boxWhisker" uniqueId="{84286502-145A-4548-A4DC-B85CCA134CFA}">
          <cx:tx>
            <cx:txData>
              <cx:f>_xlchart.v1.20</cx:f>
              <cx:v> RD04 </cx:v>
            </cx:txData>
          </cx:tx>
          <cx:dataId val="4"/>
          <cx:layoutPr>
            <cx:statistics quartileMethod="exclusive"/>
          </cx:layoutPr>
        </cx:series>
        <cx:series layoutId="boxWhisker" uniqueId="{138AF9A9-5D6F-4D4D-AFE8-4AA81D20B6B6}">
          <cx:tx>
            <cx:txData>
              <cx:f>_xlchart.v1.22</cx:f>
              <cx:v> RD05 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80000000000000004" min="-0.40000000000000002"/>
        <cx:title>
          <cx:tx>
            <cx:txData>
              <cx:v>Returns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Returns %</a:t>
              </a:r>
            </a:p>
          </cx:txPr>
        </cx:title>
        <cx:majorGridlines/>
        <cx:min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title pos="t" align="ctr" overlay="0">
      <cx:tx>
        <cx:txData>
          <cx:v>Returns Boxplot (Telecommunication &amp; Media)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Returns Boxplot (Telecommunication &amp; Media)</a:t>
          </a:r>
        </a:p>
      </cx:txPr>
    </cx:title>
    <cx:plotArea>
      <cx:plotAreaRegion>
        <cx:series layoutId="boxWhisker" uniqueId="{8F3F0972-EE6E-4A5B-80EA-60DB2C8AE021}">
          <cx:tx>
            <cx:txData>
              <cx:f>_xlchart.v1.0</cx:f>
              <cx:v> RD00 </cx:v>
            </cx:txData>
          </cx:tx>
          <cx:dataId val="0"/>
          <cx:layoutPr>
            <cx:statistics quartileMethod="exclusive"/>
          </cx:layoutPr>
        </cx:series>
        <cx:series layoutId="boxWhisker" uniqueId="{371CB96A-EA59-4852-A237-9ADC1896A067}">
          <cx:tx>
            <cx:txData>
              <cx:f>_xlchart.v1.2</cx:f>
              <cx:v> RD01 </cx:v>
            </cx:txData>
          </cx:tx>
          <cx:dataId val="1"/>
          <cx:layoutPr>
            <cx:statistics quartileMethod="exclusive"/>
          </cx:layoutPr>
        </cx:series>
        <cx:series layoutId="boxWhisker" uniqueId="{A3515349-FA40-4574-8296-FDA21CB3F442}">
          <cx:tx>
            <cx:txData>
              <cx:f>_xlchart.v1.4</cx:f>
              <cx:v> RD02 </cx:v>
            </cx:txData>
          </cx:tx>
          <cx:dataId val="2"/>
          <cx:layoutPr>
            <cx:statistics quartileMethod="exclusive"/>
          </cx:layoutPr>
        </cx:series>
        <cx:series layoutId="boxWhisker" uniqueId="{630D6A7C-7D7D-43EB-B0BC-4DE3AA6AE673}">
          <cx:tx>
            <cx:txData>
              <cx:f>_xlchart.v1.6</cx:f>
              <cx:v> RD03 </cx:v>
            </cx:txData>
          </cx:tx>
          <cx:dataId val="3"/>
          <cx:layoutPr>
            <cx:statistics quartileMethod="exclusive"/>
          </cx:layoutPr>
        </cx:series>
        <cx:series layoutId="boxWhisker" uniqueId="{3AF46ECF-3019-42F3-A32C-1540F5265D4E}">
          <cx:tx>
            <cx:txData>
              <cx:f>_xlchart.v1.8</cx:f>
              <cx:v> RD04 </cx:v>
            </cx:txData>
          </cx:tx>
          <cx:dataId val="4"/>
          <cx:layoutPr>
            <cx:statistics quartileMethod="exclusive"/>
          </cx:layoutPr>
        </cx:series>
        <cx:series layoutId="boxWhisker" uniqueId="{A4ACBD7A-E815-4612-A309-F7E4FA0872B2}">
          <cx:tx>
            <cx:txData>
              <cx:f>_xlchart.v1.10</cx:f>
              <cx:v> RD05 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80000000000000004" min="-0.4000000000000000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Returns %</a:t>
                </a:r>
                <a:endParaRPr lang="en-US">
                  <a:effectLst/>
                </a:endParaRPr>
              </a:p>
            </cx:rich>
          </cx:tx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430803</xdr:colOff>
      <xdr:row>1</xdr:row>
      <xdr:rowOff>93508</xdr:rowOff>
    </xdr:from>
    <xdr:to>
      <xdr:col>25</xdr:col>
      <xdr:colOff>227991</xdr:colOff>
      <xdr:row>15</xdr:row>
      <xdr:rowOff>38938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0F3D0-2DEB-4F70-A61A-EE979CE8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323913</xdr:colOff>
      <xdr:row>1</xdr:row>
      <xdr:rowOff>93999</xdr:rowOff>
    </xdr:from>
    <xdr:to>
      <xdr:col>32</xdr:col>
      <xdr:colOff>121595</xdr:colOff>
      <xdr:row>15</xdr:row>
      <xdr:rowOff>44459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A8B78A-AD10-4722-907A-F18ADF668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431800</xdr:colOff>
      <xdr:row>15</xdr:row>
      <xdr:rowOff>158751</xdr:rowOff>
    </xdr:from>
    <xdr:to>
      <xdr:col>25</xdr:col>
      <xdr:colOff>209550</xdr:colOff>
      <xdr:row>30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2534262-C207-4D5A-BC5B-B1D7DD7A9F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50550" y="2921001"/>
              <a:ext cx="4044950" cy="2768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333375</xdr:colOff>
      <xdr:row>15</xdr:row>
      <xdr:rowOff>150813</xdr:rowOff>
    </xdr:from>
    <xdr:to>
      <xdr:col>32</xdr:col>
      <xdr:colOff>120650</xdr:colOff>
      <xdr:row>30</xdr:row>
      <xdr:rowOff>162720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0140787-F931-4FAE-8418-31B74D7FB7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19325" y="2913063"/>
              <a:ext cx="4054475" cy="2774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455543</xdr:colOff>
      <xdr:row>32</xdr:row>
      <xdr:rowOff>71783</xdr:rowOff>
    </xdr:from>
    <xdr:to>
      <xdr:col>25</xdr:col>
      <xdr:colOff>198782</xdr:colOff>
      <xdr:row>50</xdr:row>
      <xdr:rowOff>177754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0641F4-105B-484D-9897-304934728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356152</xdr:colOff>
      <xdr:row>32</xdr:row>
      <xdr:rowOff>77306</xdr:rowOff>
    </xdr:from>
    <xdr:to>
      <xdr:col>32</xdr:col>
      <xdr:colOff>127000</xdr:colOff>
      <xdr:row>50</xdr:row>
      <xdr:rowOff>163287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FFB95B-734A-487A-8C25-D30787150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48078</xdr:colOff>
      <xdr:row>54</xdr:row>
      <xdr:rowOff>47173</xdr:rowOff>
    </xdr:from>
    <xdr:to>
      <xdr:col>25</xdr:col>
      <xdr:colOff>399103</xdr:colOff>
      <xdr:row>73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774703-71A5-4B44-8E00-2EDCDA712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5442</xdr:colOff>
      <xdr:row>54</xdr:row>
      <xdr:rowOff>9072</xdr:rowOff>
    </xdr:from>
    <xdr:to>
      <xdr:col>32</xdr:col>
      <xdr:colOff>384076</xdr:colOff>
      <xdr:row>72</xdr:row>
      <xdr:rowOff>123188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E616E8-F4B4-4023-A7A8-3243E3441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752236</xdr:colOff>
      <xdr:row>1</xdr:row>
      <xdr:rowOff>10744</xdr:rowOff>
    </xdr:from>
    <xdr:to>
      <xdr:col>16</xdr:col>
      <xdr:colOff>244230</xdr:colOff>
      <xdr:row>18</xdr:row>
      <xdr:rowOff>14655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0566D-DFB2-4B47-9804-F1D7CC55F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ediachinesegroup.com/" TargetMode="External"/><Relationship Id="rId2" Type="http://schemas.openxmlformats.org/officeDocument/2006/relationships/hyperlink" Target="http://www.lonpac.com/" TargetMode="External"/><Relationship Id="rId1" Type="http://schemas.openxmlformats.org/officeDocument/2006/relationships/hyperlink" Target="http://www.maybank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"/>
  <sheetViews>
    <sheetView topLeftCell="A13" workbookViewId="0">
      <selection activeCell="K32" sqref="K32"/>
    </sheetView>
  </sheetViews>
  <sheetFormatPr defaultRowHeight="14.5" x14ac:dyDescent="0.35"/>
  <cols>
    <col min="1" max="1" width="8.90625" bestFit="1" customWidth="1"/>
    <col min="2" max="2" width="7.81640625" style="2" customWidth="1"/>
    <col min="3" max="3" width="10.453125" style="2" customWidth="1"/>
    <col min="4" max="4" width="28.08984375" bestFit="1" customWidth="1"/>
    <col min="5" max="5" width="15.90625" bestFit="1" customWidth="1"/>
    <col min="6" max="6" width="12.08984375" style="1" bestFit="1" customWidth="1"/>
    <col min="7" max="7" width="13" style="1" customWidth="1"/>
    <col min="8" max="8" width="12" style="1" customWidth="1"/>
    <col min="9" max="10" width="26.26953125" hidden="1" customWidth="1"/>
    <col min="11" max="11" width="29.6328125" bestFit="1" customWidth="1"/>
    <col min="12" max="12" width="10.90625" customWidth="1"/>
    <col min="13" max="13" width="19" style="74" customWidth="1"/>
    <col min="14" max="14" width="8.7265625" style="74" customWidth="1"/>
    <col min="15" max="15" width="28.08984375" bestFit="1" customWidth="1"/>
    <col min="16" max="16" width="29.6328125" bestFit="1" customWidth="1"/>
    <col min="18" max="20" width="11.90625" customWidth="1"/>
    <col min="21" max="23" width="11.90625" style="1" customWidth="1"/>
  </cols>
  <sheetData>
    <row r="1" spans="1:23" s="9" customFormat="1" ht="29" x14ac:dyDescent="0.35">
      <c r="A1" s="7" t="s">
        <v>0</v>
      </c>
      <c r="B1" s="8" t="s">
        <v>38</v>
      </c>
      <c r="C1" s="8" t="s">
        <v>37</v>
      </c>
      <c r="D1" s="7" t="s">
        <v>1</v>
      </c>
      <c r="E1" s="7" t="s">
        <v>35</v>
      </c>
      <c r="F1" s="7" t="s">
        <v>39</v>
      </c>
      <c r="G1" s="8" t="s">
        <v>36</v>
      </c>
      <c r="H1" s="7" t="s">
        <v>2</v>
      </c>
      <c r="I1" s="9" t="s">
        <v>3</v>
      </c>
      <c r="J1" s="9" t="s">
        <v>4</v>
      </c>
      <c r="K1" s="7" t="s">
        <v>290</v>
      </c>
    </row>
    <row r="2" spans="1:23" s="19" customFormat="1" ht="17" customHeight="1" x14ac:dyDescent="0.35">
      <c r="A2" s="12" t="s">
        <v>5</v>
      </c>
      <c r="B2" s="13">
        <v>1155</v>
      </c>
      <c r="C2" s="14" t="s">
        <v>7</v>
      </c>
      <c r="D2" s="12" t="s">
        <v>6</v>
      </c>
      <c r="E2" s="15">
        <v>97125366703.679993</v>
      </c>
      <c r="F2" s="23">
        <f>E2/$E$12</f>
        <v>0.29000777973443875</v>
      </c>
      <c r="G2" s="17">
        <v>22067</v>
      </c>
      <c r="H2" s="17">
        <v>22694</v>
      </c>
      <c r="I2" s="18">
        <v>22694</v>
      </c>
      <c r="J2" s="18">
        <v>30684</v>
      </c>
      <c r="K2" s="12" t="s">
        <v>247</v>
      </c>
      <c r="U2" s="81"/>
      <c r="V2" s="81"/>
      <c r="W2" s="81"/>
    </row>
    <row r="3" spans="1:23" s="19" customFormat="1" ht="17" customHeight="1" x14ac:dyDescent="0.35">
      <c r="A3" s="12" t="s">
        <v>8</v>
      </c>
      <c r="B3" s="13">
        <v>1295</v>
      </c>
      <c r="C3" s="14" t="s">
        <v>10</v>
      </c>
      <c r="D3" s="12" t="s">
        <v>9</v>
      </c>
      <c r="E3" s="15">
        <v>75468769465.679993</v>
      </c>
      <c r="F3" s="23">
        <f t="shared" ref="F3:F12" si="0">E3/$E$12</f>
        <v>0.22534309022282231</v>
      </c>
      <c r="G3" s="17">
        <v>24106</v>
      </c>
      <c r="H3" s="17">
        <v>24568</v>
      </c>
      <c r="I3" s="18">
        <v>24568</v>
      </c>
      <c r="J3" s="18">
        <v>30684</v>
      </c>
      <c r="K3" s="12" t="s">
        <v>249</v>
      </c>
      <c r="U3" s="81"/>
      <c r="V3" s="81"/>
      <c r="W3" s="81"/>
    </row>
    <row r="4" spans="1:23" s="19" customFormat="1" ht="17" customHeight="1" x14ac:dyDescent="0.35">
      <c r="A4" s="12" t="s">
        <v>11</v>
      </c>
      <c r="B4" s="13">
        <v>1023</v>
      </c>
      <c r="C4" s="14" t="s">
        <v>13</v>
      </c>
      <c r="D4" s="12" t="s">
        <v>12</v>
      </c>
      <c r="E4" s="15">
        <v>51103301978.699997</v>
      </c>
      <c r="F4" s="23">
        <f t="shared" si="0"/>
        <v>0.15258995303623196</v>
      </c>
      <c r="G4" s="17">
        <v>8767</v>
      </c>
      <c r="H4" s="17">
        <v>31847</v>
      </c>
      <c r="I4" s="18">
        <v>31847</v>
      </c>
      <c r="J4" s="18">
        <v>32084</v>
      </c>
      <c r="K4" s="12" t="s">
        <v>251</v>
      </c>
      <c r="U4" s="81"/>
      <c r="V4" s="81"/>
      <c r="W4" s="81"/>
    </row>
    <row r="5" spans="1:23" s="19" customFormat="1" ht="17" customHeight="1" x14ac:dyDescent="0.35">
      <c r="A5" s="12" t="s">
        <v>14</v>
      </c>
      <c r="B5" s="13">
        <v>5819</v>
      </c>
      <c r="C5" s="14" t="s">
        <v>16</v>
      </c>
      <c r="D5" s="12" t="s">
        <v>15</v>
      </c>
      <c r="E5" s="15">
        <v>37501526313.199997</v>
      </c>
      <c r="F5" s="23">
        <f t="shared" si="0"/>
        <v>0.11197625040556673</v>
      </c>
      <c r="G5" s="17">
        <v>12718</v>
      </c>
      <c r="H5" s="17">
        <v>34624</v>
      </c>
      <c r="I5" s="18">
        <v>34624</v>
      </c>
      <c r="J5" s="18">
        <v>34624</v>
      </c>
      <c r="K5" s="12" t="s">
        <v>253</v>
      </c>
      <c r="U5" s="81"/>
      <c r="V5" s="81"/>
      <c r="W5" s="81"/>
    </row>
    <row r="6" spans="1:23" s="19" customFormat="1" ht="17" customHeight="1" x14ac:dyDescent="0.35">
      <c r="A6" s="12" t="s">
        <v>17</v>
      </c>
      <c r="B6" s="13">
        <v>1066</v>
      </c>
      <c r="C6" s="14" t="s">
        <v>19</v>
      </c>
      <c r="D6" s="12" t="s">
        <v>18</v>
      </c>
      <c r="E6" s="15">
        <v>23178063689.380001</v>
      </c>
      <c r="F6" s="23">
        <f t="shared" si="0"/>
        <v>6.920765416112272E-2</v>
      </c>
      <c r="G6" s="17">
        <v>24019</v>
      </c>
      <c r="H6" s="17">
        <v>42549</v>
      </c>
      <c r="I6" s="18">
        <v>42549</v>
      </c>
      <c r="J6" s="18">
        <v>30684</v>
      </c>
      <c r="K6" s="12" t="s">
        <v>255</v>
      </c>
      <c r="U6" s="81"/>
      <c r="V6" s="81"/>
      <c r="W6" s="81"/>
    </row>
    <row r="7" spans="1:23" s="19" customFormat="1" ht="17" customHeight="1" x14ac:dyDescent="0.35">
      <c r="A7" s="12" t="s">
        <v>20</v>
      </c>
      <c r="B7" s="13">
        <v>1082</v>
      </c>
      <c r="C7" s="14" t="s">
        <v>22</v>
      </c>
      <c r="D7" s="12" t="s">
        <v>21</v>
      </c>
      <c r="E7" s="15">
        <v>19393035441</v>
      </c>
      <c r="F7" s="23">
        <f t="shared" si="0"/>
        <v>5.7905893603618169E-2</v>
      </c>
      <c r="G7" s="17">
        <v>25087</v>
      </c>
      <c r="H7" s="17">
        <v>25534</v>
      </c>
      <c r="I7" s="18">
        <v>25534</v>
      </c>
      <c r="J7" s="18">
        <v>30684</v>
      </c>
      <c r="K7" s="12" t="s">
        <v>257</v>
      </c>
      <c r="U7" s="81"/>
      <c r="V7" s="81"/>
      <c r="W7" s="81"/>
    </row>
    <row r="8" spans="1:23" s="19" customFormat="1" ht="17" customHeight="1" x14ac:dyDescent="0.35">
      <c r="A8" s="12" t="s">
        <v>23</v>
      </c>
      <c r="B8" s="13">
        <v>1015</v>
      </c>
      <c r="C8" s="14" t="s">
        <v>25</v>
      </c>
      <c r="D8" s="12" t="s">
        <v>24</v>
      </c>
      <c r="E8" s="15">
        <v>11785462740.040001</v>
      </c>
      <c r="F8" s="23">
        <f t="shared" si="0"/>
        <v>3.5190352411327938E-2</v>
      </c>
      <c r="G8" s="17">
        <v>33465</v>
      </c>
      <c r="H8" s="17">
        <v>33647</v>
      </c>
      <c r="I8" s="18">
        <v>33647</v>
      </c>
      <c r="J8" s="18">
        <v>32478</v>
      </c>
      <c r="K8" s="12" t="s">
        <v>259</v>
      </c>
      <c r="U8" s="81"/>
      <c r="V8" s="81"/>
      <c r="W8" s="81"/>
    </row>
    <row r="9" spans="1:23" s="19" customFormat="1" ht="17" customHeight="1" x14ac:dyDescent="0.35">
      <c r="A9" s="12" t="s">
        <v>26</v>
      </c>
      <c r="B9" s="13">
        <v>5258</v>
      </c>
      <c r="C9" s="14" t="s">
        <v>28</v>
      </c>
      <c r="D9" s="12" t="s">
        <v>27</v>
      </c>
      <c r="E9" s="15">
        <v>7762843941.6000004</v>
      </c>
      <c r="F9" s="23">
        <f t="shared" si="0"/>
        <v>2.317916742385958E-2</v>
      </c>
      <c r="G9" s="17">
        <v>35509</v>
      </c>
      <c r="H9" s="17">
        <v>35689</v>
      </c>
      <c r="I9" s="18">
        <v>35689</v>
      </c>
      <c r="J9" s="18">
        <v>33623</v>
      </c>
      <c r="K9" s="12" t="s">
        <v>261</v>
      </c>
      <c r="U9" s="81"/>
      <c r="V9" s="81"/>
      <c r="W9" s="81"/>
    </row>
    <row r="10" spans="1:23" s="19" customFormat="1" ht="17" customHeight="1" x14ac:dyDescent="0.35">
      <c r="A10" s="12" t="s">
        <v>29</v>
      </c>
      <c r="B10" s="13">
        <v>8621</v>
      </c>
      <c r="C10" s="14" t="s">
        <v>31</v>
      </c>
      <c r="D10" s="12" t="s">
        <v>30</v>
      </c>
      <c r="E10" s="15">
        <v>6015579570.3000002</v>
      </c>
      <c r="F10" s="23">
        <f t="shared" si="0"/>
        <v>1.7961990098025054E-2</v>
      </c>
      <c r="G10" s="17">
        <v>22790</v>
      </c>
      <c r="H10" s="17">
        <v>33977</v>
      </c>
      <c r="I10" s="18">
        <v>33977</v>
      </c>
      <c r="J10" s="18">
        <v>33977</v>
      </c>
      <c r="K10" s="12" t="s">
        <v>265</v>
      </c>
      <c r="U10" s="81"/>
      <c r="V10" s="81"/>
      <c r="W10" s="81"/>
    </row>
    <row r="11" spans="1:23" s="19" customFormat="1" ht="17" customHeight="1" x14ac:dyDescent="0.35">
      <c r="A11" s="12" t="s">
        <v>32</v>
      </c>
      <c r="B11" s="13">
        <v>1171</v>
      </c>
      <c r="C11" s="14" t="s">
        <v>34</v>
      </c>
      <c r="D11" s="12" t="s">
        <v>33</v>
      </c>
      <c r="E11" s="15">
        <v>5572123340.4499998</v>
      </c>
      <c r="F11" s="23">
        <f t="shared" si="0"/>
        <v>1.6637868902986817E-2</v>
      </c>
      <c r="G11" s="17">
        <v>25644</v>
      </c>
      <c r="H11" s="17">
        <v>26372</v>
      </c>
      <c r="I11" s="18">
        <v>26372</v>
      </c>
      <c r="J11" s="18">
        <v>30684</v>
      </c>
      <c r="K11" s="12" t="s">
        <v>268</v>
      </c>
      <c r="U11" s="81"/>
      <c r="V11" s="81"/>
      <c r="W11" s="81"/>
    </row>
    <row r="12" spans="1:23" ht="17" customHeight="1" x14ac:dyDescent="0.35">
      <c r="A12" s="3"/>
      <c r="B12" s="4"/>
      <c r="C12" s="4"/>
      <c r="D12" s="21" t="s">
        <v>70</v>
      </c>
      <c r="E12" s="20">
        <f>SUM(E2:E11)</f>
        <v>334906073184.02997</v>
      </c>
      <c r="F12" s="16">
        <f t="shared" si="0"/>
        <v>1</v>
      </c>
      <c r="G12" s="5"/>
      <c r="H12" s="5"/>
      <c r="K12" s="3"/>
      <c r="Q12" s="70"/>
    </row>
    <row r="15" spans="1:23" ht="29" x14ac:dyDescent="0.35">
      <c r="A15" s="7" t="s">
        <v>0</v>
      </c>
      <c r="B15" s="8" t="s">
        <v>38</v>
      </c>
      <c r="C15" s="8" t="s">
        <v>37</v>
      </c>
      <c r="D15" s="7" t="s">
        <v>1</v>
      </c>
      <c r="E15" s="7" t="s">
        <v>35</v>
      </c>
      <c r="F15" s="7" t="s">
        <v>39</v>
      </c>
      <c r="G15" s="8" t="s">
        <v>36</v>
      </c>
      <c r="H15" s="7" t="s">
        <v>2</v>
      </c>
      <c r="K15" s="7" t="s">
        <v>290</v>
      </c>
    </row>
    <row r="16" spans="1:23" ht="17" customHeight="1" x14ac:dyDescent="0.35">
      <c r="A16" s="3" t="s">
        <v>40</v>
      </c>
      <c r="B16" s="5">
        <v>6012</v>
      </c>
      <c r="C16" s="5" t="s">
        <v>42</v>
      </c>
      <c r="D16" s="3" t="s">
        <v>41</v>
      </c>
      <c r="E16" s="3">
        <v>41605054201.199997</v>
      </c>
      <c r="F16" s="22">
        <f>E16/$E$26</f>
        <v>0.29202474194827288</v>
      </c>
      <c r="G16" s="6">
        <v>40032</v>
      </c>
      <c r="H16" s="6">
        <v>40136</v>
      </c>
      <c r="K16" s="3" t="s">
        <v>291</v>
      </c>
    </row>
    <row r="17" spans="1:23" ht="17" customHeight="1" x14ac:dyDescent="0.35">
      <c r="A17" s="3" t="s">
        <v>43</v>
      </c>
      <c r="B17" s="5">
        <v>6947</v>
      </c>
      <c r="C17" s="5" t="s">
        <v>45</v>
      </c>
      <c r="D17" s="3" t="s">
        <v>44</v>
      </c>
      <c r="E17" s="3">
        <v>34676500000</v>
      </c>
      <c r="F17" s="22">
        <f t="shared" ref="F17:F26" si="1">E17/$E$26</f>
        <v>0.24339340877188939</v>
      </c>
      <c r="G17" s="6">
        <v>35517</v>
      </c>
      <c r="H17" s="6">
        <v>35782</v>
      </c>
      <c r="K17" s="3" t="s">
        <v>274</v>
      </c>
    </row>
    <row r="18" spans="1:23" ht="17" customHeight="1" x14ac:dyDescent="0.35">
      <c r="A18" s="3" t="s">
        <v>46</v>
      </c>
      <c r="B18" s="5">
        <v>6888</v>
      </c>
      <c r="C18" s="5" t="s">
        <v>48</v>
      </c>
      <c r="D18" s="3" t="s">
        <v>47</v>
      </c>
      <c r="E18" s="3">
        <v>37937193387.480003</v>
      </c>
      <c r="F18" s="22">
        <f t="shared" si="1"/>
        <v>0.26628012682413565</v>
      </c>
      <c r="G18" s="6">
        <v>33767</v>
      </c>
      <c r="H18" s="6">
        <v>39428</v>
      </c>
      <c r="K18" s="3" t="s">
        <v>276</v>
      </c>
    </row>
    <row r="19" spans="1:23" ht="17" customHeight="1" x14ac:dyDescent="0.35">
      <c r="A19" s="3" t="s">
        <v>49</v>
      </c>
      <c r="B19" s="5">
        <v>4863</v>
      </c>
      <c r="C19" s="5" t="s">
        <v>51</v>
      </c>
      <c r="D19" s="3" t="s">
        <v>50</v>
      </c>
      <c r="E19" s="3">
        <v>14384886991.860001</v>
      </c>
      <c r="F19" s="22">
        <f t="shared" si="1"/>
        <v>0.10096712989336339</v>
      </c>
      <c r="G19" s="6">
        <v>30967</v>
      </c>
      <c r="H19" s="6">
        <v>33184</v>
      </c>
      <c r="K19" s="3" t="s">
        <v>278</v>
      </c>
    </row>
    <row r="20" spans="1:23" ht="17" customHeight="1" x14ac:dyDescent="0.35">
      <c r="A20" s="3" t="s">
        <v>52</v>
      </c>
      <c r="B20" s="5">
        <v>6399</v>
      </c>
      <c r="C20" s="5" t="s">
        <v>54</v>
      </c>
      <c r="D20" s="3" t="s">
        <v>53</v>
      </c>
      <c r="E20" s="3">
        <v>6622423509</v>
      </c>
      <c r="F20" s="22">
        <f t="shared" si="1"/>
        <v>4.6482610188069935E-2</v>
      </c>
      <c r="G20" s="6">
        <v>40953</v>
      </c>
      <c r="H20" s="6">
        <v>41201</v>
      </c>
      <c r="K20" s="3" t="s">
        <v>280</v>
      </c>
    </row>
    <row r="21" spans="1:23" ht="17" customHeight="1" x14ac:dyDescent="0.35">
      <c r="A21" s="3" t="s">
        <v>55</v>
      </c>
      <c r="B21" s="5">
        <v>5031</v>
      </c>
      <c r="C21" s="5" t="s">
        <v>57</v>
      </c>
      <c r="D21" s="3" t="s">
        <v>56</v>
      </c>
      <c r="E21" s="3">
        <v>5285311554.58706</v>
      </c>
      <c r="F21" s="22">
        <f t="shared" si="1"/>
        <v>3.7097457808383152E-2</v>
      </c>
      <c r="G21" s="6">
        <v>35410</v>
      </c>
      <c r="H21" s="6">
        <v>36913</v>
      </c>
      <c r="K21" s="3" t="s">
        <v>295</v>
      </c>
    </row>
    <row r="22" spans="1:23" ht="17" customHeight="1" x14ac:dyDescent="0.35">
      <c r="A22" s="3" t="s">
        <v>58</v>
      </c>
      <c r="B22" s="5">
        <v>82</v>
      </c>
      <c r="C22" s="5" t="s">
        <v>60</v>
      </c>
      <c r="D22" s="3" t="s">
        <v>59</v>
      </c>
      <c r="E22" s="3">
        <v>644151690.75</v>
      </c>
      <c r="F22" s="22">
        <f t="shared" si="1"/>
        <v>4.5212831680768945E-3</v>
      </c>
      <c r="G22" s="6">
        <v>36875</v>
      </c>
      <c r="H22" s="6">
        <v>38497</v>
      </c>
      <c r="K22" s="3" t="s">
        <v>294</v>
      </c>
      <c r="M22" s="73"/>
      <c r="N22" s="75"/>
      <c r="O22" s="71"/>
      <c r="P22" s="70"/>
    </row>
    <row r="23" spans="1:23" ht="17" customHeight="1" x14ac:dyDescent="0.35">
      <c r="A23" s="3" t="s">
        <v>61</v>
      </c>
      <c r="B23" s="5">
        <v>172</v>
      </c>
      <c r="C23" s="5" t="s">
        <v>63</v>
      </c>
      <c r="D23" s="3" t="s">
        <v>62</v>
      </c>
      <c r="E23" s="3">
        <v>560765182.76999998</v>
      </c>
      <c r="F23" s="22">
        <f t="shared" si="1"/>
        <v>3.9359955403510116E-3</v>
      </c>
      <c r="G23" s="6">
        <v>40760</v>
      </c>
      <c r="H23" s="6">
        <v>41107</v>
      </c>
      <c r="K23" s="3" t="s">
        <v>63</v>
      </c>
      <c r="O23" s="70"/>
      <c r="P23" s="70"/>
    </row>
    <row r="24" spans="1:23" ht="17" customHeight="1" x14ac:dyDescent="0.35">
      <c r="A24" s="3" t="s">
        <v>64</v>
      </c>
      <c r="B24" s="5">
        <v>5090</v>
      </c>
      <c r="C24" s="5" t="s">
        <v>66</v>
      </c>
      <c r="D24" s="3" t="s">
        <v>65</v>
      </c>
      <c r="E24" s="3">
        <v>396500516.63499999</v>
      </c>
      <c r="F24" s="22">
        <f t="shared" si="1"/>
        <v>2.7830263239833281E-3</v>
      </c>
      <c r="G24" s="6">
        <v>33261</v>
      </c>
      <c r="H24" s="6">
        <v>33319</v>
      </c>
      <c r="K24" s="3" t="s">
        <v>292</v>
      </c>
      <c r="O24" s="70"/>
      <c r="P24" s="70"/>
    </row>
    <row r="25" spans="1:23" ht="17" customHeight="1" x14ac:dyDescent="0.35">
      <c r="A25" s="3" t="s">
        <v>67</v>
      </c>
      <c r="B25" s="5">
        <v>6084</v>
      </c>
      <c r="C25" s="5" t="s">
        <v>69</v>
      </c>
      <c r="D25" s="3" t="s">
        <v>68</v>
      </c>
      <c r="E25" s="3">
        <v>358203346.97000003</v>
      </c>
      <c r="F25" s="22">
        <f t="shared" si="1"/>
        <v>2.5142195334744897E-3</v>
      </c>
      <c r="G25" s="6">
        <v>26137</v>
      </c>
      <c r="H25" s="6">
        <v>34974</v>
      </c>
      <c r="K25" s="3" t="s">
        <v>293</v>
      </c>
    </row>
    <row r="26" spans="1:23" ht="17" customHeight="1" x14ac:dyDescent="0.35">
      <c r="A26" s="3"/>
      <c r="B26" s="4"/>
      <c r="C26" s="4"/>
      <c r="D26" s="21" t="s">
        <v>70</v>
      </c>
      <c r="E26" s="20">
        <f>SUM(E16:E25)</f>
        <v>142470990381.25204</v>
      </c>
      <c r="F26" s="11">
        <f t="shared" si="1"/>
        <v>1</v>
      </c>
      <c r="G26" s="6"/>
      <c r="H26" s="6"/>
      <c r="K26" s="3"/>
    </row>
    <row r="28" spans="1:23" x14ac:dyDescent="0.35">
      <c r="E28" s="10"/>
    </row>
    <row r="31" spans="1:23" x14ac:dyDescent="0.35">
      <c r="R31" s="77"/>
    </row>
    <row r="32" spans="1:23" x14ac:dyDescent="0.35">
      <c r="L32" s="76" t="s">
        <v>0</v>
      </c>
      <c r="M32" s="72" t="s">
        <v>296</v>
      </c>
      <c r="N32" s="72" t="s">
        <v>233</v>
      </c>
      <c r="O32" s="7" t="s">
        <v>1</v>
      </c>
      <c r="P32" s="7" t="s">
        <v>290</v>
      </c>
      <c r="R32" s="83" t="s">
        <v>0</v>
      </c>
      <c r="S32" s="80" t="s">
        <v>300</v>
      </c>
      <c r="T32" s="80" t="s">
        <v>301</v>
      </c>
      <c r="U32" s="80" t="s">
        <v>302</v>
      </c>
      <c r="V32" s="80" t="s">
        <v>303</v>
      </c>
      <c r="W32" s="80" t="s">
        <v>304</v>
      </c>
    </row>
    <row r="33" spans="12:23" x14ac:dyDescent="0.35">
      <c r="L33" s="3" t="s">
        <v>5</v>
      </c>
      <c r="M33" s="12" t="s">
        <v>7</v>
      </c>
      <c r="N33" s="12" t="s">
        <v>297</v>
      </c>
      <c r="O33" s="12" t="s">
        <v>6</v>
      </c>
      <c r="P33" s="12" t="s">
        <v>299</v>
      </c>
      <c r="R33" s="3" t="s">
        <v>23</v>
      </c>
      <c r="S33" s="6">
        <v>40182</v>
      </c>
      <c r="T33" s="6">
        <v>43830</v>
      </c>
      <c r="U33" s="5">
        <v>2451</v>
      </c>
      <c r="V33" s="5">
        <v>2451</v>
      </c>
      <c r="W33" s="5">
        <v>2451</v>
      </c>
    </row>
    <row r="34" spans="12:23" x14ac:dyDescent="0.35">
      <c r="L34" s="3" t="s">
        <v>8</v>
      </c>
      <c r="M34" s="12" t="s">
        <v>10</v>
      </c>
      <c r="N34" s="12" t="s">
        <v>297</v>
      </c>
      <c r="O34" s="12" t="s">
        <v>9</v>
      </c>
      <c r="P34" s="12" t="s">
        <v>249</v>
      </c>
      <c r="R34" s="3" t="s">
        <v>52</v>
      </c>
      <c r="S34" s="6">
        <v>41201</v>
      </c>
      <c r="T34" s="6">
        <v>43830</v>
      </c>
      <c r="U34" s="5">
        <v>1763</v>
      </c>
      <c r="V34" s="5">
        <v>1763</v>
      </c>
      <c r="W34" s="5">
        <v>1763</v>
      </c>
    </row>
    <row r="35" spans="12:23" x14ac:dyDescent="0.35">
      <c r="L35" s="3" t="s">
        <v>11</v>
      </c>
      <c r="M35" s="12" t="s">
        <v>13</v>
      </c>
      <c r="N35" s="12" t="s">
        <v>297</v>
      </c>
      <c r="O35" s="12" t="s">
        <v>12</v>
      </c>
      <c r="P35" s="12" t="s">
        <v>251</v>
      </c>
      <c r="R35" s="3" t="s">
        <v>46</v>
      </c>
      <c r="S35" s="6">
        <v>40182</v>
      </c>
      <c r="T35" s="6">
        <v>43830</v>
      </c>
      <c r="U35" s="5">
        <v>2452</v>
      </c>
      <c r="V35" s="5">
        <v>2452</v>
      </c>
      <c r="W35" s="5">
        <v>2452</v>
      </c>
    </row>
    <row r="36" spans="12:23" x14ac:dyDescent="0.35">
      <c r="L36" s="3" t="s">
        <v>14</v>
      </c>
      <c r="M36" s="12" t="s">
        <v>16</v>
      </c>
      <c r="N36" s="12" t="s">
        <v>297</v>
      </c>
      <c r="O36" s="12" t="s">
        <v>15</v>
      </c>
      <c r="P36" s="12" t="s">
        <v>253</v>
      </c>
      <c r="R36" s="3" t="s">
        <v>26</v>
      </c>
      <c r="S36" s="6">
        <v>40182</v>
      </c>
      <c r="T36" s="6">
        <v>43830</v>
      </c>
      <c r="U36" s="5">
        <v>2445</v>
      </c>
      <c r="V36" s="5">
        <v>2445</v>
      </c>
      <c r="W36" s="5">
        <v>2445</v>
      </c>
    </row>
    <row r="37" spans="12:23" x14ac:dyDescent="0.35">
      <c r="L37" s="3" t="s">
        <v>17</v>
      </c>
      <c r="M37" s="12" t="s">
        <v>19</v>
      </c>
      <c r="N37" s="12" t="s">
        <v>297</v>
      </c>
      <c r="O37" s="12" t="s">
        <v>18</v>
      </c>
      <c r="P37" s="12" t="s">
        <v>255</v>
      </c>
      <c r="R37" s="3" t="s">
        <v>11</v>
      </c>
      <c r="S37" s="6">
        <v>40182</v>
      </c>
      <c r="T37" s="6">
        <v>43830</v>
      </c>
      <c r="U37" s="5">
        <v>2450</v>
      </c>
      <c r="V37" s="5">
        <v>2450</v>
      </c>
      <c r="W37" s="5">
        <v>2450</v>
      </c>
    </row>
    <row r="38" spans="12:23" x14ac:dyDescent="0.35">
      <c r="L38" s="3" t="s">
        <v>20</v>
      </c>
      <c r="M38" s="12" t="s">
        <v>22</v>
      </c>
      <c r="N38" s="12" t="s">
        <v>297</v>
      </c>
      <c r="O38" s="12" t="s">
        <v>21</v>
      </c>
      <c r="P38" s="12" t="s">
        <v>257</v>
      </c>
      <c r="R38" s="3" t="s">
        <v>43</v>
      </c>
      <c r="S38" s="6">
        <v>40182</v>
      </c>
      <c r="T38" s="6">
        <v>43830</v>
      </c>
      <c r="U38" s="5">
        <v>2451</v>
      </c>
      <c r="V38" s="5">
        <v>2451</v>
      </c>
      <c r="W38" s="5">
        <v>2451</v>
      </c>
    </row>
    <row r="39" spans="12:23" x14ac:dyDescent="0.35">
      <c r="L39" s="3" t="s">
        <v>23</v>
      </c>
      <c r="M39" s="12" t="s">
        <v>25</v>
      </c>
      <c r="N39" s="12" t="s">
        <v>297</v>
      </c>
      <c r="O39" s="12" t="s">
        <v>24</v>
      </c>
      <c r="P39" s="12" t="s">
        <v>259</v>
      </c>
      <c r="R39" s="3" t="s">
        <v>58</v>
      </c>
      <c r="S39" s="6">
        <v>40182</v>
      </c>
      <c r="T39" s="6">
        <v>43830</v>
      </c>
      <c r="U39" s="5">
        <v>2449</v>
      </c>
      <c r="V39" s="5">
        <v>2449</v>
      </c>
      <c r="W39" s="5">
        <v>2449</v>
      </c>
    </row>
    <row r="40" spans="12:23" x14ac:dyDescent="0.35">
      <c r="L40" s="3" t="s">
        <v>26</v>
      </c>
      <c r="M40" s="12" t="s">
        <v>28</v>
      </c>
      <c r="N40" s="12" t="s">
        <v>297</v>
      </c>
      <c r="O40" s="12" t="s">
        <v>27</v>
      </c>
      <c r="P40" s="12" t="s">
        <v>261</v>
      </c>
      <c r="R40" s="3" t="s">
        <v>14</v>
      </c>
      <c r="S40" s="6">
        <v>40182</v>
      </c>
      <c r="T40" s="6">
        <v>43830</v>
      </c>
      <c r="U40" s="5">
        <v>2452</v>
      </c>
      <c r="V40" s="5">
        <v>2452</v>
      </c>
      <c r="W40" s="5">
        <v>2452</v>
      </c>
    </row>
    <row r="41" spans="12:23" x14ac:dyDescent="0.35">
      <c r="L41" s="3" t="s">
        <v>29</v>
      </c>
      <c r="M41" s="12" t="s">
        <v>31</v>
      </c>
      <c r="N41" s="12" t="s">
        <v>297</v>
      </c>
      <c r="O41" s="12" t="s">
        <v>30</v>
      </c>
      <c r="P41" s="12" t="s">
        <v>265</v>
      </c>
      <c r="R41" s="3" t="s">
        <v>20</v>
      </c>
      <c r="S41" s="6">
        <v>40182</v>
      </c>
      <c r="T41" s="6">
        <v>43830</v>
      </c>
      <c r="U41" s="5">
        <v>2451</v>
      </c>
      <c r="V41" s="5">
        <v>2451</v>
      </c>
      <c r="W41" s="5">
        <v>2451</v>
      </c>
    </row>
    <row r="42" spans="12:23" x14ac:dyDescent="0.35">
      <c r="L42" s="3" t="s">
        <v>32</v>
      </c>
      <c r="M42" s="12" t="s">
        <v>34</v>
      </c>
      <c r="N42" s="12" t="s">
        <v>297</v>
      </c>
      <c r="O42" s="12" t="s">
        <v>33</v>
      </c>
      <c r="P42" s="12" t="s">
        <v>268</v>
      </c>
      <c r="R42" s="3" t="s">
        <v>29</v>
      </c>
      <c r="S42" s="6">
        <v>40182</v>
      </c>
      <c r="T42" s="6">
        <v>43830</v>
      </c>
      <c r="U42" s="5">
        <v>2442</v>
      </c>
      <c r="V42" s="5">
        <v>2442</v>
      </c>
      <c r="W42" s="5">
        <v>2442</v>
      </c>
    </row>
    <row r="43" spans="12:23" x14ac:dyDescent="0.35">
      <c r="L43" s="3" t="s">
        <v>40</v>
      </c>
      <c r="M43" s="73" t="s">
        <v>42</v>
      </c>
      <c r="N43" s="73" t="s">
        <v>298</v>
      </c>
      <c r="O43" s="3" t="s">
        <v>41</v>
      </c>
      <c r="P43" s="3" t="s">
        <v>291</v>
      </c>
      <c r="R43" s="3" t="s">
        <v>5</v>
      </c>
      <c r="S43" s="6">
        <v>40182</v>
      </c>
      <c r="T43" s="6">
        <v>43830</v>
      </c>
      <c r="U43" s="5">
        <v>2452</v>
      </c>
      <c r="V43" s="5">
        <v>2452</v>
      </c>
      <c r="W43" s="5">
        <v>2452</v>
      </c>
    </row>
    <row r="44" spans="12:23" x14ac:dyDescent="0.35">
      <c r="L44" s="3" t="s">
        <v>43</v>
      </c>
      <c r="M44" s="73" t="s">
        <v>45</v>
      </c>
      <c r="N44" s="73" t="s">
        <v>298</v>
      </c>
      <c r="O44" s="3" t="s">
        <v>44</v>
      </c>
      <c r="P44" s="3" t="s">
        <v>274</v>
      </c>
      <c r="R44" s="3" t="s">
        <v>32</v>
      </c>
      <c r="S44" s="6">
        <v>40182</v>
      </c>
      <c r="T44" s="6">
        <v>43830</v>
      </c>
      <c r="U44" s="5">
        <v>2450</v>
      </c>
      <c r="V44" s="5">
        <v>2450</v>
      </c>
      <c r="W44" s="5">
        <v>2450</v>
      </c>
    </row>
    <row r="45" spans="12:23" x14ac:dyDescent="0.35">
      <c r="L45" s="3" t="s">
        <v>46</v>
      </c>
      <c r="M45" s="73" t="s">
        <v>48</v>
      </c>
      <c r="N45" s="73" t="s">
        <v>298</v>
      </c>
      <c r="O45" s="3" t="s">
        <v>47</v>
      </c>
      <c r="P45" s="3" t="s">
        <v>276</v>
      </c>
      <c r="R45" s="3" t="s">
        <v>64</v>
      </c>
      <c r="S45" s="6">
        <v>40182</v>
      </c>
      <c r="T45" s="6">
        <v>43830</v>
      </c>
      <c r="U45" s="5">
        <v>2437</v>
      </c>
      <c r="V45" s="5">
        <v>2437</v>
      </c>
      <c r="W45" s="5">
        <v>2437</v>
      </c>
    </row>
    <row r="46" spans="12:23" x14ac:dyDescent="0.35">
      <c r="L46" s="3" t="s">
        <v>49</v>
      </c>
      <c r="M46" s="73" t="s">
        <v>51</v>
      </c>
      <c r="N46" s="73" t="s">
        <v>298</v>
      </c>
      <c r="O46" s="3" t="s">
        <v>50</v>
      </c>
      <c r="P46" s="3" t="s">
        <v>278</v>
      </c>
      <c r="R46" s="3" t="s">
        <v>40</v>
      </c>
      <c r="S46" s="6">
        <v>40182</v>
      </c>
      <c r="T46" s="6">
        <v>43830</v>
      </c>
      <c r="U46" s="5">
        <v>2452</v>
      </c>
      <c r="V46" s="5">
        <v>2452</v>
      </c>
      <c r="W46" s="5">
        <v>2452</v>
      </c>
    </row>
    <row r="47" spans="12:23" x14ac:dyDescent="0.35">
      <c r="L47" s="3" t="s">
        <v>52</v>
      </c>
      <c r="M47" s="73" t="s">
        <v>54</v>
      </c>
      <c r="N47" s="73" t="s">
        <v>298</v>
      </c>
      <c r="O47" s="3" t="s">
        <v>53</v>
      </c>
      <c r="P47" s="3" t="s">
        <v>280</v>
      </c>
      <c r="R47" s="3" t="s">
        <v>61</v>
      </c>
      <c r="S47" s="6">
        <v>41107</v>
      </c>
      <c r="T47" s="6">
        <v>43830</v>
      </c>
      <c r="U47" s="5">
        <v>1822</v>
      </c>
      <c r="V47" s="5">
        <v>1822</v>
      </c>
      <c r="W47" s="5">
        <v>1822</v>
      </c>
    </row>
    <row r="48" spans="12:23" x14ac:dyDescent="0.35">
      <c r="L48" s="3" t="s">
        <v>55</v>
      </c>
      <c r="M48" s="73" t="s">
        <v>57</v>
      </c>
      <c r="N48" s="73" t="s">
        <v>298</v>
      </c>
      <c r="O48" s="3" t="s">
        <v>56</v>
      </c>
      <c r="P48" s="3" t="s">
        <v>295</v>
      </c>
      <c r="R48" s="3" t="s">
        <v>8</v>
      </c>
      <c r="S48" s="6">
        <v>40182</v>
      </c>
      <c r="T48" s="6">
        <v>43830</v>
      </c>
      <c r="U48" s="5">
        <v>2453</v>
      </c>
      <c r="V48" s="5">
        <v>2453</v>
      </c>
      <c r="W48" s="5">
        <v>2453</v>
      </c>
    </row>
    <row r="49" spans="12:23" x14ac:dyDescent="0.35">
      <c r="L49" s="3" t="s">
        <v>58</v>
      </c>
      <c r="M49" s="73" t="s">
        <v>60</v>
      </c>
      <c r="N49" s="73" t="s">
        <v>298</v>
      </c>
      <c r="O49" s="3" t="s">
        <v>59</v>
      </c>
      <c r="P49" s="3" t="s">
        <v>294</v>
      </c>
      <c r="R49" s="3" t="s">
        <v>17</v>
      </c>
      <c r="S49" s="6">
        <v>40182</v>
      </c>
      <c r="T49" s="6">
        <v>43830</v>
      </c>
      <c r="U49" s="5">
        <v>2430</v>
      </c>
      <c r="V49" s="5">
        <v>2430</v>
      </c>
      <c r="W49" s="5">
        <v>2430</v>
      </c>
    </row>
    <row r="50" spans="12:23" x14ac:dyDescent="0.35">
      <c r="L50" s="3" t="s">
        <v>61</v>
      </c>
      <c r="M50" s="73" t="s">
        <v>63</v>
      </c>
      <c r="N50" s="73" t="s">
        <v>298</v>
      </c>
      <c r="O50" s="3" t="s">
        <v>62</v>
      </c>
      <c r="P50" s="3" t="s">
        <v>63</v>
      </c>
      <c r="R50" s="3" t="s">
        <v>67</v>
      </c>
      <c r="S50" s="6">
        <v>40182</v>
      </c>
      <c r="T50" s="6">
        <v>43830</v>
      </c>
      <c r="U50" s="5">
        <v>2440</v>
      </c>
      <c r="V50" s="5">
        <v>2440</v>
      </c>
      <c r="W50" s="5">
        <v>2440</v>
      </c>
    </row>
    <row r="51" spans="12:23" x14ac:dyDescent="0.35">
      <c r="L51" s="3" t="s">
        <v>64</v>
      </c>
      <c r="M51" s="73" t="s">
        <v>66</v>
      </c>
      <c r="N51" s="73" t="s">
        <v>298</v>
      </c>
      <c r="O51" s="3" t="s">
        <v>65</v>
      </c>
      <c r="P51" s="3" t="s">
        <v>292</v>
      </c>
      <c r="R51" s="3" t="s">
        <v>55</v>
      </c>
      <c r="S51" s="6">
        <v>40182</v>
      </c>
      <c r="T51" s="6">
        <v>43830</v>
      </c>
      <c r="U51" s="5">
        <v>2446</v>
      </c>
      <c r="V51" s="5">
        <v>2446</v>
      </c>
      <c r="W51" s="5">
        <v>2446</v>
      </c>
    </row>
    <row r="52" spans="12:23" x14ac:dyDescent="0.35">
      <c r="L52" s="3" t="s">
        <v>67</v>
      </c>
      <c r="M52" s="73" t="s">
        <v>69</v>
      </c>
      <c r="N52" s="73" t="s">
        <v>298</v>
      </c>
      <c r="O52" s="3" t="s">
        <v>68</v>
      </c>
      <c r="P52" s="3" t="s">
        <v>293</v>
      </c>
      <c r="R52" s="3" t="s">
        <v>49</v>
      </c>
      <c r="S52" s="6">
        <v>40182</v>
      </c>
      <c r="T52" s="6">
        <v>43830</v>
      </c>
      <c r="U52" s="5">
        <v>2452</v>
      </c>
      <c r="V52" s="5">
        <v>2452</v>
      </c>
      <c r="W52" s="5">
        <v>2452</v>
      </c>
    </row>
    <row r="53" spans="12:23" x14ac:dyDescent="0.35">
      <c r="R53" s="79"/>
    </row>
    <row r="54" spans="12:23" x14ac:dyDescent="0.35">
      <c r="R54" s="79"/>
    </row>
    <row r="55" spans="12:23" x14ac:dyDescent="0.35">
      <c r="R55" s="78"/>
    </row>
    <row r="56" spans="12:23" x14ac:dyDescent="0.35">
      <c r="R56" s="79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14D7-C53C-4E3B-912F-C12AE36A1DB0}">
  <dimension ref="A4:K16"/>
  <sheetViews>
    <sheetView topLeftCell="C1" workbookViewId="0">
      <selection activeCell="F55" sqref="F55"/>
    </sheetView>
  </sheetViews>
  <sheetFormatPr defaultRowHeight="15.5" x14ac:dyDescent="0.35"/>
  <cols>
    <col min="1" max="1" width="6.81640625" style="1" customWidth="1"/>
    <col min="2" max="2" width="51.36328125" bestFit="1" customWidth="1"/>
    <col min="5" max="5" width="17.6328125" style="43" customWidth="1"/>
    <col min="6" max="6" width="13.36328125" style="43" customWidth="1"/>
    <col min="8" max="8" width="24.7265625" style="45" customWidth="1"/>
    <col min="9" max="11" width="13.26953125" style="43" customWidth="1"/>
  </cols>
  <sheetData>
    <row r="4" spans="1:11" x14ac:dyDescent="0.35">
      <c r="A4" s="5"/>
      <c r="B4" s="38" t="s">
        <v>134</v>
      </c>
      <c r="E4" s="44" t="s">
        <v>135</v>
      </c>
      <c r="F4" s="44" t="s">
        <v>143</v>
      </c>
      <c r="H4" s="38" t="s">
        <v>144</v>
      </c>
      <c r="I4" s="38" t="s">
        <v>137</v>
      </c>
      <c r="J4" s="38" t="s">
        <v>145</v>
      </c>
      <c r="K4" s="38" t="s">
        <v>146</v>
      </c>
    </row>
    <row r="5" spans="1:11" x14ac:dyDescent="0.35">
      <c r="A5" s="37">
        <v>1</v>
      </c>
      <c r="B5" s="36" t="s">
        <v>122</v>
      </c>
      <c r="E5" s="39" t="s">
        <v>136</v>
      </c>
      <c r="F5" s="40">
        <v>49.4</v>
      </c>
      <c r="H5" s="37" t="s">
        <v>147</v>
      </c>
      <c r="I5" s="46">
        <v>50.11</v>
      </c>
      <c r="J5" s="47">
        <v>54.4</v>
      </c>
      <c r="K5" s="46">
        <v>4.29</v>
      </c>
    </row>
    <row r="6" spans="1:11" x14ac:dyDescent="0.35">
      <c r="A6" s="37">
        <v>2</v>
      </c>
      <c r="B6" s="36" t="s">
        <v>123</v>
      </c>
      <c r="E6" s="39" t="s">
        <v>137</v>
      </c>
      <c r="F6" s="40">
        <v>50.1</v>
      </c>
      <c r="H6" s="37" t="s">
        <v>148</v>
      </c>
      <c r="I6" s="46">
        <v>49.72</v>
      </c>
      <c r="J6" s="46">
        <v>53.07</v>
      </c>
      <c r="K6" s="46">
        <v>3.35</v>
      </c>
    </row>
    <row r="7" spans="1:11" x14ac:dyDescent="0.35">
      <c r="A7" s="37">
        <v>3</v>
      </c>
      <c r="B7" s="36" t="s">
        <v>124</v>
      </c>
      <c r="E7" s="39" t="s">
        <v>138</v>
      </c>
      <c r="F7" s="40">
        <v>54.4</v>
      </c>
      <c r="H7" s="37" t="s">
        <v>149</v>
      </c>
      <c r="I7" s="46">
        <v>50.56</v>
      </c>
      <c r="J7" s="46">
        <v>52.45</v>
      </c>
      <c r="K7" s="47">
        <v>1.9</v>
      </c>
    </row>
    <row r="8" spans="1:11" x14ac:dyDescent="0.35">
      <c r="A8" s="37">
        <v>4</v>
      </c>
      <c r="B8" s="36" t="s">
        <v>125</v>
      </c>
      <c r="E8" s="39" t="s">
        <v>139</v>
      </c>
      <c r="F8" s="40">
        <v>54.7</v>
      </c>
      <c r="H8" s="37" t="s">
        <v>150</v>
      </c>
      <c r="I8" s="46">
        <v>50.95</v>
      </c>
      <c r="J8" s="46">
        <v>52.62</v>
      </c>
      <c r="K8" s="46">
        <v>1.67</v>
      </c>
    </row>
    <row r="9" spans="1:11" x14ac:dyDescent="0.35">
      <c r="A9" s="37">
        <v>5</v>
      </c>
      <c r="B9" s="36" t="s">
        <v>126</v>
      </c>
      <c r="E9" s="39" t="s">
        <v>140</v>
      </c>
      <c r="F9" s="40">
        <v>55.4</v>
      </c>
      <c r="H9" s="37" t="s">
        <v>151</v>
      </c>
      <c r="I9" s="46">
        <v>51.06</v>
      </c>
      <c r="J9" s="46">
        <v>52.37</v>
      </c>
      <c r="K9" s="46">
        <v>1.31</v>
      </c>
    </row>
    <row r="10" spans="1:11" x14ac:dyDescent="0.35">
      <c r="A10" s="37">
        <v>6</v>
      </c>
      <c r="B10" s="36" t="s">
        <v>127</v>
      </c>
      <c r="E10" s="39" t="s">
        <v>141</v>
      </c>
      <c r="F10" s="40">
        <v>55.3</v>
      </c>
    </row>
    <row r="11" spans="1:11" x14ac:dyDescent="0.35">
      <c r="A11" s="37">
        <v>7</v>
      </c>
      <c r="B11" s="36" t="s">
        <v>128</v>
      </c>
      <c r="E11" s="39" t="s">
        <v>142</v>
      </c>
      <c r="F11" s="40">
        <v>55.5</v>
      </c>
    </row>
    <row r="12" spans="1:11" x14ac:dyDescent="0.35">
      <c r="A12" s="37">
        <v>8</v>
      </c>
      <c r="B12" s="36" t="s">
        <v>129</v>
      </c>
      <c r="E12" s="41"/>
      <c r="F12" s="41"/>
    </row>
    <row r="13" spans="1:11" x14ac:dyDescent="0.35">
      <c r="A13" s="37">
        <v>9</v>
      </c>
      <c r="B13" s="36" t="s">
        <v>130</v>
      </c>
      <c r="E13" s="42"/>
      <c r="F13" s="41"/>
    </row>
    <row r="14" spans="1:11" x14ac:dyDescent="0.35">
      <c r="A14" s="37">
        <v>10</v>
      </c>
      <c r="B14" s="36" t="s">
        <v>131</v>
      </c>
    </row>
    <row r="15" spans="1:11" x14ac:dyDescent="0.35">
      <c r="A15" s="37">
        <v>11</v>
      </c>
      <c r="B15" s="36" t="s">
        <v>132</v>
      </c>
    </row>
    <row r="16" spans="1:11" x14ac:dyDescent="0.35">
      <c r="A16" s="37">
        <v>12</v>
      </c>
      <c r="B16" s="36" t="s"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6A18-AF9E-4D5E-9A43-48C9041DB0F1}">
  <dimension ref="B4:J13"/>
  <sheetViews>
    <sheetView workbookViewId="0">
      <selection activeCell="I6" sqref="I6"/>
    </sheetView>
  </sheetViews>
  <sheetFormatPr defaultRowHeight="14.5" x14ac:dyDescent="0.35"/>
  <cols>
    <col min="3" max="3" width="22.81640625" customWidth="1"/>
    <col min="6" max="6" width="21.81640625" bestFit="1" customWidth="1"/>
    <col min="7" max="7" width="15.26953125" bestFit="1" customWidth="1"/>
    <col min="9" max="9" width="8.6328125" bestFit="1" customWidth="1"/>
    <col min="10" max="10" width="21.26953125" bestFit="1" customWidth="1"/>
  </cols>
  <sheetData>
    <row r="4" spans="2:10" ht="23" x14ac:dyDescent="0.35">
      <c r="B4" s="48" t="s">
        <v>152</v>
      </c>
      <c r="C4" s="49" t="s">
        <v>159</v>
      </c>
      <c r="D4" s="50" t="s">
        <v>169</v>
      </c>
      <c r="E4" s="48" t="s">
        <v>176</v>
      </c>
      <c r="F4" s="49" t="s">
        <v>183</v>
      </c>
      <c r="G4" s="49" t="s">
        <v>192</v>
      </c>
      <c r="H4" s="49" t="s">
        <v>202</v>
      </c>
      <c r="I4" s="50" t="s">
        <v>210</v>
      </c>
      <c r="J4" s="49" t="s">
        <v>216</v>
      </c>
    </row>
    <row r="5" spans="2:10" ht="66" x14ac:dyDescent="0.35">
      <c r="B5" s="51" t="s">
        <v>153</v>
      </c>
      <c r="C5" s="52" t="s">
        <v>160</v>
      </c>
      <c r="D5" s="49" t="s">
        <v>170</v>
      </c>
      <c r="E5" s="51" t="s">
        <v>177</v>
      </c>
      <c r="F5" s="53" t="s">
        <v>225</v>
      </c>
      <c r="G5" s="52" t="s">
        <v>193</v>
      </c>
      <c r="H5" s="53" t="s">
        <v>203</v>
      </c>
      <c r="I5" s="52" t="s">
        <v>211</v>
      </c>
      <c r="J5" s="52" t="s">
        <v>217</v>
      </c>
    </row>
    <row r="6" spans="2:10" ht="99" x14ac:dyDescent="0.35">
      <c r="B6" s="51" t="s">
        <v>154</v>
      </c>
      <c r="C6" s="53" t="s">
        <v>161</v>
      </c>
      <c r="D6" s="52" t="s">
        <v>171</v>
      </c>
      <c r="E6" s="53" t="s">
        <v>178</v>
      </c>
      <c r="F6" s="52" t="s">
        <v>184</v>
      </c>
      <c r="G6" s="52" t="s">
        <v>194</v>
      </c>
      <c r="H6" s="52" t="s">
        <v>204</v>
      </c>
      <c r="I6" s="52" t="s">
        <v>212</v>
      </c>
      <c r="J6" s="53" t="s">
        <v>218</v>
      </c>
    </row>
    <row r="7" spans="2:10" ht="177" x14ac:dyDescent="0.35">
      <c r="B7" s="52" t="s">
        <v>226</v>
      </c>
      <c r="C7" s="52" t="s">
        <v>162</v>
      </c>
      <c r="D7" s="52" t="s">
        <v>172</v>
      </c>
      <c r="E7" s="52" t="s">
        <v>179</v>
      </c>
      <c r="F7" s="52" t="s">
        <v>185</v>
      </c>
      <c r="G7" s="52" t="s">
        <v>195</v>
      </c>
      <c r="H7" s="52" t="s">
        <v>205</v>
      </c>
      <c r="I7" s="49" t="s">
        <v>213</v>
      </c>
      <c r="J7" s="54" t="s">
        <v>219</v>
      </c>
    </row>
    <row r="8" spans="2:10" ht="55" x14ac:dyDescent="0.35">
      <c r="B8" s="54" t="s">
        <v>155</v>
      </c>
      <c r="C8" s="51" t="s">
        <v>163</v>
      </c>
      <c r="D8" s="49" t="s">
        <v>173</v>
      </c>
      <c r="E8" s="48" t="s">
        <v>180</v>
      </c>
      <c r="F8" s="49" t="s">
        <v>186</v>
      </c>
      <c r="G8" s="49" t="s">
        <v>196</v>
      </c>
      <c r="H8" s="49" t="s">
        <v>206</v>
      </c>
      <c r="I8" s="49" t="s">
        <v>214</v>
      </c>
      <c r="J8" s="52" t="s">
        <v>220</v>
      </c>
    </row>
    <row r="9" spans="2:10" ht="133" x14ac:dyDescent="0.35">
      <c r="B9" s="52" t="s">
        <v>156</v>
      </c>
      <c r="C9" s="52" t="s">
        <v>164</v>
      </c>
      <c r="D9" s="52" t="s">
        <v>174</v>
      </c>
      <c r="E9" s="48" t="s">
        <v>180</v>
      </c>
      <c r="F9" s="51" t="s">
        <v>187</v>
      </c>
      <c r="G9" s="49" t="s">
        <v>197</v>
      </c>
      <c r="H9" s="52" t="s">
        <v>205</v>
      </c>
      <c r="I9" s="49" t="s">
        <v>213</v>
      </c>
      <c r="J9" s="50" t="s">
        <v>221</v>
      </c>
    </row>
    <row r="10" spans="2:10" ht="133" x14ac:dyDescent="0.35">
      <c r="B10" s="51" t="s">
        <v>157</v>
      </c>
      <c r="C10" s="54" t="s">
        <v>165</v>
      </c>
      <c r="D10" s="49" t="s">
        <v>173</v>
      </c>
      <c r="E10" s="48" t="s">
        <v>181</v>
      </c>
      <c r="F10" s="52" t="s">
        <v>188</v>
      </c>
      <c r="G10" s="52" t="s">
        <v>198</v>
      </c>
      <c r="H10" s="52" t="s">
        <v>207</v>
      </c>
      <c r="I10" s="52" t="s">
        <v>215</v>
      </c>
      <c r="J10" s="54" t="s">
        <v>222</v>
      </c>
    </row>
    <row r="11" spans="2:10" ht="88" x14ac:dyDescent="0.35">
      <c r="B11" s="52" t="s">
        <v>227</v>
      </c>
      <c r="C11" s="52" t="s">
        <v>166</v>
      </c>
      <c r="D11" s="49" t="s">
        <v>173</v>
      </c>
      <c r="E11" s="48" t="s">
        <v>182</v>
      </c>
      <c r="F11" s="50" t="s">
        <v>189</v>
      </c>
      <c r="G11" s="52" t="s">
        <v>199</v>
      </c>
      <c r="H11" s="52" t="s">
        <v>208</v>
      </c>
      <c r="I11" s="49" t="s">
        <v>173</v>
      </c>
      <c r="J11" s="52" t="s">
        <v>223</v>
      </c>
    </row>
    <row r="12" spans="2:10" ht="154" x14ac:dyDescent="0.35">
      <c r="B12" s="52" t="s">
        <v>158</v>
      </c>
      <c r="C12" s="52" t="s">
        <v>167</v>
      </c>
      <c r="D12" s="49" t="s">
        <v>173</v>
      </c>
      <c r="E12" s="48" t="s">
        <v>181</v>
      </c>
      <c r="F12" s="52" t="s">
        <v>190</v>
      </c>
      <c r="G12" s="52" t="s">
        <v>200</v>
      </c>
      <c r="H12" s="52" t="s">
        <v>208</v>
      </c>
      <c r="I12" s="49" t="s">
        <v>173</v>
      </c>
      <c r="J12" s="55" t="s">
        <v>224</v>
      </c>
    </row>
    <row r="13" spans="2:10" ht="121" x14ac:dyDescent="0.35">
      <c r="B13" s="56" t="s">
        <v>228</v>
      </c>
      <c r="C13" s="53" t="s">
        <v>168</v>
      </c>
      <c r="D13" s="52" t="s">
        <v>175</v>
      </c>
      <c r="E13" s="48" t="s">
        <v>181</v>
      </c>
      <c r="F13" s="48" t="s">
        <v>191</v>
      </c>
      <c r="G13" s="52" t="s">
        <v>201</v>
      </c>
      <c r="H13" s="52" t="s">
        <v>209</v>
      </c>
      <c r="I13" s="49" t="s">
        <v>173</v>
      </c>
      <c r="J13" s="51" t="s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2F6C-65FE-41A3-94F7-3322F2C37F1F}">
  <dimension ref="E18:AF69"/>
  <sheetViews>
    <sheetView showGridLines="0" topLeftCell="I25" workbookViewId="0">
      <selection activeCell="X47" sqref="X47:AE65"/>
    </sheetView>
  </sheetViews>
  <sheetFormatPr defaultRowHeight="14.5" x14ac:dyDescent="0.35"/>
  <cols>
    <col min="5" max="5" width="13.7265625" style="2" customWidth="1"/>
    <col min="6" max="7" width="12.08984375" customWidth="1"/>
    <col min="9" max="9" width="10.453125" bestFit="1" customWidth="1"/>
    <col min="10" max="10" width="10.1796875" bestFit="1" customWidth="1"/>
    <col min="11" max="11" width="10.7265625" bestFit="1" customWidth="1"/>
    <col min="15" max="15" width="10.453125" bestFit="1" customWidth="1"/>
    <col min="16" max="22" width="10.90625" style="85" customWidth="1"/>
    <col min="24" max="24" width="11.81640625" style="88" customWidth="1"/>
    <col min="25" max="31" width="9.26953125" style="1" customWidth="1"/>
  </cols>
  <sheetData>
    <row r="18" spans="5:15" x14ac:dyDescent="0.35">
      <c r="O18">
        <v>8.5500000000000007</v>
      </c>
    </row>
    <row r="19" spans="5:15" x14ac:dyDescent="0.35">
      <c r="E19" s="2" t="s">
        <v>0</v>
      </c>
      <c r="F19" t="s">
        <v>5</v>
      </c>
      <c r="G19" t="s">
        <v>5</v>
      </c>
      <c r="I19" s="2" t="s">
        <v>0</v>
      </c>
      <c r="J19" t="s">
        <v>5</v>
      </c>
      <c r="K19" t="s">
        <v>5</v>
      </c>
      <c r="N19">
        <v>8.5500000000000007</v>
      </c>
      <c r="O19">
        <v>8.64</v>
      </c>
    </row>
    <row r="20" spans="5:15" x14ac:dyDescent="0.35">
      <c r="E20" s="2" t="s">
        <v>305</v>
      </c>
      <c r="F20" t="s">
        <v>302</v>
      </c>
      <c r="G20" t="s">
        <v>303</v>
      </c>
      <c r="I20" s="2" t="s">
        <v>305</v>
      </c>
      <c r="J20" t="s">
        <v>302</v>
      </c>
      <c r="K20" t="s">
        <v>303</v>
      </c>
      <c r="M20">
        <v>8.5500000000000007</v>
      </c>
      <c r="N20">
        <v>8.64</v>
      </c>
      <c r="O20">
        <v>8.6999999999999993</v>
      </c>
    </row>
    <row r="21" spans="5:15" x14ac:dyDescent="0.35">
      <c r="E21" s="2" t="s">
        <v>306</v>
      </c>
      <c r="I21" s="2" t="s">
        <v>306</v>
      </c>
      <c r="L21">
        <v>8.5500000000000007</v>
      </c>
      <c r="M21">
        <v>8.64</v>
      </c>
      <c r="N21">
        <v>8.6999999999999993</v>
      </c>
      <c r="O21">
        <v>8.6199999999999992</v>
      </c>
    </row>
    <row r="22" spans="5:15" x14ac:dyDescent="0.35">
      <c r="E22" s="84">
        <v>43816</v>
      </c>
      <c r="F22">
        <v>8.5299999999999994</v>
      </c>
      <c r="G22">
        <v>8.5500000000000007</v>
      </c>
      <c r="I22" s="84">
        <v>43816</v>
      </c>
      <c r="J22">
        <v>8.5299999999999994</v>
      </c>
      <c r="K22">
        <v>8.5500000000000007</v>
      </c>
      <c r="L22">
        <v>8.64</v>
      </c>
      <c r="M22">
        <v>8.6999999999999993</v>
      </c>
      <c r="N22">
        <v>8.6199999999999992</v>
      </c>
      <c r="O22">
        <v>8.6199999999999992</v>
      </c>
    </row>
    <row r="23" spans="5:15" x14ac:dyDescent="0.35">
      <c r="E23" s="84">
        <v>43817</v>
      </c>
      <c r="F23">
        <v>8.5500000000000007</v>
      </c>
      <c r="G23">
        <v>8.64</v>
      </c>
      <c r="I23" s="84">
        <v>43817</v>
      </c>
      <c r="J23">
        <v>8.5500000000000007</v>
      </c>
      <c r="K23">
        <v>8.64</v>
      </c>
      <c r="L23">
        <v>8.6999999999999993</v>
      </c>
      <c r="M23">
        <v>8.6199999999999992</v>
      </c>
      <c r="N23">
        <v>8.6199999999999992</v>
      </c>
      <c r="O23">
        <v>8.6</v>
      </c>
    </row>
    <row r="24" spans="5:15" x14ac:dyDescent="0.35">
      <c r="E24" s="84">
        <v>43818</v>
      </c>
      <c r="F24">
        <v>8.64</v>
      </c>
      <c r="G24">
        <v>8.6999999999999993</v>
      </c>
      <c r="I24" s="84">
        <v>43818</v>
      </c>
      <c r="J24">
        <v>8.64</v>
      </c>
      <c r="K24">
        <v>8.6999999999999993</v>
      </c>
      <c r="L24">
        <v>8.6199999999999992</v>
      </c>
      <c r="M24">
        <v>8.6199999999999992</v>
      </c>
      <c r="N24">
        <v>8.6</v>
      </c>
      <c r="O24">
        <v>8.64</v>
      </c>
    </row>
    <row r="25" spans="5:15" x14ac:dyDescent="0.35">
      <c r="E25" s="84">
        <v>43819</v>
      </c>
      <c r="F25">
        <v>8.76</v>
      </c>
      <c r="G25">
        <v>8.6199999999999992</v>
      </c>
      <c r="I25" s="84">
        <v>43819</v>
      </c>
      <c r="J25">
        <v>8.76</v>
      </c>
      <c r="K25">
        <v>8.6199999999999992</v>
      </c>
      <c r="L25">
        <v>8.6199999999999992</v>
      </c>
      <c r="M25">
        <v>8.6</v>
      </c>
      <c r="N25">
        <v>8.64</v>
      </c>
      <c r="O25">
        <v>8.61</v>
      </c>
    </row>
    <row r="26" spans="5:15" x14ac:dyDescent="0.35">
      <c r="E26" s="84">
        <v>43822</v>
      </c>
      <c r="F26">
        <v>8.61</v>
      </c>
      <c r="G26">
        <v>8.6199999999999992</v>
      </c>
      <c r="I26" s="84">
        <v>43822</v>
      </c>
      <c r="J26">
        <v>8.61</v>
      </c>
      <c r="K26">
        <v>8.6199999999999992</v>
      </c>
      <c r="L26">
        <v>8.6</v>
      </c>
      <c r="M26">
        <v>8.64</v>
      </c>
      <c r="N26">
        <v>8.61</v>
      </c>
      <c r="O26">
        <v>8.7200000000000006</v>
      </c>
    </row>
    <row r="27" spans="5:15" x14ac:dyDescent="0.35">
      <c r="E27" s="84">
        <v>43823</v>
      </c>
      <c r="F27">
        <v>8.6300000000000008</v>
      </c>
      <c r="G27">
        <v>8.6</v>
      </c>
      <c r="I27" s="84">
        <v>43823</v>
      </c>
      <c r="J27">
        <v>8.6300000000000008</v>
      </c>
      <c r="K27">
        <v>8.6</v>
      </c>
      <c r="L27">
        <v>8.64</v>
      </c>
      <c r="M27">
        <v>8.61</v>
      </c>
      <c r="N27">
        <v>8.7200000000000006</v>
      </c>
      <c r="O27">
        <v>8.64</v>
      </c>
    </row>
    <row r="28" spans="5:15" x14ac:dyDescent="0.35">
      <c r="E28" s="84">
        <v>43825</v>
      </c>
      <c r="F28">
        <v>8.6</v>
      </c>
      <c r="G28">
        <v>8.64</v>
      </c>
      <c r="I28" s="84">
        <v>43825</v>
      </c>
      <c r="J28">
        <v>8.6</v>
      </c>
      <c r="K28">
        <v>8.64</v>
      </c>
      <c r="L28">
        <v>8.61</v>
      </c>
      <c r="M28">
        <v>8.7200000000000006</v>
      </c>
      <c r="N28">
        <v>8.64</v>
      </c>
    </row>
    <row r="29" spans="5:15" x14ac:dyDescent="0.35">
      <c r="E29" s="84">
        <v>43826</v>
      </c>
      <c r="F29">
        <v>8.64</v>
      </c>
      <c r="G29">
        <v>8.61</v>
      </c>
      <c r="I29" s="84">
        <v>43826</v>
      </c>
      <c r="J29">
        <v>8.64</v>
      </c>
      <c r="K29">
        <v>8.61</v>
      </c>
      <c r="L29">
        <v>8.7200000000000006</v>
      </c>
      <c r="M29">
        <v>8.64</v>
      </c>
    </row>
    <row r="30" spans="5:15" x14ac:dyDescent="0.35">
      <c r="E30" s="84">
        <v>43829</v>
      </c>
      <c r="F30">
        <v>8.6199999999999992</v>
      </c>
      <c r="G30">
        <v>8.7200000000000006</v>
      </c>
      <c r="I30" s="84">
        <v>43829</v>
      </c>
      <c r="J30">
        <v>8.6199999999999992</v>
      </c>
      <c r="K30">
        <v>8.7200000000000006</v>
      </c>
      <c r="L30">
        <v>8.64</v>
      </c>
    </row>
    <row r="31" spans="5:15" x14ac:dyDescent="0.35">
      <c r="E31" s="84">
        <v>43830</v>
      </c>
      <c r="F31">
        <v>8.69</v>
      </c>
      <c r="G31">
        <v>8.64</v>
      </c>
      <c r="I31" s="84">
        <v>43830</v>
      </c>
      <c r="J31">
        <v>8.69</v>
      </c>
      <c r="K31">
        <v>8.64</v>
      </c>
    </row>
    <row r="41" spans="5:32" x14ac:dyDescent="0.35">
      <c r="O41" t="s">
        <v>0</v>
      </c>
      <c r="P41" s="85" t="s">
        <v>5</v>
      </c>
      <c r="Q41" s="85" t="s">
        <v>5</v>
      </c>
    </row>
    <row r="42" spans="5:32" x14ac:dyDescent="0.35">
      <c r="O42" t="s">
        <v>305</v>
      </c>
      <c r="P42" s="85" t="s">
        <v>302</v>
      </c>
      <c r="Q42" s="85" t="s">
        <v>303</v>
      </c>
    </row>
    <row r="45" spans="5:32" x14ac:dyDescent="0.35">
      <c r="L45">
        <v>8.51</v>
      </c>
      <c r="O45" s="2"/>
    </row>
    <row r="46" spans="5:32" x14ac:dyDescent="0.35">
      <c r="K46">
        <v>8.51</v>
      </c>
      <c r="L46">
        <v>8.5</v>
      </c>
      <c r="O46" s="2"/>
    </row>
    <row r="47" spans="5:32" x14ac:dyDescent="0.35">
      <c r="E47" t="s">
        <v>0</v>
      </c>
      <c r="F47" t="s">
        <v>5</v>
      </c>
      <c r="G47" t="s">
        <v>5</v>
      </c>
      <c r="J47">
        <v>8.51</v>
      </c>
      <c r="K47">
        <v>8.5</v>
      </c>
      <c r="L47">
        <v>8.5299999999999994</v>
      </c>
      <c r="Y47" s="260" t="s">
        <v>315</v>
      </c>
      <c r="Z47" s="260"/>
      <c r="AA47" s="260" t="s">
        <v>316</v>
      </c>
      <c r="AB47" s="260"/>
      <c r="AC47" s="260"/>
      <c r="AD47" s="260"/>
      <c r="AE47" s="260"/>
    </row>
    <row r="48" spans="5:32" ht="29" x14ac:dyDescent="0.35">
      <c r="E48" t="s">
        <v>305</v>
      </c>
      <c r="F48" t="s">
        <v>302</v>
      </c>
      <c r="G48" t="s">
        <v>303</v>
      </c>
      <c r="I48">
        <v>8.51</v>
      </c>
      <c r="J48">
        <v>8.5</v>
      </c>
      <c r="K48">
        <v>8.5299999999999994</v>
      </c>
      <c r="L48">
        <v>8.5</v>
      </c>
      <c r="O48" s="87"/>
      <c r="P48" s="86" t="s">
        <v>302</v>
      </c>
      <c r="Q48" s="86" t="s">
        <v>303</v>
      </c>
      <c r="R48" s="86" t="s">
        <v>303</v>
      </c>
      <c r="S48" s="86" t="s">
        <v>303</v>
      </c>
      <c r="T48" s="86" t="s">
        <v>303</v>
      </c>
      <c r="U48" s="86" t="s">
        <v>303</v>
      </c>
      <c r="V48" s="86" t="s">
        <v>303</v>
      </c>
      <c r="X48" s="89" t="s">
        <v>5</v>
      </c>
      <c r="Y48" s="90" t="s">
        <v>314</v>
      </c>
      <c r="Z48" s="91" t="s">
        <v>317</v>
      </c>
      <c r="AA48" s="260" t="s">
        <v>317</v>
      </c>
      <c r="AB48" s="260"/>
      <c r="AC48" s="260"/>
      <c r="AD48" s="260"/>
      <c r="AE48" s="260"/>
      <c r="AF48" s="1"/>
    </row>
    <row r="49" spans="5:32" x14ac:dyDescent="0.35">
      <c r="E49" t="s">
        <v>306</v>
      </c>
      <c r="H49">
        <v>8.51</v>
      </c>
      <c r="I49">
        <v>8.5</v>
      </c>
      <c r="J49">
        <v>8.5299999999999994</v>
      </c>
      <c r="K49">
        <v>8.5</v>
      </c>
      <c r="L49">
        <v>8.56</v>
      </c>
      <c r="O49" t="s">
        <v>306</v>
      </c>
      <c r="P49" s="86" t="s">
        <v>307</v>
      </c>
      <c r="Q49" s="86" t="s">
        <v>307</v>
      </c>
      <c r="R49" s="86" t="s">
        <v>308</v>
      </c>
      <c r="S49" s="86" t="s">
        <v>309</v>
      </c>
      <c r="T49" s="86" t="s">
        <v>310</v>
      </c>
      <c r="U49" s="86" t="s">
        <v>311</v>
      </c>
      <c r="V49" s="86" t="s">
        <v>312</v>
      </c>
      <c r="X49" s="96"/>
      <c r="Y49" s="97" t="s">
        <v>307</v>
      </c>
      <c r="Z49" s="98" t="s">
        <v>307</v>
      </c>
      <c r="AA49" s="98" t="s">
        <v>308</v>
      </c>
      <c r="AB49" s="98" t="s">
        <v>309</v>
      </c>
      <c r="AC49" s="98" t="s">
        <v>310</v>
      </c>
      <c r="AD49" s="98" t="s">
        <v>311</v>
      </c>
      <c r="AE49" s="98" t="s">
        <v>312</v>
      </c>
      <c r="AF49" s="1"/>
    </row>
    <row r="50" spans="5:32" x14ac:dyDescent="0.35">
      <c r="E50" s="82">
        <v>43802</v>
      </c>
      <c r="F50">
        <v>8.52</v>
      </c>
      <c r="G50">
        <v>8.51</v>
      </c>
      <c r="H50">
        <v>8.5</v>
      </c>
      <c r="I50">
        <v>8.5299999999999994</v>
      </c>
      <c r="J50">
        <v>8.5</v>
      </c>
      <c r="K50">
        <v>8.56</v>
      </c>
      <c r="L50">
        <v>8.5399999999999991</v>
      </c>
      <c r="O50" s="82">
        <v>43802</v>
      </c>
      <c r="P50" s="85">
        <v>8.52</v>
      </c>
      <c r="Q50" s="85">
        <v>8.51</v>
      </c>
      <c r="R50" s="85">
        <v>8.5</v>
      </c>
      <c r="S50" s="85">
        <v>8.5299999999999994</v>
      </c>
      <c r="T50" s="85">
        <v>8.5</v>
      </c>
      <c r="U50" s="85">
        <v>8.56</v>
      </c>
      <c r="V50" s="85">
        <v>8.5399999999999991</v>
      </c>
      <c r="X50" s="88">
        <v>43777</v>
      </c>
      <c r="Y50" s="94">
        <v>8.75</v>
      </c>
      <c r="Z50" s="92">
        <v>8.83</v>
      </c>
      <c r="AA50" s="92">
        <v>8.85</v>
      </c>
      <c r="AB50" s="92">
        <v>8.7899999999999991</v>
      </c>
      <c r="AC50" s="92">
        <v>8.65</v>
      </c>
      <c r="AD50" s="92">
        <v>8.67</v>
      </c>
      <c r="AE50" s="93">
        <v>8.66</v>
      </c>
    </row>
    <row r="51" spans="5:32" x14ac:dyDescent="0.35">
      <c r="E51" s="82">
        <v>43803</v>
      </c>
      <c r="F51">
        <v>8.51</v>
      </c>
      <c r="G51">
        <v>8.5</v>
      </c>
      <c r="H51">
        <v>8.5299999999999994</v>
      </c>
      <c r="I51">
        <v>8.5</v>
      </c>
      <c r="J51">
        <v>8.56</v>
      </c>
      <c r="K51">
        <v>8.5399999999999991</v>
      </c>
      <c r="L51">
        <v>8.5399999999999991</v>
      </c>
      <c r="O51" s="82">
        <v>43803</v>
      </c>
      <c r="P51" s="85">
        <v>8.51</v>
      </c>
      <c r="Q51" s="85">
        <v>8.5</v>
      </c>
      <c r="R51" s="85">
        <v>8.5299999999999994</v>
      </c>
      <c r="S51" s="85">
        <v>8.5</v>
      </c>
      <c r="T51" s="85">
        <v>8.56</v>
      </c>
      <c r="U51" s="85">
        <v>8.5399999999999991</v>
      </c>
      <c r="V51" s="85">
        <v>8.5399999999999991</v>
      </c>
      <c r="X51" s="88">
        <v>43780</v>
      </c>
      <c r="Y51" s="94">
        <v>8.84</v>
      </c>
      <c r="Z51" s="92">
        <v>8.85</v>
      </c>
      <c r="AA51" s="92">
        <v>8.7899999999999991</v>
      </c>
      <c r="AB51" s="92">
        <v>8.65</v>
      </c>
      <c r="AC51" s="92">
        <v>8.67</v>
      </c>
      <c r="AD51" s="93">
        <v>8.66</v>
      </c>
    </row>
    <row r="52" spans="5:32" x14ac:dyDescent="0.35">
      <c r="E52" s="82">
        <v>43804</v>
      </c>
      <c r="F52">
        <v>8.51</v>
      </c>
      <c r="G52">
        <v>8.5299999999999994</v>
      </c>
      <c r="H52">
        <v>8.5</v>
      </c>
      <c r="I52">
        <v>8.56</v>
      </c>
      <c r="J52">
        <v>8.5399999999999991</v>
      </c>
      <c r="K52">
        <v>8.5399999999999991</v>
      </c>
      <c r="L52">
        <v>8.51</v>
      </c>
      <c r="O52" s="82">
        <v>43804</v>
      </c>
      <c r="P52" s="85">
        <v>8.51</v>
      </c>
      <c r="Q52" s="85">
        <v>8.5299999999999994</v>
      </c>
      <c r="R52" s="85">
        <v>8.5</v>
      </c>
      <c r="S52" s="85">
        <v>8.56</v>
      </c>
      <c r="T52" s="85">
        <v>8.5399999999999991</v>
      </c>
      <c r="U52" s="85">
        <v>8.5399999999999991</v>
      </c>
      <c r="V52" s="85">
        <v>8.51</v>
      </c>
      <c r="X52" s="88">
        <v>43781</v>
      </c>
      <c r="Y52" s="94">
        <v>8.84</v>
      </c>
      <c r="Z52" s="92">
        <v>8.7899999999999991</v>
      </c>
      <c r="AA52" s="92">
        <v>8.65</v>
      </c>
      <c r="AB52" s="92">
        <v>8.67</v>
      </c>
      <c r="AC52" s="93">
        <v>8.66</v>
      </c>
    </row>
    <row r="53" spans="5:32" x14ac:dyDescent="0.35">
      <c r="E53" s="82">
        <v>43805</v>
      </c>
      <c r="F53">
        <v>8.51</v>
      </c>
      <c r="G53">
        <v>8.5</v>
      </c>
      <c r="H53">
        <v>8.56</v>
      </c>
      <c r="I53">
        <v>8.5399999999999991</v>
      </c>
      <c r="J53">
        <v>8.5399999999999991</v>
      </c>
      <c r="K53">
        <v>8.51</v>
      </c>
      <c r="L53">
        <v>8.5399999999999991</v>
      </c>
      <c r="O53" s="82">
        <v>43805</v>
      </c>
      <c r="P53" s="85">
        <v>8.51</v>
      </c>
      <c r="Q53" s="85">
        <v>8.5</v>
      </c>
      <c r="R53" s="85">
        <v>8.56</v>
      </c>
      <c r="S53" s="85">
        <v>8.5399999999999991</v>
      </c>
      <c r="T53" s="85">
        <v>8.5399999999999991</v>
      </c>
      <c r="U53" s="85">
        <v>8.51</v>
      </c>
      <c r="V53" s="85">
        <v>8.5399999999999991</v>
      </c>
      <c r="X53" s="88">
        <v>43782</v>
      </c>
      <c r="Y53" s="94">
        <v>8.7899999999999991</v>
      </c>
      <c r="Z53" s="92">
        <v>8.65</v>
      </c>
      <c r="AA53" s="92">
        <v>8.67</v>
      </c>
      <c r="AB53" s="93">
        <v>8.66</v>
      </c>
    </row>
    <row r="54" spans="5:32" x14ac:dyDescent="0.35">
      <c r="E54" s="82">
        <v>43808</v>
      </c>
      <c r="F54">
        <v>8.51</v>
      </c>
      <c r="G54">
        <v>8.56</v>
      </c>
      <c r="H54">
        <v>8.5399999999999991</v>
      </c>
      <c r="I54">
        <v>8.5399999999999991</v>
      </c>
      <c r="J54">
        <v>8.51</v>
      </c>
      <c r="K54">
        <v>8.5399999999999991</v>
      </c>
      <c r="L54">
        <v>8.52</v>
      </c>
      <c r="O54" s="82">
        <v>43808</v>
      </c>
      <c r="P54" s="85">
        <v>8.51</v>
      </c>
      <c r="Q54" s="85">
        <v>8.56</v>
      </c>
      <c r="R54" s="85">
        <v>8.5399999999999991</v>
      </c>
      <c r="S54" s="85">
        <v>8.5399999999999991</v>
      </c>
      <c r="T54" s="85">
        <v>8.51</v>
      </c>
      <c r="U54" s="85">
        <v>8.5399999999999991</v>
      </c>
      <c r="V54" s="85">
        <v>8.52</v>
      </c>
      <c r="X54" s="88">
        <v>43783</v>
      </c>
      <c r="Y54" s="94">
        <v>8.66</v>
      </c>
      <c r="Z54" s="92">
        <v>8.67</v>
      </c>
      <c r="AA54" s="93">
        <v>8.66</v>
      </c>
    </row>
    <row r="55" spans="5:32" x14ac:dyDescent="0.35">
      <c r="E55" s="82">
        <v>43809</v>
      </c>
      <c r="F55">
        <v>8.5299999999999994</v>
      </c>
      <c r="G55">
        <v>8.5399999999999991</v>
      </c>
      <c r="H55">
        <v>8.5399999999999991</v>
      </c>
      <c r="I55">
        <v>8.51</v>
      </c>
      <c r="J55">
        <v>8.5399999999999991</v>
      </c>
      <c r="K55">
        <v>8.52</v>
      </c>
      <c r="L55">
        <v>8.5500000000000007</v>
      </c>
      <c r="O55" s="82">
        <v>43809</v>
      </c>
      <c r="P55" s="85">
        <v>8.5299999999999994</v>
      </c>
      <c r="Q55" s="85">
        <v>8.5399999999999991</v>
      </c>
      <c r="R55" s="85">
        <v>8.5399999999999991</v>
      </c>
      <c r="S55" s="85">
        <v>8.51</v>
      </c>
      <c r="T55" s="85">
        <v>8.5399999999999991</v>
      </c>
      <c r="U55" s="85">
        <v>8.52</v>
      </c>
      <c r="V55" s="85">
        <v>8.5500000000000007</v>
      </c>
      <c r="X55" s="88">
        <v>43784</v>
      </c>
      <c r="Y55" s="95">
        <v>8.68</v>
      </c>
      <c r="Z55" s="93">
        <v>8.66</v>
      </c>
    </row>
    <row r="56" spans="5:32" x14ac:dyDescent="0.35">
      <c r="E56" s="82">
        <v>43810</v>
      </c>
      <c r="F56">
        <v>8.5299999999999994</v>
      </c>
      <c r="G56">
        <v>8.5399999999999991</v>
      </c>
      <c r="H56">
        <v>8.51</v>
      </c>
      <c r="I56">
        <v>8.5399999999999991</v>
      </c>
      <c r="J56">
        <v>8.52</v>
      </c>
      <c r="K56">
        <v>8.5500000000000007</v>
      </c>
      <c r="L56">
        <v>8.64</v>
      </c>
      <c r="O56" s="82">
        <v>43810</v>
      </c>
      <c r="P56" s="85">
        <v>8.5299999999999994</v>
      </c>
      <c r="Q56" s="85">
        <v>8.5399999999999991</v>
      </c>
      <c r="R56" s="85">
        <v>8.51</v>
      </c>
      <c r="S56" s="85">
        <v>8.5399999999999991</v>
      </c>
      <c r="T56" s="85">
        <v>8.52</v>
      </c>
      <c r="U56" s="85">
        <v>8.5500000000000007</v>
      </c>
      <c r="V56" s="85">
        <v>8.64</v>
      </c>
    </row>
    <row r="57" spans="5:32" x14ac:dyDescent="0.35">
      <c r="E57" s="82">
        <v>43811</v>
      </c>
      <c r="F57">
        <v>8.5299999999999994</v>
      </c>
      <c r="G57">
        <v>8.51</v>
      </c>
      <c r="H57">
        <v>8.5399999999999991</v>
      </c>
      <c r="I57">
        <v>8.52</v>
      </c>
      <c r="J57">
        <v>8.5500000000000007</v>
      </c>
      <c r="K57">
        <v>8.64</v>
      </c>
      <c r="L57">
        <v>8.6999999999999993</v>
      </c>
      <c r="O57" s="82">
        <v>43811</v>
      </c>
      <c r="P57" s="85">
        <v>8.5299999999999994</v>
      </c>
      <c r="Q57" s="85">
        <v>8.51</v>
      </c>
      <c r="R57" s="85">
        <v>8.5399999999999991</v>
      </c>
      <c r="S57" s="85">
        <v>8.52</v>
      </c>
      <c r="T57" s="85">
        <v>8.5500000000000007</v>
      </c>
      <c r="U57" s="85">
        <v>8.64</v>
      </c>
      <c r="V57" s="85">
        <v>8.6999999999999993</v>
      </c>
    </row>
    <row r="58" spans="5:32" ht="29" x14ac:dyDescent="0.35">
      <c r="E58" s="82">
        <v>43812</v>
      </c>
      <c r="F58">
        <v>8.5299999999999994</v>
      </c>
      <c r="G58">
        <v>8.5399999999999991</v>
      </c>
      <c r="H58">
        <v>8.52</v>
      </c>
      <c r="I58">
        <v>8.5500000000000007</v>
      </c>
      <c r="J58">
        <v>8.64</v>
      </c>
      <c r="K58">
        <v>8.6999999999999993</v>
      </c>
      <c r="L58">
        <v>8.6199999999999992</v>
      </c>
      <c r="O58" s="82">
        <v>43812</v>
      </c>
      <c r="P58" s="85">
        <v>8.5299999999999994</v>
      </c>
      <c r="Q58" s="85">
        <v>8.5399999999999991</v>
      </c>
      <c r="R58" s="85">
        <v>8.52</v>
      </c>
      <c r="S58" s="85">
        <v>8.5500000000000007</v>
      </c>
      <c r="T58" s="85">
        <v>8.64</v>
      </c>
      <c r="U58" s="85">
        <v>8.6999999999999993</v>
      </c>
      <c r="V58" s="85">
        <v>8.6199999999999992</v>
      </c>
      <c r="X58" s="89" t="s">
        <v>5</v>
      </c>
      <c r="Y58" s="90"/>
      <c r="Z58" s="102" t="s">
        <v>318</v>
      </c>
      <c r="AA58" s="261" t="s">
        <v>319</v>
      </c>
      <c r="AB58" s="261"/>
      <c r="AC58" s="261"/>
      <c r="AD58" s="261"/>
      <c r="AE58" s="261"/>
    </row>
    <row r="59" spans="5:32" x14ac:dyDescent="0.35">
      <c r="E59" s="82">
        <v>43815</v>
      </c>
      <c r="F59">
        <v>8.5399999999999991</v>
      </c>
      <c r="G59">
        <v>8.52</v>
      </c>
      <c r="H59">
        <v>8.5500000000000007</v>
      </c>
      <c r="I59">
        <v>8.64</v>
      </c>
      <c r="J59">
        <v>8.6999999999999993</v>
      </c>
      <c r="K59">
        <v>8.6199999999999992</v>
      </c>
      <c r="L59">
        <v>8.6199999999999992</v>
      </c>
      <c r="O59" s="82">
        <v>43815</v>
      </c>
      <c r="P59" s="85">
        <v>8.5399999999999991</v>
      </c>
      <c r="Q59" s="85">
        <v>8.52</v>
      </c>
      <c r="R59" s="85">
        <v>8.5500000000000007</v>
      </c>
      <c r="S59" s="85">
        <v>8.64</v>
      </c>
      <c r="T59" s="85">
        <v>8.6999999999999993</v>
      </c>
      <c r="U59" s="85">
        <v>8.6199999999999992</v>
      </c>
      <c r="V59" s="85">
        <v>8.6199999999999992</v>
      </c>
      <c r="X59" s="96"/>
      <c r="Y59" s="97"/>
      <c r="Z59" s="98" t="s">
        <v>307</v>
      </c>
      <c r="AA59" s="98" t="s">
        <v>308</v>
      </c>
      <c r="AB59" s="98" t="s">
        <v>309</v>
      </c>
      <c r="AC59" s="98" t="s">
        <v>310</v>
      </c>
      <c r="AD59" s="98" t="s">
        <v>311</v>
      </c>
      <c r="AE59" s="98" t="s">
        <v>312</v>
      </c>
    </row>
    <row r="60" spans="5:32" x14ac:dyDescent="0.35">
      <c r="E60" s="82">
        <v>43816</v>
      </c>
      <c r="F60">
        <v>8.5299999999999994</v>
      </c>
      <c r="G60">
        <v>8.5500000000000007</v>
      </c>
      <c r="H60">
        <v>8.64</v>
      </c>
      <c r="I60">
        <v>8.6999999999999993</v>
      </c>
      <c r="J60">
        <v>8.6199999999999992</v>
      </c>
      <c r="K60">
        <v>8.6199999999999992</v>
      </c>
      <c r="L60">
        <v>8.6</v>
      </c>
      <c r="O60" s="82">
        <v>43816</v>
      </c>
      <c r="P60" s="85">
        <v>8.5299999999999994</v>
      </c>
      <c r="Q60" s="85">
        <v>8.5500000000000007</v>
      </c>
      <c r="R60" s="85">
        <v>8.64</v>
      </c>
      <c r="S60" s="85">
        <v>8.6999999999999993</v>
      </c>
      <c r="T60" s="85">
        <v>8.6199999999999992</v>
      </c>
      <c r="U60" s="85">
        <v>8.6199999999999992</v>
      </c>
      <c r="V60" s="85">
        <v>8.6</v>
      </c>
      <c r="X60" s="88">
        <v>43777</v>
      </c>
      <c r="Y60" s="94"/>
      <c r="Z60" s="99">
        <f t="shared" ref="Z60:AE60" si="0">(Z50-$Y50)/$Y50*100</f>
        <v>0.91428571428571503</v>
      </c>
      <c r="AA60" s="99">
        <f t="shared" si="0"/>
        <v>1.1428571428571388</v>
      </c>
      <c r="AB60" s="99">
        <f t="shared" si="0"/>
        <v>0.45714285714284736</v>
      </c>
      <c r="AC60" s="99">
        <f t="shared" si="0"/>
        <v>-1.1428571428571388</v>
      </c>
      <c r="AD60" s="99">
        <f t="shared" si="0"/>
        <v>-0.91428571428571503</v>
      </c>
      <c r="AE60" s="100">
        <f t="shared" si="0"/>
        <v>-1.0285714285714269</v>
      </c>
    </row>
    <row r="61" spans="5:32" x14ac:dyDescent="0.35">
      <c r="E61" s="82">
        <v>43817</v>
      </c>
      <c r="F61">
        <v>8.5500000000000007</v>
      </c>
      <c r="G61">
        <v>8.64</v>
      </c>
      <c r="H61">
        <v>8.6999999999999993</v>
      </c>
      <c r="I61">
        <v>8.6199999999999992</v>
      </c>
      <c r="J61">
        <v>8.6199999999999992</v>
      </c>
      <c r="K61">
        <v>8.6</v>
      </c>
      <c r="L61">
        <v>8.64</v>
      </c>
      <c r="O61" s="82">
        <v>43817</v>
      </c>
      <c r="P61" s="85">
        <v>8.5500000000000007</v>
      </c>
      <c r="Q61" s="85">
        <v>8.64</v>
      </c>
      <c r="R61" s="85">
        <v>8.6999999999999993</v>
      </c>
      <c r="S61" s="85">
        <v>8.6199999999999992</v>
      </c>
      <c r="T61" s="85">
        <v>8.6199999999999992</v>
      </c>
      <c r="U61" s="85">
        <v>8.6</v>
      </c>
      <c r="V61" s="85">
        <v>8.64</v>
      </c>
      <c r="X61" s="88">
        <v>43780</v>
      </c>
      <c r="Y61" s="94"/>
      <c r="Z61" s="99">
        <f t="shared" ref="Z61:AA65" si="1">(Z51-$Y51)/$Y51*100</f>
        <v>0.11312217194569894</v>
      </c>
      <c r="AA61" s="99">
        <f t="shared" si="1"/>
        <v>-0.56561085972851488</v>
      </c>
      <c r="AB61" s="99">
        <f>(AB51-$Y51)/$Y51</f>
        <v>-2.1493212669683202E-2</v>
      </c>
      <c r="AC61" s="99">
        <f t="shared" ref="AC61:AC62" si="2">(AC51-$Y51)/$Y51*100</f>
        <v>-1.9230769230769222</v>
      </c>
      <c r="AD61" s="100">
        <f>(AD51-$Y51)/$Y51*100</f>
        <v>-2.0361990950226212</v>
      </c>
      <c r="AE61" s="101"/>
    </row>
    <row r="62" spans="5:32" x14ac:dyDescent="0.35">
      <c r="E62" s="82">
        <v>43818</v>
      </c>
      <c r="F62">
        <v>8.64</v>
      </c>
      <c r="G62">
        <v>8.6999999999999993</v>
      </c>
      <c r="H62">
        <v>8.6199999999999992</v>
      </c>
      <c r="I62">
        <v>8.6199999999999992</v>
      </c>
      <c r="J62">
        <v>8.6</v>
      </c>
      <c r="K62">
        <v>8.64</v>
      </c>
      <c r="L62">
        <v>8.61</v>
      </c>
      <c r="O62" s="82">
        <v>43818</v>
      </c>
      <c r="P62" s="85">
        <v>8.64</v>
      </c>
      <c r="Q62" s="85">
        <v>8.6999999999999993</v>
      </c>
      <c r="R62" s="85">
        <v>8.6199999999999992</v>
      </c>
      <c r="S62" s="85">
        <v>8.6199999999999992</v>
      </c>
      <c r="T62" s="85">
        <v>8.6</v>
      </c>
      <c r="U62" s="85">
        <v>8.64</v>
      </c>
      <c r="V62" s="85">
        <v>8.61</v>
      </c>
      <c r="X62" s="88">
        <v>43781</v>
      </c>
      <c r="Y62" s="94"/>
      <c r="Z62" s="99">
        <f t="shared" si="1"/>
        <v>-0.56561085972851488</v>
      </c>
      <c r="AA62" s="99">
        <f t="shared" si="1"/>
        <v>-2.1493212669683204</v>
      </c>
      <c r="AB62" s="99">
        <f>(AB52-$Y52)/$Y52</f>
        <v>-1.9230769230769221E-2</v>
      </c>
      <c r="AC62" s="100">
        <f t="shared" si="2"/>
        <v>-2.0361990950226212</v>
      </c>
      <c r="AD62" s="101"/>
      <c r="AE62" s="101"/>
    </row>
    <row r="63" spans="5:32" x14ac:dyDescent="0.35">
      <c r="E63" s="82">
        <v>43819</v>
      </c>
      <c r="F63">
        <v>8.76</v>
      </c>
      <c r="G63">
        <v>8.6199999999999992</v>
      </c>
      <c r="H63">
        <v>8.6199999999999992</v>
      </c>
      <c r="I63">
        <v>8.6</v>
      </c>
      <c r="J63">
        <v>8.64</v>
      </c>
      <c r="K63">
        <v>8.61</v>
      </c>
      <c r="L63">
        <v>8.7200000000000006</v>
      </c>
      <c r="O63" s="82">
        <v>43819</v>
      </c>
      <c r="P63" s="85">
        <v>8.76</v>
      </c>
      <c r="Q63" s="85">
        <v>8.6199999999999992</v>
      </c>
      <c r="R63" s="85">
        <v>8.6199999999999992</v>
      </c>
      <c r="S63" s="85">
        <v>8.6</v>
      </c>
      <c r="T63" s="85">
        <v>8.64</v>
      </c>
      <c r="U63" s="85">
        <v>8.61</v>
      </c>
      <c r="V63" s="85">
        <v>8.7200000000000006</v>
      </c>
      <c r="X63" s="88">
        <v>43782</v>
      </c>
      <c r="Y63" s="94"/>
      <c r="Z63" s="99">
        <f t="shared" si="1"/>
        <v>-1.5927189988623298</v>
      </c>
      <c r="AA63" s="99">
        <f t="shared" si="1"/>
        <v>-1.3651877133105714</v>
      </c>
      <c r="AB63" s="100">
        <f>(AB53-$Y53)/$Y53</f>
        <v>-1.4789533560864506E-2</v>
      </c>
      <c r="AC63" s="101"/>
      <c r="AD63" s="101"/>
      <c r="AE63" s="101"/>
    </row>
    <row r="64" spans="5:32" x14ac:dyDescent="0.35">
      <c r="E64" s="82">
        <v>43822</v>
      </c>
      <c r="F64">
        <v>8.61</v>
      </c>
      <c r="G64">
        <v>8.6199999999999992</v>
      </c>
      <c r="H64">
        <v>8.6</v>
      </c>
      <c r="I64">
        <v>8.64</v>
      </c>
      <c r="J64">
        <v>8.61</v>
      </c>
      <c r="K64">
        <v>8.7200000000000006</v>
      </c>
      <c r="L64">
        <v>8.64</v>
      </c>
      <c r="O64" s="82">
        <v>43822</v>
      </c>
      <c r="P64" s="85">
        <v>8.61</v>
      </c>
      <c r="Q64" s="85">
        <v>8.6199999999999992</v>
      </c>
      <c r="R64" s="85">
        <v>8.6</v>
      </c>
      <c r="S64" s="85">
        <v>8.64</v>
      </c>
      <c r="T64" s="85">
        <v>8.61</v>
      </c>
      <c r="U64" s="85">
        <v>8.7200000000000006</v>
      </c>
      <c r="V64" s="85">
        <v>8.64</v>
      </c>
      <c r="X64" s="88">
        <v>43783</v>
      </c>
      <c r="Y64" s="94"/>
      <c r="Z64" s="99">
        <f t="shared" si="1"/>
        <v>0.11547344110854256</v>
      </c>
      <c r="AA64" s="100">
        <f t="shared" si="1"/>
        <v>0</v>
      </c>
      <c r="AB64" s="101"/>
      <c r="AC64" s="101"/>
      <c r="AD64" s="101"/>
      <c r="AE64" s="101"/>
    </row>
    <row r="65" spans="5:31" x14ac:dyDescent="0.35">
      <c r="E65" s="82">
        <v>43823</v>
      </c>
      <c r="F65">
        <v>8.6300000000000008</v>
      </c>
      <c r="G65">
        <v>8.6</v>
      </c>
      <c r="H65">
        <v>8.64</v>
      </c>
      <c r="I65">
        <v>8.61</v>
      </c>
      <c r="J65">
        <v>8.7200000000000006</v>
      </c>
      <c r="K65">
        <v>8.64</v>
      </c>
      <c r="O65" s="82">
        <v>43823</v>
      </c>
      <c r="P65" s="85">
        <v>8.6300000000000008</v>
      </c>
      <c r="Q65" s="85">
        <v>8.6</v>
      </c>
      <c r="R65" s="85">
        <v>8.64</v>
      </c>
      <c r="S65" s="85">
        <v>8.61</v>
      </c>
      <c r="T65" s="85">
        <v>8.7200000000000006</v>
      </c>
      <c r="U65" s="85">
        <v>8.64</v>
      </c>
      <c r="X65" s="88">
        <v>43784</v>
      </c>
      <c r="Y65" s="95"/>
      <c r="Z65" s="100">
        <f t="shared" si="1"/>
        <v>-0.23041474654377389</v>
      </c>
      <c r="AA65" s="101"/>
      <c r="AB65" s="101"/>
      <c r="AC65" s="101"/>
      <c r="AD65" s="101"/>
      <c r="AE65" s="101"/>
    </row>
    <row r="66" spans="5:31" x14ac:dyDescent="0.35">
      <c r="E66" s="82">
        <v>43825</v>
      </c>
      <c r="F66">
        <v>8.6</v>
      </c>
      <c r="G66">
        <v>8.64</v>
      </c>
      <c r="H66">
        <v>8.61</v>
      </c>
      <c r="I66">
        <v>8.7200000000000006</v>
      </c>
      <c r="J66">
        <v>8.64</v>
      </c>
      <c r="O66" s="82">
        <v>43825</v>
      </c>
      <c r="P66" s="85">
        <v>8.6</v>
      </c>
      <c r="Q66" s="85">
        <v>8.64</v>
      </c>
      <c r="R66" s="85">
        <v>8.61</v>
      </c>
      <c r="S66" s="85">
        <v>8.7200000000000006</v>
      </c>
      <c r="T66" s="85">
        <v>8.64</v>
      </c>
    </row>
    <row r="67" spans="5:31" x14ac:dyDescent="0.35">
      <c r="E67" s="82">
        <v>43826</v>
      </c>
      <c r="F67">
        <v>8.64</v>
      </c>
      <c r="G67">
        <v>8.61</v>
      </c>
      <c r="H67">
        <v>8.7200000000000006</v>
      </c>
      <c r="I67">
        <v>8.64</v>
      </c>
      <c r="O67" s="82">
        <v>43826</v>
      </c>
      <c r="P67" s="85">
        <v>8.64</v>
      </c>
      <c r="Q67" s="85">
        <v>8.61</v>
      </c>
      <c r="R67" s="85">
        <v>8.7200000000000006</v>
      </c>
      <c r="S67" s="85">
        <v>8.64</v>
      </c>
    </row>
    <row r="68" spans="5:31" x14ac:dyDescent="0.35">
      <c r="E68" s="82">
        <v>43829</v>
      </c>
      <c r="F68">
        <v>8.6199999999999992</v>
      </c>
      <c r="G68">
        <v>8.7200000000000006</v>
      </c>
      <c r="H68">
        <v>8.64</v>
      </c>
      <c r="O68" s="82">
        <v>43829</v>
      </c>
      <c r="P68" s="85">
        <v>8.6199999999999992</v>
      </c>
      <c r="Q68" s="85">
        <v>8.7200000000000006</v>
      </c>
      <c r="R68" s="85">
        <v>8.64</v>
      </c>
    </row>
    <row r="69" spans="5:31" x14ac:dyDescent="0.35">
      <c r="E69" s="82">
        <v>43830</v>
      </c>
      <c r="F69">
        <v>8.69</v>
      </c>
      <c r="G69">
        <v>8.64</v>
      </c>
      <c r="O69" s="82">
        <v>43830</v>
      </c>
      <c r="P69" s="85">
        <v>8.69</v>
      </c>
      <c r="Q69" s="85">
        <v>8.64</v>
      </c>
      <c r="R69" s="85" t="s">
        <v>313</v>
      </c>
    </row>
  </sheetData>
  <mergeCells count="4">
    <mergeCell ref="AA47:AE47"/>
    <mergeCell ref="Y47:Z47"/>
    <mergeCell ref="AA48:AE48"/>
    <mergeCell ref="AA58:AE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355B-0BCC-4373-9FC5-E213F1740F6F}">
  <dimension ref="D5:H16"/>
  <sheetViews>
    <sheetView showGridLines="0" zoomScale="115" zoomScaleNormal="115" workbookViewId="0">
      <selection activeCell="L22" sqref="L22"/>
    </sheetView>
  </sheetViews>
  <sheetFormatPr defaultRowHeight="14.5" x14ac:dyDescent="0.35"/>
  <cols>
    <col min="4" max="4" width="5.81640625" style="24" customWidth="1"/>
    <col min="5" max="5" width="7.90625" style="26" customWidth="1"/>
    <col min="6" max="8" width="11.1796875" style="27" customWidth="1"/>
    <col min="9" max="9" width="2" customWidth="1"/>
  </cols>
  <sheetData>
    <row r="5" spans="4:8" s="19" customFormat="1" x14ac:dyDescent="0.35">
      <c r="D5" s="128"/>
      <c r="E5" s="129"/>
      <c r="F5" s="262" t="s">
        <v>341</v>
      </c>
      <c r="G5" s="262"/>
      <c r="H5" s="262"/>
    </row>
    <row r="6" spans="4:8" s="19" customFormat="1" ht="15" thickBot="1" x14ac:dyDescent="0.4">
      <c r="D6" s="128"/>
      <c r="E6" s="128"/>
      <c r="F6" s="122" t="s">
        <v>344</v>
      </c>
      <c r="G6" s="122" t="s">
        <v>343</v>
      </c>
      <c r="H6" s="122" t="s">
        <v>342</v>
      </c>
    </row>
    <row r="7" spans="4:8" s="19" customFormat="1" ht="14.5" customHeight="1" x14ac:dyDescent="0.35">
      <c r="D7" s="263" t="s">
        <v>340</v>
      </c>
      <c r="E7" s="25" t="s">
        <v>73</v>
      </c>
      <c r="F7" s="135" t="s">
        <v>74</v>
      </c>
      <c r="G7" s="133" t="s">
        <v>76</v>
      </c>
      <c r="H7" s="136" t="s">
        <v>78</v>
      </c>
    </row>
    <row r="8" spans="4:8" s="19" customFormat="1" x14ac:dyDescent="0.35">
      <c r="D8" s="264"/>
      <c r="E8" s="25" t="s">
        <v>72</v>
      </c>
      <c r="F8" s="123" t="s">
        <v>75</v>
      </c>
      <c r="G8" s="125" t="s">
        <v>77</v>
      </c>
      <c r="H8" s="137" t="s">
        <v>78</v>
      </c>
    </row>
    <row r="9" spans="4:8" s="19" customFormat="1" ht="15" thickBot="1" x14ac:dyDescent="0.4">
      <c r="D9" s="265"/>
      <c r="E9" s="25" t="s">
        <v>71</v>
      </c>
      <c r="F9" s="124" t="s">
        <v>75</v>
      </c>
      <c r="G9" s="124" t="s">
        <v>76</v>
      </c>
      <c r="H9" s="138" t="s">
        <v>79</v>
      </c>
    </row>
    <row r="12" spans="4:8" x14ac:dyDescent="0.35">
      <c r="D12" s="128"/>
      <c r="E12" s="129"/>
      <c r="F12" s="262" t="s">
        <v>341</v>
      </c>
      <c r="G12" s="262"/>
      <c r="H12" s="262"/>
    </row>
    <row r="13" spans="4:8" ht="15" thickBot="1" x14ac:dyDescent="0.4">
      <c r="D13" s="128"/>
      <c r="E13" s="128"/>
      <c r="F13" s="130" t="s">
        <v>344</v>
      </c>
      <c r="G13" s="131" t="s">
        <v>343</v>
      </c>
      <c r="H13" s="132" t="s">
        <v>342</v>
      </c>
    </row>
    <row r="14" spans="4:8" ht="15" thickBot="1" x14ac:dyDescent="0.4">
      <c r="D14" s="263" t="s">
        <v>340</v>
      </c>
      <c r="E14" s="134" t="s">
        <v>73</v>
      </c>
      <c r="F14" s="152" t="s">
        <v>74</v>
      </c>
      <c r="G14" s="126" t="s">
        <v>82</v>
      </c>
      <c r="H14" s="153" t="s">
        <v>82</v>
      </c>
    </row>
    <row r="15" spans="4:8" ht="15" thickBot="1" x14ac:dyDescent="0.4">
      <c r="D15" s="264"/>
      <c r="E15" s="134" t="s">
        <v>72</v>
      </c>
      <c r="F15" s="154" t="s">
        <v>80</v>
      </c>
      <c r="G15" s="127" t="s">
        <v>77</v>
      </c>
      <c r="H15" s="153" t="s">
        <v>80</v>
      </c>
    </row>
    <row r="16" spans="4:8" x14ac:dyDescent="0.35">
      <c r="D16" s="265"/>
      <c r="E16" s="134" t="s">
        <v>71</v>
      </c>
      <c r="F16" s="155" t="s">
        <v>81</v>
      </c>
      <c r="G16" s="156" t="s">
        <v>81</v>
      </c>
      <c r="H16" s="157" t="s">
        <v>79</v>
      </c>
    </row>
  </sheetData>
  <mergeCells count="4">
    <mergeCell ref="F5:H5"/>
    <mergeCell ref="D7:D9"/>
    <mergeCell ref="F12:H12"/>
    <mergeCell ref="D14:D1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B013-0238-48AE-AB4F-E6F08789E8BB}">
  <dimension ref="B2:R67"/>
  <sheetViews>
    <sheetView showGridLines="0" topLeftCell="A29" zoomScaleNormal="100" workbookViewId="0">
      <selection activeCell="L51" sqref="L51"/>
    </sheetView>
  </sheetViews>
  <sheetFormatPr defaultRowHeight="14.5" x14ac:dyDescent="0.35"/>
  <cols>
    <col min="1" max="1" width="8.7265625" style="34"/>
    <col min="2" max="2" width="17" style="34" customWidth="1"/>
    <col min="3" max="4" width="6.453125" style="169" customWidth="1"/>
    <col min="5" max="5" width="7.1796875" style="169" customWidth="1"/>
    <col min="6" max="8" width="6.453125" style="169" customWidth="1"/>
    <col min="9" max="9" width="12" style="34" customWidth="1"/>
    <col min="10" max="10" width="1.90625" style="34" customWidth="1"/>
    <col min="11" max="11" width="17" style="34" customWidth="1"/>
    <col min="12" max="13" width="6.453125" style="169" customWidth="1"/>
    <col min="14" max="14" width="7.36328125" style="169" bestFit="1" customWidth="1"/>
    <col min="15" max="17" width="6.453125" style="169" customWidth="1"/>
    <col min="18" max="18" width="12" style="139" customWidth="1"/>
    <col min="19" max="16384" width="8.7265625" style="34"/>
  </cols>
  <sheetData>
    <row r="2" spans="2:18" x14ac:dyDescent="0.35">
      <c r="B2" s="145"/>
    </row>
    <row r="3" spans="2:18" x14ac:dyDescent="0.35">
      <c r="B3" s="145"/>
      <c r="C3" s="170" t="s">
        <v>332</v>
      </c>
      <c r="D3" s="170" t="s">
        <v>333</v>
      </c>
      <c r="E3" s="170" t="s">
        <v>334</v>
      </c>
      <c r="F3" s="170" t="s">
        <v>335</v>
      </c>
      <c r="G3" s="170" t="s">
        <v>336</v>
      </c>
      <c r="H3" s="170" t="s">
        <v>337</v>
      </c>
      <c r="K3" s="145"/>
      <c r="L3" s="170" t="s">
        <v>332</v>
      </c>
      <c r="M3" s="170" t="s">
        <v>333</v>
      </c>
      <c r="N3" s="170" t="s">
        <v>334</v>
      </c>
      <c r="O3" s="170" t="s">
        <v>335</v>
      </c>
      <c r="P3" s="170" t="s">
        <v>336</v>
      </c>
      <c r="Q3" s="170" t="s">
        <v>337</v>
      </c>
      <c r="R3" s="146"/>
    </row>
    <row r="4" spans="2:18" x14ac:dyDescent="0.35">
      <c r="B4" s="145" t="s">
        <v>5</v>
      </c>
      <c r="C4" s="171">
        <v>0.02</v>
      </c>
      <c r="D4" s="171">
        <v>0.03</v>
      </c>
      <c r="E4" s="171">
        <v>0.05</v>
      </c>
      <c r="F4" s="171">
        <v>0.06</v>
      </c>
      <c r="G4" s="171">
        <v>7.0000000000000007E-2</v>
      </c>
      <c r="H4" s="171">
        <v>0.08</v>
      </c>
      <c r="K4" s="145" t="s">
        <v>40</v>
      </c>
      <c r="L4" s="171">
        <v>0.08</v>
      </c>
      <c r="M4" s="171">
        <v>0.08</v>
      </c>
      <c r="N4" s="171">
        <v>0.09</v>
      </c>
      <c r="O4" s="171">
        <v>0.09</v>
      </c>
      <c r="P4" s="171">
        <v>0.09</v>
      </c>
      <c r="Q4" s="171">
        <v>0.1</v>
      </c>
      <c r="R4" s="147"/>
    </row>
    <row r="5" spans="2:18" x14ac:dyDescent="0.35">
      <c r="B5" s="145" t="s">
        <v>8</v>
      </c>
      <c r="C5" s="171">
        <v>0.03</v>
      </c>
      <c r="D5" s="171">
        <v>0.06</v>
      </c>
      <c r="E5" s="171">
        <v>0.08</v>
      </c>
      <c r="F5" s="171">
        <v>0.11</v>
      </c>
      <c r="G5" s="171">
        <v>0.14000000000000001</v>
      </c>
      <c r="H5" s="171">
        <v>0.16</v>
      </c>
      <c r="K5" s="145" t="s">
        <v>43</v>
      </c>
      <c r="L5" s="171">
        <v>-0.01</v>
      </c>
      <c r="M5" s="171">
        <v>0.02</v>
      </c>
      <c r="N5" s="171">
        <v>0.06</v>
      </c>
      <c r="O5" s="171">
        <v>0.09</v>
      </c>
      <c r="P5" s="171">
        <v>0.13</v>
      </c>
      <c r="Q5" s="171">
        <v>0.16</v>
      </c>
      <c r="R5" s="147"/>
    </row>
    <row r="6" spans="2:18" x14ac:dyDescent="0.35">
      <c r="B6" s="145" t="s">
        <v>11</v>
      </c>
      <c r="C6" s="171">
        <v>-0.01</v>
      </c>
      <c r="D6" s="171">
        <v>-0.01</v>
      </c>
      <c r="E6" s="171">
        <v>0</v>
      </c>
      <c r="F6" s="171">
        <v>-0.01</v>
      </c>
      <c r="G6" s="171">
        <v>0</v>
      </c>
      <c r="H6" s="171">
        <v>0</v>
      </c>
      <c r="K6" s="145" t="s">
        <v>46</v>
      </c>
      <c r="L6" s="171">
        <v>0.1</v>
      </c>
      <c r="M6" s="171">
        <v>0.12</v>
      </c>
      <c r="N6" s="171">
        <v>0.14000000000000001</v>
      </c>
      <c r="O6" s="171">
        <v>0.16</v>
      </c>
      <c r="P6" s="171">
        <v>0.18</v>
      </c>
      <c r="Q6" s="171">
        <v>0.21</v>
      </c>
      <c r="R6" s="147"/>
    </row>
    <row r="7" spans="2:18" x14ac:dyDescent="0.35">
      <c r="B7" s="145" t="s">
        <v>14</v>
      </c>
      <c r="C7" s="171">
        <v>0.11</v>
      </c>
      <c r="D7" s="171">
        <v>0.14000000000000001</v>
      </c>
      <c r="E7" s="171">
        <v>0.18</v>
      </c>
      <c r="F7" s="171">
        <v>0.22</v>
      </c>
      <c r="G7" s="171">
        <v>0.26</v>
      </c>
      <c r="H7" s="171">
        <v>0.28999999999999998</v>
      </c>
      <c r="K7" s="145" t="s">
        <v>49</v>
      </c>
      <c r="L7" s="171">
        <v>0.04</v>
      </c>
      <c r="M7" s="171">
        <v>7.0000000000000007E-2</v>
      </c>
      <c r="N7" s="171">
        <v>0.09</v>
      </c>
      <c r="O7" s="171">
        <v>0.12</v>
      </c>
      <c r="P7" s="171">
        <v>0.14000000000000001</v>
      </c>
      <c r="Q7" s="171">
        <v>0.17</v>
      </c>
      <c r="R7" s="147"/>
    </row>
    <row r="8" spans="2:18" x14ac:dyDescent="0.35">
      <c r="B8" s="145" t="s">
        <v>17</v>
      </c>
      <c r="C8" s="171">
        <v>0.01</v>
      </c>
      <c r="D8" s="171">
        <v>0.03</v>
      </c>
      <c r="E8" s="171">
        <v>0.05</v>
      </c>
      <c r="F8" s="171">
        <v>7.0000000000000007E-2</v>
      </c>
      <c r="G8" s="171">
        <v>0.08</v>
      </c>
      <c r="H8" s="171">
        <v>0.1</v>
      </c>
      <c r="K8" s="145" t="s">
        <v>52</v>
      </c>
      <c r="L8" s="171">
        <v>0.03</v>
      </c>
      <c r="M8" s="171">
        <v>-0.01</v>
      </c>
      <c r="N8" s="171">
        <v>-0.04</v>
      </c>
      <c r="O8" s="171">
        <v>-7.0000000000000007E-2</v>
      </c>
      <c r="P8" s="171">
        <v>-0.11</v>
      </c>
      <c r="Q8" s="171">
        <v>-0.15</v>
      </c>
      <c r="R8" s="147"/>
    </row>
    <row r="9" spans="2:18" x14ac:dyDescent="0.35">
      <c r="B9" s="145" t="s">
        <v>20</v>
      </c>
      <c r="C9" s="171">
        <v>0.09</v>
      </c>
      <c r="D9" s="171">
        <v>0.13</v>
      </c>
      <c r="E9" s="171">
        <v>0.18</v>
      </c>
      <c r="F9" s="171">
        <v>0.22</v>
      </c>
      <c r="G9" s="171">
        <v>0.25</v>
      </c>
      <c r="H9" s="171">
        <v>0.3</v>
      </c>
      <c r="K9" s="145" t="s">
        <v>55</v>
      </c>
      <c r="L9" s="171">
        <v>0.25</v>
      </c>
      <c r="M9" s="171">
        <v>0.36</v>
      </c>
      <c r="N9" s="171">
        <v>0.45</v>
      </c>
      <c r="O9" s="171">
        <v>0.54</v>
      </c>
      <c r="P9" s="171">
        <v>0.64</v>
      </c>
      <c r="Q9" s="171">
        <v>0.74</v>
      </c>
      <c r="R9" s="147"/>
    </row>
    <row r="10" spans="2:18" x14ac:dyDescent="0.35">
      <c r="B10" s="145" t="s">
        <v>23</v>
      </c>
      <c r="C10" s="171">
        <v>0.02</v>
      </c>
      <c r="D10" s="171">
        <v>0.02</v>
      </c>
      <c r="E10" s="171">
        <v>0.02</v>
      </c>
      <c r="F10" s="171">
        <v>0.02</v>
      </c>
      <c r="G10" s="171">
        <v>0.01</v>
      </c>
      <c r="H10" s="171">
        <v>0.01</v>
      </c>
      <c r="K10" s="145" t="s">
        <v>58</v>
      </c>
      <c r="L10" s="171">
        <v>0.08</v>
      </c>
      <c r="M10" s="171">
        <v>0.09</v>
      </c>
      <c r="N10" s="171">
        <v>0.11</v>
      </c>
      <c r="O10" s="171">
        <v>0.12</v>
      </c>
      <c r="P10" s="171">
        <v>0.13</v>
      </c>
      <c r="Q10" s="171">
        <v>0.14000000000000001</v>
      </c>
      <c r="R10" s="147"/>
    </row>
    <row r="11" spans="2:18" x14ac:dyDescent="0.35">
      <c r="B11" s="145" t="s">
        <v>26</v>
      </c>
      <c r="C11" s="171">
        <v>0.02</v>
      </c>
      <c r="D11" s="171">
        <v>0.09</v>
      </c>
      <c r="E11" s="171">
        <v>0.16</v>
      </c>
      <c r="F11" s="171">
        <v>0.23</v>
      </c>
      <c r="G11" s="171">
        <v>0.28999999999999998</v>
      </c>
      <c r="H11" s="171">
        <v>0.36</v>
      </c>
      <c r="K11" s="145" t="s">
        <v>61</v>
      </c>
      <c r="L11" s="171">
        <v>0.08</v>
      </c>
      <c r="M11" s="171">
        <v>0.15</v>
      </c>
      <c r="N11" s="171">
        <v>0.22</v>
      </c>
      <c r="O11" s="171">
        <v>0.28999999999999998</v>
      </c>
      <c r="P11" s="171">
        <v>0.36</v>
      </c>
      <c r="Q11" s="171">
        <v>0.43</v>
      </c>
      <c r="R11" s="147"/>
    </row>
    <row r="12" spans="2:18" x14ac:dyDescent="0.35">
      <c r="B12" s="145" t="s">
        <v>29</v>
      </c>
      <c r="C12" s="171">
        <v>0.04</v>
      </c>
      <c r="D12" s="171">
        <v>0.09</v>
      </c>
      <c r="E12" s="171">
        <v>0.14000000000000001</v>
      </c>
      <c r="F12" s="171">
        <v>0.19</v>
      </c>
      <c r="G12" s="171">
        <v>0.24</v>
      </c>
      <c r="H12" s="171">
        <v>0.28999999999999998</v>
      </c>
      <c r="K12" s="145" t="s">
        <v>64</v>
      </c>
      <c r="L12" s="171">
        <v>0.04</v>
      </c>
      <c r="M12" s="171">
        <v>0.02</v>
      </c>
      <c r="N12" s="171">
        <v>0.02</v>
      </c>
      <c r="O12" s="171">
        <v>0.01</v>
      </c>
      <c r="P12" s="171">
        <v>0.01</v>
      </c>
      <c r="Q12" s="171">
        <v>0</v>
      </c>
      <c r="R12" s="147"/>
    </row>
    <row r="13" spans="2:18" x14ac:dyDescent="0.35">
      <c r="B13" s="145" t="s">
        <v>32</v>
      </c>
      <c r="C13" s="171">
        <v>-0.09</v>
      </c>
      <c r="D13" s="171">
        <v>-7.0000000000000007E-2</v>
      </c>
      <c r="E13" s="171">
        <v>-0.03</v>
      </c>
      <c r="F13" s="171">
        <v>0.01</v>
      </c>
      <c r="G13" s="171">
        <v>0.04</v>
      </c>
      <c r="H13" s="171">
        <v>0.08</v>
      </c>
      <c r="K13" s="145" t="s">
        <v>67</v>
      </c>
      <c r="L13" s="171">
        <v>-0.06</v>
      </c>
      <c r="M13" s="171">
        <v>-0.12</v>
      </c>
      <c r="N13" s="171">
        <v>-0.18</v>
      </c>
      <c r="O13" s="171">
        <v>-0.24</v>
      </c>
      <c r="P13" s="171">
        <v>-0.3</v>
      </c>
      <c r="Q13" s="171">
        <v>-0.36</v>
      </c>
      <c r="R13" s="147"/>
    </row>
    <row r="14" spans="2:18" x14ac:dyDescent="0.35">
      <c r="B14" s="145" t="s">
        <v>338</v>
      </c>
      <c r="C14" s="170">
        <v>0.04</v>
      </c>
      <c r="D14" s="170">
        <v>0.06</v>
      </c>
      <c r="E14" s="170">
        <v>0.08</v>
      </c>
      <c r="F14" s="170">
        <v>0.11</v>
      </c>
      <c r="G14" s="170">
        <v>0.13</v>
      </c>
      <c r="H14" s="170">
        <v>0.15</v>
      </c>
      <c r="K14" s="145" t="s">
        <v>339</v>
      </c>
      <c r="L14" s="170">
        <v>7.0000000000000007E-2</v>
      </c>
      <c r="M14" s="170">
        <v>0.08</v>
      </c>
      <c r="N14" s="170">
        <v>0.09</v>
      </c>
      <c r="O14" s="170">
        <v>0.1</v>
      </c>
      <c r="P14" s="170">
        <v>0.11</v>
      </c>
      <c r="Q14" s="170">
        <v>0.12</v>
      </c>
      <c r="R14" s="146"/>
    </row>
    <row r="36" spans="2:18" ht="15.5" x14ac:dyDescent="0.35">
      <c r="B36" s="210" t="s">
        <v>376</v>
      </c>
      <c r="K36" s="210" t="s">
        <v>377</v>
      </c>
    </row>
    <row r="37" spans="2:18" x14ac:dyDescent="0.35">
      <c r="B37" s="87"/>
      <c r="K37" s="87"/>
    </row>
    <row r="38" spans="2:18" s="151" customFormat="1" ht="43.5" x14ac:dyDescent="0.35">
      <c r="B38" s="165" t="s">
        <v>297</v>
      </c>
      <c r="C38" s="172" t="s">
        <v>332</v>
      </c>
      <c r="D38" s="172" t="s">
        <v>333</v>
      </c>
      <c r="E38" s="172" t="s">
        <v>334</v>
      </c>
      <c r="F38" s="172" t="s">
        <v>335</v>
      </c>
      <c r="G38" s="172" t="s">
        <v>336</v>
      </c>
      <c r="H38" s="173" t="s">
        <v>337</v>
      </c>
      <c r="I38" s="159" t="s">
        <v>346</v>
      </c>
      <c r="K38" s="165" t="s">
        <v>297</v>
      </c>
      <c r="L38" s="190" t="s">
        <v>332</v>
      </c>
      <c r="M38" s="191" t="s">
        <v>333</v>
      </c>
      <c r="N38" s="191" t="s">
        <v>334</v>
      </c>
      <c r="O38" s="191" t="s">
        <v>335</v>
      </c>
      <c r="P38" s="191" t="s">
        <v>336</v>
      </c>
      <c r="Q38" s="192" t="s">
        <v>337</v>
      </c>
      <c r="R38" s="159" t="s">
        <v>346</v>
      </c>
    </row>
    <row r="39" spans="2:18" x14ac:dyDescent="0.35">
      <c r="B39" s="141" t="s">
        <v>73</v>
      </c>
      <c r="C39" s="174">
        <v>24.82</v>
      </c>
      <c r="D39" s="175">
        <v>30.42</v>
      </c>
      <c r="E39" s="175">
        <v>33.29</v>
      </c>
      <c r="F39" s="175">
        <v>35.11</v>
      </c>
      <c r="G39" s="175">
        <v>36.020000000000003</v>
      </c>
      <c r="H39" s="176">
        <v>36.93</v>
      </c>
      <c r="I39" s="166">
        <f>AVERAGE(C39:H39)</f>
        <v>32.765000000000001</v>
      </c>
      <c r="K39" s="140" t="s">
        <v>73</v>
      </c>
      <c r="L39" s="174">
        <v>29.31</v>
      </c>
      <c r="M39" s="175">
        <v>34.729999999999997</v>
      </c>
      <c r="N39" s="209">
        <v>37.15</v>
      </c>
      <c r="O39" s="175">
        <v>38.76</v>
      </c>
      <c r="P39" s="175">
        <v>39.57</v>
      </c>
      <c r="Q39" s="176">
        <v>40.36</v>
      </c>
      <c r="R39" s="148">
        <f>AVERAGE(L39:Q39)</f>
        <v>36.646666666666668</v>
      </c>
    </row>
    <row r="40" spans="2:18" x14ac:dyDescent="0.35">
      <c r="B40" s="141" t="s">
        <v>72</v>
      </c>
      <c r="C40" s="177">
        <v>49.88</v>
      </c>
      <c r="D40" s="178">
        <v>38.42</v>
      </c>
      <c r="E40" s="179">
        <v>32.31</v>
      </c>
      <c r="F40" s="179">
        <v>27.93</v>
      </c>
      <c r="G40" s="179">
        <v>25.46</v>
      </c>
      <c r="H40" s="180">
        <v>22.93</v>
      </c>
      <c r="I40" s="167">
        <f t="shared" ref="I40:I41" si="0">AVERAGE(C40:H40)</f>
        <v>32.821666666666673</v>
      </c>
      <c r="K40" s="142" t="s">
        <v>72</v>
      </c>
      <c r="L40" s="177">
        <v>40.53</v>
      </c>
      <c r="M40" s="179">
        <v>30.43</v>
      </c>
      <c r="N40" s="179">
        <v>25.73</v>
      </c>
      <c r="O40" s="179">
        <v>22.39</v>
      </c>
      <c r="P40" s="179">
        <v>20.420000000000002</v>
      </c>
      <c r="Q40" s="180">
        <v>18.57</v>
      </c>
      <c r="R40" s="149">
        <f t="shared" ref="R40:R41" si="1">AVERAGE(L40:Q40)</f>
        <v>26.344999999999999</v>
      </c>
    </row>
    <row r="41" spans="2:18" x14ac:dyDescent="0.35">
      <c r="B41" s="143" t="s">
        <v>71</v>
      </c>
      <c r="C41" s="181">
        <v>25.3</v>
      </c>
      <c r="D41" s="179">
        <v>31.16</v>
      </c>
      <c r="E41" s="178">
        <v>34.4</v>
      </c>
      <c r="F41" s="178">
        <v>36.97</v>
      </c>
      <c r="G41" s="178">
        <v>38.520000000000003</v>
      </c>
      <c r="H41" s="182">
        <v>40.14</v>
      </c>
      <c r="I41" s="168">
        <f t="shared" si="0"/>
        <v>34.414999999999999</v>
      </c>
      <c r="K41" s="144" t="s">
        <v>71</v>
      </c>
      <c r="L41" s="193">
        <v>30.17</v>
      </c>
      <c r="M41" s="194">
        <v>34.840000000000003</v>
      </c>
      <c r="N41" s="208">
        <v>37.119999999999997</v>
      </c>
      <c r="O41" s="194">
        <v>38.85</v>
      </c>
      <c r="P41" s="194">
        <v>40.01</v>
      </c>
      <c r="Q41" s="195">
        <v>41.07</v>
      </c>
      <c r="R41" s="150">
        <f t="shared" si="1"/>
        <v>37.01</v>
      </c>
    </row>
    <row r="42" spans="2:18" x14ac:dyDescent="0.35">
      <c r="B42" s="158" t="s">
        <v>378</v>
      </c>
      <c r="C42" s="183">
        <f>MAX(C39:C41)</f>
        <v>49.88</v>
      </c>
      <c r="D42" s="184">
        <f t="shared" ref="D42:H42" si="2">MAX(D39:D41)</f>
        <v>38.42</v>
      </c>
      <c r="E42" s="184">
        <f t="shared" si="2"/>
        <v>34.4</v>
      </c>
      <c r="F42" s="184">
        <f t="shared" si="2"/>
        <v>36.97</v>
      </c>
      <c r="G42" s="184">
        <f t="shared" si="2"/>
        <v>38.520000000000003</v>
      </c>
      <c r="H42" s="185">
        <f t="shared" si="2"/>
        <v>40.14</v>
      </c>
      <c r="K42" s="158" t="s">
        <v>378</v>
      </c>
      <c r="L42" s="183">
        <f>MAX(L39:L41)</f>
        <v>40.53</v>
      </c>
      <c r="M42" s="184">
        <f t="shared" ref="M42:Q42" si="3">MAX(M39:M41)</f>
        <v>34.840000000000003</v>
      </c>
      <c r="N42" s="184">
        <f t="shared" si="3"/>
        <v>37.15</v>
      </c>
      <c r="O42" s="184">
        <f t="shared" si="3"/>
        <v>38.85</v>
      </c>
      <c r="P42" s="184">
        <f t="shared" si="3"/>
        <v>40.01</v>
      </c>
      <c r="Q42" s="185">
        <f t="shared" si="3"/>
        <v>41.07</v>
      </c>
      <c r="R42" s="164"/>
    </row>
    <row r="43" spans="2:18" x14ac:dyDescent="0.35">
      <c r="B43" s="158" t="s">
        <v>345</v>
      </c>
      <c r="C43" s="186"/>
      <c r="D43" s="187"/>
      <c r="E43" s="188">
        <f>AVERAGE(C42:H42)</f>
        <v>39.721666666666671</v>
      </c>
      <c r="F43" s="187" t="s">
        <v>347</v>
      </c>
      <c r="G43" s="187"/>
      <c r="H43" s="189"/>
      <c r="K43" s="158" t="s">
        <v>345</v>
      </c>
      <c r="L43" s="186"/>
      <c r="M43" s="187"/>
      <c r="N43" s="188">
        <f>AVERAGE(L42:Q42)</f>
        <v>38.741666666666667</v>
      </c>
      <c r="O43" s="187" t="s">
        <v>347</v>
      </c>
      <c r="P43" s="187"/>
      <c r="Q43" s="189"/>
      <c r="R43" s="160"/>
    </row>
    <row r="45" spans="2:18" ht="15.5" x14ac:dyDescent="0.35">
      <c r="B45" s="210" t="s">
        <v>374</v>
      </c>
      <c r="K45" s="210" t="s">
        <v>375</v>
      </c>
    </row>
    <row r="47" spans="2:18" ht="43.5" x14ac:dyDescent="0.35">
      <c r="B47" s="165" t="s">
        <v>348</v>
      </c>
      <c r="C47" s="172" t="s">
        <v>332</v>
      </c>
      <c r="D47" s="172" t="s">
        <v>333</v>
      </c>
      <c r="E47" s="172" t="s">
        <v>334</v>
      </c>
      <c r="F47" s="172" t="s">
        <v>335</v>
      </c>
      <c r="G47" s="172" t="s">
        <v>336</v>
      </c>
      <c r="H47" s="173" t="s">
        <v>337</v>
      </c>
      <c r="I47" s="159" t="s">
        <v>346</v>
      </c>
      <c r="K47" s="165" t="s">
        <v>349</v>
      </c>
      <c r="L47" s="172" t="s">
        <v>332</v>
      </c>
      <c r="M47" s="172" t="s">
        <v>333</v>
      </c>
      <c r="N47" s="172" t="s">
        <v>334</v>
      </c>
      <c r="O47" s="172" t="s">
        <v>335</v>
      </c>
      <c r="P47" s="172" t="s">
        <v>336</v>
      </c>
      <c r="Q47" s="173" t="s">
        <v>337</v>
      </c>
      <c r="R47" s="159" t="s">
        <v>346</v>
      </c>
    </row>
    <row r="48" spans="2:18" x14ac:dyDescent="0.35">
      <c r="B48" s="141" t="s">
        <v>73</v>
      </c>
      <c r="C48" s="174">
        <v>10.9</v>
      </c>
      <c r="D48" s="175">
        <v>18.559999999999999</v>
      </c>
      <c r="E48" s="175">
        <v>23.57</v>
      </c>
      <c r="F48" s="175">
        <v>25.91</v>
      </c>
      <c r="G48" s="175">
        <v>26.94</v>
      </c>
      <c r="H48" s="176">
        <v>29.03</v>
      </c>
      <c r="I48" s="161">
        <f>AVERAGE(C48:H48)</f>
        <v>22.484999999999999</v>
      </c>
      <c r="K48" s="141" t="s">
        <v>73</v>
      </c>
      <c r="L48" s="174">
        <v>16.27</v>
      </c>
      <c r="M48" s="175">
        <v>24.09</v>
      </c>
      <c r="N48" s="175">
        <v>26.91</v>
      </c>
      <c r="O48" s="175">
        <v>29.35</v>
      </c>
      <c r="P48" s="175">
        <v>30.74</v>
      </c>
      <c r="Q48" s="176">
        <v>32.33</v>
      </c>
      <c r="R48" s="161">
        <f>AVERAGE(L48:Q48)</f>
        <v>26.614999999999998</v>
      </c>
    </row>
    <row r="49" spans="2:18" x14ac:dyDescent="0.35">
      <c r="B49" s="141" t="s">
        <v>72</v>
      </c>
      <c r="C49" s="177">
        <v>75.39</v>
      </c>
      <c r="D49" s="178">
        <v>56</v>
      </c>
      <c r="E49" s="178">
        <v>45.81</v>
      </c>
      <c r="F49" s="178">
        <v>40.04</v>
      </c>
      <c r="G49" s="179">
        <v>36.39</v>
      </c>
      <c r="H49" s="180">
        <v>31.76</v>
      </c>
      <c r="I49" s="162">
        <f t="shared" ref="I49:I50" si="4">AVERAGE(C49:H49)</f>
        <v>47.564999999999998</v>
      </c>
      <c r="K49" s="141" t="s">
        <v>72</v>
      </c>
      <c r="L49" s="177">
        <v>62.37</v>
      </c>
      <c r="M49" s="178">
        <v>46.47</v>
      </c>
      <c r="N49" s="178">
        <v>38.85</v>
      </c>
      <c r="O49" s="179">
        <v>33.880000000000003</v>
      </c>
      <c r="P49" s="179">
        <v>30.33</v>
      </c>
      <c r="Q49" s="180">
        <v>26.21</v>
      </c>
      <c r="R49" s="162">
        <f t="shared" ref="R49:R50" si="5">AVERAGE(L49:Q49)</f>
        <v>39.684999999999995</v>
      </c>
    </row>
    <row r="50" spans="2:18" x14ac:dyDescent="0.35">
      <c r="B50" s="143" t="s">
        <v>71</v>
      </c>
      <c r="C50" s="181">
        <v>13.71</v>
      </c>
      <c r="D50" s="179">
        <v>25.44</v>
      </c>
      <c r="E50" s="196">
        <v>30.62</v>
      </c>
      <c r="F50" s="196">
        <v>34.049999999999997</v>
      </c>
      <c r="G50" s="178">
        <v>36.67</v>
      </c>
      <c r="H50" s="182">
        <v>39.22</v>
      </c>
      <c r="I50" s="163">
        <f t="shared" si="4"/>
        <v>29.951666666666668</v>
      </c>
      <c r="K50" s="143" t="s">
        <v>71</v>
      </c>
      <c r="L50" s="181">
        <v>21.36</v>
      </c>
      <c r="M50" s="179">
        <v>29.43</v>
      </c>
      <c r="N50" s="196">
        <v>34.24</v>
      </c>
      <c r="O50" s="178">
        <v>36.770000000000003</v>
      </c>
      <c r="P50" s="178">
        <v>38.93</v>
      </c>
      <c r="Q50" s="182">
        <v>41.46</v>
      </c>
      <c r="R50" s="163">
        <f t="shared" si="5"/>
        <v>33.698333333333338</v>
      </c>
    </row>
    <row r="51" spans="2:18" x14ac:dyDescent="0.35">
      <c r="B51" s="158" t="s">
        <v>378</v>
      </c>
      <c r="C51" s="183">
        <f>MAX(C48:C50)</f>
        <v>75.39</v>
      </c>
      <c r="D51" s="184">
        <f t="shared" ref="D51:H51" si="6">MAX(D48:D50)</f>
        <v>56</v>
      </c>
      <c r="E51" s="184">
        <f t="shared" si="6"/>
        <v>45.81</v>
      </c>
      <c r="F51" s="184">
        <f t="shared" si="6"/>
        <v>40.04</v>
      </c>
      <c r="G51" s="184">
        <f t="shared" si="6"/>
        <v>36.67</v>
      </c>
      <c r="H51" s="185">
        <f t="shared" si="6"/>
        <v>39.22</v>
      </c>
      <c r="K51" s="158" t="s">
        <v>378</v>
      </c>
      <c r="L51" s="183">
        <f>MAX(L48:L50)</f>
        <v>62.37</v>
      </c>
      <c r="M51" s="184">
        <f t="shared" ref="M51:Q51" si="7">MAX(M48:M50)</f>
        <v>46.47</v>
      </c>
      <c r="N51" s="184">
        <f t="shared" si="7"/>
        <v>38.85</v>
      </c>
      <c r="O51" s="184">
        <f t="shared" si="7"/>
        <v>36.770000000000003</v>
      </c>
      <c r="P51" s="184">
        <f t="shared" si="7"/>
        <v>38.93</v>
      </c>
      <c r="Q51" s="185">
        <f t="shared" si="7"/>
        <v>41.46</v>
      </c>
      <c r="R51" s="34"/>
    </row>
    <row r="52" spans="2:18" x14ac:dyDescent="0.35">
      <c r="B52" s="158" t="s">
        <v>345</v>
      </c>
      <c r="C52" s="186"/>
      <c r="D52" s="187"/>
      <c r="E52" s="188">
        <f>AVERAGE(C51:H51)</f>
        <v>48.854999999999997</v>
      </c>
      <c r="F52" s="187" t="s">
        <v>347</v>
      </c>
      <c r="G52" s="187"/>
      <c r="H52" s="189"/>
      <c r="K52" s="158" t="s">
        <v>345</v>
      </c>
      <c r="L52" s="186"/>
      <c r="M52" s="187"/>
      <c r="N52" s="188">
        <f>AVERAGE(L51:Q51)</f>
        <v>44.141666666666673</v>
      </c>
      <c r="O52" s="187" t="s">
        <v>347</v>
      </c>
      <c r="P52" s="187"/>
      <c r="Q52" s="189"/>
      <c r="R52" s="34"/>
    </row>
    <row r="67" spans="6:6" x14ac:dyDescent="0.35">
      <c r="F67" s="169" t="s">
        <v>352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ED59-00F9-4C0E-9F98-61989FE66ECA}">
  <dimension ref="B1:AG19"/>
  <sheetViews>
    <sheetView zoomScale="115" zoomScaleNormal="115" workbookViewId="0">
      <selection activeCell="I24" sqref="I24"/>
    </sheetView>
  </sheetViews>
  <sheetFormatPr defaultRowHeight="14.5" x14ac:dyDescent="0.35"/>
  <cols>
    <col min="2" max="2" width="7.81640625" style="198" customWidth="1"/>
    <col min="3" max="3" width="9.453125" customWidth="1"/>
    <col min="4" max="4" width="7.26953125" customWidth="1"/>
    <col min="5" max="5" width="6.7265625" customWidth="1"/>
    <col min="6" max="6" width="9.81640625" style="1" customWidth="1"/>
    <col min="7" max="7" width="11.26953125" customWidth="1"/>
    <col min="8" max="8" width="2.54296875" customWidth="1"/>
    <col min="9" max="12" width="12.6328125" style="1" customWidth="1"/>
  </cols>
  <sheetData>
    <row r="1" spans="2:33" x14ac:dyDescent="0.35">
      <c r="C1" s="34"/>
      <c r="D1" s="169"/>
      <c r="E1" s="169"/>
      <c r="F1" s="169"/>
      <c r="G1" s="169"/>
      <c r="H1" s="169"/>
      <c r="I1" s="169"/>
      <c r="J1" s="197"/>
      <c r="K1" s="197"/>
      <c r="L1" s="197"/>
      <c r="M1" s="169"/>
      <c r="N1" s="169"/>
      <c r="O1" s="169"/>
      <c r="P1" s="169"/>
      <c r="Q1" s="169"/>
      <c r="R1" s="169"/>
      <c r="S1" s="139"/>
    </row>
    <row r="2" spans="2:33" x14ac:dyDescent="0.35">
      <c r="B2" s="200" t="s">
        <v>372</v>
      </c>
      <c r="C2" s="201" t="s">
        <v>373</v>
      </c>
      <c r="D2" s="202" t="s">
        <v>370</v>
      </c>
      <c r="E2" s="202" t="s">
        <v>371</v>
      </c>
      <c r="F2" s="202" t="s">
        <v>358</v>
      </c>
      <c r="G2" s="207"/>
      <c r="I2"/>
      <c r="J2"/>
      <c r="K2"/>
      <c r="L2" s="169"/>
      <c r="M2" s="169"/>
      <c r="N2" s="169"/>
      <c r="O2" s="169"/>
      <c r="P2" s="169"/>
      <c r="Q2" s="169"/>
      <c r="R2" s="139"/>
    </row>
    <row r="3" spans="2:33" x14ac:dyDescent="0.35">
      <c r="B3" s="266" t="s">
        <v>353</v>
      </c>
      <c r="C3" s="203" t="s">
        <v>297</v>
      </c>
      <c r="D3" s="204">
        <v>39.72</v>
      </c>
      <c r="E3" s="205">
        <v>37.747619047619004</v>
      </c>
      <c r="F3" s="205" t="s">
        <v>361</v>
      </c>
      <c r="G3" s="207">
        <f>E3-D3</f>
        <v>-1.9723809523809948</v>
      </c>
      <c r="I3"/>
      <c r="J3"/>
      <c r="K3"/>
      <c r="L3" s="169"/>
      <c r="M3" s="169"/>
      <c r="N3" s="169"/>
      <c r="O3" s="169"/>
      <c r="P3" s="169"/>
      <c r="Q3" s="169"/>
      <c r="R3" s="139"/>
    </row>
    <row r="4" spans="2:33" x14ac:dyDescent="0.35">
      <c r="B4" s="266"/>
      <c r="C4" s="203" t="s">
        <v>298</v>
      </c>
      <c r="D4" s="205">
        <v>38.72</v>
      </c>
      <c r="E4" s="206">
        <v>47.199999999999996</v>
      </c>
      <c r="F4" s="205" t="s">
        <v>365</v>
      </c>
      <c r="G4" s="207">
        <f t="shared" ref="G4:G18" si="0">E4-D4</f>
        <v>8.4799999999999969</v>
      </c>
      <c r="I4"/>
      <c r="J4"/>
      <c r="K4"/>
      <c r="L4" s="169"/>
      <c r="M4" s="169"/>
      <c r="N4" s="169"/>
      <c r="O4" s="169"/>
      <c r="P4" s="169"/>
      <c r="Q4" s="169"/>
      <c r="R4" s="139"/>
    </row>
    <row r="5" spans="2:33" x14ac:dyDescent="0.35">
      <c r="B5" s="266"/>
      <c r="C5" s="203" t="s">
        <v>348</v>
      </c>
      <c r="D5" s="206">
        <v>48.86</v>
      </c>
      <c r="E5" s="206">
        <v>39.46</v>
      </c>
      <c r="F5" s="205" t="s">
        <v>354</v>
      </c>
      <c r="G5" s="207">
        <f t="shared" si="0"/>
        <v>-9.3999999999999986</v>
      </c>
      <c r="H5" s="169"/>
      <c r="I5" s="197"/>
      <c r="J5" s="197"/>
      <c r="K5" s="197"/>
      <c r="L5" s="169"/>
      <c r="M5" s="169"/>
      <c r="N5" s="169"/>
      <c r="O5" s="169"/>
      <c r="P5" s="169"/>
      <c r="Q5" s="169"/>
      <c r="R5" s="139"/>
    </row>
    <row r="6" spans="2:33" x14ac:dyDescent="0.35">
      <c r="B6" s="266"/>
      <c r="C6" s="203" t="s">
        <v>349</v>
      </c>
      <c r="D6" s="206">
        <v>44.14</v>
      </c>
      <c r="E6" s="206">
        <v>41.449999999999996</v>
      </c>
      <c r="F6" s="205" t="s">
        <v>367</v>
      </c>
      <c r="G6" s="207">
        <f t="shared" si="0"/>
        <v>-2.6900000000000048</v>
      </c>
      <c r="H6" s="1"/>
      <c r="L6"/>
    </row>
    <row r="7" spans="2:33" x14ac:dyDescent="0.35">
      <c r="B7" s="266" t="s">
        <v>350</v>
      </c>
      <c r="C7" s="203" t="s">
        <v>297</v>
      </c>
      <c r="D7" s="204">
        <v>32.770000000000003</v>
      </c>
      <c r="E7" s="205">
        <v>52.073333333333302</v>
      </c>
      <c r="F7" s="205" t="s">
        <v>355</v>
      </c>
      <c r="G7" s="207">
        <f t="shared" si="0"/>
        <v>19.303333333333299</v>
      </c>
      <c r="H7" s="1"/>
      <c r="L7"/>
      <c r="AD7" t="s">
        <v>233</v>
      </c>
      <c r="AE7" t="s">
        <v>357</v>
      </c>
      <c r="AF7" t="s">
        <v>358</v>
      </c>
      <c r="AG7" t="s">
        <v>359</v>
      </c>
    </row>
    <row r="8" spans="2:33" x14ac:dyDescent="0.35">
      <c r="B8" s="266"/>
      <c r="C8" s="203" t="s">
        <v>298</v>
      </c>
      <c r="D8" s="206">
        <v>36.65</v>
      </c>
      <c r="E8" s="206">
        <v>41.85</v>
      </c>
      <c r="F8" s="205" t="s">
        <v>355</v>
      </c>
      <c r="G8" s="207">
        <f t="shared" si="0"/>
        <v>5.2000000000000028</v>
      </c>
      <c r="H8" s="1"/>
      <c r="L8"/>
      <c r="AD8" t="s">
        <v>297</v>
      </c>
      <c r="AE8" t="s">
        <v>350</v>
      </c>
      <c r="AF8" t="s">
        <v>355</v>
      </c>
      <c r="AG8">
        <v>0.55894999999999995</v>
      </c>
    </row>
    <row r="9" spans="2:33" x14ac:dyDescent="0.35">
      <c r="B9" s="266"/>
      <c r="C9" s="203" t="s">
        <v>348</v>
      </c>
      <c r="D9" s="206">
        <v>22.49</v>
      </c>
      <c r="E9" s="206">
        <v>55.894999999999996</v>
      </c>
      <c r="F9" s="205" t="s">
        <v>363</v>
      </c>
      <c r="G9" s="207">
        <f t="shared" si="0"/>
        <v>33.405000000000001</v>
      </c>
      <c r="H9" s="1"/>
      <c r="L9"/>
      <c r="AD9" t="s">
        <v>297</v>
      </c>
      <c r="AE9" t="s">
        <v>352</v>
      </c>
      <c r="AF9" t="s">
        <v>356</v>
      </c>
      <c r="AG9">
        <v>0.56850000000000001</v>
      </c>
    </row>
    <row r="10" spans="2:33" x14ac:dyDescent="0.35">
      <c r="B10" s="266"/>
      <c r="C10" s="203" t="s">
        <v>349</v>
      </c>
      <c r="D10" s="206">
        <v>26.62</v>
      </c>
      <c r="E10" s="206">
        <v>45.300000000000004</v>
      </c>
      <c r="F10" s="205" t="s">
        <v>368</v>
      </c>
      <c r="G10" s="207">
        <f t="shared" si="0"/>
        <v>18.680000000000003</v>
      </c>
      <c r="H10" s="1"/>
      <c r="L10"/>
      <c r="AD10" t="s">
        <v>298</v>
      </c>
      <c r="AE10" t="s">
        <v>350</v>
      </c>
      <c r="AF10" t="s">
        <v>355</v>
      </c>
      <c r="AG10">
        <v>0.55894999999999995</v>
      </c>
    </row>
    <row r="11" spans="2:33" x14ac:dyDescent="0.35">
      <c r="B11" s="266" t="s">
        <v>351</v>
      </c>
      <c r="C11" s="203" t="s">
        <v>297</v>
      </c>
      <c r="D11" s="206">
        <v>32.82</v>
      </c>
      <c r="E11" s="206">
        <v>48.791891891891801</v>
      </c>
      <c r="F11" s="205" t="s">
        <v>362</v>
      </c>
      <c r="G11" s="207">
        <f t="shared" si="0"/>
        <v>15.971891891891801</v>
      </c>
      <c r="H11" s="1"/>
      <c r="L11"/>
      <c r="AD11" t="s">
        <v>298</v>
      </c>
      <c r="AE11" t="s">
        <v>352</v>
      </c>
      <c r="AF11" t="s">
        <v>356</v>
      </c>
      <c r="AG11">
        <v>0.56850000000000001</v>
      </c>
    </row>
    <row r="12" spans="2:33" x14ac:dyDescent="0.35">
      <c r="B12" s="266"/>
      <c r="C12" s="203" t="s">
        <v>298</v>
      </c>
      <c r="D12" s="206">
        <v>26.35</v>
      </c>
      <c r="E12" s="206">
        <v>62.899999999999899</v>
      </c>
      <c r="F12" s="205" t="s">
        <v>366</v>
      </c>
      <c r="G12" s="207">
        <f t="shared" si="0"/>
        <v>36.549999999999898</v>
      </c>
      <c r="H12" s="1"/>
      <c r="L12"/>
      <c r="AD12" t="s">
        <v>360</v>
      </c>
      <c r="AE12" t="s">
        <v>350</v>
      </c>
      <c r="AF12" t="s">
        <v>355</v>
      </c>
      <c r="AG12">
        <v>0.55894999999999995</v>
      </c>
    </row>
    <row r="13" spans="2:33" x14ac:dyDescent="0.35">
      <c r="B13" s="266"/>
      <c r="C13" s="203" t="s">
        <v>348</v>
      </c>
      <c r="D13" s="206">
        <v>47.57</v>
      </c>
      <c r="E13" s="206">
        <v>38.793478260869499</v>
      </c>
      <c r="F13" s="205" t="s">
        <v>354</v>
      </c>
      <c r="G13" s="207">
        <f t="shared" si="0"/>
        <v>-8.7765217391305015</v>
      </c>
      <c r="H13" s="1"/>
      <c r="L13"/>
      <c r="AD13" t="s">
        <v>360</v>
      </c>
      <c r="AE13" t="s">
        <v>352</v>
      </c>
      <c r="AF13" t="s">
        <v>356</v>
      </c>
      <c r="AG13">
        <v>0.56850000000000001</v>
      </c>
    </row>
    <row r="14" spans="2:33" x14ac:dyDescent="0.35">
      <c r="B14" s="266"/>
      <c r="C14" s="203" t="s">
        <v>349</v>
      </c>
      <c r="D14" s="206">
        <v>39.69</v>
      </c>
      <c r="E14" s="206">
        <v>57.199999999999996</v>
      </c>
      <c r="F14" s="205" t="s">
        <v>367</v>
      </c>
      <c r="G14" s="207">
        <f t="shared" si="0"/>
        <v>17.509999999999998</v>
      </c>
      <c r="H14" s="1"/>
      <c r="L14"/>
      <c r="AD14" t="s">
        <v>339</v>
      </c>
      <c r="AE14" t="s">
        <v>350</v>
      </c>
      <c r="AF14" t="s">
        <v>355</v>
      </c>
      <c r="AG14">
        <v>0.55894999999999995</v>
      </c>
    </row>
    <row r="15" spans="2:33" x14ac:dyDescent="0.35">
      <c r="B15" s="266" t="s">
        <v>352</v>
      </c>
      <c r="C15" s="203" t="s">
        <v>297</v>
      </c>
      <c r="D15" s="206">
        <v>34.42</v>
      </c>
      <c r="E15" s="206">
        <v>54.466666666666598</v>
      </c>
      <c r="F15" s="205" t="s">
        <v>361</v>
      </c>
      <c r="G15" s="207">
        <f t="shared" si="0"/>
        <v>20.046666666666596</v>
      </c>
      <c r="H15" s="1"/>
      <c r="L15"/>
      <c r="AD15" t="s">
        <v>339</v>
      </c>
      <c r="AE15" t="s">
        <v>352</v>
      </c>
      <c r="AF15" t="s">
        <v>356</v>
      </c>
      <c r="AG15">
        <v>0.56850000000000001</v>
      </c>
    </row>
    <row r="16" spans="2:33" x14ac:dyDescent="0.35">
      <c r="B16" s="266"/>
      <c r="C16" s="203" t="s">
        <v>298</v>
      </c>
      <c r="D16" s="206">
        <v>37.01</v>
      </c>
      <c r="E16" s="206">
        <v>51.7</v>
      </c>
      <c r="F16" s="205" t="s">
        <v>356</v>
      </c>
      <c r="G16" s="207">
        <f t="shared" si="0"/>
        <v>14.690000000000005</v>
      </c>
      <c r="H16" s="1"/>
      <c r="L16"/>
    </row>
    <row r="17" spans="2:12" x14ac:dyDescent="0.35">
      <c r="B17" s="266"/>
      <c r="C17" s="203" t="s">
        <v>348</v>
      </c>
      <c r="D17" s="206">
        <v>29.95</v>
      </c>
      <c r="E17" s="206">
        <v>56.85</v>
      </c>
      <c r="F17" s="205" t="s">
        <v>364</v>
      </c>
      <c r="G17" s="207">
        <f t="shared" si="0"/>
        <v>26.900000000000002</v>
      </c>
      <c r="H17" s="1"/>
      <c r="L17"/>
    </row>
    <row r="18" spans="2:12" x14ac:dyDescent="0.35">
      <c r="B18" s="266"/>
      <c r="C18" s="203" t="s">
        <v>349</v>
      </c>
      <c r="D18" s="206">
        <v>33.700000000000003</v>
      </c>
      <c r="E18" s="206">
        <v>50.149999999999991</v>
      </c>
      <c r="F18" s="205" t="s">
        <v>369</v>
      </c>
      <c r="G18" s="207">
        <f t="shared" si="0"/>
        <v>16.449999999999989</v>
      </c>
      <c r="H18" s="1"/>
      <c r="L18"/>
    </row>
    <row r="19" spans="2:12" x14ac:dyDescent="0.35">
      <c r="C19" s="199"/>
    </row>
  </sheetData>
  <mergeCells count="4">
    <mergeCell ref="B3:B6"/>
    <mergeCell ref="B7:B10"/>
    <mergeCell ref="B11:B14"/>
    <mergeCell ref="B15:B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798D-BC4F-4810-979A-6B98BF9A72C1}">
  <dimension ref="B1:N28"/>
  <sheetViews>
    <sheetView showGridLines="0" tabSelected="1" topLeftCell="A10" zoomScale="130" zoomScaleNormal="130" workbookViewId="0">
      <selection activeCell="J28" sqref="J28"/>
    </sheetView>
  </sheetViews>
  <sheetFormatPr defaultRowHeight="13" x14ac:dyDescent="0.35"/>
  <cols>
    <col min="1" max="1" width="8.7265625" style="252"/>
    <col min="2" max="2" width="11.1796875" style="249" bestFit="1" customWidth="1"/>
    <col min="3" max="6" width="8.90625" style="250" bestFit="1" customWidth="1"/>
    <col min="7" max="7" width="9.453125" style="251" bestFit="1" customWidth="1"/>
    <col min="8" max="8" width="8.90625" style="251" bestFit="1" customWidth="1"/>
    <col min="9" max="9" width="7.7265625" style="251" bestFit="1" customWidth="1"/>
    <col min="10" max="10" width="6.26953125" style="251" bestFit="1" customWidth="1"/>
    <col min="11" max="11" width="9.453125" style="251" bestFit="1" customWidth="1"/>
    <col min="12" max="12" width="8.90625" style="251" bestFit="1" customWidth="1"/>
    <col min="13" max="13" width="7.7265625" style="251" bestFit="1" customWidth="1"/>
    <col min="14" max="14" width="6.26953125" style="251" bestFit="1" customWidth="1"/>
    <col min="15" max="16384" width="8.7265625" style="252"/>
  </cols>
  <sheetData>
    <row r="1" spans="2:14" s="212" customFormat="1" ht="16" customHeight="1" x14ac:dyDescent="0.35">
      <c r="B1" s="211"/>
      <c r="C1" s="267" t="s">
        <v>379</v>
      </c>
      <c r="D1" s="268"/>
      <c r="E1" s="268"/>
      <c r="F1" s="269"/>
      <c r="G1" s="270" t="s">
        <v>380</v>
      </c>
      <c r="H1" s="271"/>
      <c r="I1" s="271"/>
      <c r="J1" s="272"/>
      <c r="K1" s="270" t="s">
        <v>370</v>
      </c>
      <c r="L1" s="271"/>
      <c r="M1" s="271"/>
      <c r="N1" s="272"/>
    </row>
    <row r="2" spans="2:14" s="220" customFormat="1" ht="16" customHeight="1" thickBot="1" x14ac:dyDescent="0.4">
      <c r="B2" s="213" t="s">
        <v>0</v>
      </c>
      <c r="C2" s="214" t="s">
        <v>353</v>
      </c>
      <c r="D2" s="215" t="s">
        <v>350</v>
      </c>
      <c r="E2" s="215" t="s">
        <v>351</v>
      </c>
      <c r="F2" s="216" t="s">
        <v>352</v>
      </c>
      <c r="G2" s="217" t="s">
        <v>353</v>
      </c>
      <c r="H2" s="218" t="s">
        <v>350</v>
      </c>
      <c r="I2" s="218" t="s">
        <v>351</v>
      </c>
      <c r="J2" s="219" t="s">
        <v>352</v>
      </c>
      <c r="K2" s="217" t="s">
        <v>353</v>
      </c>
      <c r="L2" s="218" t="s">
        <v>350</v>
      </c>
      <c r="M2" s="218" t="s">
        <v>351</v>
      </c>
      <c r="N2" s="219" t="s">
        <v>352</v>
      </c>
    </row>
    <row r="3" spans="2:14" s="228" customFormat="1" ht="16" customHeight="1" x14ac:dyDescent="0.35">
      <c r="B3" s="221" t="s">
        <v>5</v>
      </c>
      <c r="C3" s="222" t="s">
        <v>381</v>
      </c>
      <c r="D3" s="223" t="s">
        <v>368</v>
      </c>
      <c r="E3" s="223" t="s">
        <v>362</v>
      </c>
      <c r="F3" s="224" t="s">
        <v>361</v>
      </c>
      <c r="G3" s="225">
        <v>39.9</v>
      </c>
      <c r="H3" s="226">
        <v>44.519999999999897</v>
      </c>
      <c r="I3" s="226">
        <v>56.12</v>
      </c>
      <c r="J3" s="227">
        <v>51.559999999999903</v>
      </c>
      <c r="K3" s="225">
        <v>43.55</v>
      </c>
      <c r="L3" s="226">
        <v>27.62</v>
      </c>
      <c r="M3" s="226">
        <v>40.699999999999903</v>
      </c>
      <c r="N3" s="227">
        <v>31.68</v>
      </c>
    </row>
    <row r="4" spans="2:14" s="228" customFormat="1" ht="16" customHeight="1" x14ac:dyDescent="0.35">
      <c r="B4" s="229" t="s">
        <v>8</v>
      </c>
      <c r="C4" s="230" t="s">
        <v>382</v>
      </c>
      <c r="D4" s="231" t="s">
        <v>383</v>
      </c>
      <c r="E4" s="231" t="s">
        <v>382</v>
      </c>
      <c r="F4" s="232" t="s">
        <v>384</v>
      </c>
      <c r="G4" s="233">
        <v>56.08</v>
      </c>
      <c r="H4" s="234">
        <v>38.22</v>
      </c>
      <c r="I4" s="234">
        <v>71.349999999999994</v>
      </c>
      <c r="J4" s="235">
        <v>41.67</v>
      </c>
      <c r="K4" s="236">
        <v>53.459999999999901</v>
      </c>
      <c r="L4" s="237">
        <v>20.2</v>
      </c>
      <c r="M4" s="237">
        <v>53.459999999999901</v>
      </c>
      <c r="N4" s="238">
        <v>26.34</v>
      </c>
    </row>
    <row r="5" spans="2:14" s="228" customFormat="1" ht="16" customHeight="1" x14ac:dyDescent="0.35">
      <c r="B5" s="229" t="s">
        <v>11</v>
      </c>
      <c r="C5" s="230" t="s">
        <v>385</v>
      </c>
      <c r="D5" s="231" t="s">
        <v>386</v>
      </c>
      <c r="E5" s="231" t="s">
        <v>385</v>
      </c>
      <c r="F5" s="232" t="s">
        <v>387</v>
      </c>
      <c r="G5" s="233">
        <v>40.049999999999997</v>
      </c>
      <c r="H5" s="234">
        <v>52.75</v>
      </c>
      <c r="I5" s="234">
        <v>56.75</v>
      </c>
      <c r="J5" s="235">
        <v>53.23</v>
      </c>
      <c r="K5" s="236">
        <v>39.659999999999997</v>
      </c>
      <c r="L5" s="237">
        <v>35.94</v>
      </c>
      <c r="M5" s="237">
        <v>28.18</v>
      </c>
      <c r="N5" s="238">
        <v>35.880000000000003</v>
      </c>
    </row>
    <row r="6" spans="2:14" s="228" customFormat="1" ht="16" customHeight="1" x14ac:dyDescent="0.35">
      <c r="B6" s="229" t="s">
        <v>14</v>
      </c>
      <c r="C6" s="230" t="s">
        <v>388</v>
      </c>
      <c r="D6" s="231" t="s">
        <v>389</v>
      </c>
      <c r="E6" s="231" t="s">
        <v>390</v>
      </c>
      <c r="F6" s="232" t="s">
        <v>391</v>
      </c>
      <c r="G6" s="233">
        <v>36.880000000000003</v>
      </c>
      <c r="H6" s="234">
        <v>45.7</v>
      </c>
      <c r="I6" s="234">
        <v>52.9</v>
      </c>
      <c r="J6" s="235">
        <v>53.4</v>
      </c>
      <c r="K6" s="236">
        <v>40.08</v>
      </c>
      <c r="L6" s="237">
        <v>29.69</v>
      </c>
      <c r="M6" s="237">
        <v>34.56</v>
      </c>
      <c r="N6" s="238">
        <v>35.75</v>
      </c>
    </row>
    <row r="7" spans="2:14" s="228" customFormat="1" ht="16" customHeight="1" x14ac:dyDescent="0.35">
      <c r="B7" s="229" t="s">
        <v>17</v>
      </c>
      <c r="C7" s="230" t="s">
        <v>392</v>
      </c>
      <c r="D7" s="231" t="s">
        <v>393</v>
      </c>
      <c r="E7" s="231" t="s">
        <v>394</v>
      </c>
      <c r="F7" s="232" t="s">
        <v>395</v>
      </c>
      <c r="G7" s="233">
        <v>37.049999999999997</v>
      </c>
      <c r="H7" s="234">
        <v>52.92</v>
      </c>
      <c r="I7" s="234">
        <v>44.82</v>
      </c>
      <c r="J7" s="235">
        <v>52.349999999999902</v>
      </c>
      <c r="K7" s="236">
        <v>39.68</v>
      </c>
      <c r="L7" s="237">
        <v>35.449999999999903</v>
      </c>
      <c r="M7" s="237">
        <v>27.6</v>
      </c>
      <c r="N7" s="238">
        <v>36.950000000000003</v>
      </c>
    </row>
    <row r="8" spans="2:14" s="228" customFormat="1" ht="16" customHeight="1" x14ac:dyDescent="0.35">
      <c r="B8" s="229" t="s">
        <v>20</v>
      </c>
      <c r="C8" s="230" t="s">
        <v>396</v>
      </c>
      <c r="D8" s="231" t="s">
        <v>389</v>
      </c>
      <c r="E8" s="231" t="s">
        <v>397</v>
      </c>
      <c r="F8" s="232" t="s">
        <v>396</v>
      </c>
      <c r="G8" s="233">
        <v>42</v>
      </c>
      <c r="H8" s="234">
        <v>54</v>
      </c>
      <c r="I8" s="234">
        <v>36.270000000000003</v>
      </c>
      <c r="J8" s="235">
        <v>59.4</v>
      </c>
      <c r="K8" s="236">
        <v>40.409999999999997</v>
      </c>
      <c r="L8" s="237">
        <v>35.339999999999897</v>
      </c>
      <c r="M8" s="237">
        <v>25.4</v>
      </c>
      <c r="N8" s="238">
        <v>39.26</v>
      </c>
    </row>
    <row r="9" spans="2:14" s="228" customFormat="1" ht="16" customHeight="1" x14ac:dyDescent="0.35">
      <c r="B9" s="229" t="s">
        <v>23</v>
      </c>
      <c r="C9" s="230" t="s">
        <v>395</v>
      </c>
      <c r="D9" s="231" t="s">
        <v>368</v>
      </c>
      <c r="E9" s="231" t="s">
        <v>398</v>
      </c>
      <c r="F9" s="232" t="s">
        <v>395</v>
      </c>
      <c r="G9" s="233">
        <v>39.200000000000003</v>
      </c>
      <c r="H9" s="234">
        <v>52.8</v>
      </c>
      <c r="I9" s="234">
        <v>41.67</v>
      </c>
      <c r="J9" s="235">
        <v>56.3</v>
      </c>
      <c r="K9" s="236">
        <v>39.340000000000003</v>
      </c>
      <c r="L9" s="237">
        <v>34.599999999999902</v>
      </c>
      <c r="M9" s="237">
        <v>29.659999999999901</v>
      </c>
      <c r="N9" s="238">
        <v>35.74</v>
      </c>
    </row>
    <row r="10" spans="2:14" s="228" customFormat="1" ht="16" customHeight="1" x14ac:dyDescent="0.35">
      <c r="B10" s="229" t="s">
        <v>26</v>
      </c>
      <c r="C10" s="230" t="s">
        <v>399</v>
      </c>
      <c r="D10" s="231" t="s">
        <v>389</v>
      </c>
      <c r="E10" s="231" t="s">
        <v>394</v>
      </c>
      <c r="F10" s="232" t="s">
        <v>399</v>
      </c>
      <c r="G10" s="233">
        <v>39.04</v>
      </c>
      <c r="H10" s="234">
        <v>53.069999999999901</v>
      </c>
      <c r="I10" s="234">
        <v>40</v>
      </c>
      <c r="J10" s="235">
        <v>56.26</v>
      </c>
      <c r="K10" s="236">
        <v>39.06</v>
      </c>
      <c r="L10" s="237">
        <v>37.700000000000003</v>
      </c>
      <c r="M10" s="237">
        <v>24.86</v>
      </c>
      <c r="N10" s="238">
        <v>37.44</v>
      </c>
    </row>
    <row r="11" spans="2:14" s="228" customFormat="1" ht="16" customHeight="1" x14ac:dyDescent="0.35">
      <c r="B11" s="229" t="s">
        <v>29</v>
      </c>
      <c r="C11" s="230" t="s">
        <v>381</v>
      </c>
      <c r="D11" s="231" t="s">
        <v>386</v>
      </c>
      <c r="E11" s="231" t="s">
        <v>381</v>
      </c>
      <c r="F11" s="232" t="s">
        <v>391</v>
      </c>
      <c r="G11" s="233">
        <v>46.2</v>
      </c>
      <c r="H11" s="234">
        <v>41.52</v>
      </c>
      <c r="I11" s="234">
        <v>63.5</v>
      </c>
      <c r="J11" s="235">
        <v>56.1</v>
      </c>
      <c r="K11" s="236">
        <v>46.98</v>
      </c>
      <c r="L11" s="237">
        <v>25.14</v>
      </c>
      <c r="M11" s="237">
        <v>45.629999999999903</v>
      </c>
      <c r="N11" s="238">
        <v>29.23</v>
      </c>
    </row>
    <row r="12" spans="2:14" s="228" customFormat="1" ht="16" customHeight="1" x14ac:dyDescent="0.35">
      <c r="B12" s="229" t="s">
        <v>32</v>
      </c>
      <c r="C12" s="230" t="s">
        <v>389</v>
      </c>
      <c r="D12" s="231" t="s">
        <v>389</v>
      </c>
      <c r="E12" s="231" t="s">
        <v>400</v>
      </c>
      <c r="F12" s="232" t="s">
        <v>401</v>
      </c>
      <c r="G12" s="233">
        <v>45.76</v>
      </c>
      <c r="H12" s="234">
        <v>62.96</v>
      </c>
      <c r="I12" s="234">
        <v>36.199999999999903</v>
      </c>
      <c r="J12" s="235">
        <v>51.82</v>
      </c>
      <c r="K12" s="236">
        <v>46.01</v>
      </c>
      <c r="L12" s="237">
        <v>46.01</v>
      </c>
      <c r="M12" s="237">
        <v>18.099999999999898</v>
      </c>
      <c r="N12" s="238">
        <v>35.89</v>
      </c>
    </row>
    <row r="13" spans="2:14" s="228" customFormat="1" ht="16" customHeight="1" x14ac:dyDescent="0.35">
      <c r="B13" s="229" t="s">
        <v>40</v>
      </c>
      <c r="C13" s="230" t="s">
        <v>402</v>
      </c>
      <c r="D13" s="231" t="s">
        <v>393</v>
      </c>
      <c r="E13" s="231" t="s">
        <v>398</v>
      </c>
      <c r="F13" s="232" t="s">
        <v>402</v>
      </c>
      <c r="G13" s="233">
        <v>37.619999999999997</v>
      </c>
      <c r="H13" s="234">
        <v>44.18</v>
      </c>
      <c r="I13" s="234">
        <v>52.03</v>
      </c>
      <c r="J13" s="235">
        <v>53.92</v>
      </c>
      <c r="K13" s="236">
        <v>41.89</v>
      </c>
      <c r="L13" s="237">
        <v>27.81</v>
      </c>
      <c r="M13" s="237">
        <v>37.9</v>
      </c>
      <c r="N13" s="238">
        <v>34.299999999999997</v>
      </c>
    </row>
    <row r="14" spans="2:14" s="228" customFormat="1" ht="16" customHeight="1" x14ac:dyDescent="0.35">
      <c r="B14" s="229" t="s">
        <v>43</v>
      </c>
      <c r="C14" s="230" t="s">
        <v>403</v>
      </c>
      <c r="D14" s="231" t="s">
        <v>389</v>
      </c>
      <c r="E14" s="231" t="s">
        <v>397</v>
      </c>
      <c r="F14" s="232" t="s">
        <v>369</v>
      </c>
      <c r="G14" s="233">
        <v>36.1</v>
      </c>
      <c r="H14" s="234">
        <v>47.15</v>
      </c>
      <c r="I14" s="234">
        <v>51.18</v>
      </c>
      <c r="J14" s="235">
        <v>51.5</v>
      </c>
      <c r="K14" s="236">
        <v>41.099999999999902</v>
      </c>
      <c r="L14" s="237">
        <v>31.18</v>
      </c>
      <c r="M14" s="237">
        <v>34.33</v>
      </c>
      <c r="N14" s="238">
        <v>34.5</v>
      </c>
    </row>
    <row r="15" spans="2:14" s="228" customFormat="1" ht="16" customHeight="1" x14ac:dyDescent="0.35">
      <c r="B15" s="229" t="s">
        <v>46</v>
      </c>
      <c r="C15" s="230" t="s">
        <v>404</v>
      </c>
      <c r="D15" s="231" t="s">
        <v>405</v>
      </c>
      <c r="E15" s="231" t="s">
        <v>366</v>
      </c>
      <c r="F15" s="232" t="s">
        <v>395</v>
      </c>
      <c r="G15" s="233">
        <v>40.630000000000003</v>
      </c>
      <c r="H15" s="234">
        <v>51.47</v>
      </c>
      <c r="I15" s="234">
        <v>42.33</v>
      </c>
      <c r="J15" s="235">
        <v>57.4</v>
      </c>
      <c r="K15" s="236">
        <v>41.23</v>
      </c>
      <c r="L15" s="237">
        <v>31.45</v>
      </c>
      <c r="M15" s="237">
        <v>30.4</v>
      </c>
      <c r="N15" s="238">
        <v>38.15</v>
      </c>
    </row>
    <row r="16" spans="2:14" s="228" customFormat="1" ht="16" customHeight="1" x14ac:dyDescent="0.35">
      <c r="B16" s="229" t="s">
        <v>49</v>
      </c>
      <c r="C16" s="230" t="s">
        <v>406</v>
      </c>
      <c r="D16" s="231" t="s">
        <v>389</v>
      </c>
      <c r="E16" s="231" t="s">
        <v>406</v>
      </c>
      <c r="F16" s="232" t="s">
        <v>369</v>
      </c>
      <c r="G16" s="233">
        <v>38.299999999999997</v>
      </c>
      <c r="H16" s="234">
        <v>51.07</v>
      </c>
      <c r="I16" s="234">
        <v>54.25</v>
      </c>
      <c r="J16" s="235">
        <v>52.92</v>
      </c>
      <c r="K16" s="236">
        <v>39.839999999999897</v>
      </c>
      <c r="L16" s="237">
        <v>34.11</v>
      </c>
      <c r="M16" s="237">
        <v>29.53</v>
      </c>
      <c r="N16" s="238">
        <v>36.36</v>
      </c>
    </row>
    <row r="17" spans="2:14" s="228" customFormat="1" ht="16" customHeight="1" x14ac:dyDescent="0.35">
      <c r="B17" s="229" t="s">
        <v>52</v>
      </c>
      <c r="C17" s="230" t="s">
        <v>392</v>
      </c>
      <c r="D17" s="231" t="s">
        <v>389</v>
      </c>
      <c r="E17" s="231" t="s">
        <v>407</v>
      </c>
      <c r="F17" s="232" t="s">
        <v>408</v>
      </c>
      <c r="G17" s="233">
        <v>41.08</v>
      </c>
      <c r="H17" s="234">
        <v>57.17</v>
      </c>
      <c r="I17" s="234">
        <v>36.6</v>
      </c>
      <c r="J17" s="235">
        <v>56.87</v>
      </c>
      <c r="K17" s="236">
        <v>41.23</v>
      </c>
      <c r="L17" s="237">
        <v>41</v>
      </c>
      <c r="M17" s="237">
        <v>20.059999999999999</v>
      </c>
      <c r="N17" s="238">
        <v>38.94</v>
      </c>
    </row>
    <row r="18" spans="2:14" s="228" customFormat="1" ht="16" customHeight="1" x14ac:dyDescent="0.35">
      <c r="B18" s="229" t="s">
        <v>55</v>
      </c>
      <c r="C18" s="230" t="s">
        <v>391</v>
      </c>
      <c r="D18" s="231" t="s">
        <v>389</v>
      </c>
      <c r="E18" s="231" t="s">
        <v>397</v>
      </c>
      <c r="F18" s="232" t="s">
        <v>391</v>
      </c>
      <c r="G18" s="233">
        <v>49.6</v>
      </c>
      <c r="H18" s="234">
        <v>50.46</v>
      </c>
      <c r="I18" s="234">
        <v>30.68</v>
      </c>
      <c r="J18" s="235">
        <v>66.149999999999906</v>
      </c>
      <c r="K18" s="236">
        <v>45.2</v>
      </c>
      <c r="L18" s="237">
        <v>33.549999999999997</v>
      </c>
      <c r="M18" s="237">
        <v>21.25</v>
      </c>
      <c r="N18" s="238">
        <v>45.2</v>
      </c>
    </row>
    <row r="19" spans="2:14" s="228" customFormat="1" ht="16" customHeight="1" x14ac:dyDescent="0.35">
      <c r="B19" s="229" t="s">
        <v>58</v>
      </c>
      <c r="C19" s="230" t="s">
        <v>389</v>
      </c>
      <c r="D19" s="231" t="s">
        <v>389</v>
      </c>
      <c r="E19" s="231" t="s">
        <v>409</v>
      </c>
      <c r="F19" s="232" t="s">
        <v>408</v>
      </c>
      <c r="G19" s="233">
        <v>47.38</v>
      </c>
      <c r="H19" s="234">
        <v>64.22</v>
      </c>
      <c r="I19" s="234">
        <v>23.63</v>
      </c>
      <c r="J19" s="235">
        <v>57.3</v>
      </c>
      <c r="K19" s="236">
        <v>45.67</v>
      </c>
      <c r="L19" s="237">
        <v>45.67</v>
      </c>
      <c r="M19" s="237">
        <v>17.559999999999999</v>
      </c>
      <c r="N19" s="238">
        <v>36.770000000000003</v>
      </c>
    </row>
    <row r="20" spans="2:14" s="228" customFormat="1" ht="16" customHeight="1" x14ac:dyDescent="0.35">
      <c r="B20" s="229" t="s">
        <v>61</v>
      </c>
      <c r="C20" s="230" t="s">
        <v>410</v>
      </c>
      <c r="D20" s="231" t="s">
        <v>393</v>
      </c>
      <c r="E20" s="231" t="s">
        <v>366</v>
      </c>
      <c r="F20" s="232" t="s">
        <v>411</v>
      </c>
      <c r="G20" s="233">
        <v>43.45</v>
      </c>
      <c r="H20" s="234">
        <v>59.4</v>
      </c>
      <c r="I20" s="234">
        <v>27.06</v>
      </c>
      <c r="J20" s="235">
        <v>56.169999999999902</v>
      </c>
      <c r="K20" s="236">
        <v>43.4</v>
      </c>
      <c r="L20" s="237">
        <v>43.4</v>
      </c>
      <c r="M20" s="237">
        <v>15.55</v>
      </c>
      <c r="N20" s="238">
        <v>41.05</v>
      </c>
    </row>
    <row r="21" spans="2:14" s="228" customFormat="1" ht="16" customHeight="1" x14ac:dyDescent="0.35">
      <c r="B21" s="229" t="s">
        <v>64</v>
      </c>
      <c r="C21" s="230" t="s">
        <v>386</v>
      </c>
      <c r="D21" s="231" t="s">
        <v>386</v>
      </c>
      <c r="E21" s="231" t="s">
        <v>412</v>
      </c>
      <c r="F21" s="232" t="s">
        <v>408</v>
      </c>
      <c r="G21" s="233">
        <v>45.05</v>
      </c>
      <c r="H21" s="234">
        <v>60.199999999999903</v>
      </c>
      <c r="I21" s="234">
        <v>33.799999999999997</v>
      </c>
      <c r="J21" s="235">
        <v>54.87</v>
      </c>
      <c r="K21" s="236">
        <v>42.69</v>
      </c>
      <c r="L21" s="237">
        <v>42.69</v>
      </c>
      <c r="M21" s="237">
        <v>20.5</v>
      </c>
      <c r="N21" s="238">
        <v>36.809999999999903</v>
      </c>
    </row>
    <row r="22" spans="2:14" s="228" customFormat="1" ht="16" customHeight="1" x14ac:dyDescent="0.35">
      <c r="B22" s="229" t="s">
        <v>67</v>
      </c>
      <c r="C22" s="230" t="s">
        <v>393</v>
      </c>
      <c r="D22" s="231" t="s">
        <v>389</v>
      </c>
      <c r="E22" s="231" t="s">
        <v>413</v>
      </c>
      <c r="F22" s="232" t="s">
        <v>387</v>
      </c>
      <c r="G22" s="233">
        <v>44.269999999999897</v>
      </c>
      <c r="H22" s="234">
        <v>60.97</v>
      </c>
      <c r="I22" s="234">
        <v>38.519999999999897</v>
      </c>
      <c r="J22" s="235">
        <v>43.05</v>
      </c>
      <c r="K22" s="236">
        <v>42.46</v>
      </c>
      <c r="L22" s="237">
        <v>38.64</v>
      </c>
      <c r="M22" s="237">
        <v>31.8</v>
      </c>
      <c r="N22" s="238">
        <v>29.56</v>
      </c>
    </row>
    <row r="23" spans="2:14" s="228" customFormat="1" ht="16" customHeight="1" x14ac:dyDescent="0.35">
      <c r="B23" s="229" t="s">
        <v>338</v>
      </c>
      <c r="C23" s="230" t="s">
        <v>354</v>
      </c>
      <c r="D23" s="231" t="s">
        <v>363</v>
      </c>
      <c r="E23" s="231" t="s">
        <v>354</v>
      </c>
      <c r="F23" s="232" t="s">
        <v>364</v>
      </c>
      <c r="G23" s="233">
        <v>47.199999999999903</v>
      </c>
      <c r="H23" s="234">
        <v>41.85</v>
      </c>
      <c r="I23" s="234">
        <v>62.9</v>
      </c>
      <c r="J23" s="235">
        <v>51.7</v>
      </c>
      <c r="K23" s="236">
        <v>48.85</v>
      </c>
      <c r="L23" s="237">
        <v>22.48</v>
      </c>
      <c r="M23" s="237">
        <v>47.56</v>
      </c>
      <c r="N23" s="238">
        <v>29.95</v>
      </c>
    </row>
    <row r="24" spans="2:14" s="228" customFormat="1" ht="16" customHeight="1" thickBot="1" x14ac:dyDescent="0.4">
      <c r="B24" s="239" t="s">
        <v>339</v>
      </c>
      <c r="C24" s="240" t="s">
        <v>367</v>
      </c>
      <c r="D24" s="241" t="s">
        <v>368</v>
      </c>
      <c r="E24" s="241" t="s">
        <v>367</v>
      </c>
      <c r="F24" s="242" t="s">
        <v>369</v>
      </c>
      <c r="G24" s="243">
        <v>41.449999999999903</v>
      </c>
      <c r="H24" s="244">
        <v>45.3</v>
      </c>
      <c r="I24" s="244">
        <v>57.199999999999903</v>
      </c>
      <c r="J24" s="245">
        <v>50.149999999999899</v>
      </c>
      <c r="K24" s="246">
        <v>44.13</v>
      </c>
      <c r="L24" s="247">
        <v>26.6</v>
      </c>
      <c r="M24" s="247">
        <v>39.67</v>
      </c>
      <c r="N24" s="248">
        <v>33.72</v>
      </c>
    </row>
    <row r="25" spans="2:14" ht="16" customHeight="1" thickBot="1" x14ac:dyDescent="0.4"/>
    <row r="26" spans="2:14" ht="16" customHeight="1" thickBot="1" x14ac:dyDescent="0.4">
      <c r="F26" s="253" t="s">
        <v>414</v>
      </c>
      <c r="G26" s="254">
        <f t="shared" ref="G26:N26" si="0">AVERAGE(G3:G24)</f>
        <v>42.467727272727259</v>
      </c>
      <c r="H26" s="255">
        <f t="shared" si="0"/>
        <v>51.449999999999982</v>
      </c>
      <c r="I26" s="255">
        <f t="shared" si="0"/>
        <v>45.898181818181797</v>
      </c>
      <c r="J26" s="256">
        <f t="shared" si="0"/>
        <v>53.82227272727269</v>
      </c>
      <c r="K26" s="257">
        <f t="shared" si="0"/>
        <v>42.996363636363633</v>
      </c>
      <c r="L26" s="258">
        <f t="shared" si="0"/>
        <v>33.921363636363616</v>
      </c>
      <c r="M26" s="258">
        <f t="shared" si="0"/>
        <v>30.648181818181794</v>
      </c>
      <c r="N26" s="259">
        <f t="shared" si="0"/>
        <v>35.430454545454545</v>
      </c>
    </row>
    <row r="28" spans="2:14" x14ac:dyDescent="0.35">
      <c r="G28" s="251">
        <f>G26-K26</f>
        <v>-0.52863636363637312</v>
      </c>
      <c r="H28" s="251">
        <f>H26-L26</f>
        <v>17.528636363636366</v>
      </c>
      <c r="I28" s="251">
        <f>I26-M26</f>
        <v>15.250000000000004</v>
      </c>
      <c r="J28" s="251">
        <f>J26-N26</f>
        <v>18.391818181818145</v>
      </c>
    </row>
  </sheetData>
  <mergeCells count="3">
    <mergeCell ref="C1:F1"/>
    <mergeCell ref="G1:J1"/>
    <mergeCell ref="K1:N1"/>
  </mergeCells>
  <conditionalFormatting sqref="G3">
    <cfRule type="cellIs" dxfId="20" priority="20" operator="lessThan">
      <formula>$K$3</formula>
    </cfRule>
    <cfRule type="cellIs" dxfId="19" priority="21" operator="greaterThan">
      <formula>$K$3</formula>
    </cfRule>
  </conditionalFormatting>
  <conditionalFormatting sqref="H3">
    <cfRule type="cellIs" dxfId="18" priority="18" operator="lessThan">
      <formula>$L$3</formula>
    </cfRule>
    <cfRule type="cellIs" dxfId="17" priority="19" operator="greaterThan">
      <formula>$L$3</formula>
    </cfRule>
  </conditionalFormatting>
  <conditionalFormatting sqref="H4:H24">
    <cfRule type="cellIs" dxfId="16" priority="16" operator="lessThan">
      <formula>$L$3</formula>
    </cfRule>
    <cfRule type="cellIs" dxfId="15" priority="17" operator="greaterThan">
      <formula>$L$3</formula>
    </cfRule>
  </conditionalFormatting>
  <conditionalFormatting sqref="I3">
    <cfRule type="cellIs" dxfId="14" priority="14" operator="lessThan">
      <formula>$M$3</formula>
    </cfRule>
    <cfRule type="cellIs" dxfId="13" priority="15" operator="greaterThan">
      <formula>$M$3</formula>
    </cfRule>
  </conditionalFormatting>
  <conditionalFormatting sqref="I4:I24">
    <cfRule type="cellIs" dxfId="12" priority="12" operator="lessThan">
      <formula>$M$3</formula>
    </cfRule>
    <cfRule type="cellIs" dxfId="11" priority="13" operator="greaterThan">
      <formula>$M$3</formula>
    </cfRule>
  </conditionalFormatting>
  <conditionalFormatting sqref="J3">
    <cfRule type="cellIs" dxfId="10" priority="11" operator="greaterThan">
      <formula>$N$3</formula>
    </cfRule>
  </conditionalFormatting>
  <conditionalFormatting sqref="J4:J24">
    <cfRule type="cellIs" dxfId="9" priority="10" operator="greaterThan">
      <formula>$N$3</formula>
    </cfRule>
  </conditionalFormatting>
  <conditionalFormatting sqref="G4:G24">
    <cfRule type="cellIs" dxfId="8" priority="8" operator="lessThan">
      <formula>$K$3</formula>
    </cfRule>
    <cfRule type="cellIs" dxfId="7" priority="9" operator="greaterThan">
      <formula>$K$3</formula>
    </cfRule>
  </conditionalFormatting>
  <conditionalFormatting sqref="H26">
    <cfRule type="cellIs" dxfId="6" priority="6" operator="lessThan">
      <formula>$L$3</formula>
    </cfRule>
    <cfRule type="cellIs" dxfId="5" priority="7" operator="greaterThan">
      <formula>$L$3</formula>
    </cfRule>
  </conditionalFormatting>
  <conditionalFormatting sqref="I26">
    <cfRule type="cellIs" dxfId="4" priority="4" operator="lessThan">
      <formula>$M$3</formula>
    </cfRule>
    <cfRule type="cellIs" dxfId="3" priority="5" operator="greaterThan">
      <formula>$M$3</formula>
    </cfRule>
  </conditionalFormatting>
  <conditionalFormatting sqref="J26">
    <cfRule type="cellIs" dxfId="2" priority="3" operator="greaterThan">
      <formula>$N$3</formula>
    </cfRule>
  </conditionalFormatting>
  <conditionalFormatting sqref="G26">
    <cfRule type="cellIs" dxfId="1" priority="1" operator="lessThan">
      <formula>$K$3</formula>
    </cfRule>
    <cfRule type="cellIs" dxfId="0" priority="2" operator="greaterThan">
      <formula>$K$3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6CE9-9E03-48F2-B043-8F0DBA3DA3B4}">
  <dimension ref="B4:U35"/>
  <sheetViews>
    <sheetView showGridLines="0" topLeftCell="N1" zoomScale="145" zoomScaleNormal="145" workbookViewId="0">
      <selection activeCell="V15" sqref="V15"/>
    </sheetView>
  </sheetViews>
  <sheetFormatPr defaultRowHeight="14.5" x14ac:dyDescent="0.35"/>
  <cols>
    <col min="2" max="2" width="10.08984375" style="88" bestFit="1" customWidth="1"/>
    <col min="3" max="12" width="8.54296875" style="107" customWidth="1"/>
    <col min="13" max="13" width="8.08984375" style="107" customWidth="1"/>
    <col min="17" max="17" width="9.08984375" style="2" bestFit="1" customWidth="1"/>
    <col min="18" max="18" width="15.54296875" style="114" bestFit="1" customWidth="1"/>
    <col min="19" max="19" width="12" customWidth="1"/>
    <col min="20" max="20" width="11.1796875" customWidth="1"/>
    <col min="21" max="21" width="18.1796875" bestFit="1" customWidth="1"/>
  </cols>
  <sheetData>
    <row r="4" spans="2:21" x14ac:dyDescent="0.35">
      <c r="B4" s="110" t="s">
        <v>322</v>
      </c>
    </row>
    <row r="6" spans="2:21" x14ac:dyDescent="0.35">
      <c r="B6" s="104" t="s">
        <v>306</v>
      </c>
      <c r="C6" s="105" t="s">
        <v>5</v>
      </c>
      <c r="D6" s="105" t="s">
        <v>8</v>
      </c>
      <c r="E6" s="105" t="s">
        <v>11</v>
      </c>
      <c r="F6" s="105" t="s">
        <v>14</v>
      </c>
      <c r="G6" s="105" t="s">
        <v>17</v>
      </c>
      <c r="H6" s="105" t="s">
        <v>20</v>
      </c>
      <c r="I6" s="105" t="s">
        <v>23</v>
      </c>
      <c r="J6" s="105" t="s">
        <v>26</v>
      </c>
      <c r="K6" s="105" t="s">
        <v>29</v>
      </c>
      <c r="L6" s="105" t="s">
        <v>32</v>
      </c>
      <c r="M6" s="105" t="s">
        <v>70</v>
      </c>
      <c r="R6" s="273">
        <v>40182</v>
      </c>
      <c r="S6" s="274"/>
      <c r="T6" s="274"/>
      <c r="U6" s="274"/>
    </row>
    <row r="7" spans="2:21" x14ac:dyDescent="0.35">
      <c r="B7" s="103">
        <v>40182</v>
      </c>
      <c r="C7" s="106">
        <v>48554963380</v>
      </c>
      <c r="D7" s="106">
        <v>27690298559.678299</v>
      </c>
      <c r="E7" s="106">
        <v>44895201928.248001</v>
      </c>
      <c r="F7" s="106">
        <v>12972678291.9</v>
      </c>
      <c r="G7" s="106">
        <v>8730826345.3434601</v>
      </c>
      <c r="H7" s="106">
        <v>7916815615.5569296</v>
      </c>
      <c r="I7" s="106">
        <v>15161350550</v>
      </c>
      <c r="J7" s="106">
        <v>1312151769.60252</v>
      </c>
      <c r="K7" s="106">
        <v>1900505222.1835499</v>
      </c>
      <c r="L7" s="106">
        <v>651801094.44347203</v>
      </c>
      <c r="M7" s="106">
        <f>SUM(C7:L7)</f>
        <v>169786592756.95621</v>
      </c>
      <c r="Q7" s="116" t="s">
        <v>326</v>
      </c>
      <c r="R7" s="115" t="s">
        <v>328</v>
      </c>
      <c r="S7" s="115" t="s">
        <v>327</v>
      </c>
      <c r="T7" s="115" t="s">
        <v>329</v>
      </c>
      <c r="U7" s="115" t="s">
        <v>330</v>
      </c>
    </row>
    <row r="8" spans="2:21" x14ac:dyDescent="0.35">
      <c r="B8" s="103">
        <v>40183</v>
      </c>
      <c r="C8" s="106">
        <v>48838082700</v>
      </c>
      <c r="D8" s="106">
        <v>28085873032.951698</v>
      </c>
      <c r="E8" s="106">
        <v>45314125884.103996</v>
      </c>
      <c r="F8" s="106">
        <v>13083285517.0044</v>
      </c>
      <c r="G8" s="106">
        <v>8714445586.1649494</v>
      </c>
      <c r="H8" s="106">
        <v>7927343424.1256599</v>
      </c>
      <c r="I8" s="106">
        <v>15312059800</v>
      </c>
      <c r="J8" s="106">
        <v>1344155076.2470601</v>
      </c>
      <c r="K8" s="106">
        <v>1914377352.28352</v>
      </c>
      <c r="L8" s="106">
        <v>658191672.17156994</v>
      </c>
      <c r="M8" s="106">
        <f t="shared" ref="M8:M10" si="0">SUM(C8:L8)</f>
        <v>171191940045.05286</v>
      </c>
      <c r="Q8" s="117" t="s">
        <v>5</v>
      </c>
      <c r="R8" s="113">
        <v>48554963380</v>
      </c>
      <c r="S8" s="121">
        <f>R8/$R$18</f>
        <v>0.28597642835971621</v>
      </c>
      <c r="T8" s="121">
        <v>6.85</v>
      </c>
      <c r="U8" s="121">
        <f>T8*S8</f>
        <v>1.958938534264056</v>
      </c>
    </row>
    <row r="9" spans="2:21" x14ac:dyDescent="0.35">
      <c r="B9" s="103">
        <v>40184</v>
      </c>
      <c r="C9" s="106">
        <v>48838082700</v>
      </c>
      <c r="D9" s="106">
        <v>28135319194.909801</v>
      </c>
      <c r="E9" s="106">
        <v>46221803873.167999</v>
      </c>
      <c r="F9" s="106">
        <v>13051683209.4576</v>
      </c>
      <c r="G9" s="106">
        <v>8763587863.7004795</v>
      </c>
      <c r="H9" s="106">
        <v>8022092629.8205795</v>
      </c>
      <c r="I9" s="106">
        <v>15372343499.999901</v>
      </c>
      <c r="J9" s="106">
        <v>1333488078.6596501</v>
      </c>
      <c r="K9" s="106">
        <v>1942122009.0679901</v>
      </c>
      <c r="L9" s="106">
        <v>651801094.44347203</v>
      </c>
      <c r="M9" s="106">
        <f t="shared" si="0"/>
        <v>172332324153.22748</v>
      </c>
      <c r="Q9" s="117" t="s">
        <v>8</v>
      </c>
      <c r="R9" s="113">
        <v>27690298559.678299</v>
      </c>
      <c r="S9" s="121">
        <f t="shared" ref="S9:S17" si="1">R9/$R$18</f>
        <v>0.16308884058540493</v>
      </c>
      <c r="T9" s="121">
        <v>10.772574000000001</v>
      </c>
      <c r="U9" s="121">
        <f t="shared" ref="U9:U17" si="2">T9*S9</f>
        <v>1.756886603780478</v>
      </c>
    </row>
    <row r="10" spans="2:21" x14ac:dyDescent="0.35">
      <c r="B10" s="103">
        <v>40185</v>
      </c>
      <c r="C10" s="106">
        <v>48696523040</v>
      </c>
      <c r="D10" s="106">
        <v>28184767945.672199</v>
      </c>
      <c r="E10" s="106">
        <v>45872695867.599998</v>
      </c>
      <c r="F10" s="106">
        <v>13083285517.0044</v>
      </c>
      <c r="G10" s="106">
        <v>8763587863.7004795</v>
      </c>
      <c r="H10" s="106">
        <v>7843122026.9994602</v>
      </c>
      <c r="I10" s="106">
        <v>15432627200</v>
      </c>
      <c r="J10" s="106">
        <v>1333488078.6596501</v>
      </c>
      <c r="K10" s="106">
        <v>1961543149.8417699</v>
      </c>
      <c r="L10" s="106">
        <v>651801094.44347203</v>
      </c>
      <c r="M10" s="106">
        <f t="shared" si="0"/>
        <v>171823441783.92139</v>
      </c>
      <c r="Q10" s="117" t="s">
        <v>11</v>
      </c>
      <c r="R10" s="113">
        <v>44895201928.248001</v>
      </c>
      <c r="S10" s="121">
        <f t="shared" si="1"/>
        <v>0.26442136095229835</v>
      </c>
      <c r="T10" s="121">
        <v>6.3657979999999998</v>
      </c>
      <c r="U10" s="121">
        <f t="shared" si="2"/>
        <v>1.6832529707074189</v>
      </c>
    </row>
    <row r="11" spans="2:21" x14ac:dyDescent="0.35">
      <c r="Q11" s="117" t="s">
        <v>14</v>
      </c>
      <c r="R11" s="113">
        <v>12972678291.9</v>
      </c>
      <c r="S11" s="121">
        <f t="shared" si="1"/>
        <v>7.6405787295996633E-2</v>
      </c>
      <c r="T11" s="121">
        <v>7.5357260000000004</v>
      </c>
      <c r="U11" s="121">
        <f t="shared" si="2"/>
        <v>0.57577307787691157</v>
      </c>
    </row>
    <row r="12" spans="2:21" x14ac:dyDescent="0.35">
      <c r="B12" s="110" t="s">
        <v>320</v>
      </c>
      <c r="Q12" s="117" t="s">
        <v>17</v>
      </c>
      <c r="R12" s="113">
        <v>8730826345.3434601</v>
      </c>
      <c r="S12" s="121">
        <f t="shared" si="1"/>
        <v>5.1422354401335704E-2</v>
      </c>
      <c r="T12" s="121">
        <v>3.8675999999999999</v>
      </c>
      <c r="U12" s="121">
        <f t="shared" si="2"/>
        <v>0.19888109788260597</v>
      </c>
    </row>
    <row r="13" spans="2:21" x14ac:dyDescent="0.35">
      <c r="Q13" s="117" t="s">
        <v>20</v>
      </c>
      <c r="R13" s="113">
        <v>7916815615.5569296</v>
      </c>
      <c r="S13" s="121">
        <f t="shared" si="1"/>
        <v>4.6628037508765985E-2</v>
      </c>
      <c r="T13" s="121">
        <v>7.3301059999999998</v>
      </c>
      <c r="U13" s="121">
        <f t="shared" si="2"/>
        <v>0.3417884575112306</v>
      </c>
    </row>
    <row r="14" spans="2:21" x14ac:dyDescent="0.35">
      <c r="B14" s="104" t="s">
        <v>306</v>
      </c>
      <c r="C14" s="105" t="s">
        <v>5</v>
      </c>
      <c r="D14" s="105" t="s">
        <v>8</v>
      </c>
      <c r="E14" s="105" t="s">
        <v>11</v>
      </c>
      <c r="F14" s="105" t="s">
        <v>14</v>
      </c>
      <c r="G14" s="105" t="s">
        <v>17</v>
      </c>
      <c r="H14" s="105" t="s">
        <v>20</v>
      </c>
      <c r="I14" s="105" t="s">
        <v>23</v>
      </c>
      <c r="J14" s="105" t="s">
        <v>26</v>
      </c>
      <c r="K14" s="105" t="s">
        <v>29</v>
      </c>
      <c r="L14" s="105" t="s">
        <v>32</v>
      </c>
      <c r="M14" s="105" t="s">
        <v>70</v>
      </c>
      <c r="Q14" s="117" t="s">
        <v>23</v>
      </c>
      <c r="R14" s="113">
        <v>15161350550</v>
      </c>
      <c r="S14" s="121">
        <f t="shared" si="1"/>
        <v>8.9296512191059538E-2</v>
      </c>
      <c r="T14" s="121">
        <v>4.99</v>
      </c>
      <c r="U14" s="121">
        <f t="shared" si="2"/>
        <v>0.44558959583338709</v>
      </c>
    </row>
    <row r="15" spans="2:21" x14ac:dyDescent="0.35">
      <c r="B15" s="103">
        <v>40182</v>
      </c>
      <c r="C15" s="106">
        <f>C7/$M7</f>
        <v>0.28597642835971621</v>
      </c>
      <c r="D15" s="106">
        <f>D7/$M7</f>
        <v>0.16308884058540493</v>
      </c>
      <c r="E15" s="106">
        <f t="shared" ref="E15:L18" si="3">E7/$M7</f>
        <v>0.26442136095229835</v>
      </c>
      <c r="F15" s="106">
        <f t="shared" si="3"/>
        <v>7.6405787295996633E-2</v>
      </c>
      <c r="G15" s="106">
        <f t="shared" si="3"/>
        <v>5.1422354401335704E-2</v>
      </c>
      <c r="H15" s="106">
        <f t="shared" si="3"/>
        <v>4.6628037508765985E-2</v>
      </c>
      <c r="I15" s="106">
        <f t="shared" si="3"/>
        <v>8.9296512191059538E-2</v>
      </c>
      <c r="J15" s="106">
        <f t="shared" si="3"/>
        <v>7.7282413663888119E-3</v>
      </c>
      <c r="K15" s="106">
        <f t="shared" si="3"/>
        <v>1.1193494087628339E-2</v>
      </c>
      <c r="L15" s="106">
        <f t="shared" si="3"/>
        <v>3.8389432514056238E-3</v>
      </c>
      <c r="M15" s="106">
        <f>SUM(C15:L15)</f>
        <v>1</v>
      </c>
      <c r="Q15" s="117" t="s">
        <v>26</v>
      </c>
      <c r="R15" s="113">
        <v>1312151769.60252</v>
      </c>
      <c r="S15" s="121">
        <f t="shared" si="1"/>
        <v>7.7282413663888119E-3</v>
      </c>
      <c r="T15" s="121">
        <v>1.1157140000000001</v>
      </c>
      <c r="U15" s="121">
        <f t="shared" si="2"/>
        <v>8.6225070878591277E-3</v>
      </c>
    </row>
    <row r="16" spans="2:21" x14ac:dyDescent="0.35">
      <c r="B16" s="103">
        <v>40183</v>
      </c>
      <c r="C16" s="106">
        <f t="shared" ref="C16:C18" si="4">C8/$M8</f>
        <v>0.28528260551955426</v>
      </c>
      <c r="D16" s="106">
        <f>D8/$M8</f>
        <v>0.16406072053135384</v>
      </c>
      <c r="E16" s="106">
        <f t="shared" si="3"/>
        <v>0.26469777649682924</v>
      </c>
      <c r="F16" s="106">
        <f t="shared" si="3"/>
        <v>7.6424658272820856E-2</v>
      </c>
      <c r="G16" s="106">
        <f t="shared" si="3"/>
        <v>5.0904531976631348E-2</v>
      </c>
      <c r="H16" s="106">
        <f t="shared" si="3"/>
        <v>4.6306756159427878E-2</v>
      </c>
      <c r="I16" s="106">
        <f t="shared" si="3"/>
        <v>8.9443812576516749E-2</v>
      </c>
      <c r="J16" s="106">
        <f t="shared" si="3"/>
        <v>7.8517427624998967E-3</v>
      </c>
      <c r="K16" s="106">
        <f t="shared" si="3"/>
        <v>1.1182637171935256E-2</v>
      </c>
      <c r="L16" s="106">
        <f t="shared" si="3"/>
        <v>3.8447585324306306E-3</v>
      </c>
      <c r="M16" s="106">
        <f t="shared" ref="M16:M18" si="5">SUM(C16:L16)</f>
        <v>1</v>
      </c>
      <c r="Q16" s="117" t="s">
        <v>29</v>
      </c>
      <c r="R16" s="113">
        <v>1900505222.1835499</v>
      </c>
      <c r="S16" s="121">
        <f t="shared" si="1"/>
        <v>1.1193494087628339E-2</v>
      </c>
      <c r="T16" s="121">
        <v>4.7921820000000004</v>
      </c>
      <c r="U16" s="121">
        <f t="shared" si="2"/>
        <v>5.364126088383895E-2</v>
      </c>
    </row>
    <row r="17" spans="2:21" x14ac:dyDescent="0.35">
      <c r="B17" s="103">
        <v>40184</v>
      </c>
      <c r="C17" s="106">
        <f t="shared" si="4"/>
        <v>0.28339478934071666</v>
      </c>
      <c r="D17" s="106">
        <f>D9/$M9</f>
        <v>0.16326199587428286</v>
      </c>
      <c r="E17" s="106">
        <f t="shared" si="3"/>
        <v>0.26821319854115333</v>
      </c>
      <c r="F17" s="106">
        <f t="shared" si="3"/>
        <v>7.5735549169828595E-2</v>
      </c>
      <c r="G17" s="106">
        <f t="shared" si="3"/>
        <v>5.0852838588240863E-2</v>
      </c>
      <c r="H17" s="106">
        <f t="shared" si="3"/>
        <v>4.655013311773025E-2</v>
      </c>
      <c r="I17" s="106">
        <f t="shared" si="3"/>
        <v>8.92017418991677E-2</v>
      </c>
      <c r="J17" s="106">
        <f t="shared" si="3"/>
        <v>7.7378871619812493E-3</v>
      </c>
      <c r="K17" s="106">
        <f t="shared" si="3"/>
        <v>1.1269632778474993E-2</v>
      </c>
      <c r="L17" s="106">
        <f t="shared" si="3"/>
        <v>3.7822335284234312E-3</v>
      </c>
      <c r="M17" s="106">
        <f t="shared" si="5"/>
        <v>1</v>
      </c>
      <c r="Q17" s="117" t="s">
        <v>32</v>
      </c>
      <c r="R17" s="113">
        <v>651801094.44347203</v>
      </c>
      <c r="S17" s="121">
        <f t="shared" si="1"/>
        <v>3.8389432514056238E-3</v>
      </c>
      <c r="T17" s="121">
        <v>0.58001000000000003</v>
      </c>
      <c r="U17" s="121">
        <f t="shared" si="2"/>
        <v>2.2266254752477759E-3</v>
      </c>
    </row>
    <row r="18" spans="2:21" x14ac:dyDescent="0.35">
      <c r="B18" s="103">
        <v>40185</v>
      </c>
      <c r="C18" s="106">
        <f t="shared" si="4"/>
        <v>0.28341024096839412</v>
      </c>
      <c r="D18" s="106">
        <f>D10/$M10</f>
        <v>0.16403331031580831</v>
      </c>
      <c r="E18" s="106">
        <f t="shared" si="3"/>
        <v>0.26697577112491877</v>
      </c>
      <c r="F18" s="106">
        <f t="shared" si="3"/>
        <v>7.6143775151806356E-2</v>
      </c>
      <c r="G18" s="106">
        <f t="shared" si="3"/>
        <v>5.1003447333578811E-2</v>
      </c>
      <c r="H18" s="106">
        <f t="shared" si="3"/>
        <v>4.5646402758377239E-2</v>
      </c>
      <c r="I18" s="106">
        <f t="shared" si="3"/>
        <v>8.9816773775300604E-2</v>
      </c>
      <c r="J18" s="106">
        <f t="shared" si="3"/>
        <v>7.7608041418271313E-3</v>
      </c>
      <c r="K18" s="106">
        <f t="shared" si="3"/>
        <v>1.1416039217213049E-2</v>
      </c>
      <c r="L18" s="106">
        <f t="shared" si="3"/>
        <v>3.7934352127758694E-3</v>
      </c>
      <c r="M18" s="106">
        <f t="shared" si="5"/>
        <v>1.0000000000000004</v>
      </c>
      <c r="Q18" s="118" t="s">
        <v>70</v>
      </c>
      <c r="R18" s="119">
        <f>SUM(R8:R17)</f>
        <v>169786592756.95621</v>
      </c>
      <c r="S18" s="120">
        <f>SUM(S8:S17)</f>
        <v>1</v>
      </c>
      <c r="T18" s="120"/>
      <c r="U18" s="120">
        <f>SUM(U8:U17)</f>
        <v>7.025600731303034</v>
      </c>
    </row>
    <row r="19" spans="2:21" x14ac:dyDescent="0.35">
      <c r="U19" s="1" t="s">
        <v>331</v>
      </c>
    </row>
    <row r="20" spans="2:21" x14ac:dyDescent="0.35">
      <c r="B20" s="110" t="s">
        <v>321</v>
      </c>
    </row>
    <row r="22" spans="2:21" x14ac:dyDescent="0.35">
      <c r="B22" s="104" t="s">
        <v>306</v>
      </c>
      <c r="C22" s="105" t="s">
        <v>5</v>
      </c>
      <c r="D22" s="108" t="s">
        <v>8</v>
      </c>
      <c r="E22" s="108" t="s">
        <v>11</v>
      </c>
      <c r="F22" s="108" t="s">
        <v>14</v>
      </c>
      <c r="G22" s="108" t="s">
        <v>17</v>
      </c>
      <c r="H22" s="108" t="s">
        <v>20</v>
      </c>
      <c r="I22" s="108" t="s">
        <v>23</v>
      </c>
      <c r="J22" s="108" t="s">
        <v>26</v>
      </c>
      <c r="K22" s="108" t="s">
        <v>29</v>
      </c>
      <c r="L22" s="108" t="s">
        <v>32</v>
      </c>
    </row>
    <row r="23" spans="2:21" x14ac:dyDescent="0.35">
      <c r="B23" s="103">
        <v>40182</v>
      </c>
      <c r="C23" s="106">
        <v>6.85</v>
      </c>
      <c r="D23" s="109">
        <v>10.772574000000001</v>
      </c>
      <c r="E23" s="109">
        <v>6.3657979999999998</v>
      </c>
      <c r="F23" s="109">
        <v>7.5357259999999897</v>
      </c>
      <c r="G23" s="109">
        <v>3.8675999999999999</v>
      </c>
      <c r="H23" s="109">
        <v>7.3301059999999998</v>
      </c>
      <c r="I23" s="109">
        <v>4.99</v>
      </c>
      <c r="J23" s="109">
        <v>1.1157140000000001</v>
      </c>
      <c r="K23" s="109">
        <v>4.7921820000000004</v>
      </c>
      <c r="L23" s="109">
        <v>0.58001000000000003</v>
      </c>
    </row>
    <row r="24" spans="2:21" x14ac:dyDescent="0.35">
      <c r="B24" s="103">
        <v>40183</v>
      </c>
      <c r="C24" s="106">
        <v>6.89</v>
      </c>
      <c r="D24" s="109">
        <v>10.715273</v>
      </c>
      <c r="E24" s="109">
        <v>6.3756830000000004</v>
      </c>
      <c r="F24" s="109">
        <v>7.6378110000000001</v>
      </c>
      <c r="G24" s="109">
        <v>3.955667</v>
      </c>
      <c r="H24" s="109">
        <v>7.4578429999999898</v>
      </c>
      <c r="I24" s="109">
        <v>5.04</v>
      </c>
      <c r="J24" s="109">
        <v>1.152598</v>
      </c>
      <c r="K24" s="109">
        <v>4.8271610000000003</v>
      </c>
      <c r="L24" s="109">
        <v>0.58575200000000005</v>
      </c>
    </row>
    <row r="25" spans="2:21" x14ac:dyDescent="0.35">
      <c r="B25" s="103">
        <v>40184</v>
      </c>
      <c r="C25" s="106">
        <v>6.91</v>
      </c>
      <c r="D25" s="109">
        <v>10.829874999999999</v>
      </c>
      <c r="E25" s="109">
        <v>6.444877</v>
      </c>
      <c r="F25" s="109">
        <v>7.7027739999999998</v>
      </c>
      <c r="G25" s="109">
        <v>3.9336509999999998</v>
      </c>
      <c r="H25" s="109">
        <v>7.3988880000000004</v>
      </c>
      <c r="I25" s="109">
        <v>5.09</v>
      </c>
      <c r="J25" s="109">
        <v>1.161818</v>
      </c>
      <c r="K25" s="109">
        <v>4.8971200000000001</v>
      </c>
      <c r="L25" s="109">
        <v>0.59149499999999999</v>
      </c>
    </row>
    <row r="26" spans="2:21" x14ac:dyDescent="0.35">
      <c r="B26" s="103">
        <v>40185</v>
      </c>
      <c r="C26" s="106">
        <v>6.89</v>
      </c>
      <c r="D26" s="109">
        <v>10.868074999999999</v>
      </c>
      <c r="E26" s="109">
        <v>6.5634940000000004</v>
      </c>
      <c r="F26" s="109">
        <v>7.7027739999999998</v>
      </c>
      <c r="G26" s="109">
        <v>3.9263119999999998</v>
      </c>
      <c r="H26" s="109">
        <v>7.4873209999999997</v>
      </c>
      <c r="I26" s="109">
        <v>5.1100000000000003</v>
      </c>
      <c r="J26" s="109">
        <v>1.152598</v>
      </c>
      <c r="K26" s="109">
        <v>5.0020579999999999</v>
      </c>
      <c r="L26" s="109">
        <v>0.58575200000000005</v>
      </c>
    </row>
    <row r="28" spans="2:21" x14ac:dyDescent="0.35">
      <c r="B28" s="110" t="s">
        <v>323</v>
      </c>
    </row>
    <row r="29" spans="2:21" x14ac:dyDescent="0.35">
      <c r="B29" s="110" t="s">
        <v>324</v>
      </c>
    </row>
    <row r="31" spans="2:21" ht="58" x14ac:dyDescent="0.35">
      <c r="B31" s="104" t="s">
        <v>306</v>
      </c>
      <c r="C31" s="105" t="s">
        <v>5</v>
      </c>
      <c r="D31" s="108" t="s">
        <v>8</v>
      </c>
      <c r="E31" s="108" t="s">
        <v>11</v>
      </c>
      <c r="F31" s="108" t="s">
        <v>14</v>
      </c>
      <c r="G31" s="108" t="s">
        <v>17</v>
      </c>
      <c r="H31" s="108" t="s">
        <v>20</v>
      </c>
      <c r="I31" s="108" t="s">
        <v>23</v>
      </c>
      <c r="J31" s="108" t="s">
        <v>26</v>
      </c>
      <c r="K31" s="108" t="s">
        <v>29</v>
      </c>
      <c r="L31" s="108" t="s">
        <v>32</v>
      </c>
      <c r="M31" s="112" t="s">
        <v>325</v>
      </c>
    </row>
    <row r="32" spans="2:21" x14ac:dyDescent="0.35">
      <c r="B32" s="103">
        <v>40182</v>
      </c>
      <c r="C32" s="106">
        <f>C23*C15</f>
        <v>1.958938534264056</v>
      </c>
      <c r="D32" s="106">
        <f t="shared" ref="D32:L35" si="6">D23*D15</f>
        <v>1.756886603780478</v>
      </c>
      <c r="E32" s="106">
        <f t="shared" si="6"/>
        <v>1.6832529707074189</v>
      </c>
      <c r="F32" s="106">
        <f t="shared" si="6"/>
        <v>0.57577307787691079</v>
      </c>
      <c r="G32" s="106">
        <f t="shared" si="6"/>
        <v>0.19888109788260597</v>
      </c>
      <c r="H32" s="106">
        <f t="shared" si="6"/>
        <v>0.3417884575112306</v>
      </c>
      <c r="I32" s="106">
        <f t="shared" si="6"/>
        <v>0.44558959583338709</v>
      </c>
      <c r="J32" s="106">
        <f t="shared" si="6"/>
        <v>8.6225070878591277E-3</v>
      </c>
      <c r="K32" s="106">
        <f t="shared" si="6"/>
        <v>5.364126088383895E-2</v>
      </c>
      <c r="L32" s="106">
        <f t="shared" si="6"/>
        <v>2.2266254752477759E-3</v>
      </c>
      <c r="M32" s="111">
        <f>SUM(C32:L32)</f>
        <v>7.0256007313030331</v>
      </c>
    </row>
    <row r="33" spans="2:13" x14ac:dyDescent="0.35">
      <c r="B33" s="103">
        <v>40183</v>
      </c>
      <c r="C33" s="106">
        <f>C24*C16</f>
        <v>1.9655971520297286</v>
      </c>
      <c r="D33" s="106">
        <f t="shared" si="6"/>
        <v>1.7579554090701615</v>
      </c>
      <c r="E33" s="106">
        <f t="shared" si="6"/>
        <v>1.6876291137486339</v>
      </c>
      <c r="F33" s="106">
        <f t="shared" si="6"/>
        <v>0.58371709562739216</v>
      </c>
      <c r="G33" s="106">
        <f t="shared" si="6"/>
        <v>0.2013613772904054</v>
      </c>
      <c r="H33" s="106">
        <f t="shared" si="6"/>
        <v>0.34534851727629562</v>
      </c>
      <c r="I33" s="106">
        <f t="shared" si="6"/>
        <v>0.45079681538564442</v>
      </c>
      <c r="J33" s="106">
        <f t="shared" si="6"/>
        <v>9.0499030045718565E-3</v>
      </c>
      <c r="K33" s="106">
        <f t="shared" si="6"/>
        <v>5.3980390033516165E-2</v>
      </c>
      <c r="L33" s="106">
        <f t="shared" si="6"/>
        <v>2.2520749998883069E-3</v>
      </c>
      <c r="M33" s="111">
        <f>SUM(C33:L33)</f>
        <v>7.0576878484662382</v>
      </c>
    </row>
    <row r="34" spans="2:13" x14ac:dyDescent="0.35">
      <c r="B34" s="103">
        <v>40184</v>
      </c>
      <c r="C34" s="106">
        <f>C25*C17</f>
        <v>1.9582579943443521</v>
      </c>
      <c r="D34" s="106">
        <f t="shared" si="6"/>
        <v>1.7681070075689991</v>
      </c>
      <c r="E34" s="106">
        <f t="shared" si="6"/>
        <v>1.7286010743743125</v>
      </c>
      <c r="F34" s="106">
        <f t="shared" si="6"/>
        <v>0.58337381902107732</v>
      </c>
      <c r="G34" s="106">
        <f t="shared" si="6"/>
        <v>0.20003731936547225</v>
      </c>
      <c r="H34" s="106">
        <f t="shared" si="6"/>
        <v>0.34441922132317693</v>
      </c>
      <c r="I34" s="106">
        <f t="shared" si="6"/>
        <v>0.45403686626676359</v>
      </c>
      <c r="J34" s="106">
        <f t="shared" si="6"/>
        <v>8.9900165867587319E-3</v>
      </c>
      <c r="K34" s="106">
        <f t="shared" si="6"/>
        <v>5.5188744072125456E-2</v>
      </c>
      <c r="L34" s="106">
        <f t="shared" si="6"/>
        <v>2.2371722208948176E-3</v>
      </c>
      <c r="M34" s="111">
        <f>SUM(C34:L34)</f>
        <v>7.1032492351439318</v>
      </c>
    </row>
    <row r="35" spans="2:13" x14ac:dyDescent="0.35">
      <c r="B35" s="103">
        <v>40185</v>
      </c>
      <c r="C35" s="106">
        <f>C26*C18</f>
        <v>1.9526965602722355</v>
      </c>
      <c r="D35" s="106">
        <f t="shared" si="6"/>
        <v>1.7827263190104783</v>
      </c>
      <c r="E35" s="106">
        <f t="shared" si="6"/>
        <v>1.7522938719237777</v>
      </c>
      <c r="F35" s="106">
        <f t="shared" si="6"/>
        <v>0.58651829150118007</v>
      </c>
      <c r="G35" s="106">
        <f t="shared" si="6"/>
        <v>0.20025544730719846</v>
      </c>
      <c r="H35" s="106">
        <f t="shared" si="6"/>
        <v>0.34176926994725582</v>
      </c>
      <c r="I35" s="106">
        <f t="shared" si="6"/>
        <v>0.45896371399178609</v>
      </c>
      <c r="J35" s="106">
        <f t="shared" si="6"/>
        <v>8.9450873322616687E-3</v>
      </c>
      <c r="K35" s="106">
        <f t="shared" si="6"/>
        <v>5.7103690294774266E-2</v>
      </c>
      <c r="L35" s="106">
        <f t="shared" si="6"/>
        <v>2.2220122627538913E-3</v>
      </c>
      <c r="M35" s="111">
        <f>SUM(C35:L35)</f>
        <v>7.1434942638437029</v>
      </c>
    </row>
  </sheetData>
  <mergeCells count="1">
    <mergeCell ref="R6:U6"/>
  </mergeCells>
  <pageMargins left="0.7" right="0.7" top="0.75" bottom="0.75" header="0.3" footer="0.3"/>
  <ignoredErrors>
    <ignoredError sqref="M7:M10 R18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3FF7-CEC5-4090-B911-E07E12743568}">
  <dimension ref="C6:L25"/>
  <sheetViews>
    <sheetView workbookViewId="0">
      <selection activeCell="G29" sqref="G29"/>
    </sheetView>
  </sheetViews>
  <sheetFormatPr defaultRowHeight="14.5" x14ac:dyDescent="0.35"/>
  <cols>
    <col min="3" max="3" width="42.90625" bestFit="1" customWidth="1"/>
    <col min="4" max="4" width="7.90625" bestFit="1" customWidth="1"/>
    <col min="5" max="5" width="13.08984375" bestFit="1" customWidth="1"/>
    <col min="6" max="6" width="25" bestFit="1" customWidth="1"/>
    <col min="7" max="7" width="33" bestFit="1" customWidth="1"/>
    <col min="8" max="8" width="10.54296875" bestFit="1" customWidth="1"/>
    <col min="9" max="9" width="10.08984375" bestFit="1" customWidth="1"/>
    <col min="10" max="10" width="35.1796875" bestFit="1" customWidth="1"/>
    <col min="11" max="11" width="26.54296875" bestFit="1" customWidth="1"/>
    <col min="12" max="12" width="29.6328125" bestFit="1" customWidth="1"/>
  </cols>
  <sheetData>
    <row r="6" spans="3:12" x14ac:dyDescent="0.35">
      <c r="C6" s="57" t="s">
        <v>230</v>
      </c>
      <c r="D6" s="57" t="s">
        <v>231</v>
      </c>
      <c r="E6" s="57" t="s">
        <v>232</v>
      </c>
      <c r="F6" s="57" t="s">
        <v>233</v>
      </c>
      <c r="G6" s="57" t="s">
        <v>234</v>
      </c>
      <c r="H6" s="57" t="s">
        <v>235</v>
      </c>
      <c r="I6" s="58" t="s">
        <v>236</v>
      </c>
      <c r="J6" s="57" t="s">
        <v>237</v>
      </c>
      <c r="K6" s="57" t="s">
        <v>238</v>
      </c>
      <c r="L6" s="59" t="s">
        <v>239</v>
      </c>
    </row>
    <row r="7" spans="3:12" x14ac:dyDescent="0.35">
      <c r="C7" s="60" t="s">
        <v>240</v>
      </c>
      <c r="D7" s="60" t="s">
        <v>241</v>
      </c>
      <c r="E7" s="60">
        <v>1</v>
      </c>
      <c r="F7" s="60" t="s">
        <v>242</v>
      </c>
      <c r="G7" s="60" t="s">
        <v>243</v>
      </c>
      <c r="H7" s="60" t="s">
        <v>244</v>
      </c>
      <c r="I7" s="61">
        <v>22694</v>
      </c>
      <c r="J7" s="60" t="s">
        <v>245</v>
      </c>
      <c r="K7" s="62" t="s">
        <v>246</v>
      </c>
      <c r="L7" s="63" t="s">
        <v>247</v>
      </c>
    </row>
    <row r="8" spans="3:12" x14ac:dyDescent="0.35">
      <c r="C8" s="64" t="s">
        <v>248</v>
      </c>
      <c r="D8" s="64" t="s">
        <v>241</v>
      </c>
      <c r="E8" s="64">
        <v>2</v>
      </c>
      <c r="F8" s="64" t="s">
        <v>242</v>
      </c>
      <c r="G8" s="64" t="s">
        <v>243</v>
      </c>
      <c r="H8" s="64" t="s">
        <v>244</v>
      </c>
      <c r="I8" s="65"/>
      <c r="J8" s="64"/>
      <c r="K8" s="66"/>
      <c r="L8" s="67" t="s">
        <v>249</v>
      </c>
    </row>
    <row r="9" spans="3:12" x14ac:dyDescent="0.35">
      <c r="C9" s="60" t="s">
        <v>250</v>
      </c>
      <c r="D9" s="60" t="s">
        <v>241</v>
      </c>
      <c r="E9" s="60">
        <v>3</v>
      </c>
      <c r="F9" s="60" t="s">
        <v>242</v>
      </c>
      <c r="G9" s="60" t="s">
        <v>243</v>
      </c>
      <c r="H9" s="60" t="s">
        <v>244</v>
      </c>
      <c r="I9" s="61"/>
      <c r="J9" s="60"/>
      <c r="K9" s="62"/>
      <c r="L9" s="63" t="s">
        <v>251</v>
      </c>
    </row>
    <row r="10" spans="3:12" x14ac:dyDescent="0.35">
      <c r="C10" s="64" t="s">
        <v>252</v>
      </c>
      <c r="D10" s="64" t="s">
        <v>241</v>
      </c>
      <c r="E10" s="64">
        <v>4</v>
      </c>
      <c r="F10" s="64" t="s">
        <v>242</v>
      </c>
      <c r="G10" s="64" t="s">
        <v>243</v>
      </c>
      <c r="H10" s="64" t="s">
        <v>244</v>
      </c>
      <c r="I10" s="65">
        <v>34624</v>
      </c>
      <c r="J10" s="64" t="s">
        <v>245</v>
      </c>
      <c r="K10" s="66"/>
      <c r="L10" s="67" t="s">
        <v>253</v>
      </c>
    </row>
    <row r="11" spans="3:12" x14ac:dyDescent="0.35">
      <c r="C11" s="60" t="s">
        <v>254</v>
      </c>
      <c r="D11" s="60" t="s">
        <v>241</v>
      </c>
      <c r="E11" s="60">
        <v>5</v>
      </c>
      <c r="F11" s="60" t="s">
        <v>242</v>
      </c>
      <c r="G11" s="60" t="s">
        <v>243</v>
      </c>
      <c r="H11" s="60" t="s">
        <v>244</v>
      </c>
      <c r="I11" s="61"/>
      <c r="J11" s="60"/>
      <c r="K11" s="62"/>
      <c r="L11" s="63" t="s">
        <v>255</v>
      </c>
    </row>
    <row r="12" spans="3:12" x14ac:dyDescent="0.35">
      <c r="C12" s="68" t="s">
        <v>256</v>
      </c>
      <c r="D12" s="64" t="s">
        <v>241</v>
      </c>
      <c r="E12" s="64">
        <v>6</v>
      </c>
      <c r="F12" s="64" t="s">
        <v>242</v>
      </c>
      <c r="G12" s="64" t="s">
        <v>243</v>
      </c>
      <c r="H12" s="64" t="s">
        <v>244</v>
      </c>
      <c r="I12" s="65"/>
      <c r="J12" s="64"/>
      <c r="K12" s="66"/>
      <c r="L12" s="67" t="s">
        <v>257</v>
      </c>
    </row>
    <row r="13" spans="3:12" x14ac:dyDescent="0.35">
      <c r="C13" s="60" t="s">
        <v>258</v>
      </c>
      <c r="D13" s="60" t="s">
        <v>241</v>
      </c>
      <c r="E13" s="60">
        <v>7</v>
      </c>
      <c r="F13" s="60" t="s">
        <v>242</v>
      </c>
      <c r="G13" s="60" t="s">
        <v>243</v>
      </c>
      <c r="H13" s="60" t="s">
        <v>244</v>
      </c>
      <c r="I13" s="61"/>
      <c r="J13" s="60"/>
      <c r="K13" s="62"/>
      <c r="L13" s="63" t="s">
        <v>259</v>
      </c>
    </row>
    <row r="14" spans="3:12" x14ac:dyDescent="0.35">
      <c r="C14" s="64" t="s">
        <v>260</v>
      </c>
      <c r="D14" s="64" t="s">
        <v>241</v>
      </c>
      <c r="E14" s="64">
        <v>8</v>
      </c>
      <c r="F14" s="64" t="s">
        <v>242</v>
      </c>
      <c r="G14" s="64" t="s">
        <v>243</v>
      </c>
      <c r="H14" s="64" t="s">
        <v>244</v>
      </c>
      <c r="I14" s="65"/>
      <c r="J14" s="64"/>
      <c r="K14" s="66"/>
      <c r="L14" s="67" t="s">
        <v>261</v>
      </c>
    </row>
    <row r="15" spans="3:12" x14ac:dyDescent="0.35">
      <c r="C15" s="60" t="s">
        <v>262</v>
      </c>
      <c r="D15" s="60" t="s">
        <v>241</v>
      </c>
      <c r="E15" s="60">
        <v>9</v>
      </c>
      <c r="F15" s="60" t="s">
        <v>242</v>
      </c>
      <c r="G15" s="60" t="s">
        <v>263</v>
      </c>
      <c r="H15" s="60" t="s">
        <v>244</v>
      </c>
      <c r="I15" s="61"/>
      <c r="J15" s="60"/>
      <c r="K15" s="69" t="s">
        <v>264</v>
      </c>
      <c r="L15" s="63" t="s">
        <v>265</v>
      </c>
    </row>
    <row r="16" spans="3:12" x14ac:dyDescent="0.35">
      <c r="C16" s="64" t="s">
        <v>266</v>
      </c>
      <c r="D16" s="64" t="s">
        <v>241</v>
      </c>
      <c r="E16" s="64">
        <v>10</v>
      </c>
      <c r="F16" s="64" t="s">
        <v>242</v>
      </c>
      <c r="G16" s="64" t="s">
        <v>267</v>
      </c>
      <c r="H16" s="64" t="s">
        <v>244</v>
      </c>
      <c r="I16" s="65"/>
      <c r="J16" s="64"/>
      <c r="K16" s="66"/>
      <c r="L16" s="67" t="s">
        <v>268</v>
      </c>
    </row>
    <row r="17" spans="3:12" x14ac:dyDescent="0.35">
      <c r="C17" s="60" t="s">
        <v>269</v>
      </c>
      <c r="D17" s="60" t="s">
        <v>241</v>
      </c>
      <c r="E17" s="60">
        <v>1</v>
      </c>
      <c r="F17" s="60" t="s">
        <v>270</v>
      </c>
      <c r="G17" s="60" t="s">
        <v>271</v>
      </c>
      <c r="H17" s="60" t="s">
        <v>244</v>
      </c>
      <c r="I17" s="61"/>
      <c r="J17" s="60"/>
      <c r="K17" s="60"/>
      <c r="L17" s="63" t="s">
        <v>272</v>
      </c>
    </row>
    <row r="18" spans="3:12" x14ac:dyDescent="0.35">
      <c r="C18" s="64" t="s">
        <v>273</v>
      </c>
      <c r="D18" s="64" t="s">
        <v>241</v>
      </c>
      <c r="E18" s="64">
        <v>2</v>
      </c>
      <c r="F18" s="64" t="s">
        <v>270</v>
      </c>
      <c r="G18" s="64" t="s">
        <v>271</v>
      </c>
      <c r="H18" s="64" t="s">
        <v>244</v>
      </c>
      <c r="I18" s="65"/>
      <c r="J18" s="64"/>
      <c r="K18" s="64"/>
      <c r="L18" s="67" t="s">
        <v>274</v>
      </c>
    </row>
    <row r="19" spans="3:12" x14ac:dyDescent="0.35">
      <c r="C19" s="60" t="s">
        <v>275</v>
      </c>
      <c r="D19" s="60" t="s">
        <v>241</v>
      </c>
      <c r="E19" s="60">
        <v>3</v>
      </c>
      <c r="F19" s="60" t="s">
        <v>270</v>
      </c>
      <c r="G19" s="60" t="s">
        <v>271</v>
      </c>
      <c r="H19" s="60" t="s">
        <v>244</v>
      </c>
      <c r="I19" s="61">
        <v>39428</v>
      </c>
      <c r="J19" s="60" t="s">
        <v>245</v>
      </c>
      <c r="K19" s="60"/>
      <c r="L19" s="63" t="s">
        <v>276</v>
      </c>
    </row>
    <row r="20" spans="3:12" x14ac:dyDescent="0.35">
      <c r="C20" s="64" t="s">
        <v>277</v>
      </c>
      <c r="D20" s="64" t="s">
        <v>241</v>
      </c>
      <c r="E20" s="64">
        <v>4</v>
      </c>
      <c r="F20" s="64" t="s">
        <v>270</v>
      </c>
      <c r="G20" s="64" t="s">
        <v>271</v>
      </c>
      <c r="H20" s="64" t="s">
        <v>244</v>
      </c>
      <c r="I20" s="65">
        <v>33184</v>
      </c>
      <c r="J20" s="64" t="s">
        <v>245</v>
      </c>
      <c r="K20" s="64"/>
      <c r="L20" s="67" t="s">
        <v>278</v>
      </c>
    </row>
    <row r="21" spans="3:12" x14ac:dyDescent="0.35">
      <c r="C21" s="60" t="s">
        <v>279</v>
      </c>
      <c r="D21" s="60" t="s">
        <v>241</v>
      </c>
      <c r="E21" s="60">
        <v>5</v>
      </c>
      <c r="F21" s="60" t="s">
        <v>270</v>
      </c>
      <c r="G21" s="60" t="s">
        <v>271</v>
      </c>
      <c r="H21" s="60" t="s">
        <v>244</v>
      </c>
      <c r="I21" s="61"/>
      <c r="J21" s="60"/>
      <c r="K21" s="60"/>
      <c r="L21" s="63" t="s">
        <v>280</v>
      </c>
    </row>
    <row r="22" spans="3:12" x14ac:dyDescent="0.35">
      <c r="C22" s="64" t="s">
        <v>281</v>
      </c>
      <c r="D22" s="64" t="s">
        <v>241</v>
      </c>
      <c r="E22" s="64">
        <v>6</v>
      </c>
      <c r="F22" s="64" t="s">
        <v>270</v>
      </c>
      <c r="G22" s="64" t="s">
        <v>271</v>
      </c>
      <c r="H22" s="64" t="s">
        <v>244</v>
      </c>
      <c r="I22" s="65"/>
      <c r="J22" s="64"/>
      <c r="K22" s="64"/>
      <c r="L22" s="67" t="s">
        <v>282</v>
      </c>
    </row>
    <row r="23" spans="3:12" x14ac:dyDescent="0.35">
      <c r="C23" s="60" t="s">
        <v>283</v>
      </c>
      <c r="D23" s="60" t="s">
        <v>241</v>
      </c>
      <c r="E23" s="60">
        <v>7</v>
      </c>
      <c r="F23" s="60" t="s">
        <v>270</v>
      </c>
      <c r="G23" s="60" t="s">
        <v>271</v>
      </c>
      <c r="H23" s="60" t="s">
        <v>244</v>
      </c>
      <c r="I23" s="61">
        <v>38497</v>
      </c>
      <c r="J23" s="60" t="s">
        <v>245</v>
      </c>
      <c r="K23" s="60"/>
      <c r="L23" s="63" t="s">
        <v>284</v>
      </c>
    </row>
    <row r="24" spans="3:12" x14ac:dyDescent="0.35">
      <c r="C24" s="64" t="s">
        <v>285</v>
      </c>
      <c r="D24" s="64" t="s">
        <v>241</v>
      </c>
      <c r="E24" s="64">
        <v>8</v>
      </c>
      <c r="F24" s="64" t="s">
        <v>270</v>
      </c>
      <c r="G24" s="64" t="s">
        <v>286</v>
      </c>
      <c r="H24" s="64" t="s">
        <v>244</v>
      </c>
      <c r="I24" s="65"/>
      <c r="J24" s="64"/>
      <c r="K24" s="64"/>
      <c r="L24" s="67" t="s">
        <v>63</v>
      </c>
    </row>
    <row r="25" spans="3:12" x14ac:dyDescent="0.35">
      <c r="C25" s="60" t="s">
        <v>287</v>
      </c>
      <c r="D25" s="60" t="s">
        <v>241</v>
      </c>
      <c r="E25" s="60">
        <v>9</v>
      </c>
      <c r="F25" s="60" t="s">
        <v>270</v>
      </c>
      <c r="G25" s="60" t="s">
        <v>286</v>
      </c>
      <c r="H25" s="60" t="s">
        <v>244</v>
      </c>
      <c r="I25" s="61"/>
      <c r="J25" s="60"/>
      <c r="K25" s="62" t="s">
        <v>288</v>
      </c>
      <c r="L25" s="63" t="s">
        <v>289</v>
      </c>
    </row>
  </sheetData>
  <hyperlinks>
    <hyperlink ref="K7" r:id="rId1" xr:uid="{E731ECEA-C832-44A1-9B8F-A7FE27B194D1}"/>
    <hyperlink ref="K15" r:id="rId2" xr:uid="{D8EF21BD-3E49-44A9-AF7E-C80D6E121203}"/>
    <hyperlink ref="K25" r:id="rId3" xr:uid="{7B4229DA-43E8-45FF-90DC-BEA6BE01276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D33D-8F24-4503-AD99-66F538953E47}">
  <dimension ref="F10:I27"/>
  <sheetViews>
    <sheetView topLeftCell="A4" workbookViewId="0">
      <selection activeCell="I27" sqref="F10:I27"/>
    </sheetView>
  </sheetViews>
  <sheetFormatPr defaultRowHeight="14.5" x14ac:dyDescent="0.35"/>
  <cols>
    <col min="6" max="6" width="14.26953125" style="34" customWidth="1"/>
    <col min="7" max="7" width="11.26953125" style="34" customWidth="1"/>
    <col min="8" max="8" width="19.6328125" style="34" customWidth="1"/>
    <col min="9" max="9" width="39" style="34" customWidth="1"/>
  </cols>
  <sheetData>
    <row r="10" spans="6:9" x14ac:dyDescent="0.35">
      <c r="F10" s="35" t="s">
        <v>83</v>
      </c>
      <c r="G10" s="35" t="s">
        <v>86</v>
      </c>
      <c r="H10" s="35" t="s">
        <v>92</v>
      </c>
      <c r="I10" s="35" t="s">
        <v>110</v>
      </c>
    </row>
    <row r="11" spans="6:9" x14ac:dyDescent="0.35">
      <c r="F11" s="277" t="s">
        <v>84</v>
      </c>
      <c r="G11" s="277" t="s">
        <v>87</v>
      </c>
      <c r="H11" s="28" t="s">
        <v>93</v>
      </c>
      <c r="I11" s="29" t="s">
        <v>111</v>
      </c>
    </row>
    <row r="12" spans="6:9" x14ac:dyDescent="0.35">
      <c r="F12" s="277"/>
      <c r="G12" s="277"/>
      <c r="H12" s="30" t="s">
        <v>94</v>
      </c>
      <c r="I12" s="31" t="s">
        <v>112</v>
      </c>
    </row>
    <row r="13" spans="6:9" x14ac:dyDescent="0.35">
      <c r="F13" s="277"/>
      <c r="G13" s="277" t="s">
        <v>88</v>
      </c>
      <c r="H13" s="275" t="s">
        <v>95</v>
      </c>
      <c r="I13" s="275"/>
    </row>
    <row r="14" spans="6:9" x14ac:dyDescent="0.35">
      <c r="F14" s="277"/>
      <c r="G14" s="277"/>
      <c r="H14" s="275" t="s">
        <v>96</v>
      </c>
      <c r="I14" s="275"/>
    </row>
    <row r="15" spans="6:9" x14ac:dyDescent="0.35">
      <c r="F15" s="277"/>
      <c r="G15" s="277"/>
      <c r="H15" s="275" t="s">
        <v>97</v>
      </c>
      <c r="I15" s="275"/>
    </row>
    <row r="16" spans="6:9" x14ac:dyDescent="0.35">
      <c r="F16" s="276" t="s">
        <v>85</v>
      </c>
      <c r="G16" s="276" t="s">
        <v>89</v>
      </c>
      <c r="H16" s="32" t="s">
        <v>98</v>
      </c>
      <c r="I16" s="32" t="s">
        <v>113</v>
      </c>
    </row>
    <row r="17" spans="6:9" x14ac:dyDescent="0.35">
      <c r="F17" s="276"/>
      <c r="G17" s="276"/>
      <c r="H17" s="28" t="s">
        <v>99</v>
      </c>
      <c r="I17" s="32" t="s">
        <v>114</v>
      </c>
    </row>
    <row r="18" spans="6:9" x14ac:dyDescent="0.35">
      <c r="F18" s="276"/>
      <c r="G18" s="276"/>
      <c r="H18" s="33" t="s">
        <v>100</v>
      </c>
      <c r="I18" s="29" t="s">
        <v>115</v>
      </c>
    </row>
    <row r="19" spans="6:9" x14ac:dyDescent="0.35">
      <c r="F19" s="276"/>
      <c r="G19" s="275" t="s">
        <v>90</v>
      </c>
      <c r="H19" s="28" t="s">
        <v>101</v>
      </c>
      <c r="I19" s="32" t="s">
        <v>116</v>
      </c>
    </row>
    <row r="20" spans="6:9" x14ac:dyDescent="0.35">
      <c r="F20" s="276"/>
      <c r="G20" s="275"/>
      <c r="H20" s="32" t="s">
        <v>102</v>
      </c>
      <c r="I20" s="32" t="s">
        <v>116</v>
      </c>
    </row>
    <row r="21" spans="6:9" x14ac:dyDescent="0.35">
      <c r="F21" s="276"/>
      <c r="G21" s="275"/>
      <c r="H21" s="32" t="s">
        <v>103</v>
      </c>
      <c r="I21" s="32" t="s">
        <v>116</v>
      </c>
    </row>
    <row r="22" spans="6:9" x14ac:dyDescent="0.35">
      <c r="F22" s="276"/>
      <c r="G22" s="275"/>
      <c r="H22" s="33" t="s">
        <v>104</v>
      </c>
      <c r="I22" s="32" t="s">
        <v>117</v>
      </c>
    </row>
    <row r="23" spans="6:9" x14ac:dyDescent="0.35">
      <c r="F23" s="276"/>
      <c r="G23" s="275"/>
      <c r="H23" s="28" t="s">
        <v>105</v>
      </c>
      <c r="I23" s="29" t="s">
        <v>118</v>
      </c>
    </row>
    <row r="24" spans="6:9" x14ac:dyDescent="0.35">
      <c r="F24" s="276"/>
      <c r="G24" s="275"/>
      <c r="H24" s="32" t="s">
        <v>106</v>
      </c>
      <c r="I24" s="29" t="s">
        <v>119</v>
      </c>
    </row>
    <row r="25" spans="6:9" x14ac:dyDescent="0.35">
      <c r="F25" s="276"/>
      <c r="G25" s="276" t="s">
        <v>91</v>
      </c>
      <c r="H25" s="33" t="s">
        <v>107</v>
      </c>
      <c r="I25" s="29" t="s">
        <v>120</v>
      </c>
    </row>
    <row r="26" spans="6:9" x14ac:dyDescent="0.35">
      <c r="F26" s="276"/>
      <c r="G26" s="276"/>
      <c r="H26" s="28" t="s">
        <v>108</v>
      </c>
      <c r="I26" s="32" t="s">
        <v>117</v>
      </c>
    </row>
    <row r="27" spans="6:9" x14ac:dyDescent="0.35">
      <c r="F27" s="276"/>
      <c r="G27" s="276"/>
      <c r="H27" s="28" t="s">
        <v>109</v>
      </c>
      <c r="I27" s="32" t="s">
        <v>121</v>
      </c>
    </row>
  </sheetData>
  <mergeCells count="10">
    <mergeCell ref="H13:I13"/>
    <mergeCell ref="H14:I14"/>
    <mergeCell ref="H15:I15"/>
    <mergeCell ref="F16:F27"/>
    <mergeCell ref="G16:G18"/>
    <mergeCell ref="G19:G24"/>
    <mergeCell ref="G25:G27"/>
    <mergeCell ref="F11:F15"/>
    <mergeCell ref="G11:G12"/>
    <mergeCell ref="G13:G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marketcap</vt:lpstr>
      <vt:lpstr>mbbm pricing</vt:lpstr>
      <vt:lpstr>Confusion Matrix</vt:lpstr>
      <vt:lpstr>Returns</vt:lpstr>
      <vt:lpstr>Group Performance</vt:lpstr>
      <vt:lpstr>Stock Performance</vt:lpstr>
      <vt:lpstr>WeightedPrice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Keh-Soon Yong (AP)</dc:creator>
  <cp:lastModifiedBy>Keh-Soon Yong (AP)</cp:lastModifiedBy>
  <dcterms:created xsi:type="dcterms:W3CDTF">2020-04-20T14:56:45Z</dcterms:created>
  <dcterms:modified xsi:type="dcterms:W3CDTF">2020-05-02T14:35:35Z</dcterms:modified>
</cp:coreProperties>
</file>