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elzhan\Programming_python\Utilidex\information-extraction-from-invoices\Error analysis\"/>
    </mc:Choice>
  </mc:AlternateContent>
  <xr:revisionPtr revIDLastSave="0" documentId="13_ncr:1_{0A7202CD-FE11-4067-8D88-7A1CEB5DCCB0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Donut" sheetId="1" r:id="rId1"/>
    <sheet name="GPT" sheetId="2" r:id="rId2"/>
    <sheet name="Field level" sheetId="3" r:id="rId3"/>
    <sheet name="Impact" sheetId="4" r:id="rId4"/>
  </sheets>
  <definedNames>
    <definedName name="_xlnm._FilterDatabase" localSheetId="0" hidden="1">Donut!$A$1:$G$37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4" l="1"/>
  <c r="G18" i="4"/>
  <c r="G17" i="4"/>
  <c r="G16" i="4"/>
  <c r="G15" i="4"/>
  <c r="D10" i="4"/>
  <c r="D9" i="4"/>
  <c r="D4" i="4"/>
  <c r="D3" i="4"/>
  <c r="D19" i="4"/>
  <c r="D18" i="4"/>
  <c r="D17" i="4"/>
  <c r="D16" i="4"/>
  <c r="D15" i="4"/>
  <c r="C19" i="4"/>
  <c r="C18" i="4"/>
  <c r="C17" i="4"/>
  <c r="C16" i="4"/>
  <c r="C15" i="4"/>
  <c r="D11" i="4" l="1"/>
  <c r="E15" i="4"/>
  <c r="E16" i="4"/>
  <c r="E17" i="4"/>
  <c r="E18" i="4"/>
  <c r="E19" i="4"/>
  <c r="D5" i="4"/>
  <c r="F16" i="4" l="1"/>
  <c r="F19" i="4"/>
  <c r="F18" i="4"/>
  <c r="F15" i="4"/>
  <c r="F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tc={015183AB-44CF-4973-ADB6-95F77B7CEB10}</author>
    <author>tc={3E8144BF-E37A-47BD-9D5D-FEDF93A8B33A}</author>
  </authors>
  <commentList>
    <comment ref="B26" authorId="0" shapeId="0" xr:uid="{015183AB-44CF-4973-ADB6-95F77B7CEB10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was including {}</t>
      </text>
    </comment>
    <comment ref="B34" authorId="1" shapeId="0" xr:uid="{3E8144BF-E37A-47BD-9D5D-FEDF93A8B33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was including {}</t>
      </text>
    </comment>
  </commentList>
</comments>
</file>

<file path=xl/sharedStrings.xml><?xml version="1.0" encoding="utf-8"?>
<sst xmlns="http://schemas.openxmlformats.org/spreadsheetml/2006/main" count="180" uniqueCount="54">
  <si>
    <t>Name</t>
  </si>
  <si>
    <t>Image size</t>
  </si>
  <si>
    <t>Learning rate</t>
  </si>
  <si>
    <t>Max_length</t>
  </si>
  <si>
    <t>Pre-trained model</t>
  </si>
  <si>
    <t>1e-4</t>
  </si>
  <si>
    <t>3e-5</t>
  </si>
  <si>
    <t>5e-6</t>
  </si>
  <si>
    <t>base</t>
  </si>
  <si>
    <t>#</t>
  </si>
  <si>
    <t>proto</t>
  </si>
  <si>
    <t>1440x1920</t>
  </si>
  <si>
    <t>1280x1600</t>
  </si>
  <si>
    <t>F1 Score</t>
  </si>
  <si>
    <t>Levenshtein Distance</t>
  </si>
  <si>
    <t>1920x2560</t>
  </si>
  <si>
    <t>GPT</t>
  </si>
  <si>
    <t>Donut base</t>
  </si>
  <si>
    <t>Donut proto</t>
  </si>
  <si>
    <t>GPT-3.5</t>
  </si>
  <si>
    <t>GPT-4</t>
  </si>
  <si>
    <t>vendor_name</t>
  </si>
  <si>
    <t>invoice_date</t>
  </si>
  <si>
    <t>invoice_number</t>
  </si>
  <si>
    <t>total_amount</t>
  </si>
  <si>
    <t>charge_period_end_date</t>
  </si>
  <si>
    <t>account_number</t>
  </si>
  <si>
    <t>charge_period_start_date</t>
  </si>
  <si>
    <t>mpan</t>
  </si>
  <si>
    <t>setup 1</t>
  </si>
  <si>
    <t>setup 2</t>
  </si>
  <si>
    <t>Best Case</t>
  </si>
  <si>
    <t>Optimistic</t>
  </si>
  <si>
    <t>Neutral</t>
  </si>
  <si>
    <t>Pessimistic</t>
  </si>
  <si>
    <t>Worst Case</t>
  </si>
  <si>
    <t>Scenario</t>
  </si>
  <si>
    <t>F1 score</t>
  </si>
  <si>
    <t>Review</t>
  </si>
  <si>
    <t>Review + Correction</t>
  </si>
  <si>
    <t>Total Invocies</t>
  </si>
  <si>
    <t>Time for Review</t>
  </si>
  <si>
    <t>Time for Review + Correction</t>
  </si>
  <si>
    <t>Total</t>
  </si>
  <si>
    <t>Impact</t>
  </si>
  <si>
    <t>Process name</t>
  </si>
  <si>
    <t>Old process</t>
  </si>
  <si>
    <t>Initial Processing</t>
  </si>
  <si>
    <t>Reprocessing</t>
  </si>
  <si>
    <t>Minutes per invoice</t>
  </si>
  <si>
    <t>Invoices per month</t>
  </si>
  <si>
    <t>Total (hours per year)</t>
  </si>
  <si>
    <t xml:space="preserve">days </t>
  </si>
  <si>
    <t>New process (F1 score = 85%)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</si>
</sst>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.0_-;\-* #,##0.0_-;_-* &quot;-&quot;??_-;_-@_-"/>
    <numFmt numFmtId="166" formatCode="_-* #,##0_-;\-* #,##0_-;_-* &quot;-&quot;??_-;_-@_-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0" xfId="0" applyNumberFormat="1" applyFill="1"/>
    <xf numFmtId="4" fontId="0" fillId="2" borderId="1" xfId="0" applyNumberFormat="1" applyFill="1" applyBorder="1"/>
    <xf numFmtId="0" fontId="0" fillId="2" borderId="0" xfId="0" applyFill="1"/>
    <xf numFmtId="2" fontId="0" fillId="0" borderId="1" xfId="0" applyNumberFormat="1" applyBorder="1"/>
    <xf numFmtId="9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1" fillId="0" borderId="0" xfId="0" applyNumberFormat="1" applyFont="1"/>
    <xf numFmtId="0" fontId="0" fillId="0" borderId="3" xfId="0" applyBorder="1"/>
    <xf numFmtId="166" fontId="0" fillId="0" borderId="3" xfId="1" applyNumberFormat="1" applyFont="1" applyBorder="1"/>
    <xf numFmtId="166" fontId="0" fillId="0" borderId="3" xfId="0" applyNumberFormat="1" applyBorder="1"/>
    <xf numFmtId="0" fontId="0" fillId="0" borderId="2" xfId="0" applyBorder="1"/>
    <xf numFmtId="166" fontId="0" fillId="0" borderId="2" xfId="1" applyNumberFormat="1" applyFont="1" applyBorder="1"/>
    <xf numFmtId="166" fontId="0" fillId="0" borderId="2" xfId="0" applyNumberFormat="1" applyBorder="1"/>
    <xf numFmtId="165" fontId="0" fillId="0" borderId="0" xfId="0" applyNumberFormat="1"/>
    <xf numFmtId="2" fontId="0" fillId="2" borderId="1" xfId="0" applyNumberFormat="1" applyFill="1" applyBorder="1"/>
    <xf numFmtId="167" fontId="0" fillId="2" borderId="1" xfId="2" applyNumberFormat="1" applyFont="1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vertical="center" wrapText="1"/>
    </xf>
    <xf numFmtId="1" fontId="0" fillId="2" borderId="1" xfId="0" applyNumberFormat="1" applyFill="1" applyBorder="1" applyAlignment="1">
      <alignment vertical="center" wrapText="1"/>
    </xf>
    <xf numFmtId="49" fontId="0" fillId="2" borderId="0" xfId="0" applyNumberForma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elzhan Onlas" id="{DEF68BF6-3D74-4F06-9762-F2934886289C}" userId="295ede880bfb72b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3-08-10T04:40:10.76" personId="{DEF68BF6-3D74-4F06-9762-F2934886289C}" id="{015183AB-44CF-4973-ADB6-95F77B7CEB10}">
    <text>Output was including {}</text>
  </threadedComment>
  <threadedComment ref="B34" dT="2023-08-10T04:40:16.59" personId="{DEF68BF6-3D74-4F06-9762-F2934886289C}" id="{3E8144BF-E37A-47BD-9D5D-FEDF93A8B33A}">
    <text>Output was including {}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defaultRowHeight="14.25" x14ac:dyDescent="0.45"/>
  <cols>
    <col min="1" max="1" width="4.06640625" style="6" bestFit="1" customWidth="1"/>
    <col min="2" max="2" width="11.796875" style="6" bestFit="1" customWidth="1"/>
    <col min="3" max="3" width="13.33203125" style="24" bestFit="1" customWidth="1"/>
    <col min="4" max="4" width="12.33203125" style="6" bestFit="1" customWidth="1"/>
    <col min="5" max="5" width="18.59765625" style="6" bestFit="1" customWidth="1"/>
    <col min="6" max="6" width="9.9296875" style="4" bestFit="1" customWidth="1"/>
    <col min="7" max="7" width="21" style="4" bestFit="1" customWidth="1"/>
  </cols>
  <sheetData>
    <row r="1" spans="1:7" x14ac:dyDescent="0.45">
      <c r="A1" s="2" t="s">
        <v>9</v>
      </c>
      <c r="B1" s="2" t="s">
        <v>1</v>
      </c>
      <c r="C1" s="21" t="s">
        <v>2</v>
      </c>
      <c r="D1" s="2" t="s">
        <v>3</v>
      </c>
      <c r="E1" s="2" t="s">
        <v>4</v>
      </c>
      <c r="F1" s="3" t="s">
        <v>13</v>
      </c>
      <c r="G1" s="3" t="s">
        <v>14</v>
      </c>
    </row>
    <row r="2" spans="1:7" x14ac:dyDescent="0.45">
      <c r="A2" s="2">
        <v>12</v>
      </c>
      <c r="B2" s="2" t="s">
        <v>11</v>
      </c>
      <c r="C2" s="22" t="s">
        <v>7</v>
      </c>
      <c r="D2" s="2">
        <v>768</v>
      </c>
      <c r="E2" s="2" t="s">
        <v>8</v>
      </c>
      <c r="F2" s="3">
        <v>0.97940000000000005</v>
      </c>
      <c r="G2" s="3">
        <v>0.11310000000000001</v>
      </c>
    </row>
    <row r="3" spans="1:7" x14ac:dyDescent="0.45">
      <c r="A3" s="2">
        <v>15</v>
      </c>
      <c r="B3" s="2" t="s">
        <v>11</v>
      </c>
      <c r="C3" s="22" t="s">
        <v>7</v>
      </c>
      <c r="D3" s="2">
        <v>384</v>
      </c>
      <c r="E3" s="2" t="s">
        <v>8</v>
      </c>
      <c r="F3" s="3">
        <v>0.97809999999999997</v>
      </c>
      <c r="G3" s="3">
        <v>0.1198</v>
      </c>
    </row>
    <row r="4" spans="1:7" x14ac:dyDescent="0.45">
      <c r="A4" s="2">
        <v>18</v>
      </c>
      <c r="B4" s="2" t="s">
        <v>11</v>
      </c>
      <c r="C4" s="22" t="s">
        <v>7</v>
      </c>
      <c r="D4" s="23">
        <v>192</v>
      </c>
      <c r="E4" s="2" t="s">
        <v>8</v>
      </c>
      <c r="F4" s="3">
        <v>0.97570000000000001</v>
      </c>
      <c r="G4" s="5">
        <v>0.1336</v>
      </c>
    </row>
    <row r="5" spans="1:7" x14ac:dyDescent="0.45">
      <c r="A5" s="2">
        <v>39</v>
      </c>
      <c r="B5" s="2" t="s">
        <v>15</v>
      </c>
      <c r="C5" s="22" t="s">
        <v>7</v>
      </c>
      <c r="D5" s="2">
        <v>1536</v>
      </c>
      <c r="E5" s="2" t="s">
        <v>8</v>
      </c>
      <c r="F5" s="3">
        <v>0.97509999999999997</v>
      </c>
      <c r="G5" s="3">
        <v>0.1762</v>
      </c>
    </row>
    <row r="6" spans="1:7" x14ac:dyDescent="0.45">
      <c r="A6" s="2">
        <v>6</v>
      </c>
      <c r="B6" s="2" t="s">
        <v>12</v>
      </c>
      <c r="C6" s="22" t="s">
        <v>7</v>
      </c>
      <c r="D6" s="2">
        <v>384</v>
      </c>
      <c r="E6" s="2" t="s">
        <v>8</v>
      </c>
      <c r="F6" s="3">
        <v>0.96709999999999996</v>
      </c>
      <c r="G6" s="3">
        <v>0.20580000000000001</v>
      </c>
    </row>
    <row r="7" spans="1:7" x14ac:dyDescent="0.45">
      <c r="A7" s="2">
        <v>3</v>
      </c>
      <c r="B7" s="2" t="s">
        <v>12</v>
      </c>
      <c r="C7" s="22" t="s">
        <v>7</v>
      </c>
      <c r="D7" s="2">
        <v>768</v>
      </c>
      <c r="E7" s="2" t="s">
        <v>8</v>
      </c>
      <c r="F7" s="3">
        <v>0.96519999999999995</v>
      </c>
      <c r="G7" s="3">
        <v>0.25969999999999999</v>
      </c>
    </row>
    <row r="8" spans="1:7" x14ac:dyDescent="0.45">
      <c r="A8" s="2">
        <v>9</v>
      </c>
      <c r="B8" s="2" t="s">
        <v>12</v>
      </c>
      <c r="C8" s="22" t="s">
        <v>7</v>
      </c>
      <c r="D8" s="23">
        <v>192</v>
      </c>
      <c r="E8" s="2" t="s">
        <v>8</v>
      </c>
      <c r="F8" s="3">
        <v>0.96479999999999999</v>
      </c>
      <c r="G8" s="3">
        <v>0.18970000000000001</v>
      </c>
    </row>
    <row r="9" spans="1:7" x14ac:dyDescent="0.45">
      <c r="A9" s="2">
        <v>11</v>
      </c>
      <c r="B9" s="2" t="s">
        <v>11</v>
      </c>
      <c r="C9" s="22" t="s">
        <v>6</v>
      </c>
      <c r="D9" s="2">
        <v>768</v>
      </c>
      <c r="E9" s="2" t="s">
        <v>8</v>
      </c>
      <c r="F9" s="3">
        <v>0.96450000000000002</v>
      </c>
      <c r="G9" s="3">
        <v>0.16320000000000001</v>
      </c>
    </row>
    <row r="10" spans="1:7" x14ac:dyDescent="0.45">
      <c r="A10" s="2">
        <v>17</v>
      </c>
      <c r="B10" s="2" t="s">
        <v>11</v>
      </c>
      <c r="C10" s="22" t="s">
        <v>6</v>
      </c>
      <c r="D10" s="23">
        <v>192</v>
      </c>
      <c r="E10" s="2" t="s">
        <v>8</v>
      </c>
      <c r="F10" s="3">
        <v>0.96279999999999999</v>
      </c>
      <c r="G10" s="3">
        <v>0.1759</v>
      </c>
    </row>
    <row r="11" spans="1:7" x14ac:dyDescent="0.45">
      <c r="A11" s="2">
        <v>14</v>
      </c>
      <c r="B11" s="2" t="s">
        <v>11</v>
      </c>
      <c r="C11" s="22" t="s">
        <v>6</v>
      </c>
      <c r="D11" s="2">
        <v>384</v>
      </c>
      <c r="E11" s="2" t="s">
        <v>8</v>
      </c>
      <c r="F11" s="3">
        <v>0.95950000000000002</v>
      </c>
      <c r="G11" s="3">
        <v>0.19</v>
      </c>
    </row>
    <row r="12" spans="1:7" x14ac:dyDescent="0.45">
      <c r="A12" s="2">
        <v>8</v>
      </c>
      <c r="B12" s="2" t="s">
        <v>12</v>
      </c>
      <c r="C12" s="22" t="s">
        <v>6</v>
      </c>
      <c r="D12" s="23">
        <v>192</v>
      </c>
      <c r="E12" s="2" t="s">
        <v>8</v>
      </c>
      <c r="F12" s="3">
        <v>0.95009999999999994</v>
      </c>
      <c r="G12" s="3">
        <v>0.217</v>
      </c>
    </row>
    <row r="13" spans="1:7" x14ac:dyDescent="0.45">
      <c r="A13" s="2">
        <v>5</v>
      </c>
      <c r="B13" s="2" t="s">
        <v>12</v>
      </c>
      <c r="C13" s="22" t="s">
        <v>6</v>
      </c>
      <c r="D13" s="2">
        <v>384</v>
      </c>
      <c r="E13" s="2" t="s">
        <v>8</v>
      </c>
      <c r="F13" s="3">
        <v>0.94940000000000002</v>
      </c>
      <c r="G13" s="3">
        <v>0.1686</v>
      </c>
    </row>
    <row r="14" spans="1:7" x14ac:dyDescent="0.45">
      <c r="A14" s="2">
        <v>2</v>
      </c>
      <c r="B14" s="2" t="s">
        <v>12</v>
      </c>
      <c r="C14" s="22" t="s">
        <v>6</v>
      </c>
      <c r="D14" s="2">
        <v>768</v>
      </c>
      <c r="E14" s="2" t="s">
        <v>8</v>
      </c>
      <c r="F14" s="3">
        <v>0.94810000000000005</v>
      </c>
      <c r="G14" s="3">
        <v>0.25359999999999999</v>
      </c>
    </row>
    <row r="15" spans="1:7" x14ac:dyDescent="0.45">
      <c r="A15" s="2">
        <v>29</v>
      </c>
      <c r="B15" s="2" t="s">
        <v>11</v>
      </c>
      <c r="C15" s="22" t="s">
        <v>6</v>
      </c>
      <c r="D15" s="2">
        <v>768</v>
      </c>
      <c r="E15" s="2" t="s">
        <v>10</v>
      </c>
      <c r="F15" s="3">
        <v>0.94030000000000002</v>
      </c>
      <c r="G15" s="3">
        <v>0.26729999999999998</v>
      </c>
    </row>
    <row r="16" spans="1:7" x14ac:dyDescent="0.45">
      <c r="A16" s="2">
        <v>32</v>
      </c>
      <c r="B16" s="2" t="s">
        <v>11</v>
      </c>
      <c r="C16" s="22" t="s">
        <v>6</v>
      </c>
      <c r="D16" s="2">
        <v>384</v>
      </c>
      <c r="E16" s="2" t="s">
        <v>10</v>
      </c>
      <c r="F16" s="3">
        <v>0.93140000000000001</v>
      </c>
      <c r="G16" s="3">
        <v>0.36280000000000001</v>
      </c>
    </row>
    <row r="17" spans="1:7" x14ac:dyDescent="0.45">
      <c r="A17" s="2">
        <v>35</v>
      </c>
      <c r="B17" s="2" t="s">
        <v>11</v>
      </c>
      <c r="C17" s="22" t="s">
        <v>6</v>
      </c>
      <c r="D17" s="23">
        <v>192</v>
      </c>
      <c r="E17" s="2" t="s">
        <v>10</v>
      </c>
      <c r="F17" s="3">
        <v>0.92859999999999998</v>
      </c>
      <c r="G17" s="3">
        <v>0.35809999999999997</v>
      </c>
    </row>
    <row r="18" spans="1:7" x14ac:dyDescent="0.45">
      <c r="A18" s="2">
        <v>31</v>
      </c>
      <c r="B18" s="2" t="s">
        <v>11</v>
      </c>
      <c r="C18" s="2" t="s">
        <v>5</v>
      </c>
      <c r="D18" s="2">
        <v>384</v>
      </c>
      <c r="E18" s="2" t="s">
        <v>10</v>
      </c>
      <c r="F18" s="3">
        <v>0.9123</v>
      </c>
      <c r="G18" s="3">
        <v>0.377</v>
      </c>
    </row>
    <row r="19" spans="1:7" x14ac:dyDescent="0.45">
      <c r="A19" s="2">
        <v>23</v>
      </c>
      <c r="B19" s="2" t="s">
        <v>12</v>
      </c>
      <c r="C19" s="22" t="s">
        <v>6</v>
      </c>
      <c r="D19" s="2">
        <v>384</v>
      </c>
      <c r="E19" s="2" t="s">
        <v>10</v>
      </c>
      <c r="F19" s="3">
        <v>0.90890000000000004</v>
      </c>
      <c r="G19" s="3">
        <v>0.4955</v>
      </c>
    </row>
    <row r="20" spans="1:7" x14ac:dyDescent="0.45">
      <c r="A20" s="2">
        <v>28</v>
      </c>
      <c r="B20" s="2" t="s">
        <v>11</v>
      </c>
      <c r="C20" s="2" t="s">
        <v>5</v>
      </c>
      <c r="D20" s="2">
        <v>768</v>
      </c>
      <c r="E20" s="2" t="s">
        <v>10</v>
      </c>
      <c r="F20" s="3">
        <v>0.90800000000000003</v>
      </c>
      <c r="G20" s="3">
        <v>0.34689999999999999</v>
      </c>
    </row>
    <row r="21" spans="1:7" x14ac:dyDescent="0.45">
      <c r="A21" s="2">
        <v>34</v>
      </c>
      <c r="B21" s="2" t="s">
        <v>11</v>
      </c>
      <c r="C21" s="2" t="s">
        <v>5</v>
      </c>
      <c r="D21" s="23">
        <v>192</v>
      </c>
      <c r="E21" s="2" t="s">
        <v>10</v>
      </c>
      <c r="F21" s="3">
        <v>0.90649999999999997</v>
      </c>
      <c r="G21" s="3">
        <v>0.53369999999999995</v>
      </c>
    </row>
    <row r="22" spans="1:7" x14ac:dyDescent="0.45">
      <c r="A22" s="2">
        <v>20</v>
      </c>
      <c r="B22" s="2" t="s">
        <v>12</v>
      </c>
      <c r="C22" s="22" t="s">
        <v>6</v>
      </c>
      <c r="D22" s="2">
        <v>768</v>
      </c>
      <c r="E22" s="2" t="s">
        <v>10</v>
      </c>
      <c r="F22" s="3">
        <v>0.90629999999999999</v>
      </c>
      <c r="G22" s="3">
        <v>0.48609999999999998</v>
      </c>
    </row>
    <row r="23" spans="1:7" x14ac:dyDescent="0.45">
      <c r="A23" s="2">
        <v>10</v>
      </c>
      <c r="B23" s="2" t="s">
        <v>11</v>
      </c>
      <c r="C23" s="2" t="s">
        <v>5</v>
      </c>
      <c r="D23" s="2">
        <v>768</v>
      </c>
      <c r="E23" s="2" t="s">
        <v>8</v>
      </c>
      <c r="F23" s="3">
        <v>0.89800000000000002</v>
      </c>
      <c r="G23" s="3">
        <v>0.40129999999999999</v>
      </c>
    </row>
    <row r="24" spans="1:7" x14ac:dyDescent="0.45">
      <c r="A24" s="2">
        <v>16</v>
      </c>
      <c r="B24" s="2" t="s">
        <v>11</v>
      </c>
      <c r="C24" s="2" t="s">
        <v>5</v>
      </c>
      <c r="D24" s="23">
        <v>192</v>
      </c>
      <c r="E24" s="2" t="s">
        <v>8</v>
      </c>
      <c r="F24" s="3">
        <v>0.89639999999999997</v>
      </c>
      <c r="G24" s="3">
        <v>0.66220000000000001</v>
      </c>
    </row>
    <row r="25" spans="1:7" x14ac:dyDescent="0.45">
      <c r="A25" s="2">
        <v>26</v>
      </c>
      <c r="B25" s="2" t="s">
        <v>12</v>
      </c>
      <c r="C25" s="22" t="s">
        <v>6</v>
      </c>
      <c r="D25" s="23">
        <v>192</v>
      </c>
      <c r="E25" s="2" t="s">
        <v>10</v>
      </c>
      <c r="F25" s="3">
        <v>0.89539999999999997</v>
      </c>
      <c r="G25" s="3">
        <v>0.55359999999999998</v>
      </c>
    </row>
    <row r="26" spans="1:7" x14ac:dyDescent="0.45">
      <c r="A26" s="2">
        <v>13</v>
      </c>
      <c r="B26" s="2" t="s">
        <v>11</v>
      </c>
      <c r="C26" s="2" t="s">
        <v>5</v>
      </c>
      <c r="D26" s="2">
        <v>384</v>
      </c>
      <c r="E26" s="2" t="s">
        <v>8</v>
      </c>
      <c r="F26" s="3">
        <v>0.89529999999999998</v>
      </c>
      <c r="G26" s="3">
        <v>0.55579999999999996</v>
      </c>
    </row>
    <row r="27" spans="1:7" x14ac:dyDescent="0.45">
      <c r="A27" s="2">
        <v>19</v>
      </c>
      <c r="B27" s="2" t="s">
        <v>12</v>
      </c>
      <c r="C27" s="2" t="s">
        <v>5</v>
      </c>
      <c r="D27" s="2">
        <v>768</v>
      </c>
      <c r="E27" s="2" t="s">
        <v>10</v>
      </c>
      <c r="F27" s="3">
        <v>0.89300000000000002</v>
      </c>
      <c r="G27" s="3">
        <v>0.45479999999999998</v>
      </c>
    </row>
    <row r="28" spans="1:7" x14ac:dyDescent="0.45">
      <c r="A28" s="2">
        <v>7</v>
      </c>
      <c r="B28" s="2" t="s">
        <v>12</v>
      </c>
      <c r="C28" s="2" t="s">
        <v>5</v>
      </c>
      <c r="D28" s="23">
        <v>192</v>
      </c>
      <c r="E28" s="2" t="s">
        <v>8</v>
      </c>
      <c r="F28" s="3">
        <v>0.88549999999999995</v>
      </c>
      <c r="G28" s="3">
        <v>0.46779999999999999</v>
      </c>
    </row>
    <row r="29" spans="1:7" x14ac:dyDescent="0.45">
      <c r="A29" s="2">
        <v>4</v>
      </c>
      <c r="B29" s="2" t="s">
        <v>12</v>
      </c>
      <c r="C29" s="2" t="s">
        <v>5</v>
      </c>
      <c r="D29" s="2">
        <v>384</v>
      </c>
      <c r="E29" s="2" t="s">
        <v>8</v>
      </c>
      <c r="F29" s="3">
        <v>0.88229999999999997</v>
      </c>
      <c r="G29" s="3">
        <v>0.61160000000000003</v>
      </c>
    </row>
    <row r="30" spans="1:7" x14ac:dyDescent="0.45">
      <c r="A30" s="2">
        <v>22</v>
      </c>
      <c r="B30" s="2" t="s">
        <v>12</v>
      </c>
      <c r="C30" s="2" t="s">
        <v>5</v>
      </c>
      <c r="D30" s="2">
        <v>384</v>
      </c>
      <c r="E30" s="2" t="s">
        <v>10</v>
      </c>
      <c r="F30" s="3">
        <v>0.88180000000000003</v>
      </c>
      <c r="G30" s="3">
        <v>0.4884</v>
      </c>
    </row>
    <row r="31" spans="1:7" x14ac:dyDescent="0.45">
      <c r="A31" s="2">
        <v>25</v>
      </c>
      <c r="B31" s="2" t="s">
        <v>12</v>
      </c>
      <c r="C31" s="2" t="s">
        <v>5</v>
      </c>
      <c r="D31" s="23">
        <v>192</v>
      </c>
      <c r="E31" s="2" t="s">
        <v>10</v>
      </c>
      <c r="F31" s="3">
        <v>0.88160000000000005</v>
      </c>
      <c r="G31" s="3">
        <v>0.52110000000000001</v>
      </c>
    </row>
    <row r="32" spans="1:7" x14ac:dyDescent="0.45">
      <c r="A32" s="2">
        <v>1</v>
      </c>
      <c r="B32" s="2" t="s">
        <v>12</v>
      </c>
      <c r="C32" s="2" t="s">
        <v>5</v>
      </c>
      <c r="D32" s="2">
        <v>768</v>
      </c>
      <c r="E32" s="2" t="s">
        <v>8</v>
      </c>
      <c r="F32" s="3">
        <v>0.86809999999999998</v>
      </c>
      <c r="G32" s="3">
        <v>0.55300000000000005</v>
      </c>
    </row>
    <row r="33" spans="1:7" x14ac:dyDescent="0.45">
      <c r="A33" s="2">
        <v>33</v>
      </c>
      <c r="B33" s="2" t="s">
        <v>11</v>
      </c>
      <c r="C33" s="22" t="s">
        <v>7</v>
      </c>
      <c r="D33" s="2">
        <v>384</v>
      </c>
      <c r="E33" s="2" t="s">
        <v>10</v>
      </c>
      <c r="F33" s="3">
        <v>0.8538</v>
      </c>
      <c r="G33" s="3">
        <v>0.89090000000000003</v>
      </c>
    </row>
    <row r="34" spans="1:7" x14ac:dyDescent="0.45">
      <c r="A34" s="2">
        <v>30</v>
      </c>
      <c r="B34" s="2" t="s">
        <v>11</v>
      </c>
      <c r="C34" s="22" t="s">
        <v>7</v>
      </c>
      <c r="D34" s="2">
        <v>768</v>
      </c>
      <c r="E34" s="2" t="s">
        <v>10</v>
      </c>
      <c r="F34" s="3">
        <v>0.83809999999999996</v>
      </c>
      <c r="G34" s="3">
        <v>1.1275999999999999</v>
      </c>
    </row>
    <row r="35" spans="1:7" x14ac:dyDescent="0.45">
      <c r="A35" s="2">
        <v>36</v>
      </c>
      <c r="B35" s="2" t="s">
        <v>11</v>
      </c>
      <c r="C35" s="22" t="s">
        <v>7</v>
      </c>
      <c r="D35" s="23">
        <v>192</v>
      </c>
      <c r="E35" s="2" t="s">
        <v>10</v>
      </c>
      <c r="F35" s="3">
        <v>0.83630000000000004</v>
      </c>
      <c r="G35" s="3">
        <v>1.1996</v>
      </c>
    </row>
    <row r="36" spans="1:7" x14ac:dyDescent="0.45">
      <c r="A36" s="2">
        <v>27</v>
      </c>
      <c r="B36" s="2" t="s">
        <v>12</v>
      </c>
      <c r="C36" s="22" t="s">
        <v>7</v>
      </c>
      <c r="D36" s="23">
        <v>192</v>
      </c>
      <c r="E36" s="2" t="s">
        <v>10</v>
      </c>
      <c r="F36" s="3">
        <v>0.79330000000000001</v>
      </c>
      <c r="G36" s="3">
        <v>1.0840000000000001</v>
      </c>
    </row>
    <row r="37" spans="1:7" x14ac:dyDescent="0.45">
      <c r="A37" s="2">
        <v>21</v>
      </c>
      <c r="B37" s="2" t="s">
        <v>12</v>
      </c>
      <c r="C37" s="22" t="s">
        <v>7</v>
      </c>
      <c r="D37" s="2">
        <v>768</v>
      </c>
      <c r="E37" s="2" t="s">
        <v>10</v>
      </c>
      <c r="F37" s="3">
        <v>0.78139999999999998</v>
      </c>
      <c r="G37" s="3">
        <v>1.2785</v>
      </c>
    </row>
    <row r="38" spans="1:7" x14ac:dyDescent="0.45">
      <c r="A38" s="2">
        <v>24</v>
      </c>
      <c r="B38" s="2" t="s">
        <v>12</v>
      </c>
      <c r="C38" s="22" t="s">
        <v>7</v>
      </c>
      <c r="D38" s="2">
        <v>384</v>
      </c>
      <c r="E38" s="2" t="s">
        <v>10</v>
      </c>
      <c r="F38" s="4">
        <v>0.69379999999999997</v>
      </c>
      <c r="G38" s="4">
        <v>1.5531999999999999</v>
      </c>
    </row>
  </sheetData>
  <autoFilter ref="A1:G37" xr:uid="{00000000-0001-0000-0000-000000000000}">
    <sortState xmlns:xlrd2="http://schemas.microsoft.com/office/spreadsheetml/2017/richdata2" ref="A2:G40">
      <sortCondition descending="1" ref="F1:F37"/>
    </sortState>
  </autoFilter>
  <sortState xmlns:xlrd2="http://schemas.microsoft.com/office/spreadsheetml/2017/richdata2" ref="B2:E37">
    <sortCondition descending="1" ref="D2:D37"/>
    <sortCondition ref="B2:B37"/>
    <sortCondition ref="C2:C37"/>
  </sortState>
  <conditionalFormatting sqref="F2:F38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38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4139-DC07-4B8E-A9AD-82C6B919D7B0}">
  <dimension ref="A1:C3"/>
  <sheetViews>
    <sheetView workbookViewId="0">
      <selection activeCell="B2" sqref="B2:C3"/>
    </sheetView>
  </sheetViews>
  <sheetFormatPr defaultRowHeight="14.25" x14ac:dyDescent="0.45"/>
  <cols>
    <col min="1" max="1" width="3.86328125" bestFit="1" customWidth="1"/>
    <col min="2" max="2" width="7.33203125" bestFit="1" customWidth="1"/>
    <col min="3" max="3" width="17.3984375" bestFit="1" customWidth="1"/>
  </cols>
  <sheetData>
    <row r="1" spans="1:3" x14ac:dyDescent="0.45">
      <c r="A1" s="1" t="s">
        <v>16</v>
      </c>
      <c r="B1" s="3" t="s">
        <v>13</v>
      </c>
      <c r="C1" s="3" t="s">
        <v>14</v>
      </c>
    </row>
    <row r="2" spans="1:3" x14ac:dyDescent="0.45">
      <c r="A2" s="1">
        <v>3.5</v>
      </c>
      <c r="B2" s="3">
        <v>0.76680000000000004</v>
      </c>
      <c r="C2" s="3">
        <v>2.4538000000000002</v>
      </c>
    </row>
    <row r="3" spans="1:3" x14ac:dyDescent="0.45">
      <c r="A3" s="1">
        <v>4</v>
      </c>
      <c r="B3" s="3">
        <v>0.8508</v>
      </c>
      <c r="C3" s="3">
        <v>1.7262999999999999</v>
      </c>
    </row>
  </sheetData>
  <conditionalFormatting sqref="B2:B3">
    <cfRule type="colorScale" priority="2">
      <colorScale>
        <cfvo type="min"/>
        <cfvo type="max"/>
        <color rgb="FFFFEF9C"/>
        <color rgb="FF63BE7B"/>
      </colorScale>
    </cfRule>
  </conditionalFormatting>
  <conditionalFormatting sqref="C2:C3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9054-507C-41E8-96FE-6338BFD0D0EF}">
  <dimension ref="A1:P5"/>
  <sheetViews>
    <sheetView workbookViewId="0">
      <selection activeCell="A5" sqref="A5"/>
    </sheetView>
  </sheetViews>
  <sheetFormatPr defaultRowHeight="14.25" x14ac:dyDescent="0.45"/>
  <cols>
    <col min="1" max="1" width="6.53125" style="6" bestFit="1" customWidth="1"/>
    <col min="2" max="2" width="9.59765625" style="6" bestFit="1" customWidth="1"/>
    <col min="3" max="3" width="11.1328125" style="6" bestFit="1" customWidth="1"/>
    <col min="4" max="4" width="10.1328125" style="6" bestFit="1" customWidth="1"/>
    <col min="5" max="5" width="15.06640625" style="6" bestFit="1" customWidth="1"/>
    <col min="6" max="6" width="10.3984375" style="6" bestFit="1" customWidth="1"/>
    <col min="7" max="7" width="7.33203125" bestFit="1" customWidth="1"/>
    <col min="8" max="8" width="17.3984375" bestFit="1" customWidth="1"/>
    <col min="9" max="9" width="11.53125" bestFit="1" customWidth="1"/>
    <col min="10" max="10" width="10.73046875" bestFit="1" customWidth="1"/>
    <col min="11" max="11" width="13.3984375" bestFit="1" customWidth="1"/>
    <col min="12" max="12" width="11.53125" bestFit="1" customWidth="1"/>
    <col min="13" max="13" width="21.265625" bestFit="1" customWidth="1"/>
    <col min="14" max="14" width="20.46484375" bestFit="1" customWidth="1"/>
    <col min="15" max="15" width="5.19921875" bestFit="1" customWidth="1"/>
    <col min="16" max="16" width="14.06640625" bestFit="1" customWidth="1"/>
  </cols>
  <sheetData>
    <row r="1" spans="1:16" x14ac:dyDescent="0.45">
      <c r="A1" s="2" t="s">
        <v>9</v>
      </c>
      <c r="B1" s="2" t="s">
        <v>1</v>
      </c>
      <c r="C1" s="21" t="s">
        <v>2</v>
      </c>
      <c r="D1" s="2" t="s">
        <v>3</v>
      </c>
      <c r="E1" s="2" t="s">
        <v>4</v>
      </c>
      <c r="F1" s="2" t="s">
        <v>0</v>
      </c>
      <c r="G1" s="3" t="s">
        <v>13</v>
      </c>
      <c r="H1" s="3" t="s">
        <v>14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27</v>
      </c>
      <c r="N1" s="3" t="s">
        <v>25</v>
      </c>
      <c r="O1" s="3" t="s">
        <v>28</v>
      </c>
      <c r="P1" s="3" t="s">
        <v>26</v>
      </c>
    </row>
    <row r="2" spans="1:16" x14ac:dyDescent="0.45">
      <c r="A2" s="2">
        <v>12</v>
      </c>
      <c r="B2" s="2" t="s">
        <v>11</v>
      </c>
      <c r="C2" s="22" t="s">
        <v>7</v>
      </c>
      <c r="D2" s="2">
        <v>768</v>
      </c>
      <c r="E2" s="2" t="s">
        <v>8</v>
      </c>
      <c r="F2" s="2" t="s">
        <v>17</v>
      </c>
      <c r="G2" s="20">
        <v>0.97940000000000005</v>
      </c>
      <c r="H2" s="19">
        <v>0.11310000000000001</v>
      </c>
      <c r="I2" s="7">
        <v>1</v>
      </c>
      <c r="J2" s="7">
        <v>0.99319999999999997</v>
      </c>
      <c r="K2" s="7">
        <v>0.95069999999999999</v>
      </c>
      <c r="L2" s="7">
        <v>0.94479999999999997</v>
      </c>
      <c r="M2" s="7">
        <v>0.9778</v>
      </c>
      <c r="N2" s="7">
        <v>0.97060000000000002</v>
      </c>
      <c r="O2" s="7">
        <v>0.92959999999999998</v>
      </c>
      <c r="P2" s="7">
        <v>0.96030000000000004</v>
      </c>
    </row>
    <row r="3" spans="1:16" x14ac:dyDescent="0.45">
      <c r="A3" s="2">
        <v>29</v>
      </c>
      <c r="B3" s="2" t="s">
        <v>11</v>
      </c>
      <c r="C3" s="22" t="s">
        <v>6</v>
      </c>
      <c r="D3" s="2">
        <v>768</v>
      </c>
      <c r="E3" s="2" t="s">
        <v>10</v>
      </c>
      <c r="F3" s="2" t="s">
        <v>18</v>
      </c>
      <c r="G3" s="20">
        <v>0.94030000000000002</v>
      </c>
      <c r="H3" s="19">
        <v>0.26729999999999998</v>
      </c>
      <c r="I3" s="7">
        <v>1</v>
      </c>
      <c r="J3" s="7">
        <v>0.98650000000000004</v>
      </c>
      <c r="K3" s="7">
        <v>0.71130000000000004</v>
      </c>
      <c r="L3" s="7">
        <v>0.87590000000000001</v>
      </c>
      <c r="M3" s="7">
        <v>0.94810000000000005</v>
      </c>
      <c r="N3" s="7">
        <v>0.94120000000000004</v>
      </c>
      <c r="O3" s="7">
        <v>0.74650000000000005</v>
      </c>
      <c r="P3" s="7">
        <v>0.92720000000000002</v>
      </c>
    </row>
    <row r="4" spans="1:16" x14ac:dyDescent="0.45">
      <c r="A4" s="2" t="s">
        <v>30</v>
      </c>
      <c r="B4" s="2"/>
      <c r="C4" s="22"/>
      <c r="D4" s="2"/>
      <c r="E4" s="2"/>
      <c r="F4" s="1" t="s">
        <v>19</v>
      </c>
      <c r="G4" s="20">
        <v>0.76680000000000004</v>
      </c>
      <c r="H4" s="19">
        <v>2.4538000000000002</v>
      </c>
      <c r="I4" s="7">
        <v>0.43049999999999999</v>
      </c>
      <c r="J4" s="7">
        <v>0.91390000000000005</v>
      </c>
      <c r="K4" s="7">
        <v>0.79190000000000005</v>
      </c>
      <c r="L4" s="7">
        <v>0.37090000000000001</v>
      </c>
      <c r="M4" s="7">
        <v>0.81510000000000005</v>
      </c>
      <c r="N4" s="7">
        <v>0.85619999999999996</v>
      </c>
      <c r="O4" s="7">
        <v>0.3241</v>
      </c>
      <c r="P4" s="7">
        <v>0.72189999999999999</v>
      </c>
    </row>
    <row r="5" spans="1:16" x14ac:dyDescent="0.45">
      <c r="A5" s="2" t="s">
        <v>29</v>
      </c>
      <c r="B5" s="2"/>
      <c r="C5" s="22"/>
      <c r="D5" s="2"/>
      <c r="E5" s="2"/>
      <c r="F5" s="1" t="s">
        <v>20</v>
      </c>
      <c r="G5" s="20">
        <v>0.8508</v>
      </c>
      <c r="H5" s="19">
        <v>1.7262999999999999</v>
      </c>
      <c r="I5" s="7">
        <v>0.62250000000000005</v>
      </c>
      <c r="J5" s="7">
        <v>0.96689999999999998</v>
      </c>
      <c r="K5" s="7">
        <v>0.79869999999999997</v>
      </c>
      <c r="L5" s="7">
        <v>0.81459999999999999</v>
      </c>
      <c r="M5" s="7">
        <v>0.87670000000000003</v>
      </c>
      <c r="N5" s="7">
        <v>0.91779999999999995</v>
      </c>
      <c r="O5" s="7">
        <v>0.37930000000000003</v>
      </c>
      <c r="P5" s="7">
        <v>0.72850000000000004</v>
      </c>
    </row>
  </sheetData>
  <conditionalFormatting sqref="G2:G5">
    <cfRule type="colorScale" priority="10">
      <colorScale>
        <cfvo type="min"/>
        <cfvo type="max"/>
        <color rgb="FFFFEF9C"/>
        <color rgb="FF63BE7B"/>
      </colorScale>
    </cfRule>
  </conditionalFormatting>
  <conditionalFormatting sqref="H2:H5">
    <cfRule type="colorScale" priority="9">
      <colorScale>
        <cfvo type="min"/>
        <cfvo type="max"/>
        <color rgb="FF63BE7B"/>
        <color rgb="FFFFEF9C"/>
      </colorScale>
    </cfRule>
  </conditionalFormatting>
  <conditionalFormatting sqref="I2:I5">
    <cfRule type="colorScale" priority="8">
      <colorScale>
        <cfvo type="min"/>
        <cfvo type="max"/>
        <color rgb="FFFFEF9C"/>
        <color rgb="FF63BE7B"/>
      </colorScale>
    </cfRule>
  </conditionalFormatting>
  <conditionalFormatting sqref="J2:J5">
    <cfRule type="colorScale" priority="7">
      <colorScale>
        <cfvo type="min"/>
        <cfvo type="max"/>
        <color rgb="FFFFEF9C"/>
        <color rgb="FF63BE7B"/>
      </colorScale>
    </cfRule>
  </conditionalFormatting>
  <conditionalFormatting sqref="K2:K5">
    <cfRule type="colorScale" priority="6">
      <colorScale>
        <cfvo type="min"/>
        <cfvo type="max"/>
        <color rgb="FFFFEF9C"/>
        <color rgb="FF63BE7B"/>
      </colorScale>
    </cfRule>
  </conditionalFormatting>
  <conditionalFormatting sqref="L2:L5">
    <cfRule type="colorScale" priority="5">
      <colorScale>
        <cfvo type="min"/>
        <cfvo type="max"/>
        <color rgb="FFFFEF9C"/>
        <color rgb="FF63BE7B"/>
      </colorScale>
    </cfRule>
  </conditionalFormatting>
  <conditionalFormatting sqref="M2:M5">
    <cfRule type="colorScale" priority="4">
      <colorScale>
        <cfvo type="min"/>
        <cfvo type="max"/>
        <color rgb="FFFFEF9C"/>
        <color rgb="FF63BE7B"/>
      </colorScale>
    </cfRule>
  </conditionalFormatting>
  <conditionalFormatting sqref="N2:N5">
    <cfRule type="colorScale" priority="3">
      <colorScale>
        <cfvo type="min"/>
        <cfvo type="max"/>
        <color rgb="FFFFEF9C"/>
        <color rgb="FF63BE7B"/>
      </colorScale>
    </cfRule>
  </conditionalFormatting>
  <conditionalFormatting sqref="O2:O5">
    <cfRule type="colorScale" priority="2">
      <colorScale>
        <cfvo type="min"/>
        <cfvo type="max"/>
        <color rgb="FFFFEF9C"/>
        <color rgb="FF63BE7B"/>
      </colorScale>
    </cfRule>
  </conditionalFormatting>
  <conditionalFormatting sqref="P2:P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E87D-ABE1-4662-BD98-97FAB23F0A57}">
  <dimension ref="A1:G23"/>
  <sheetViews>
    <sheetView workbookViewId="0">
      <selection activeCell="G19" sqref="G19"/>
    </sheetView>
  </sheetViews>
  <sheetFormatPr defaultRowHeight="14.25" x14ac:dyDescent="0.45"/>
  <cols>
    <col min="1" max="1" width="24.265625" bestFit="1" customWidth="1"/>
    <col min="2" max="2" width="16.33203125" bestFit="1" customWidth="1"/>
    <col min="3" max="3" width="15.796875" bestFit="1" customWidth="1"/>
    <col min="4" max="4" width="17.86328125" bestFit="1" customWidth="1"/>
    <col min="6" max="6" width="6.3984375" bestFit="1" customWidth="1"/>
  </cols>
  <sheetData>
    <row r="1" spans="1:7" x14ac:dyDescent="0.45">
      <c r="A1" t="s">
        <v>46</v>
      </c>
    </row>
    <row r="2" spans="1:7" x14ac:dyDescent="0.45">
      <c r="A2" t="s">
        <v>45</v>
      </c>
      <c r="B2" t="s">
        <v>49</v>
      </c>
      <c r="C2" t="s">
        <v>50</v>
      </c>
      <c r="D2" t="s">
        <v>51</v>
      </c>
    </row>
    <row r="3" spans="1:7" x14ac:dyDescent="0.45">
      <c r="A3" s="12" t="s">
        <v>47</v>
      </c>
      <c r="B3" s="12">
        <v>5</v>
      </c>
      <c r="C3" s="13">
        <v>3000</v>
      </c>
      <c r="D3" s="14">
        <f>C3*B3*12/60</f>
        <v>3000</v>
      </c>
    </row>
    <row r="4" spans="1:7" x14ac:dyDescent="0.45">
      <c r="A4" s="15" t="s">
        <v>48</v>
      </c>
      <c r="B4" s="15">
        <v>4</v>
      </c>
      <c r="C4" s="16">
        <v>150</v>
      </c>
      <c r="D4" s="17">
        <f>C4*B4*12/60</f>
        <v>120</v>
      </c>
    </row>
    <row r="5" spans="1:7" x14ac:dyDescent="0.45">
      <c r="A5" t="s">
        <v>43</v>
      </c>
      <c r="D5" s="11">
        <f>SUM(D3:D4)</f>
        <v>3120</v>
      </c>
    </row>
    <row r="6" spans="1:7" x14ac:dyDescent="0.45">
      <c r="D6" s="11"/>
    </row>
    <row r="7" spans="1:7" x14ac:dyDescent="0.45">
      <c r="A7" t="s">
        <v>53</v>
      </c>
    </row>
    <row r="8" spans="1:7" x14ac:dyDescent="0.45">
      <c r="A8" t="s">
        <v>45</v>
      </c>
      <c r="B8" t="s">
        <v>49</v>
      </c>
      <c r="C8" t="s">
        <v>50</v>
      </c>
      <c r="D8" t="s">
        <v>51</v>
      </c>
    </row>
    <row r="9" spans="1:7" x14ac:dyDescent="0.45">
      <c r="A9" s="12" t="s">
        <v>38</v>
      </c>
      <c r="B9" s="12">
        <v>2</v>
      </c>
      <c r="C9" s="13"/>
      <c r="D9" s="14">
        <f>C9*B9*12/60</f>
        <v>0</v>
      </c>
    </row>
    <row r="10" spans="1:7" x14ac:dyDescent="0.45">
      <c r="A10" s="15" t="s">
        <v>39</v>
      </c>
      <c r="B10" s="15">
        <v>4</v>
      </c>
      <c r="C10" s="16"/>
      <c r="D10" s="17">
        <f>C10*B10*12/60</f>
        <v>0</v>
      </c>
    </row>
    <row r="11" spans="1:7" x14ac:dyDescent="0.45">
      <c r="A11" t="s">
        <v>43</v>
      </c>
      <c r="D11" s="11">
        <f>SUM(D9:D10)</f>
        <v>0</v>
      </c>
    </row>
    <row r="12" spans="1:7" x14ac:dyDescent="0.45">
      <c r="D12" s="11"/>
    </row>
    <row r="13" spans="1:7" x14ac:dyDescent="0.45">
      <c r="D13" s="11"/>
    </row>
    <row r="14" spans="1:7" x14ac:dyDescent="0.45">
      <c r="A14" t="s">
        <v>36</v>
      </c>
      <c r="B14" t="s">
        <v>37</v>
      </c>
      <c r="C14" t="s">
        <v>38</v>
      </c>
      <c r="D14" t="s">
        <v>39</v>
      </c>
      <c r="E14" t="s">
        <v>43</v>
      </c>
      <c r="F14" t="s">
        <v>44</v>
      </c>
      <c r="G14" t="s">
        <v>52</v>
      </c>
    </row>
    <row r="15" spans="1:7" x14ac:dyDescent="0.45">
      <c r="A15" t="s">
        <v>31</v>
      </c>
      <c r="B15" s="8">
        <v>0.95</v>
      </c>
      <c r="C15">
        <f>$B$21*$B15*$B$22*12/60</f>
        <v>1140</v>
      </c>
      <c r="D15">
        <f>ROUND($B$21*(1-$B15)*$B$23*12/60,0)</f>
        <v>120</v>
      </c>
      <c r="E15">
        <f>SUM(C15:D15)</f>
        <v>1260</v>
      </c>
      <c r="F15" s="10">
        <f>E15-$D$5</f>
        <v>-1860</v>
      </c>
      <c r="G15" s="18">
        <f>F15/8</f>
        <v>-232.5</v>
      </c>
    </row>
    <row r="16" spans="1:7" x14ac:dyDescent="0.45">
      <c r="A16" t="s">
        <v>32</v>
      </c>
      <c r="B16" s="8">
        <v>0.9</v>
      </c>
      <c r="C16">
        <f t="shared" ref="C16:C19" si="0">$B$21*$B16*$B$22*12/60</f>
        <v>1080</v>
      </c>
      <c r="D16">
        <f t="shared" ref="D16:D19" si="1">ROUND($B$21*(1-$B16)*$B$23*12/60,0)</f>
        <v>240</v>
      </c>
      <c r="E16">
        <f t="shared" ref="E16:E19" si="2">SUM(C16:D16)</f>
        <v>1320</v>
      </c>
      <c r="F16" s="10">
        <f>E16-$D$5</f>
        <v>-1800</v>
      </c>
      <c r="G16" s="18">
        <f t="shared" ref="G16:G19" si="3">F16/8</f>
        <v>-225</v>
      </c>
    </row>
    <row r="17" spans="1:7" x14ac:dyDescent="0.45">
      <c r="A17" t="s">
        <v>33</v>
      </c>
      <c r="B17" s="8">
        <v>0.85</v>
      </c>
      <c r="C17">
        <f t="shared" si="0"/>
        <v>1020</v>
      </c>
      <c r="D17">
        <f t="shared" si="1"/>
        <v>360</v>
      </c>
      <c r="E17">
        <f t="shared" si="2"/>
        <v>1380</v>
      </c>
      <c r="F17" s="10">
        <f>E17-$D$5</f>
        <v>-1740</v>
      </c>
      <c r="G17" s="18">
        <f t="shared" si="3"/>
        <v>-217.5</v>
      </c>
    </row>
    <row r="18" spans="1:7" x14ac:dyDescent="0.45">
      <c r="A18" t="s">
        <v>34</v>
      </c>
      <c r="B18" s="8">
        <v>0.8</v>
      </c>
      <c r="C18">
        <f t="shared" si="0"/>
        <v>960</v>
      </c>
      <c r="D18">
        <f t="shared" si="1"/>
        <v>480</v>
      </c>
      <c r="E18">
        <f t="shared" si="2"/>
        <v>1440</v>
      </c>
      <c r="F18" s="10">
        <f>E18-$D$5</f>
        <v>-1680</v>
      </c>
      <c r="G18" s="18">
        <f t="shared" si="3"/>
        <v>-210</v>
      </c>
    </row>
    <row r="19" spans="1:7" x14ac:dyDescent="0.45">
      <c r="A19" t="s">
        <v>35</v>
      </c>
      <c r="B19" s="8">
        <v>0.75</v>
      </c>
      <c r="C19">
        <f t="shared" si="0"/>
        <v>900</v>
      </c>
      <c r="D19">
        <f t="shared" si="1"/>
        <v>600</v>
      </c>
      <c r="E19">
        <f t="shared" si="2"/>
        <v>1500</v>
      </c>
      <c r="F19" s="10">
        <f>E19-$D$5</f>
        <v>-1620</v>
      </c>
      <c r="G19" s="18">
        <f t="shared" si="3"/>
        <v>-202.5</v>
      </c>
    </row>
    <row r="21" spans="1:7" x14ac:dyDescent="0.45">
      <c r="A21" t="s">
        <v>40</v>
      </c>
      <c r="B21" s="9">
        <v>3000</v>
      </c>
    </row>
    <row r="22" spans="1:7" x14ac:dyDescent="0.45">
      <c r="A22" t="s">
        <v>41</v>
      </c>
      <c r="B22" s="9">
        <v>2</v>
      </c>
    </row>
    <row r="23" spans="1:7" x14ac:dyDescent="0.45">
      <c r="A23" t="s">
        <v>42</v>
      </c>
      <c r="B23" s="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Donut</vt:lpstr>
      <vt:lpstr>GPT</vt:lpstr>
      <vt:lpstr>Field level</vt:lpstr>
      <vt:lpstr>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Yelzhan Onlas</dc:creator>
  <cp:lastModifiedBy>Yelzhan Onlas</cp:lastModifiedBy>
  <dcterms:created xsi:type="dcterms:W3CDTF">2015-06-05T18:17:20Z</dcterms:created>
  <dcterms:modified xsi:type="dcterms:W3CDTF">2023-08-21T04:16:06Z</dcterms:modified>
</cp:coreProperties>
</file>