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mo\Desktop\Project\"/>
    </mc:Choice>
  </mc:AlternateContent>
  <xr:revisionPtr revIDLastSave="0" documentId="13_ncr:1_{30C65347-718C-4910-A83C-433E5CA604C1}" xr6:coauthVersionLast="47" xr6:coauthVersionMax="47" xr10:uidLastSave="{00000000-0000-0000-0000-000000000000}"/>
  <bookViews>
    <workbookView xWindow="0" yWindow="0" windowWidth="14400" windowHeight="15600" tabRatio="777" firstSheet="6" activeTab="9" xr2:uid="{355982E8-9F6A-4016-8CD1-1F83D5C2F11C}"/>
  </bookViews>
  <sheets>
    <sheet name="GOAT_EMPLOYEE" sheetId="2" r:id="rId1"/>
    <sheet name="GOAT_BOARD" sheetId="4" r:id="rId2"/>
    <sheet name="GOAT_RBOARD" sheetId="13" r:id="rId3"/>
    <sheet name="GOAT_PLAN" sheetId="5" r:id="rId4"/>
    <sheet name="GOAT_PROJECT" sheetId="9" r:id="rId5"/>
    <sheet name="GOAT_BUSINESSTRIP" sheetId="8" r:id="rId6"/>
    <sheet name="GOAT_VACATION" sheetId="7" r:id="rId7"/>
    <sheet name="GOAT_TELECOMMUTING" sheetId="6" r:id="rId8"/>
    <sheet name="GOAT_EDUCATION" sheetId="10" r:id="rId9"/>
    <sheet name="GOAT_LOGIN" sheetId="14" r:id="rId10"/>
    <sheet name="컬럼페이지" sheetId="12" r:id="rId11"/>
  </sheets>
  <definedNames>
    <definedName name="_xlnm._FilterDatabase" localSheetId="10" hidden="1">컬럼페이지!$B$16:$I$16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0" l="1"/>
  <c r="F12" i="10"/>
  <c r="F13" i="10"/>
  <c r="F14" i="10"/>
  <c r="F15" i="10"/>
  <c r="F16" i="10"/>
  <c r="F17" i="10"/>
  <c r="F18" i="10"/>
  <c r="F19" i="10"/>
  <c r="F20" i="10"/>
  <c r="F21" i="10"/>
  <c r="F22" i="10"/>
  <c r="F23" i="10"/>
  <c r="F10" i="10"/>
  <c r="F11" i="6"/>
  <c r="F12" i="6"/>
  <c r="F13" i="6"/>
  <c r="F14" i="6"/>
  <c r="F15" i="6"/>
  <c r="F16" i="6"/>
  <c r="F17" i="6"/>
  <c r="F18" i="6"/>
  <c r="F19" i="6"/>
  <c r="F20" i="6"/>
  <c r="F21" i="6"/>
  <c r="F10" i="6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10" i="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10" i="8"/>
  <c r="F11" i="9"/>
  <c r="F12" i="9"/>
  <c r="F13" i="9"/>
  <c r="F14" i="9"/>
  <c r="F15" i="9"/>
  <c r="F16" i="9"/>
  <c r="F17" i="9"/>
  <c r="F18" i="9"/>
  <c r="F19" i="9"/>
  <c r="F20" i="9"/>
  <c r="F10" i="9"/>
  <c r="F11" i="5"/>
  <c r="F12" i="5"/>
  <c r="F13" i="5"/>
  <c r="F14" i="5"/>
  <c r="F15" i="5"/>
  <c r="F16" i="5"/>
  <c r="F17" i="5"/>
  <c r="F18" i="5"/>
  <c r="F19" i="5"/>
  <c r="F20" i="5"/>
  <c r="F10" i="5"/>
  <c r="F11" i="13"/>
  <c r="F12" i="13"/>
  <c r="F13" i="13"/>
  <c r="F14" i="13"/>
  <c r="F15" i="13"/>
  <c r="F16" i="13"/>
  <c r="F17" i="13"/>
  <c r="F18" i="13"/>
  <c r="F10" i="13"/>
  <c r="F11" i="4"/>
  <c r="F12" i="4"/>
  <c r="F13" i="4"/>
  <c r="F14" i="4"/>
  <c r="F15" i="4"/>
  <c r="F16" i="4"/>
  <c r="F17" i="4"/>
  <c r="F18" i="4"/>
  <c r="F10" i="4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10" i="2"/>
  <c r="J18" i="13"/>
  <c r="E18" i="13"/>
  <c r="D18" i="13"/>
  <c r="C18" i="13"/>
  <c r="J17" i="13"/>
  <c r="E17" i="13"/>
  <c r="D17" i="13"/>
  <c r="C17" i="13"/>
  <c r="J16" i="13"/>
  <c r="E16" i="13"/>
  <c r="D16" i="13"/>
  <c r="C16" i="13"/>
  <c r="J15" i="13"/>
  <c r="E15" i="13"/>
  <c r="D15" i="13"/>
  <c r="C15" i="13"/>
  <c r="J14" i="13"/>
  <c r="E14" i="13"/>
  <c r="D14" i="13"/>
  <c r="C14" i="13"/>
  <c r="J13" i="13"/>
  <c r="E13" i="13"/>
  <c r="D13" i="13"/>
  <c r="C13" i="13"/>
  <c r="J12" i="13"/>
  <c r="E12" i="13"/>
  <c r="D12" i="13"/>
  <c r="C12" i="13"/>
  <c r="J11" i="13"/>
  <c r="E11" i="13"/>
  <c r="D11" i="13"/>
  <c r="C11" i="13"/>
  <c r="J10" i="13"/>
  <c r="E10" i="13"/>
  <c r="D10" i="13"/>
  <c r="C10" i="13"/>
  <c r="D16" i="10"/>
  <c r="D14" i="10"/>
  <c r="D12" i="6"/>
  <c r="D19" i="7"/>
  <c r="D11" i="7"/>
  <c r="D18" i="8"/>
  <c r="D10" i="8"/>
  <c r="D13" i="9"/>
  <c r="D17" i="5"/>
  <c r="D16" i="5"/>
  <c r="D18" i="4"/>
  <c r="D17" i="4"/>
  <c r="D10" i="4"/>
  <c r="D26" i="2"/>
  <c r="D18" i="2"/>
  <c r="D17" i="2"/>
  <c r="D20" i="6"/>
  <c r="L17" i="12"/>
  <c r="M17" i="12" s="1"/>
  <c r="N17" i="12" s="1"/>
  <c r="L18" i="12"/>
  <c r="M18" i="12" s="1"/>
  <c r="N18" i="12" s="1"/>
  <c r="L19" i="12"/>
  <c r="M19" i="12" s="1"/>
  <c r="N19" i="12" s="1"/>
  <c r="L20" i="12"/>
  <c r="M20" i="12" s="1"/>
  <c r="N20" i="12" s="1"/>
  <c r="L21" i="12"/>
  <c r="M21" i="12" s="1"/>
  <c r="N21" i="12" s="1"/>
  <c r="L22" i="12"/>
  <c r="M22" i="12" s="1"/>
  <c r="N22" i="12" s="1"/>
  <c r="L23" i="12"/>
  <c r="M23" i="12" s="1"/>
  <c r="N23" i="12" s="1"/>
  <c r="L24" i="12"/>
  <c r="M24" i="12" s="1"/>
  <c r="N24" i="12" s="1"/>
  <c r="L25" i="12"/>
  <c r="M25" i="12" s="1"/>
  <c r="N25" i="12" s="1"/>
  <c r="L26" i="12"/>
  <c r="M26" i="12" s="1"/>
  <c r="N26" i="12" s="1"/>
  <c r="L27" i="12"/>
  <c r="M27" i="12" s="1"/>
  <c r="N27" i="12" s="1"/>
  <c r="L28" i="12"/>
  <c r="M28" i="12" s="1"/>
  <c r="N28" i="12" s="1"/>
  <c r="L29" i="12"/>
  <c r="M29" i="12" s="1"/>
  <c r="N29" i="12" s="1"/>
  <c r="L30" i="12"/>
  <c r="M30" i="12" s="1"/>
  <c r="N30" i="12" s="1"/>
  <c r="L31" i="12"/>
  <c r="M31" i="12" s="1"/>
  <c r="N31" i="12" s="1"/>
  <c r="L32" i="12"/>
  <c r="M32" i="12" s="1"/>
  <c r="N32" i="12" s="1"/>
  <c r="L33" i="12"/>
  <c r="M33" i="12" s="1"/>
  <c r="N33" i="12" s="1"/>
  <c r="L34" i="12"/>
  <c r="M34" i="12" s="1"/>
  <c r="N34" i="12" s="1"/>
  <c r="L35" i="12"/>
  <c r="M35" i="12" s="1"/>
  <c r="N35" i="12" s="1"/>
  <c r="L36" i="12"/>
  <c r="M36" i="12" s="1"/>
  <c r="N36" i="12" s="1"/>
  <c r="L37" i="12"/>
  <c r="M37" i="12" s="1"/>
  <c r="N37" i="12" s="1"/>
  <c r="L38" i="12"/>
  <c r="M38" i="12" s="1"/>
  <c r="N38" i="12" s="1"/>
  <c r="L39" i="12"/>
  <c r="M39" i="12" s="1"/>
  <c r="N39" i="12" s="1"/>
  <c r="L40" i="12"/>
  <c r="M40" i="12" s="1"/>
  <c r="N40" i="12" s="1"/>
  <c r="L41" i="12"/>
  <c r="M41" i="12" s="1"/>
  <c r="N41" i="12" s="1"/>
  <c r="L42" i="12"/>
  <c r="M42" i="12" s="1"/>
  <c r="N42" i="12" s="1"/>
  <c r="L43" i="12"/>
  <c r="M43" i="12" s="1"/>
  <c r="N43" i="12" s="1"/>
  <c r="L44" i="12"/>
  <c r="M44" i="12" s="1"/>
  <c r="N44" i="12" s="1"/>
  <c r="L45" i="12"/>
  <c r="M45" i="12" s="1"/>
  <c r="N45" i="12" s="1"/>
  <c r="L46" i="12"/>
  <c r="M46" i="12" s="1"/>
  <c r="N46" i="12" s="1"/>
  <c r="L47" i="12"/>
  <c r="M47" i="12" s="1"/>
  <c r="N47" i="12" s="1"/>
  <c r="L48" i="12"/>
  <c r="M48" i="12" s="1"/>
  <c r="N48" i="12" s="1"/>
  <c r="L49" i="12"/>
  <c r="M49" i="12" s="1"/>
  <c r="N49" i="12" s="1"/>
  <c r="L50" i="12"/>
  <c r="M50" i="12" s="1"/>
  <c r="N50" i="12" s="1"/>
  <c r="L51" i="12"/>
  <c r="M51" i="12" s="1"/>
  <c r="N51" i="12" s="1"/>
  <c r="L52" i="12"/>
  <c r="M52" i="12"/>
  <c r="N52" i="12" s="1"/>
  <c r="L53" i="12"/>
  <c r="M53" i="12" s="1"/>
  <c r="N53" i="12" s="1"/>
  <c r="L54" i="12"/>
  <c r="M54" i="12" s="1"/>
  <c r="N54" i="12" s="1"/>
  <c r="L55" i="12"/>
  <c r="M55" i="12" s="1"/>
  <c r="N55" i="12" s="1"/>
  <c r="L56" i="12"/>
  <c r="M56" i="12" s="1"/>
  <c r="N56" i="12" s="1"/>
  <c r="L57" i="12"/>
  <c r="M57" i="12" s="1"/>
  <c r="N57" i="12" s="1"/>
  <c r="L58" i="12"/>
  <c r="M58" i="12" s="1"/>
  <c r="N58" i="12" s="1"/>
  <c r="L59" i="12"/>
  <c r="M59" i="12" s="1"/>
  <c r="N59" i="12" s="1"/>
  <c r="L60" i="12"/>
  <c r="M60" i="12" s="1"/>
  <c r="N60" i="12" s="1"/>
  <c r="L61" i="12"/>
  <c r="M61" i="12" s="1"/>
  <c r="N61" i="12" s="1"/>
  <c r="L62" i="12"/>
  <c r="M62" i="12" s="1"/>
  <c r="N62" i="12" s="1"/>
  <c r="L63" i="12"/>
  <c r="M63" i="12" s="1"/>
  <c r="N63" i="12" s="1"/>
  <c r="L64" i="12"/>
  <c r="M64" i="12" s="1"/>
  <c r="N64" i="12" s="1"/>
  <c r="L65" i="12"/>
  <c r="M65" i="12" s="1"/>
  <c r="N65" i="12" s="1"/>
  <c r="L66" i="12"/>
  <c r="M66" i="12" s="1"/>
  <c r="N66" i="12" s="1"/>
  <c r="L67" i="12"/>
  <c r="M67" i="12" s="1"/>
  <c r="N67" i="12" s="1"/>
  <c r="L68" i="12"/>
  <c r="M68" i="12" s="1"/>
  <c r="N68" i="12" s="1"/>
  <c r="L69" i="12"/>
  <c r="M69" i="12" s="1"/>
  <c r="N69" i="12" s="1"/>
  <c r="L70" i="12"/>
  <c r="M70" i="12" s="1"/>
  <c r="N70" i="12" s="1"/>
  <c r="L71" i="12"/>
  <c r="M71" i="12" s="1"/>
  <c r="N71" i="12" s="1"/>
  <c r="L72" i="12"/>
  <c r="M72" i="12" s="1"/>
  <c r="N72" i="12" s="1"/>
  <c r="L73" i="12"/>
  <c r="M73" i="12" s="1"/>
  <c r="N73" i="12" s="1"/>
  <c r="L74" i="12"/>
  <c r="M74" i="12" s="1"/>
  <c r="N74" i="12" s="1"/>
  <c r="L75" i="12"/>
  <c r="M75" i="12" s="1"/>
  <c r="N75" i="12" s="1"/>
  <c r="L76" i="12"/>
  <c r="M76" i="12" s="1"/>
  <c r="N76" i="12" s="1"/>
  <c r="L77" i="12"/>
  <c r="M77" i="12" s="1"/>
  <c r="N77" i="12" s="1"/>
  <c r="L78" i="12"/>
  <c r="M78" i="12" s="1"/>
  <c r="N78" i="12" s="1"/>
  <c r="L79" i="12"/>
  <c r="M79" i="12" s="1"/>
  <c r="N79" i="12" s="1"/>
  <c r="L80" i="12"/>
  <c r="M80" i="12" s="1"/>
  <c r="N80" i="12" s="1"/>
  <c r="L81" i="12"/>
  <c r="M81" i="12" s="1"/>
  <c r="N81" i="12" s="1"/>
  <c r="L82" i="12"/>
  <c r="M82" i="12" s="1"/>
  <c r="N82" i="12" s="1"/>
  <c r="L83" i="12"/>
  <c r="M83" i="12" s="1"/>
  <c r="N83" i="12" s="1"/>
  <c r="L84" i="12"/>
  <c r="M84" i="12" s="1"/>
  <c r="N84" i="12" s="1"/>
  <c r="L85" i="12"/>
  <c r="M85" i="12" s="1"/>
  <c r="N85" i="12" s="1"/>
  <c r="L86" i="12"/>
  <c r="M86" i="12" s="1"/>
  <c r="N86" i="12" s="1"/>
  <c r="L87" i="12"/>
  <c r="M87" i="12" s="1"/>
  <c r="N87" i="12" s="1"/>
  <c r="L88" i="12"/>
  <c r="M88" i="12" s="1"/>
  <c r="N88" i="12" s="1"/>
  <c r="L89" i="12"/>
  <c r="M89" i="12" s="1"/>
  <c r="N89" i="12" s="1"/>
  <c r="L90" i="12"/>
  <c r="M90" i="12" s="1"/>
  <c r="N90" i="12" s="1"/>
  <c r="L91" i="12"/>
  <c r="M91" i="12" s="1"/>
  <c r="N91" i="12" s="1"/>
  <c r="L92" i="12"/>
  <c r="M92" i="12" s="1"/>
  <c r="N92" i="12" s="1"/>
  <c r="L93" i="12"/>
  <c r="M93" i="12" s="1"/>
  <c r="N93" i="12" s="1"/>
  <c r="L94" i="12"/>
  <c r="M94" i="12" s="1"/>
  <c r="N94" i="12" s="1"/>
  <c r="L95" i="12"/>
  <c r="M95" i="12" s="1"/>
  <c r="N95" i="12" s="1"/>
  <c r="L96" i="12"/>
  <c r="M96" i="12" s="1"/>
  <c r="N96" i="12" s="1"/>
  <c r="L97" i="12"/>
  <c r="M97" i="12" s="1"/>
  <c r="N97" i="12" s="1"/>
  <c r="L98" i="12"/>
  <c r="M98" i="12" s="1"/>
  <c r="N98" i="12" s="1"/>
  <c r="L99" i="12"/>
  <c r="M99" i="12" s="1"/>
  <c r="N99" i="12" s="1"/>
  <c r="L100" i="12"/>
  <c r="M100" i="12" s="1"/>
  <c r="N100" i="12" s="1"/>
  <c r="L101" i="12"/>
  <c r="M101" i="12" s="1"/>
  <c r="N101" i="12" s="1"/>
  <c r="L102" i="12"/>
  <c r="M102" i="12" s="1"/>
  <c r="N102" i="12" s="1"/>
  <c r="L103" i="12"/>
  <c r="M103" i="12" s="1"/>
  <c r="N103" i="12" s="1"/>
  <c r="L104" i="12"/>
  <c r="M104" i="12" s="1"/>
  <c r="N104" i="12" s="1"/>
  <c r="L105" i="12"/>
  <c r="M105" i="12" s="1"/>
  <c r="N105" i="12" s="1"/>
  <c r="L106" i="12"/>
  <c r="M106" i="12" s="1"/>
  <c r="N106" i="12" s="1"/>
  <c r="L107" i="12"/>
  <c r="M107" i="12" s="1"/>
  <c r="N107" i="12" s="1"/>
  <c r="L108" i="12"/>
  <c r="M108" i="12" s="1"/>
  <c r="N108" i="12" s="1"/>
  <c r="L109" i="12"/>
  <c r="M109" i="12" s="1"/>
  <c r="N109" i="12" s="1"/>
  <c r="L110" i="12"/>
  <c r="M110" i="12" s="1"/>
  <c r="N110" i="12" s="1"/>
  <c r="L111" i="12"/>
  <c r="M111" i="12" s="1"/>
  <c r="N111" i="12" s="1"/>
  <c r="L112" i="12"/>
  <c r="M112" i="12" s="1"/>
  <c r="N112" i="12" s="1"/>
  <c r="L113" i="12"/>
  <c r="M113" i="12" s="1"/>
  <c r="N113" i="12" s="1"/>
  <c r="L114" i="12"/>
  <c r="M114" i="12" s="1"/>
  <c r="N114" i="12" s="1"/>
  <c r="L115" i="12"/>
  <c r="M115" i="12" s="1"/>
  <c r="N115" i="12" s="1"/>
  <c r="L116" i="12"/>
  <c r="M116" i="12" s="1"/>
  <c r="N116" i="12" s="1"/>
  <c r="L117" i="12"/>
  <c r="M117" i="12" s="1"/>
  <c r="N117" i="12" s="1"/>
  <c r="L118" i="12"/>
  <c r="M118" i="12" s="1"/>
  <c r="N118" i="12" s="1"/>
  <c r="L119" i="12"/>
  <c r="M119" i="12" s="1"/>
  <c r="N119" i="12" s="1"/>
  <c r="L120" i="12"/>
  <c r="M120" i="12" s="1"/>
  <c r="N120" i="12" s="1"/>
  <c r="L121" i="12"/>
  <c r="M121" i="12" s="1"/>
  <c r="N121" i="12" s="1"/>
  <c r="L122" i="12"/>
  <c r="M122" i="12" s="1"/>
  <c r="N122" i="12" s="1"/>
  <c r="L123" i="12"/>
  <c r="M123" i="12" s="1"/>
  <c r="N123" i="12" s="1"/>
  <c r="L124" i="12"/>
  <c r="M124" i="12" s="1"/>
  <c r="N124" i="12" s="1"/>
  <c r="L125" i="12"/>
  <c r="M125" i="12" s="1"/>
  <c r="N125" i="12" s="1"/>
  <c r="L126" i="12"/>
  <c r="M126" i="12" s="1"/>
  <c r="N126" i="12" s="1"/>
  <c r="L127" i="12"/>
  <c r="M127" i="12" s="1"/>
  <c r="N127" i="12" s="1"/>
  <c r="O10" i="12"/>
  <c r="C24" i="8"/>
  <c r="D9" i="12"/>
  <c r="D12" i="12"/>
  <c r="D11" i="12"/>
  <c r="D10" i="12"/>
  <c r="D8" i="12"/>
  <c r="D7" i="12"/>
  <c r="D6" i="12"/>
  <c r="D5" i="12"/>
  <c r="D4" i="12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10" i="10"/>
  <c r="C11" i="10"/>
  <c r="D11" i="10"/>
  <c r="E11" i="10"/>
  <c r="C12" i="10"/>
  <c r="D12" i="10"/>
  <c r="E12" i="10"/>
  <c r="C13" i="10"/>
  <c r="D13" i="10"/>
  <c r="E13" i="10"/>
  <c r="C14" i="10"/>
  <c r="E14" i="10"/>
  <c r="C15" i="10"/>
  <c r="D15" i="10"/>
  <c r="E15" i="10"/>
  <c r="C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C23" i="10"/>
  <c r="D23" i="10"/>
  <c r="E23" i="10"/>
  <c r="E10" i="10"/>
  <c r="D10" i="10"/>
  <c r="C10" i="10"/>
  <c r="J11" i="6"/>
  <c r="J12" i="6"/>
  <c r="J13" i="6"/>
  <c r="J14" i="6"/>
  <c r="J15" i="6"/>
  <c r="J16" i="6"/>
  <c r="J17" i="6"/>
  <c r="J18" i="6"/>
  <c r="J19" i="6"/>
  <c r="J20" i="6"/>
  <c r="J21" i="6"/>
  <c r="J10" i="6"/>
  <c r="C11" i="6"/>
  <c r="D11" i="6"/>
  <c r="E11" i="6"/>
  <c r="C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E20" i="6"/>
  <c r="C21" i="6"/>
  <c r="D21" i="6"/>
  <c r="E21" i="6"/>
  <c r="E10" i="6"/>
  <c r="D10" i="6"/>
  <c r="C10" i="6"/>
  <c r="C11" i="7"/>
  <c r="E11" i="7"/>
  <c r="C12" i="7"/>
  <c r="D12" i="7"/>
  <c r="E12" i="7"/>
  <c r="C13" i="7"/>
  <c r="D13" i="7"/>
  <c r="E13" i="7"/>
  <c r="C14" i="7"/>
  <c r="D14" i="7"/>
  <c r="E14" i="7"/>
  <c r="C15" i="7"/>
  <c r="D15" i="7"/>
  <c r="E15" i="7"/>
  <c r="C16" i="7"/>
  <c r="D16" i="7"/>
  <c r="E16" i="7"/>
  <c r="C17" i="7"/>
  <c r="D17" i="7"/>
  <c r="E17" i="7"/>
  <c r="C18" i="7"/>
  <c r="D18" i="7"/>
  <c r="E18" i="7"/>
  <c r="C19" i="7"/>
  <c r="E19" i="7"/>
  <c r="C20" i="7"/>
  <c r="D20" i="7"/>
  <c r="E20" i="7"/>
  <c r="C21" i="7"/>
  <c r="D21" i="7"/>
  <c r="E21" i="7"/>
  <c r="C22" i="7"/>
  <c r="D22" i="7"/>
  <c r="E22" i="7"/>
  <c r="C23" i="7"/>
  <c r="D23" i="7"/>
  <c r="E23" i="7"/>
  <c r="C24" i="7"/>
  <c r="D24" i="7"/>
  <c r="E24" i="7"/>
  <c r="E10" i="7"/>
  <c r="D10" i="7"/>
  <c r="C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10" i="7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D24" i="8"/>
  <c r="E24" i="8"/>
  <c r="J10" i="8"/>
  <c r="E10" i="8"/>
  <c r="C10" i="8"/>
  <c r="J11" i="9"/>
  <c r="J12" i="9"/>
  <c r="J13" i="9"/>
  <c r="J14" i="9"/>
  <c r="J15" i="9"/>
  <c r="J16" i="9"/>
  <c r="J17" i="9"/>
  <c r="J18" i="9"/>
  <c r="J19" i="9"/>
  <c r="J20" i="9"/>
  <c r="C11" i="9"/>
  <c r="D11" i="9"/>
  <c r="E11" i="9"/>
  <c r="C12" i="9"/>
  <c r="D12" i="9"/>
  <c r="E12" i="9"/>
  <c r="C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J10" i="9"/>
  <c r="E10" i="9"/>
  <c r="D10" i="9"/>
  <c r="C10" i="9"/>
  <c r="J11" i="5"/>
  <c r="J12" i="5"/>
  <c r="J13" i="5"/>
  <c r="J14" i="5"/>
  <c r="J15" i="5"/>
  <c r="J16" i="5"/>
  <c r="J17" i="5"/>
  <c r="J18" i="5"/>
  <c r="J19" i="5"/>
  <c r="J2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E16" i="5"/>
  <c r="C17" i="5"/>
  <c r="E17" i="5"/>
  <c r="C18" i="5"/>
  <c r="D18" i="5"/>
  <c r="E18" i="5"/>
  <c r="C19" i="5"/>
  <c r="D19" i="5"/>
  <c r="E19" i="5"/>
  <c r="C20" i="5"/>
  <c r="D20" i="5"/>
  <c r="E20" i="5"/>
  <c r="J10" i="5"/>
  <c r="E10" i="5"/>
  <c r="D10" i="5"/>
  <c r="C10" i="5"/>
  <c r="J11" i="4"/>
  <c r="J12" i="4"/>
  <c r="J13" i="4"/>
  <c r="J14" i="4"/>
  <c r="J15" i="4"/>
  <c r="J16" i="4"/>
  <c r="J17" i="4"/>
  <c r="J18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E17" i="4"/>
  <c r="C18" i="4"/>
  <c r="E18" i="4"/>
  <c r="J10" i="4"/>
  <c r="E10" i="4"/>
  <c r="C10" i="4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E17" i="2"/>
  <c r="C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J10" i="2"/>
  <c r="E10" i="2"/>
  <c r="D10" i="2"/>
  <c r="C10" i="2"/>
</calcChain>
</file>

<file path=xl/sharedStrings.xml><?xml version="1.0" encoding="utf-8"?>
<sst xmlns="http://schemas.openxmlformats.org/spreadsheetml/2006/main" count="1382" uniqueCount="510">
  <si>
    <t>V</t>
    <phoneticPr fontId="1" type="noConversion"/>
  </si>
  <si>
    <t>테이블 정의서</t>
    <phoneticPr fontId="1" type="noConversion"/>
  </si>
  <si>
    <t>시스템명</t>
    <phoneticPr fontId="1" type="noConversion"/>
  </si>
  <si>
    <t>DATEABASE ID</t>
    <phoneticPr fontId="1" type="noConversion"/>
  </si>
  <si>
    <t>테이블명</t>
    <phoneticPr fontId="1" type="noConversion"/>
  </si>
  <si>
    <t>개요</t>
    <phoneticPr fontId="1" type="noConversion"/>
  </si>
  <si>
    <t>일렬번호</t>
    <phoneticPr fontId="1" type="noConversion"/>
  </si>
  <si>
    <t>작성자</t>
    <phoneticPr fontId="1" type="noConversion"/>
  </si>
  <si>
    <t>테이블 ID</t>
    <phoneticPr fontId="1" type="noConversion"/>
  </si>
  <si>
    <t>PAGE</t>
    <phoneticPr fontId="1" type="noConversion"/>
  </si>
  <si>
    <t>작성일</t>
    <phoneticPr fontId="1" type="noConversion"/>
  </si>
  <si>
    <t>컬럼명</t>
    <phoneticPr fontId="1" type="noConversion"/>
  </si>
  <si>
    <t>컬럼ID</t>
    <phoneticPr fontId="1" type="noConversion"/>
  </si>
  <si>
    <t>DATA TYPE</t>
    <phoneticPr fontId="1" type="noConversion"/>
  </si>
  <si>
    <t>길이</t>
    <phoneticPr fontId="1" type="noConversion"/>
  </si>
  <si>
    <t>PK</t>
    <phoneticPr fontId="1" type="noConversion"/>
  </si>
  <si>
    <t>FK</t>
    <phoneticPr fontId="1" type="noConversion"/>
  </si>
  <si>
    <t>자료규칙</t>
    <phoneticPr fontId="1" type="noConversion"/>
  </si>
  <si>
    <t>NULL 여부</t>
    <phoneticPr fontId="1" type="noConversion"/>
  </si>
  <si>
    <t>이홍대</t>
    <phoneticPr fontId="1" type="noConversion"/>
  </si>
  <si>
    <t>orclLHD00</t>
    <phoneticPr fontId="1" type="noConversion"/>
  </si>
  <si>
    <t>VARCHAR2</t>
    <phoneticPr fontId="1" type="noConversion"/>
  </si>
  <si>
    <t>DATE</t>
    <phoneticPr fontId="1" type="noConversion"/>
  </si>
  <si>
    <t>ORACLE</t>
    <phoneticPr fontId="1" type="noConversion"/>
  </si>
  <si>
    <t>성별</t>
    <phoneticPr fontId="1" type="noConversion"/>
  </si>
  <si>
    <t>핸드폰</t>
    <phoneticPr fontId="1" type="noConversion"/>
  </si>
  <si>
    <t>이메일</t>
    <phoneticPr fontId="1" type="noConversion"/>
  </si>
  <si>
    <t>우편번호</t>
    <phoneticPr fontId="1" type="noConversion"/>
  </si>
  <si>
    <t>도로명주소</t>
    <phoneticPr fontId="1" type="noConversion"/>
  </si>
  <si>
    <t>도로명상세주소</t>
    <phoneticPr fontId="1" type="noConversion"/>
  </si>
  <si>
    <t>지번주소</t>
    <phoneticPr fontId="1" type="noConversion"/>
  </si>
  <si>
    <t>정보</t>
    <phoneticPr fontId="1" type="noConversion"/>
  </si>
  <si>
    <t>사진</t>
    <phoneticPr fontId="1" type="noConversion"/>
  </si>
  <si>
    <t>삭제여부</t>
    <phoneticPr fontId="1" type="noConversion"/>
  </si>
  <si>
    <t>DELETEYN</t>
    <phoneticPr fontId="1" type="noConversion"/>
  </si>
  <si>
    <t>INSERTDATE</t>
    <phoneticPr fontId="1" type="noConversion"/>
  </si>
  <si>
    <t>UPDATEDATE</t>
    <phoneticPr fontId="1" type="noConversion"/>
  </si>
  <si>
    <t>O</t>
    <phoneticPr fontId="1" type="noConversion"/>
  </si>
  <si>
    <t>F:FEMLE, M:MALE</t>
    <phoneticPr fontId="1" type="noConversion"/>
  </si>
  <si>
    <t>Spring-Mybatis를 이용한 멤버테이블</t>
    <phoneticPr fontId="1" type="noConversion"/>
  </si>
  <si>
    <t>000-0000-0000</t>
    <phoneticPr fontId="1" type="noConversion"/>
  </si>
  <si>
    <t>생년원일</t>
    <phoneticPr fontId="1" type="noConversion"/>
  </si>
  <si>
    <t>수정일</t>
    <phoneticPr fontId="1" type="noConversion"/>
  </si>
  <si>
    <t>ID@도메인</t>
    <phoneticPr fontId="1" type="noConversion"/>
  </si>
  <si>
    <t>YYYY-MM-DD</t>
    <phoneticPr fontId="1" type="noConversion"/>
  </si>
  <si>
    <t>5자리 우편주소(도로명 우편주소)</t>
    <phoneticPr fontId="1" type="noConversion"/>
  </si>
  <si>
    <t>파일이름 저장</t>
    <phoneticPr fontId="1" type="noConversion"/>
  </si>
  <si>
    <t>NUMBER</t>
    <phoneticPr fontId="1" type="noConversion"/>
  </si>
  <si>
    <t>23.00.00</t>
    <phoneticPr fontId="1" type="noConversion"/>
  </si>
  <si>
    <t>GOAT _EMPLOYEE</t>
    <phoneticPr fontId="1" type="noConversion"/>
  </si>
  <si>
    <t>직원 테이블</t>
    <phoneticPr fontId="1" type="noConversion"/>
  </si>
  <si>
    <t>사원아이디</t>
    <phoneticPr fontId="1" type="noConversion"/>
  </si>
  <si>
    <t>사원번호</t>
    <phoneticPr fontId="1" type="noConversion"/>
  </si>
  <si>
    <t>Spring-Mybatis를 이용한 사원테이블</t>
    <phoneticPr fontId="1" type="noConversion"/>
  </si>
  <si>
    <t>사원비밀번호</t>
    <phoneticPr fontId="1" type="noConversion"/>
  </si>
  <si>
    <t>직급</t>
    <phoneticPr fontId="1" type="noConversion"/>
  </si>
  <si>
    <t>부서명</t>
    <phoneticPr fontId="1" type="noConversion"/>
  </si>
  <si>
    <t>전결YN</t>
    <phoneticPr fontId="1" type="noConversion"/>
  </si>
  <si>
    <t>상급자번호</t>
    <phoneticPr fontId="1" type="noConversion"/>
  </si>
  <si>
    <t>연봉</t>
    <phoneticPr fontId="1" type="noConversion"/>
  </si>
  <si>
    <t>연차</t>
    <phoneticPr fontId="1" type="noConversion"/>
  </si>
  <si>
    <t>입사일</t>
    <phoneticPr fontId="1" type="noConversion"/>
  </si>
  <si>
    <t>M+YYYYMMDD+001</t>
    <phoneticPr fontId="1" type="noConversion"/>
  </si>
  <si>
    <t>한글, 영문</t>
    <phoneticPr fontId="1" type="noConversion"/>
  </si>
  <si>
    <t>영문 대소문자,숫자,특수문자</t>
    <phoneticPr fontId="1" type="noConversion"/>
  </si>
  <si>
    <t>영문 대소문자,숫자,특수문자(길이제한)</t>
    <phoneticPr fontId="1" type="noConversion"/>
  </si>
  <si>
    <t>GENUM</t>
    <phoneticPr fontId="1" type="noConversion"/>
  </si>
  <si>
    <t>GENAME</t>
    <phoneticPr fontId="1" type="noConversion"/>
  </si>
  <si>
    <t>GEID</t>
    <phoneticPr fontId="1" type="noConversion"/>
  </si>
  <si>
    <t>GEPW</t>
    <phoneticPr fontId="1" type="noConversion"/>
  </si>
  <si>
    <t>GEGENDER</t>
    <phoneticPr fontId="1" type="noConversion"/>
  </si>
  <si>
    <t>GEBIRTH</t>
    <phoneticPr fontId="1" type="noConversion"/>
  </si>
  <si>
    <t>GEHP</t>
    <phoneticPr fontId="1" type="noConversion"/>
  </si>
  <si>
    <t>GEZONE</t>
    <phoneticPr fontId="1" type="noConversion"/>
  </si>
  <si>
    <t>GEROAD</t>
    <phoneticPr fontId="1" type="noConversion"/>
  </si>
  <si>
    <t>GEROADDETAIL</t>
    <phoneticPr fontId="1" type="noConversion"/>
  </si>
  <si>
    <t>GEINFO</t>
    <phoneticPr fontId="1" type="noConversion"/>
  </si>
  <si>
    <t>GEJIBUN</t>
    <phoneticPr fontId="1" type="noConversion"/>
  </si>
  <si>
    <t>GEPHOTO</t>
    <phoneticPr fontId="1" type="noConversion"/>
  </si>
  <si>
    <t>SALARY</t>
    <phoneticPr fontId="1" type="noConversion"/>
  </si>
  <si>
    <t>TITLE</t>
    <phoneticPr fontId="1" type="noConversion"/>
  </si>
  <si>
    <t>HIREDATE</t>
    <phoneticPr fontId="1" type="noConversion"/>
  </si>
  <si>
    <t>APRYN</t>
    <phoneticPr fontId="1" type="noConversion"/>
  </si>
  <si>
    <t>DEPT</t>
    <phoneticPr fontId="1" type="noConversion"/>
  </si>
  <si>
    <t>SLAGRADE</t>
    <phoneticPr fontId="1" type="noConversion"/>
  </si>
  <si>
    <t>한글 주소</t>
    <phoneticPr fontId="1" type="noConversion"/>
  </si>
  <si>
    <t>한글주소</t>
    <phoneticPr fontId="1" type="noConversion"/>
  </si>
  <si>
    <t>01:인사팀, 02:개발팀, 03:지원팀</t>
    <phoneticPr fontId="1" type="noConversion"/>
  </si>
  <si>
    <t>01:사장, 02:이사, 03:부장, 04:과장, 05:대리, 06:사원</t>
    <phoneticPr fontId="1" type="noConversion"/>
  </si>
  <si>
    <t>숫자</t>
    <phoneticPr fontId="1" type="noConversion"/>
  </si>
  <si>
    <t>1. 사원번호는 채번 로직으로 생성</t>
    <phoneticPr fontId="1" type="noConversion"/>
  </si>
  <si>
    <t>2. 사원이름은 영문, 한글 결정, 길이 제한 여부</t>
    <phoneticPr fontId="1" type="noConversion"/>
  </si>
  <si>
    <t>4. 핸드폰, 이메일, 주소관련 컬럼명 1개로 할지 다수로 할지 결정</t>
    <phoneticPr fontId="1" type="noConversion"/>
  </si>
  <si>
    <t>5. 정보는 글자길이제한 로직 사용</t>
    <phoneticPr fontId="1" type="noConversion"/>
  </si>
  <si>
    <t>권한O:Y, 권한X:N</t>
    <phoneticPr fontId="1" type="noConversion"/>
  </si>
  <si>
    <t>6. 전결YN은 정보가 더 필요</t>
    <phoneticPr fontId="1" type="noConversion"/>
  </si>
  <si>
    <t>3. 비밀번호 특수문자 선택적으로 제한해야함(암호화 사용할지 여부)</t>
    <phoneticPr fontId="1" type="noConversion"/>
  </si>
  <si>
    <t>7. 상급자번호는 어떤 상급자번호를 부여할 지 생각</t>
    <phoneticPr fontId="1" type="noConversion"/>
  </si>
  <si>
    <t>MEMO</t>
    <phoneticPr fontId="1" type="noConversion"/>
  </si>
  <si>
    <t>Spring-Mybatis를 이용한 게시판테이블</t>
    <phoneticPr fontId="1" type="noConversion"/>
  </si>
  <si>
    <t>게시글번호</t>
    <phoneticPr fontId="1" type="noConversion"/>
  </si>
  <si>
    <t>글제목</t>
    <phoneticPr fontId="1" type="noConversion"/>
  </si>
  <si>
    <t>글내용</t>
    <phoneticPr fontId="1" type="noConversion"/>
  </si>
  <si>
    <t>조회수</t>
    <phoneticPr fontId="1" type="noConversion"/>
  </si>
  <si>
    <t>파일</t>
    <phoneticPr fontId="1" type="noConversion"/>
  </si>
  <si>
    <t>GBNUM</t>
    <phoneticPr fontId="1" type="noConversion"/>
  </si>
  <si>
    <t>GBSUBJECT</t>
    <phoneticPr fontId="1" type="noConversion"/>
  </si>
  <si>
    <t>GBMEMO</t>
    <phoneticPr fontId="1" type="noConversion"/>
  </si>
  <si>
    <t>GBFILE</t>
    <phoneticPr fontId="1" type="noConversion"/>
  </si>
  <si>
    <t>GBCNT</t>
    <phoneticPr fontId="1" type="noConversion"/>
  </si>
  <si>
    <t>GOAT_PLAN</t>
    <phoneticPr fontId="1" type="noConversion"/>
  </si>
  <si>
    <t>일정번호</t>
    <phoneticPr fontId="1" type="noConversion"/>
  </si>
  <si>
    <t>시작일자</t>
    <phoneticPr fontId="1" type="noConversion"/>
  </si>
  <si>
    <t>종료일자</t>
    <phoneticPr fontId="1" type="noConversion"/>
  </si>
  <si>
    <t>참여인원</t>
    <phoneticPr fontId="1" type="noConversion"/>
  </si>
  <si>
    <t>일정내용</t>
    <phoneticPr fontId="1" type="noConversion"/>
  </si>
  <si>
    <t>일정장소</t>
    <phoneticPr fontId="1" type="noConversion"/>
  </si>
  <si>
    <t>등록일</t>
    <phoneticPr fontId="1" type="noConversion"/>
  </si>
  <si>
    <t>사원명</t>
    <phoneticPr fontId="1" type="noConversion"/>
  </si>
  <si>
    <t>GOAT_PROJECT</t>
    <phoneticPr fontId="1" type="noConversion"/>
  </si>
  <si>
    <t>Spring-Mybatis를 이용한 프로젝트테이블</t>
    <phoneticPr fontId="1" type="noConversion"/>
  </si>
  <si>
    <t>프로젝트번호</t>
    <phoneticPr fontId="1" type="noConversion"/>
  </si>
  <si>
    <t>프로젝트명</t>
    <phoneticPr fontId="1" type="noConversion"/>
  </si>
  <si>
    <t>프로젝트내용</t>
    <phoneticPr fontId="1" type="noConversion"/>
  </si>
  <si>
    <t>고객명</t>
    <phoneticPr fontId="1" type="noConversion"/>
  </si>
  <si>
    <t>관리자</t>
    <phoneticPr fontId="1" type="noConversion"/>
  </si>
  <si>
    <t>GOAT_BUSINESSTRIP</t>
    <phoneticPr fontId="1" type="noConversion"/>
  </si>
  <si>
    <t>출장번호</t>
    <phoneticPr fontId="1" type="noConversion"/>
  </si>
  <si>
    <t>출장명</t>
    <phoneticPr fontId="1" type="noConversion"/>
  </si>
  <si>
    <t>출장내용</t>
    <phoneticPr fontId="1" type="noConversion"/>
  </si>
  <si>
    <t>장소</t>
    <phoneticPr fontId="1" type="noConversion"/>
  </si>
  <si>
    <t>출장인원</t>
    <phoneticPr fontId="1" type="noConversion"/>
  </si>
  <si>
    <t>GOAT_VACATION</t>
    <phoneticPr fontId="1" type="noConversion"/>
  </si>
  <si>
    <t>Spring-Mybatis를 이용한 휴가테이블</t>
    <phoneticPr fontId="1" type="noConversion"/>
  </si>
  <si>
    <t>Spring-Mybatis를 이용한 출장테이블</t>
    <phoneticPr fontId="1" type="noConversion"/>
  </si>
  <si>
    <t>휴가번호</t>
    <phoneticPr fontId="1" type="noConversion"/>
  </si>
  <si>
    <t>휴가일수</t>
    <phoneticPr fontId="1" type="noConversion"/>
  </si>
  <si>
    <t>연차수량</t>
    <phoneticPr fontId="1" type="noConversion"/>
  </si>
  <si>
    <t>휴가사유</t>
    <phoneticPr fontId="1" type="noConversion"/>
  </si>
  <si>
    <t>GOAT_TELECOMMUTING</t>
    <phoneticPr fontId="1" type="noConversion"/>
  </si>
  <si>
    <t>재택 테이블</t>
    <phoneticPr fontId="1" type="noConversion"/>
  </si>
  <si>
    <t>Spring-Mybatis를 이용한 재택테이블</t>
    <phoneticPr fontId="1" type="noConversion"/>
  </si>
  <si>
    <t>게시판 테이블</t>
    <phoneticPr fontId="1" type="noConversion"/>
  </si>
  <si>
    <t>일정 테이블</t>
    <phoneticPr fontId="1" type="noConversion"/>
  </si>
  <si>
    <t>프로젝트 테이블</t>
    <phoneticPr fontId="1" type="noConversion"/>
  </si>
  <si>
    <t>출장 테이블</t>
    <phoneticPr fontId="1" type="noConversion"/>
  </si>
  <si>
    <t>휴가 테이블</t>
    <phoneticPr fontId="1" type="noConversion"/>
  </si>
  <si>
    <t>재택번호</t>
    <phoneticPr fontId="1" type="noConversion"/>
  </si>
  <si>
    <t>내용</t>
    <phoneticPr fontId="1" type="noConversion"/>
  </si>
  <si>
    <t>결재일</t>
    <phoneticPr fontId="1" type="noConversion"/>
  </si>
  <si>
    <t>Spring-Mybatis를 이용한 교육기안서 테이블</t>
    <phoneticPr fontId="1" type="noConversion"/>
  </si>
  <si>
    <t>교육번호</t>
    <phoneticPr fontId="1" type="noConversion"/>
  </si>
  <si>
    <t>교육명</t>
    <phoneticPr fontId="1" type="noConversion"/>
  </si>
  <si>
    <t>교육내용</t>
    <phoneticPr fontId="1" type="noConversion"/>
  </si>
  <si>
    <t>GPNUM</t>
    <phoneticPr fontId="1" type="noConversion"/>
  </si>
  <si>
    <t>GPSTARTDATE</t>
    <phoneticPr fontId="1" type="noConversion"/>
  </si>
  <si>
    <t>GPENDDATE</t>
    <phoneticPr fontId="1" type="noConversion"/>
  </si>
  <si>
    <t>GPCONTENT</t>
    <phoneticPr fontId="1" type="noConversion"/>
  </si>
  <si>
    <t>GTNUM</t>
    <phoneticPr fontId="1" type="noConversion"/>
  </si>
  <si>
    <t>GTSTARTDATE</t>
    <phoneticPr fontId="1" type="noConversion"/>
  </si>
  <si>
    <t>GTENDDATE</t>
    <phoneticPr fontId="1" type="noConversion"/>
  </si>
  <si>
    <t xml:space="preserve"> MGR</t>
    <phoneticPr fontId="1" type="noConversion"/>
  </si>
  <si>
    <t>GOAT_EDUCATION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</si>
  <si>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</si>
  <si>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</si>
  <si>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</si>
  <si>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</si>
  <si>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</si>
  <si>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</si>
  <si>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</si>
  <si>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</si>
  <si>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</si>
  <si>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GOAT_BOARD</t>
    <phoneticPr fontId="1" type="noConversion"/>
  </si>
  <si>
    <t>테이블코드</t>
    <phoneticPr fontId="1" type="noConversion"/>
  </si>
  <si>
    <t>GOAT_APPROVAL</t>
    <phoneticPr fontId="1" type="noConversion"/>
  </si>
  <si>
    <t>참조테이블</t>
    <phoneticPr fontId="1" type="noConversion"/>
  </si>
  <si>
    <t>현재테이블</t>
    <phoneticPr fontId="1" type="noConversion"/>
  </si>
  <si>
    <t>한글+영문 300BYTE</t>
    <phoneticPr fontId="1" type="noConversion"/>
  </si>
  <si>
    <t>초기 Y(생성),N(삭제)로 생성</t>
    <phoneticPr fontId="1" type="noConversion"/>
  </si>
  <si>
    <t>대표영문(1)+YYYYMMDD+001</t>
    <phoneticPr fontId="1" type="noConversion"/>
  </si>
  <si>
    <t>한글+영문 200BYTE</t>
    <phoneticPr fontId="1" type="noConversion"/>
  </si>
  <si>
    <t>일정명</t>
    <phoneticPr fontId="1" type="noConversion"/>
  </si>
  <si>
    <t>GPSUBJECT</t>
    <phoneticPr fontId="1" type="noConversion"/>
  </si>
  <si>
    <t>휴가명</t>
    <phoneticPr fontId="1" type="noConversion"/>
  </si>
  <si>
    <t>한글+영문 2000BYTE</t>
    <phoneticPr fontId="1" type="noConversion"/>
  </si>
  <si>
    <t>고유번호</t>
    <phoneticPr fontId="1" type="noConversion"/>
  </si>
  <si>
    <t>GE01</t>
    <phoneticPr fontId="1" type="noConversion"/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</si>
  <si>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</si>
  <si>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</si>
  <si>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</si>
  <si>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</si>
  <si>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</si>
  <si>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</si>
  <si>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</si>
  <si>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</si>
  <si>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</si>
  <si>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</si>
  <si>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GE12</t>
  </si>
  <si>
    <t>GE13</t>
  </si>
  <si>
    <t>GE14</t>
  </si>
  <si>
    <t>GE15</t>
  </si>
  <si>
    <t>GE16</t>
  </si>
  <si>
    <t>GE17</t>
  </si>
  <si>
    <t>GE18</t>
  </si>
  <si>
    <t>GE19</t>
  </si>
  <si>
    <t>GE20</t>
  </si>
  <si>
    <t>GE21</t>
  </si>
  <si>
    <t>GE22</t>
  </si>
  <si>
    <t>GE23</t>
  </si>
  <si>
    <t>GE24</t>
  </si>
  <si>
    <t>GB01</t>
    <phoneticPr fontId="1" type="noConversion"/>
  </si>
  <si>
    <t>GB02</t>
  </si>
  <si>
    <t>GB03</t>
  </si>
  <si>
    <t>GB04</t>
  </si>
  <si>
    <t>GB05</t>
  </si>
  <si>
    <t>GB06</t>
  </si>
  <si>
    <t>GB07</t>
  </si>
  <si>
    <t>GB08</t>
  </si>
  <si>
    <t>GB09</t>
  </si>
  <si>
    <t>GP01</t>
    <phoneticPr fontId="1" type="noConversion"/>
  </si>
  <si>
    <t>GP02</t>
  </si>
  <si>
    <t>GP03</t>
  </si>
  <si>
    <t>GP04</t>
  </si>
  <si>
    <t>GP05</t>
  </si>
  <si>
    <t>GP06</t>
  </si>
  <si>
    <t>GP07</t>
  </si>
  <si>
    <t>GP08</t>
  </si>
  <si>
    <t>GP09</t>
  </si>
  <si>
    <t>GP10</t>
  </si>
  <si>
    <t>GP11</t>
  </si>
  <si>
    <t>GPR01</t>
    <phoneticPr fontId="1" type="noConversion"/>
  </si>
  <si>
    <t>GPR02</t>
  </si>
  <si>
    <t>GPR03</t>
  </si>
  <si>
    <t>GPR04</t>
  </si>
  <si>
    <t>GPR05</t>
  </si>
  <si>
    <t>GPR06</t>
  </si>
  <si>
    <t>GPR07</t>
  </si>
  <si>
    <t>GPR08</t>
  </si>
  <si>
    <t>GPR09</t>
  </si>
  <si>
    <t>GPR10</t>
  </si>
  <si>
    <t>GPR11</t>
  </si>
  <si>
    <t>GV01</t>
    <phoneticPr fontId="1" type="noConversion"/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</si>
  <si>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</si>
  <si>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</si>
  <si>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</si>
  <si>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</si>
  <si>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</si>
  <si>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</si>
  <si>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</si>
  <si>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</si>
  <si>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</si>
  <si>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</si>
  <si>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</si>
  <si>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</si>
  <si>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</si>
  <si>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</si>
  <si>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GVSUBJECT</t>
    <phoneticPr fontId="1" type="noConversion"/>
  </si>
  <si>
    <t>GVTOTAL</t>
    <phoneticPr fontId="1" type="noConversion"/>
  </si>
  <si>
    <t>GVPERIOD</t>
    <phoneticPr fontId="1" type="noConversion"/>
  </si>
  <si>
    <t>GVSTARTDATE</t>
    <phoneticPr fontId="1" type="noConversion"/>
  </si>
  <si>
    <t>GVENDDATE</t>
    <phoneticPr fontId="1" type="noConversion"/>
  </si>
  <si>
    <t>GT01</t>
    <phoneticPr fontId="1" type="noConversion"/>
  </si>
  <si>
    <t>GT02</t>
  </si>
  <si>
    <t>GT03</t>
  </si>
  <si>
    <t>GT04</t>
  </si>
  <si>
    <t>GT05</t>
  </si>
  <si>
    <t>GT06</t>
  </si>
  <si>
    <t>GT07</t>
  </si>
  <si>
    <t>GT08</t>
  </si>
  <si>
    <t>GT09</t>
  </si>
  <si>
    <t>GT10</t>
  </si>
  <si>
    <t>GT11</t>
  </si>
  <si>
    <t>GT12</t>
  </si>
  <si>
    <t>컬럼 자료</t>
    <phoneticPr fontId="1" type="noConversion"/>
  </si>
  <si>
    <t>파일이름저장</t>
    <phoneticPr fontId="1" type="noConversion"/>
  </si>
  <si>
    <t>테이블정의서</t>
    <phoneticPr fontId="1" type="noConversion"/>
  </si>
  <si>
    <t>GBT01</t>
    <phoneticPr fontId="1" type="noConversion"/>
  </si>
  <si>
    <t>GBT02</t>
    <phoneticPr fontId="1" type="noConversion"/>
  </si>
  <si>
    <t>GBT03</t>
    <phoneticPr fontId="1" type="noConversion"/>
  </si>
  <si>
    <t>GBT04</t>
    <phoneticPr fontId="1" type="noConversion"/>
  </si>
  <si>
    <t>GBT05</t>
    <phoneticPr fontId="1" type="noConversion"/>
  </si>
  <si>
    <t>GBT06</t>
    <phoneticPr fontId="1" type="noConversion"/>
  </si>
  <si>
    <t>GBT07</t>
    <phoneticPr fontId="1" type="noConversion"/>
  </si>
  <si>
    <t>GBT08</t>
    <phoneticPr fontId="1" type="noConversion"/>
  </si>
  <si>
    <t>GBT09</t>
    <phoneticPr fontId="1" type="noConversion"/>
  </si>
  <si>
    <t>GBT10</t>
    <phoneticPr fontId="1" type="noConversion"/>
  </si>
  <si>
    <t>GBT11</t>
    <phoneticPr fontId="1" type="noConversion"/>
  </si>
  <si>
    <t>GBT12</t>
    <phoneticPr fontId="1" type="noConversion"/>
  </si>
  <si>
    <t>GBT13</t>
    <phoneticPr fontId="1" type="noConversion"/>
  </si>
  <si>
    <t>GBT14</t>
    <phoneticPr fontId="1" type="noConversion"/>
  </si>
  <si>
    <t>GBT15</t>
    <phoneticPr fontId="1" type="noConversion"/>
  </si>
  <si>
    <t>GEC01</t>
  </si>
  <si>
    <t>GEC01</t>
    <phoneticPr fontId="1" type="noConversion"/>
  </si>
  <si>
    <t>GEC02</t>
  </si>
  <si>
    <t>GEC02</t>
    <phoneticPr fontId="1" type="noConversion"/>
  </si>
  <si>
    <t>GEC03</t>
  </si>
  <si>
    <t>GEC03</t>
    <phoneticPr fontId="1" type="noConversion"/>
  </si>
  <si>
    <t>GEC04</t>
  </si>
  <si>
    <t>GEC04</t>
    <phoneticPr fontId="1" type="noConversion"/>
  </si>
  <si>
    <t>GEC05</t>
  </si>
  <si>
    <t>GEC05</t>
    <phoneticPr fontId="1" type="noConversion"/>
  </si>
  <si>
    <t>GEC06</t>
  </si>
  <si>
    <t>GEC06</t>
    <phoneticPr fontId="1" type="noConversion"/>
  </si>
  <si>
    <t>GEC08</t>
  </si>
  <si>
    <t>GEC08</t>
    <phoneticPr fontId="1" type="noConversion"/>
  </si>
  <si>
    <t>GEC09</t>
  </si>
  <si>
    <t>GEC09</t>
    <phoneticPr fontId="1" type="noConversion"/>
  </si>
  <si>
    <t>GEC10</t>
  </si>
  <si>
    <t>GEC10</t>
    <phoneticPr fontId="1" type="noConversion"/>
  </si>
  <si>
    <t>GEC11</t>
  </si>
  <si>
    <t>GEC11</t>
    <phoneticPr fontId="1" type="noConversion"/>
  </si>
  <si>
    <t>GEC12</t>
  </si>
  <si>
    <t>GEC12</t>
    <phoneticPr fontId="1" type="noConversion"/>
  </si>
  <si>
    <t>GEC13</t>
  </si>
  <si>
    <t>GEC13</t>
    <phoneticPr fontId="1" type="noConversion"/>
  </si>
  <si>
    <t>GEC14</t>
  </si>
  <si>
    <t>GEC14</t>
    <phoneticPr fontId="1" type="noConversion"/>
  </si>
  <si>
    <t>GECNAME</t>
    <phoneticPr fontId="1" type="noConversion"/>
  </si>
  <si>
    <t>GECSTARTDATE</t>
    <phoneticPr fontId="1" type="noConversion"/>
  </si>
  <si>
    <t>GECENDDATE</t>
    <phoneticPr fontId="1" type="noConversion"/>
  </si>
  <si>
    <t>PAGEC</t>
  </si>
  <si>
    <t>GEC07</t>
  </si>
  <si>
    <t>GEC07</t>
    <phoneticPr fontId="1" type="noConversion"/>
  </si>
  <si>
    <t>컬럼수</t>
    <phoneticPr fontId="1" type="noConversion"/>
  </si>
  <si>
    <t>GBTNAME</t>
    <phoneticPr fontId="1" type="noConversion"/>
  </si>
  <si>
    <t>GBTSTARTDATE</t>
    <phoneticPr fontId="1" type="noConversion"/>
  </si>
  <si>
    <t>GBTENDDATE</t>
    <phoneticPr fontId="1" type="noConversion"/>
  </si>
  <si>
    <t>GE02</t>
    <phoneticPr fontId="1" type="noConversion"/>
  </si>
  <si>
    <t>GE03</t>
    <phoneticPr fontId="1" type="noConversion"/>
  </si>
  <si>
    <t>GE04</t>
    <phoneticPr fontId="1" type="noConversion"/>
  </si>
  <si>
    <t>GE05</t>
    <phoneticPr fontId="1" type="noConversion"/>
  </si>
  <si>
    <t>GE06</t>
    <phoneticPr fontId="1" type="noConversion"/>
  </si>
  <si>
    <t>GE07</t>
    <phoneticPr fontId="1" type="noConversion"/>
  </si>
  <si>
    <t>GE08</t>
    <phoneticPr fontId="1" type="noConversion"/>
  </si>
  <si>
    <t>GE09</t>
    <phoneticPr fontId="1" type="noConversion"/>
  </si>
  <si>
    <t>GE10</t>
    <phoneticPr fontId="1" type="noConversion"/>
  </si>
  <si>
    <t>GE11</t>
    <phoneticPr fontId="1" type="noConversion"/>
  </si>
  <si>
    <t>GE12</t>
    <phoneticPr fontId="1" type="noConversion"/>
  </si>
  <si>
    <t>GE13</t>
    <phoneticPr fontId="1" type="noConversion"/>
  </si>
  <si>
    <t>GE14</t>
    <phoneticPr fontId="1" type="noConversion"/>
  </si>
  <si>
    <t>GE15</t>
    <phoneticPr fontId="1" type="noConversion"/>
  </si>
  <si>
    <t>GE16</t>
    <phoneticPr fontId="1" type="noConversion"/>
  </si>
  <si>
    <t>GE17</t>
    <phoneticPr fontId="1" type="noConversion"/>
  </si>
  <si>
    <t>GE18</t>
    <phoneticPr fontId="1" type="noConversion"/>
  </si>
  <si>
    <t>GE19</t>
    <phoneticPr fontId="1" type="noConversion"/>
  </si>
  <si>
    <t>GE20</t>
    <phoneticPr fontId="1" type="noConversion"/>
  </si>
  <si>
    <t>GE21</t>
    <phoneticPr fontId="1" type="noConversion"/>
  </si>
  <si>
    <t>GE22</t>
    <phoneticPr fontId="1" type="noConversion"/>
  </si>
  <si>
    <t>GE23</t>
    <phoneticPr fontId="1" type="noConversion"/>
  </si>
  <si>
    <t>GE24</t>
    <phoneticPr fontId="1" type="noConversion"/>
  </si>
  <si>
    <t>GB02</t>
    <phoneticPr fontId="1" type="noConversion"/>
  </si>
  <si>
    <t>GB03</t>
    <phoneticPr fontId="1" type="noConversion"/>
  </si>
  <si>
    <t>GB04</t>
    <phoneticPr fontId="1" type="noConversion"/>
  </si>
  <si>
    <t>GB05</t>
    <phoneticPr fontId="1" type="noConversion"/>
  </si>
  <si>
    <t>GB06</t>
    <phoneticPr fontId="1" type="noConversion"/>
  </si>
  <si>
    <t>GB07</t>
    <phoneticPr fontId="1" type="noConversion"/>
  </si>
  <si>
    <t>GB08</t>
    <phoneticPr fontId="1" type="noConversion"/>
  </si>
  <si>
    <t>GB09</t>
    <phoneticPr fontId="1" type="noConversion"/>
  </si>
  <si>
    <t>GP02</t>
    <phoneticPr fontId="1" type="noConversion"/>
  </si>
  <si>
    <t>GP03</t>
    <phoneticPr fontId="1" type="noConversion"/>
  </si>
  <si>
    <t>GP04</t>
    <phoneticPr fontId="1" type="noConversion"/>
  </si>
  <si>
    <t>GP05</t>
    <phoneticPr fontId="1" type="noConversion"/>
  </si>
  <si>
    <t>GP06</t>
    <phoneticPr fontId="1" type="noConversion"/>
  </si>
  <si>
    <t>GP07</t>
    <phoneticPr fontId="1" type="noConversion"/>
  </si>
  <si>
    <t>GP08</t>
    <phoneticPr fontId="1" type="noConversion"/>
  </si>
  <si>
    <t>GP09</t>
    <phoneticPr fontId="1" type="noConversion"/>
  </si>
  <si>
    <t>GP10</t>
    <phoneticPr fontId="1" type="noConversion"/>
  </si>
  <si>
    <t>GP11</t>
    <phoneticPr fontId="1" type="noConversion"/>
  </si>
  <si>
    <t>GPR02</t>
    <phoneticPr fontId="1" type="noConversion"/>
  </si>
  <si>
    <t>GPR03</t>
    <phoneticPr fontId="1" type="noConversion"/>
  </si>
  <si>
    <t>GPR04</t>
    <phoneticPr fontId="1" type="noConversion"/>
  </si>
  <si>
    <t>GPR05</t>
    <phoneticPr fontId="1" type="noConversion"/>
  </si>
  <si>
    <t>GPR06</t>
    <phoneticPr fontId="1" type="noConversion"/>
  </si>
  <si>
    <t>GPR07</t>
    <phoneticPr fontId="1" type="noConversion"/>
  </si>
  <si>
    <t>GPR08</t>
    <phoneticPr fontId="1" type="noConversion"/>
  </si>
  <si>
    <t>GPR09</t>
    <phoneticPr fontId="1" type="noConversion"/>
  </si>
  <si>
    <t>GPR10</t>
    <phoneticPr fontId="1" type="noConversion"/>
  </si>
  <si>
    <t>GPR11</t>
    <phoneticPr fontId="1" type="noConversion"/>
  </si>
  <si>
    <t>GV02</t>
    <phoneticPr fontId="1" type="noConversion"/>
  </si>
  <si>
    <t>GV03</t>
    <phoneticPr fontId="1" type="noConversion"/>
  </si>
  <si>
    <t>GV04</t>
    <phoneticPr fontId="1" type="noConversion"/>
  </si>
  <si>
    <t>GV05</t>
    <phoneticPr fontId="1" type="noConversion"/>
  </si>
  <si>
    <t>GV06</t>
    <phoneticPr fontId="1" type="noConversion"/>
  </si>
  <si>
    <t>GV07</t>
    <phoneticPr fontId="1" type="noConversion"/>
  </si>
  <si>
    <t>GV08</t>
    <phoneticPr fontId="1" type="noConversion"/>
  </si>
  <si>
    <t>GV09</t>
    <phoneticPr fontId="1" type="noConversion"/>
  </si>
  <si>
    <t>GV10</t>
    <phoneticPr fontId="1" type="noConversion"/>
  </si>
  <si>
    <t>GV11</t>
    <phoneticPr fontId="1" type="noConversion"/>
  </si>
  <si>
    <t>GV12</t>
    <phoneticPr fontId="1" type="noConversion"/>
  </si>
  <si>
    <t>GV13</t>
    <phoneticPr fontId="1" type="noConversion"/>
  </si>
  <si>
    <t>GV14</t>
    <phoneticPr fontId="1" type="noConversion"/>
  </si>
  <si>
    <t>GV15</t>
    <phoneticPr fontId="1" type="noConversion"/>
  </si>
  <si>
    <t>GT02</t>
    <phoneticPr fontId="1" type="noConversion"/>
  </si>
  <si>
    <t>GT03</t>
    <phoneticPr fontId="1" type="noConversion"/>
  </si>
  <si>
    <t>GT04</t>
    <phoneticPr fontId="1" type="noConversion"/>
  </si>
  <si>
    <t>GT05</t>
    <phoneticPr fontId="1" type="noConversion"/>
  </si>
  <si>
    <t>GT06</t>
    <phoneticPr fontId="1" type="noConversion"/>
  </si>
  <si>
    <t>GT07</t>
    <phoneticPr fontId="1" type="noConversion"/>
  </si>
  <si>
    <t>GT08</t>
    <phoneticPr fontId="1" type="noConversion"/>
  </si>
  <si>
    <t>GT09</t>
    <phoneticPr fontId="1" type="noConversion"/>
  </si>
  <si>
    <t>GT10</t>
    <phoneticPr fontId="1" type="noConversion"/>
  </si>
  <si>
    <t>GT11</t>
    <phoneticPr fontId="1" type="noConversion"/>
  </si>
  <si>
    <t>GT12</t>
    <phoneticPr fontId="1" type="noConversion"/>
  </si>
  <si>
    <t>1. 특이사항 없음</t>
    <phoneticPr fontId="1" type="noConversion"/>
  </si>
  <si>
    <t>결재일</t>
  </si>
  <si>
    <t>1. 결재일 관련</t>
    <phoneticPr fontId="1" type="noConversion"/>
  </si>
  <si>
    <t>1.  결재일 관련</t>
    <phoneticPr fontId="1" type="noConversion"/>
  </si>
  <si>
    <t>2. 참여인원 처리</t>
    <phoneticPr fontId="1" type="noConversion"/>
  </si>
  <si>
    <t>2. 관리자</t>
    <phoneticPr fontId="1" type="noConversion"/>
  </si>
  <si>
    <t>기존 컬럼명</t>
    <phoneticPr fontId="1" type="noConversion"/>
  </si>
  <si>
    <t>STARTDATE-&gt;START</t>
    <phoneticPr fontId="1" type="noConversion"/>
  </si>
  <si>
    <t>ENDDATE-&gt;END</t>
    <phoneticPr fontId="1" type="noConversion"/>
  </si>
  <si>
    <t>GECNUM</t>
    <phoneticPr fontId="1" type="noConversion"/>
  </si>
  <si>
    <t>GBTPEOPLE</t>
    <phoneticPr fontId="1" type="noConversion"/>
  </si>
  <si>
    <t>23/06/17 변경</t>
    <phoneticPr fontId="1" type="noConversion"/>
  </si>
  <si>
    <t>"_"삽입</t>
    <phoneticPr fontId="1" type="noConversion"/>
  </si>
  <si>
    <t>GE_NUM</t>
  </si>
  <si>
    <t>GE_NAME</t>
  </si>
  <si>
    <t>GE_ID</t>
  </si>
  <si>
    <t>GE_PW</t>
  </si>
  <si>
    <t>GE_GENDER</t>
  </si>
  <si>
    <t>GE_BIRTH</t>
  </si>
  <si>
    <t>GE_HP</t>
  </si>
  <si>
    <t>GE_ZONE</t>
  </si>
  <si>
    <t>GE_ROAD</t>
  </si>
  <si>
    <t>GE_ROADDETAIL</t>
  </si>
  <si>
    <t>GE_JIBUN</t>
  </si>
  <si>
    <t>GE_INFO</t>
  </si>
  <si>
    <t>GE_PHOTO</t>
  </si>
  <si>
    <t>HIREDATE</t>
  </si>
  <si>
    <t>DELETEYN</t>
  </si>
  <si>
    <t>INSERTDATE</t>
  </si>
  <si>
    <t>UPDATEDATE</t>
  </si>
  <si>
    <t>DEPT</t>
  </si>
  <si>
    <t xml:space="preserve"> MGR</t>
  </si>
  <si>
    <t>TITLE</t>
  </si>
  <si>
    <t>APRYN</t>
  </si>
  <si>
    <t>SALARY</t>
  </si>
  <si>
    <t>SLAGRADE</t>
  </si>
  <si>
    <t>GB_NUM</t>
  </si>
  <si>
    <t>GB_SUBJECT</t>
  </si>
  <si>
    <t>GB_MEMO</t>
  </si>
  <si>
    <t>GB_CNT</t>
  </si>
  <si>
    <t>GB_FILE</t>
  </si>
  <si>
    <t>GP_NUM</t>
  </si>
  <si>
    <t>GP_SUBJECT</t>
  </si>
  <si>
    <t>GP_START</t>
  </si>
  <si>
    <t>GP_END</t>
  </si>
  <si>
    <t>GBT_NAME</t>
  </si>
  <si>
    <t>GBT_PEOPLE</t>
  </si>
  <si>
    <t>GBT_START</t>
  </si>
  <si>
    <t>GBT_END</t>
  </si>
  <si>
    <t>GV_SUBJECT</t>
  </si>
  <si>
    <t>GV_TOTAL</t>
  </si>
  <si>
    <t>GV_PERIOD</t>
  </si>
  <si>
    <t>GV_START</t>
  </si>
  <si>
    <t>GV_END</t>
  </si>
  <si>
    <t>GT_NUM</t>
  </si>
  <si>
    <t>GT_START</t>
  </si>
  <si>
    <t>GT_END</t>
  </si>
  <si>
    <t>GEC_NUM</t>
  </si>
  <si>
    <t>GEC_NAME</t>
  </si>
  <si>
    <t>GEC_START</t>
  </si>
  <si>
    <t>GEC_END</t>
  </si>
  <si>
    <t>GE_EMAIL</t>
    <phoneticPr fontId="1" type="noConversion"/>
  </si>
  <si>
    <t>GEEMAIL</t>
    <phoneticPr fontId="1" type="noConversion"/>
  </si>
  <si>
    <t>GPPEOPLE</t>
    <phoneticPr fontId="1" type="noConversion"/>
  </si>
  <si>
    <t>GP_PEOPLE</t>
    <phoneticPr fontId="1" type="noConversion"/>
  </si>
  <si>
    <t>GP_MEMO</t>
    <phoneticPr fontId="1" type="noConversion"/>
  </si>
  <si>
    <t>GPMEMO</t>
    <phoneticPr fontId="1" type="noConversion"/>
  </si>
  <si>
    <t>GP_LOCATION</t>
    <phoneticPr fontId="1" type="noConversion"/>
  </si>
  <si>
    <t>GPLOCATION</t>
    <phoneticPr fontId="1" type="noConversion"/>
  </si>
  <si>
    <t>GP_NUM</t>
    <phoneticPr fontId="1" type="noConversion"/>
  </si>
  <si>
    <t>GPNUM</t>
    <phoneticPr fontId="1" type="noConversion"/>
  </si>
  <si>
    <t>GP_NAME</t>
    <phoneticPr fontId="1" type="noConversion"/>
  </si>
  <si>
    <t>GPNAME</t>
    <phoneticPr fontId="1" type="noConversion"/>
  </si>
  <si>
    <t>GP_CLIENT</t>
    <phoneticPr fontId="1" type="noConversion"/>
  </si>
  <si>
    <t>GP_MANAGER</t>
    <phoneticPr fontId="1" type="noConversion"/>
  </si>
  <si>
    <t>GPCLIENT</t>
    <phoneticPr fontId="1" type="noConversion"/>
  </si>
  <si>
    <t>GPMANAGER</t>
    <phoneticPr fontId="1" type="noConversion"/>
  </si>
  <si>
    <t>GP_END</t>
    <phoneticPr fontId="1" type="noConversion"/>
  </si>
  <si>
    <t>GBT_NUM</t>
    <phoneticPr fontId="1" type="noConversion"/>
  </si>
  <si>
    <t>GBTNUM</t>
    <phoneticPr fontId="1" type="noConversion"/>
  </si>
  <si>
    <t>GBT_MEMO</t>
    <phoneticPr fontId="1" type="noConversion"/>
  </si>
  <si>
    <t>GBTMOMO</t>
    <phoneticPr fontId="1" type="noConversion"/>
  </si>
  <si>
    <t>GBT_LOCATION</t>
    <phoneticPr fontId="1" type="noConversion"/>
  </si>
  <si>
    <t>GBTLOCATION</t>
    <phoneticPr fontId="1" type="noConversion"/>
  </si>
  <si>
    <t>POSITION</t>
    <phoneticPr fontId="1" type="noConversion"/>
  </si>
  <si>
    <t>POSITION</t>
    <phoneticPr fontId="1" type="noConversion"/>
  </si>
  <si>
    <t>APRDATE</t>
    <phoneticPr fontId="1" type="noConversion"/>
  </si>
  <si>
    <t>APRDATE</t>
    <phoneticPr fontId="1" type="noConversion"/>
  </si>
  <si>
    <t>GV_NUM</t>
    <phoneticPr fontId="1" type="noConversion"/>
  </si>
  <si>
    <t>GVNUM</t>
    <phoneticPr fontId="1" type="noConversion"/>
  </si>
  <si>
    <t>GV_REASON</t>
    <phoneticPr fontId="1" type="noConversion"/>
  </si>
  <si>
    <t>GVREASON</t>
    <phoneticPr fontId="1" type="noConversion"/>
  </si>
  <si>
    <t>GT_MEMO</t>
    <phoneticPr fontId="1" type="noConversion"/>
  </si>
  <si>
    <t>GTMEMO</t>
    <phoneticPr fontId="1" type="noConversion"/>
  </si>
  <si>
    <t>GEC_MEMO</t>
    <phoneticPr fontId="1" type="noConversion"/>
  </si>
  <si>
    <t>GEC_PEOPLE</t>
    <phoneticPr fontId="1" type="noConversion"/>
  </si>
  <si>
    <t>GECPEOPLE</t>
    <phoneticPr fontId="1" type="noConversion"/>
  </si>
  <si>
    <t>GECMEMO</t>
    <phoneticPr fontId="1" type="noConversion"/>
  </si>
  <si>
    <t>MEMO</t>
    <phoneticPr fontId="1" type="noConversion"/>
  </si>
  <si>
    <t>1. 06/17 STARTDATE-&gt;START, ENDDATE-&gt;END, CONTENT-&gt;MEMO, "_" 추가 및 수정</t>
    <phoneticPr fontId="1" type="noConversion"/>
  </si>
  <si>
    <t>23/06/17 추가</t>
    <phoneticPr fontId="1" type="noConversion"/>
  </si>
  <si>
    <t>교육 테이블</t>
    <phoneticPr fontId="1" type="noConversion"/>
  </si>
  <si>
    <t>공지</t>
    <phoneticPr fontId="1" type="noConversion"/>
  </si>
  <si>
    <t>등록일과 겹침</t>
    <phoneticPr fontId="1" type="noConversion"/>
  </si>
  <si>
    <t>제외</t>
    <phoneticPr fontId="1" type="noConversion"/>
  </si>
  <si>
    <t>로그인 테이블</t>
    <phoneticPr fontId="1" type="noConversion"/>
  </si>
  <si>
    <t>GOAT_LOGIN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</si>
</sst>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2" borderId="16" xfId="0" applyNumberFormat="1" applyFill="1" applyBorder="1" applyAlignment="1">
      <alignment horizontal="center" vertical="center"/>
    </xf>
    <xf numFmtId="49" fontId="0" fillId="10" borderId="16" xfId="0" applyNumberForma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49" fontId="0" fillId="6" borderId="16" xfId="0" applyNumberFormat="1" applyFill="1" applyBorder="1" applyAlignment="1">
      <alignment horizontal="center" vertical="center"/>
    </xf>
    <xf numFmtId="49" fontId="0" fillId="7" borderId="16" xfId="0" applyNumberFormat="1" applyFill="1" applyBorder="1" applyAlignment="1">
      <alignment horizontal="center" vertical="center"/>
    </xf>
    <xf numFmtId="49" fontId="0" fillId="8" borderId="16" xfId="0" applyNumberFormat="1" applyFill="1" applyBorder="1" applyAlignment="1">
      <alignment horizontal="center" vertical="center"/>
    </xf>
    <xf numFmtId="49" fontId="0" fillId="9" borderId="16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9" borderId="20" xfId="0" applyNumberForma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0" fillId="9" borderId="21" xfId="0" applyNumberForma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4" fillId="0" borderId="0" xfId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ID@&#46020;&#47700;&#51064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0E97-56B8-402C-BA1C-871F015E5A06}">
  <dimension ref="B2:L45"/>
  <sheetViews>
    <sheetView zoomScale="70" zoomScaleNormal="70" workbookViewId="0">
      <selection activeCell="M19" sqref="M19"/>
    </sheetView>
  </sheetViews>
  <sheetFormatPr defaultRowHeight="16.5" x14ac:dyDescent="0.3"/>
  <cols>
    <col min="2" max="2" width="9.25" bestFit="1" customWidth="1"/>
    <col min="3" max="3" width="15.125" bestFit="1" customWidth="1"/>
    <col min="4" max="4" width="15.625" bestFit="1" customWidth="1"/>
    <col min="5" max="5" width="11.375" bestFit="1" customWidth="1"/>
    <col min="6" max="6" width="5.62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6" customWidth="1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49</v>
      </c>
    </row>
    <row r="7" spans="2:11" x14ac:dyDescent="0.3">
      <c r="B7" s="66" t="s">
        <v>4</v>
      </c>
      <c r="C7" s="67"/>
      <c r="D7" s="68" t="s">
        <v>50</v>
      </c>
      <c r="E7" s="68"/>
      <c r="F7" s="68"/>
      <c r="G7" s="68"/>
      <c r="H7" s="68"/>
      <c r="I7" s="68"/>
      <c r="J7" s="2" t="s">
        <v>9</v>
      </c>
      <c r="K7" s="36"/>
    </row>
    <row r="8" spans="2:11" ht="17.25" thickBot="1" x14ac:dyDescent="0.35">
      <c r="B8" s="78" t="s">
        <v>5</v>
      </c>
      <c r="C8" s="79"/>
      <c r="D8" s="80" t="s">
        <v>53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6" t="s">
        <v>186</v>
      </c>
      <c r="C10" s="1" t="str">
        <f>VLOOKUP(B10,컬럼페이지!$B$17:$I$127,4,0)</f>
        <v>사원번호</v>
      </c>
      <c r="D10" s="1" t="str">
        <f>VLOOKUP(B10,컬럼페이지!$B$17:$I$127,5,0)</f>
        <v>GE_NUM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68" t="str">
        <f>VLOOKUP(B10,컬럼페이지!$B$17:$I$127,8,0)</f>
        <v>대표영문(1)+YYYYMMDD+001</v>
      </c>
      <c r="K10" s="69"/>
    </row>
    <row r="11" spans="2:11" x14ac:dyDescent="0.3">
      <c r="B11" s="46" t="s">
        <v>187</v>
      </c>
      <c r="C11" s="1" t="str">
        <f>VLOOKUP(B11,컬럼페이지!$B$17:$I$127,4,0)</f>
        <v>사원명</v>
      </c>
      <c r="D11" s="1" t="str">
        <f>VLOOKUP(B11,컬럼페이지!$B$17:$I$127,5,0)</f>
        <v>GE_NAME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1"/>
      <c r="H11" s="1"/>
      <c r="I11" s="1" t="s">
        <v>37</v>
      </c>
      <c r="J11" s="68" t="str">
        <f>VLOOKUP(B11,컬럼페이지!$B$17:$I$127,8,0)</f>
        <v>한글, 영문</v>
      </c>
      <c r="K11" s="69"/>
    </row>
    <row r="12" spans="2:11" x14ac:dyDescent="0.3">
      <c r="B12" s="46" t="s">
        <v>188</v>
      </c>
      <c r="C12" s="1" t="str">
        <f>VLOOKUP(B12,컬럼페이지!$B$17:$I$127,4,0)</f>
        <v>사원아이디</v>
      </c>
      <c r="D12" s="1" t="str">
        <f>VLOOKUP(B12,컬럼페이지!$B$17:$I$127,5,0)</f>
        <v>GE_ID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</v>
      </c>
      <c r="G12" s="1"/>
      <c r="H12" s="1"/>
      <c r="I12" s="1" t="s">
        <v>37</v>
      </c>
      <c r="J12" s="68" t="str">
        <f>VLOOKUP(B12,컬럼페이지!$B$17:$I$127,8,0)</f>
        <v>영문 대소문자,숫자,특수문자</v>
      </c>
      <c r="K12" s="69"/>
    </row>
    <row r="13" spans="2:11" x14ac:dyDescent="0.3">
      <c r="B13" s="46" t="s">
        <v>189</v>
      </c>
      <c r="C13" s="1" t="str">
        <f>VLOOKUP(B13,컬럼페이지!$B$17:$I$127,4,0)</f>
        <v>사원비밀번호</v>
      </c>
      <c r="D13" s="1" t="str">
        <f>VLOOKUP(B13,컬럼페이지!$B$17:$I$127,5,0)</f>
        <v>GE_PW</v>
      </c>
      <c r="E13" s="1" t="str">
        <f>VLOOKUP(B13,컬럼페이지!$B$17:$I$127,6,0)</f>
        <v>VARCHAR2</v>
      </c>
      <c r="F13" s="1">
        <f>IF(VLOOKUP(B13,컬럼페이지!$B$17:$I$127,7,0) = "", "", VLOOKUP(B13,컬럼페이지!$B$17:$I$127,7,0))</f>
        <v>300</v>
      </c>
      <c r="G13" s="1"/>
      <c r="H13" s="1"/>
      <c r="I13" s="1" t="s">
        <v>37</v>
      </c>
      <c r="J13" s="68" t="str">
        <f>VLOOKUP(B13,컬럼페이지!$B$17:$I$127,8,0)</f>
        <v>영문 대소문자,숫자,특수문자(길이제한)</v>
      </c>
      <c r="K13" s="69"/>
    </row>
    <row r="14" spans="2:11" x14ac:dyDescent="0.3">
      <c r="B14" s="46" t="s">
        <v>190</v>
      </c>
      <c r="C14" s="1" t="str">
        <f>VLOOKUP(B14,컬럼페이지!$B$17:$I$127,4,0)</f>
        <v>성별</v>
      </c>
      <c r="D14" s="1" t="str">
        <f>VLOOKUP(B14,컬럼페이지!$B$17:$I$127,5,0)</f>
        <v>GE_GENDER</v>
      </c>
      <c r="E14" s="1" t="str">
        <f>VLOOKUP(B14,컬럼페이지!$B$17:$I$127,6,0)</f>
        <v>VARCHAR2</v>
      </c>
      <c r="F14" s="1">
        <f>IF(VLOOKUP(B14,컬럼페이지!$B$17:$I$127,7,0) = "", "", VLOOKUP(B14,컬럼페이지!$B$17:$I$127,7,0))</f>
        <v>1</v>
      </c>
      <c r="G14" s="1"/>
      <c r="H14" s="1"/>
      <c r="I14" s="1"/>
      <c r="J14" s="68" t="str">
        <f>VLOOKUP(B14,컬럼페이지!$B$17:$I$127,8,0)</f>
        <v>F:FEMLE, M:MALE</v>
      </c>
      <c r="K14" s="69"/>
    </row>
    <row r="15" spans="2:11" x14ac:dyDescent="0.3">
      <c r="B15" s="46" t="s">
        <v>191</v>
      </c>
      <c r="C15" s="1" t="str">
        <f>VLOOKUP(B15,컬럼페이지!$B$17:$I$127,4,0)</f>
        <v>생년원일</v>
      </c>
      <c r="D15" s="1" t="str">
        <f>VLOOKUP(B15,컬럼페이지!$B$17:$I$127,5,0)</f>
        <v>GE_BIRTH</v>
      </c>
      <c r="E15" s="1" t="str">
        <f>VLOOKUP(B15,컬럼페이지!$B$17:$I$127,6,0)</f>
        <v>VARCHAR2</v>
      </c>
      <c r="F15" s="1">
        <f>IF(VLOOKUP(B15,컬럼페이지!$B$17:$I$127,7,0) = "", "", VLOOKUP(B15,컬럼페이지!$B$17:$I$127,7,0))</f>
        <v>10</v>
      </c>
      <c r="G15" s="1"/>
      <c r="H15" s="1"/>
      <c r="I15" s="1"/>
      <c r="J15" s="68" t="str">
        <f>VLOOKUP(B15,컬럼페이지!$B$17:$I$127,8,0)</f>
        <v>YYYY-MM-DD</v>
      </c>
      <c r="K15" s="69"/>
    </row>
    <row r="16" spans="2:11" x14ac:dyDescent="0.3">
      <c r="B16" s="46" t="s">
        <v>192</v>
      </c>
      <c r="C16" s="1" t="str">
        <f>VLOOKUP(B16,컬럼페이지!$B$17:$I$127,4,0)</f>
        <v>핸드폰</v>
      </c>
      <c r="D16" s="1" t="str">
        <f>VLOOKUP(B16,컬럼페이지!$B$17:$I$127,5,0)</f>
        <v>GE_HP</v>
      </c>
      <c r="E16" s="1" t="str">
        <f>VLOOKUP(B16,컬럼페이지!$B$17:$I$127,6,0)</f>
        <v>VARCHAR2</v>
      </c>
      <c r="F16" s="1">
        <f>IF(VLOOKUP(B16,컬럼페이지!$B$17:$I$127,7,0) = "", "", VLOOKUP(B16,컬럼페이지!$B$17:$I$127,7,0))</f>
        <v>16</v>
      </c>
      <c r="G16" s="1"/>
      <c r="H16" s="1"/>
      <c r="I16" s="1" t="s">
        <v>37</v>
      </c>
      <c r="J16" s="68" t="str">
        <f>VLOOKUP(B16,컬럼페이지!$B$17:$I$127,8,0)</f>
        <v>000-0000-0000</v>
      </c>
      <c r="K16" s="69"/>
    </row>
    <row r="17" spans="2:12" x14ac:dyDescent="0.3">
      <c r="B17" s="46" t="s">
        <v>193</v>
      </c>
      <c r="C17" s="1" t="str">
        <f>VLOOKUP(B17,컬럼페이지!$B$17:$I$127,4,0)</f>
        <v>이메일</v>
      </c>
      <c r="D17" s="1" t="str">
        <f>VLOOKUP(B17,컬럼페이지!$B$17:$I$127,5,0)</f>
        <v>GE_EMAIL</v>
      </c>
      <c r="E17" s="1" t="str">
        <f>VLOOKUP(B17,컬럼페이지!$B$17:$I$127,6,0)</f>
        <v>VARCHAR2</v>
      </c>
      <c r="F17" s="1">
        <f>IF(VLOOKUP(B17,컬럼페이지!$B$17:$I$127,7,0) = "", "", VLOOKUP(B17,컬럼페이지!$B$17:$I$127,7,0))</f>
        <v>300</v>
      </c>
      <c r="G17" s="1"/>
      <c r="H17" s="1"/>
      <c r="I17" s="1" t="s">
        <v>37</v>
      </c>
      <c r="J17" s="68" t="str">
        <f>VLOOKUP(B17,컬럼페이지!$B$17:$I$127,8,0)</f>
        <v>ID@도메인</v>
      </c>
      <c r="K17" s="69"/>
    </row>
    <row r="18" spans="2:12" x14ac:dyDescent="0.3">
      <c r="B18" s="46" t="s">
        <v>194</v>
      </c>
      <c r="C18" s="1" t="str">
        <f>VLOOKUP(B18,컬럼페이지!$B$17:$I$127,4,0)</f>
        <v>우편번호</v>
      </c>
      <c r="D18" s="1" t="str">
        <f>VLOOKUP(B18,컬럼페이지!$B$17:$I$127,5,0)</f>
        <v>GE_ZONE</v>
      </c>
      <c r="E18" s="1" t="str">
        <f>VLOOKUP(B18,컬럼페이지!$B$17:$I$127,6,0)</f>
        <v>VARCHAR2</v>
      </c>
      <c r="F18" s="1">
        <f>IF(VLOOKUP(B18,컬럼페이지!$B$17:$I$127,7,0) = "", "", VLOOKUP(B18,컬럼페이지!$B$17:$I$127,7,0))</f>
        <v>6</v>
      </c>
      <c r="G18" s="1"/>
      <c r="H18" s="1"/>
      <c r="I18" s="1"/>
      <c r="J18" s="68" t="str">
        <f>VLOOKUP(B18,컬럼페이지!$B$17:$I$127,8,0)</f>
        <v>5자리 우편주소(도로명 우편주소)</v>
      </c>
      <c r="K18" s="69"/>
    </row>
    <row r="19" spans="2:12" x14ac:dyDescent="0.3">
      <c r="B19" s="46" t="s">
        <v>195</v>
      </c>
      <c r="C19" s="1" t="str">
        <f>VLOOKUP(B19,컬럼페이지!$B$17:$I$127,4,0)</f>
        <v>도로명주소</v>
      </c>
      <c r="D19" s="1" t="str">
        <f>VLOOKUP(B19,컬럼페이지!$B$17:$I$127,5,0)</f>
        <v>GE_ROAD</v>
      </c>
      <c r="E19" s="1" t="str">
        <f>VLOOKUP(B19,컬럼페이지!$B$17:$I$127,6,0)</f>
        <v>VARCHAR2</v>
      </c>
      <c r="F19" s="1">
        <f>IF(VLOOKUP(B19,컬럼페이지!$B$17:$I$127,7,0) = "", "", VLOOKUP(B19,컬럼페이지!$B$17:$I$127,7,0))</f>
        <v>500</v>
      </c>
      <c r="G19" s="1"/>
      <c r="H19" s="1"/>
      <c r="I19" s="1"/>
      <c r="J19" s="68" t="str">
        <f>VLOOKUP(B19,컬럼페이지!$B$17:$I$127,8,0)</f>
        <v>한글 주소</v>
      </c>
      <c r="K19" s="69"/>
    </row>
    <row r="20" spans="2:12" x14ac:dyDescent="0.3">
      <c r="B20" s="46" t="s">
        <v>196</v>
      </c>
      <c r="C20" s="1" t="str">
        <f>VLOOKUP(B20,컬럼페이지!$B$17:$I$127,4,0)</f>
        <v>도로명상세주소</v>
      </c>
      <c r="D20" s="1" t="str">
        <f>VLOOKUP(B20,컬럼페이지!$B$17:$I$127,5,0)</f>
        <v>GE_ROADDETAIL</v>
      </c>
      <c r="E20" s="1" t="str">
        <f>VLOOKUP(B20,컬럼페이지!$B$17:$I$127,6,0)</f>
        <v>VARCHAR2</v>
      </c>
      <c r="F20" s="1">
        <f>IF(VLOOKUP(B20,컬럼페이지!$B$17:$I$127,7,0) = "", "", VLOOKUP(B20,컬럼페이지!$B$17:$I$127,7,0))</f>
        <v>500</v>
      </c>
      <c r="G20" s="1"/>
      <c r="H20" s="1"/>
      <c r="I20" s="1"/>
      <c r="J20" s="68" t="str">
        <f>VLOOKUP(B20,컬럼페이지!$B$17:$I$127,8,0)</f>
        <v>한글주소</v>
      </c>
      <c r="K20" s="69"/>
    </row>
    <row r="21" spans="2:12" x14ac:dyDescent="0.3">
      <c r="B21" s="46" t="s">
        <v>197</v>
      </c>
      <c r="C21" s="1" t="str">
        <f>VLOOKUP(B21,컬럼페이지!$B$17:$I$127,4,0)</f>
        <v>지번주소</v>
      </c>
      <c r="D21" s="1" t="str">
        <f>VLOOKUP(B21,컬럼페이지!$B$17:$I$127,5,0)</f>
        <v>GE_JIBUN</v>
      </c>
      <c r="E21" s="1" t="str">
        <f>VLOOKUP(B21,컬럼페이지!$B$17:$I$127,6,0)</f>
        <v>VARCHAR2</v>
      </c>
      <c r="F21" s="1">
        <f>IF(VLOOKUP(B21,컬럼페이지!$B$17:$I$127,7,0) = "", "", VLOOKUP(B21,컬럼페이지!$B$17:$I$127,7,0))</f>
        <v>500</v>
      </c>
      <c r="G21" s="1"/>
      <c r="H21" s="1"/>
      <c r="I21" s="1"/>
      <c r="J21" s="68" t="str">
        <f>VLOOKUP(B21,컬럼페이지!$B$17:$I$127,8,0)</f>
        <v>한글주소</v>
      </c>
      <c r="K21" s="69"/>
    </row>
    <row r="22" spans="2:12" x14ac:dyDescent="0.3">
      <c r="B22" s="46" t="s">
        <v>198</v>
      </c>
      <c r="C22" s="1" t="str">
        <f>VLOOKUP(B22,컬럼페이지!$B$17:$I$127,4,0)</f>
        <v>정보</v>
      </c>
      <c r="D22" s="1" t="str">
        <f>VLOOKUP(B22,컬럼페이지!$B$17:$I$127,5,0)</f>
        <v>GE_INFO</v>
      </c>
      <c r="E22" s="1" t="str">
        <f>VLOOKUP(B22,컬럼페이지!$B$17:$I$127,6,0)</f>
        <v>VARCHAR2</v>
      </c>
      <c r="F22" s="1">
        <f>IF(VLOOKUP(B22,컬럼페이지!$B$17:$I$127,7,0) = "", "", VLOOKUP(B22,컬럼페이지!$B$17:$I$127,7,0))</f>
        <v>300</v>
      </c>
      <c r="G22" s="1"/>
      <c r="H22" s="1"/>
      <c r="I22" s="1"/>
      <c r="J22" s="68" t="str">
        <f>VLOOKUP(B22,컬럼페이지!$B$17:$I$127,8,0)</f>
        <v>한글+영문 300BYTE</v>
      </c>
      <c r="K22" s="69"/>
    </row>
    <row r="23" spans="2:12" x14ac:dyDescent="0.3">
      <c r="B23" s="46" t="s">
        <v>199</v>
      </c>
      <c r="C23" s="1" t="str">
        <f>VLOOKUP(B23,컬럼페이지!$B$17:$I$127,4,0)</f>
        <v>사진</v>
      </c>
      <c r="D23" s="1" t="str">
        <f>VLOOKUP(B23,컬럼페이지!$B$17:$I$127,5,0)</f>
        <v>GE_PHOTO</v>
      </c>
      <c r="E23" s="1" t="str">
        <f>VLOOKUP(B23,컬럼페이지!$B$17:$I$127,6,0)</f>
        <v>VARCHAR2</v>
      </c>
      <c r="F23" s="1">
        <f>IF(VLOOKUP(B23,컬럼페이지!$B$17:$I$127,7,0) = "", "", VLOOKUP(B23,컬럼페이지!$B$17:$I$127,7,0))</f>
        <v>300</v>
      </c>
      <c r="G23" s="1"/>
      <c r="H23" s="1"/>
      <c r="I23" s="1"/>
      <c r="J23" s="68" t="str">
        <f>VLOOKUP(B23,컬럼페이지!$B$17:$I$127,8,0)</f>
        <v>파일이름 저장</v>
      </c>
      <c r="K23" s="69"/>
    </row>
    <row r="24" spans="2:12" x14ac:dyDescent="0.3">
      <c r="B24" s="46" t="s">
        <v>200</v>
      </c>
      <c r="C24" s="1" t="str">
        <f>VLOOKUP(B24,컬럼페이지!$B$17:$I$127,4,0)</f>
        <v>입사일</v>
      </c>
      <c r="D24" s="1" t="str">
        <f>VLOOKUP(B24,컬럼페이지!$B$17:$I$127,5,0)</f>
        <v>HIREDATE</v>
      </c>
      <c r="E24" s="1" t="str">
        <f>VLOOKUP(B24,컬럼페이지!$B$17:$I$127,6,0)</f>
        <v>DATE</v>
      </c>
      <c r="F24" s="1" t="str">
        <f>IF(VLOOKUP(B24,컬럼페이지!$B$17:$I$127,7,0) = "", "", VLOOKUP(B24,컬럼페이지!$B$17:$I$127,7,0))</f>
        <v/>
      </c>
      <c r="G24" s="1"/>
      <c r="H24" s="1"/>
      <c r="I24" s="1"/>
      <c r="J24" s="68" t="str">
        <f>VLOOKUP(B24,컬럼페이지!$B$17:$I$127,8,0)</f>
        <v>YYYY-MM-DD</v>
      </c>
      <c r="K24" s="69"/>
      <c r="L24" t="s">
        <v>506</v>
      </c>
    </row>
    <row r="25" spans="2:12" x14ac:dyDescent="0.3">
      <c r="B25" s="46" t="s">
        <v>201</v>
      </c>
      <c r="C25" s="1" t="str">
        <f>VLOOKUP(B25,컬럼페이지!$B$17:$I$127,4,0)</f>
        <v>삭제여부</v>
      </c>
      <c r="D25" s="1" t="str">
        <f>VLOOKUP(B25,컬럼페이지!$B$17:$I$127,5,0)</f>
        <v>DELETEYN</v>
      </c>
      <c r="E25" s="1" t="str">
        <f>VLOOKUP(B25,컬럼페이지!$B$17:$I$127,6,0)</f>
        <v>VARCHAR2</v>
      </c>
      <c r="F25" s="1">
        <f>IF(VLOOKUP(B25,컬럼페이지!$B$17:$I$127,7,0) = "", "", VLOOKUP(B25,컬럼페이지!$B$17:$I$127,7,0))</f>
        <v>1</v>
      </c>
      <c r="G25" s="1"/>
      <c r="H25" s="1"/>
      <c r="I25" s="1" t="s">
        <v>37</v>
      </c>
      <c r="J25" s="68" t="str">
        <f>VLOOKUP(B25,컬럼페이지!$B$17:$I$127,8,0)</f>
        <v>초기 Y(생성),N(삭제)로 생성</v>
      </c>
      <c r="K25" s="69"/>
    </row>
    <row r="26" spans="2:12" x14ac:dyDescent="0.3">
      <c r="B26" s="46" t="s">
        <v>202</v>
      </c>
      <c r="C26" s="1" t="str">
        <f>VLOOKUP(B26,컬럼페이지!$B$17:$I$127,4,0)</f>
        <v>등록일</v>
      </c>
      <c r="D26" s="1" t="str">
        <f>VLOOKUP(B26,컬럼페이지!$B$17:$I$127,5,0)</f>
        <v>INSERTDATE</v>
      </c>
      <c r="E26" s="1" t="str">
        <f>VLOOKUP(B26,컬럼페이지!$B$17:$I$127,6,0)</f>
        <v>DATE</v>
      </c>
      <c r="F26" s="1" t="str">
        <f>IF(VLOOKUP(B26,컬럼페이지!$B$17:$I$127,7,0) = "", "", VLOOKUP(B26,컬럼페이지!$B$17:$I$127,7,0))</f>
        <v/>
      </c>
      <c r="G26" s="1"/>
      <c r="H26" s="1"/>
      <c r="I26" s="1"/>
      <c r="J26" s="68" t="str">
        <f>VLOOKUP(B26,컬럼페이지!$B$17:$I$127,8,0)</f>
        <v>YYYY-MM-DD</v>
      </c>
      <c r="K26" s="69"/>
    </row>
    <row r="27" spans="2:12" x14ac:dyDescent="0.3">
      <c r="B27" s="46" t="s">
        <v>203</v>
      </c>
      <c r="C27" s="1" t="str">
        <f>VLOOKUP(B27,컬럼페이지!$B$17:$I$127,4,0)</f>
        <v>수정일</v>
      </c>
      <c r="D27" s="1" t="str">
        <f>VLOOKUP(B27,컬럼페이지!$B$17:$I$127,5,0)</f>
        <v>UPDATEDATE</v>
      </c>
      <c r="E27" s="1" t="str">
        <f>VLOOKUP(B27,컬럼페이지!$B$17:$I$127,6,0)</f>
        <v>DATE</v>
      </c>
      <c r="F27" s="1" t="str">
        <f>IF(VLOOKUP(B27,컬럼페이지!$B$17:$I$127,7,0) = "", "", VLOOKUP(B27,컬럼페이지!$B$17:$I$127,7,0))</f>
        <v/>
      </c>
      <c r="G27" s="1"/>
      <c r="H27" s="1"/>
      <c r="I27" s="1"/>
      <c r="J27" s="68" t="str">
        <f>VLOOKUP(B27,컬럼페이지!$B$17:$I$127,8,0)</f>
        <v>YYYY-MM-DD</v>
      </c>
      <c r="K27" s="69"/>
    </row>
    <row r="28" spans="2:12" x14ac:dyDescent="0.3">
      <c r="B28" s="46" t="s">
        <v>204</v>
      </c>
      <c r="C28" s="1" t="str">
        <f>VLOOKUP(B28,컬럼페이지!$B$17:$I$127,4,0)</f>
        <v>부서명</v>
      </c>
      <c r="D28" s="1" t="str">
        <f>VLOOKUP(B28,컬럼페이지!$B$17:$I$127,5,0)</f>
        <v>DEPT</v>
      </c>
      <c r="E28" s="1" t="str">
        <f>VLOOKUP(B28,컬럼페이지!$B$17:$I$127,6,0)</f>
        <v>VARCHAR2</v>
      </c>
      <c r="F28" s="1">
        <f>IF(VLOOKUP(B28,컬럼페이지!$B$17:$I$127,7,0) = "", "", VLOOKUP(B28,컬럼페이지!$B$17:$I$127,7,0))</f>
        <v>50</v>
      </c>
      <c r="G28" s="1"/>
      <c r="H28" s="1"/>
      <c r="I28" s="1"/>
      <c r="J28" s="68" t="str">
        <f>VLOOKUP(B28,컬럼페이지!$B$17:$I$127,8,0)</f>
        <v>01:인사팀, 02:개발팀, 03:지원팀</v>
      </c>
      <c r="K28" s="69"/>
    </row>
    <row r="29" spans="2:12" x14ac:dyDescent="0.3">
      <c r="B29" s="46" t="s">
        <v>205</v>
      </c>
      <c r="C29" s="1" t="str">
        <f>VLOOKUP(B29,컬럼페이지!$B$17:$I$127,4,0)</f>
        <v>상급자번호</v>
      </c>
      <c r="D29" s="1" t="str">
        <f>VLOOKUP(B29,컬럼페이지!$B$17:$I$127,5,0)</f>
        <v xml:space="preserve"> MGR</v>
      </c>
      <c r="E29" s="1" t="str">
        <f>VLOOKUP(B29,컬럼페이지!$B$17:$I$127,6,0)</f>
        <v>VARCHAR2</v>
      </c>
      <c r="F29" s="1">
        <f>IF(VLOOKUP(B29,컬럼페이지!$B$17:$I$127,7,0) = "", "", VLOOKUP(B29,컬럼페이지!$B$17:$I$127,7,0))</f>
        <v>20</v>
      </c>
      <c r="G29" s="1"/>
      <c r="H29" s="1"/>
      <c r="I29" s="1"/>
      <c r="J29" s="68" t="str">
        <f>VLOOKUP(B29,컬럼페이지!$B$17:$I$127,8,0)</f>
        <v>01:사장, 02:이사, 03:부장, 04:과장, 05:대리, 06:사원</v>
      </c>
      <c r="K29" s="69"/>
    </row>
    <row r="30" spans="2:12" x14ac:dyDescent="0.3">
      <c r="B30" s="46" t="s">
        <v>206</v>
      </c>
      <c r="C30" s="1" t="str">
        <f>VLOOKUP(B30,컬럼페이지!$B$17:$I$127,4,0)</f>
        <v>직급</v>
      </c>
      <c r="D30" s="1" t="str">
        <f>VLOOKUP(B30,컬럼페이지!$B$17:$I$127,5,0)</f>
        <v>TITLE</v>
      </c>
      <c r="E30" s="1" t="str">
        <f>VLOOKUP(B30,컬럼페이지!$B$17:$I$127,6,0)</f>
        <v>VARCHAR2</v>
      </c>
      <c r="F30" s="1">
        <f>IF(VLOOKUP(B30,컬럼페이지!$B$17:$I$127,7,0) = "", "", VLOOKUP(B30,컬럼페이지!$B$17:$I$127,7,0))</f>
        <v>20</v>
      </c>
      <c r="G30" s="1"/>
      <c r="H30" s="1"/>
      <c r="I30" s="1"/>
      <c r="J30" s="68" t="str">
        <f>VLOOKUP(B30,컬럼페이지!$B$17:$I$127,8,0)</f>
        <v>01:사장, 02:이사, 03:부장, 04:과장, 05:대리, 06:사원</v>
      </c>
      <c r="K30" s="69"/>
    </row>
    <row r="31" spans="2:12" x14ac:dyDescent="0.3">
      <c r="B31" s="46" t="s">
        <v>207</v>
      </c>
      <c r="C31" s="1" t="str">
        <f>VLOOKUP(B31,컬럼페이지!$B$17:$I$127,4,0)</f>
        <v>전결YN</v>
      </c>
      <c r="D31" s="1" t="str">
        <f>VLOOKUP(B31,컬럼페이지!$B$17:$I$127,5,0)</f>
        <v>APRYN</v>
      </c>
      <c r="E31" s="1" t="str">
        <f>VLOOKUP(B31,컬럼페이지!$B$17:$I$127,6,0)</f>
        <v>VARCHAR2</v>
      </c>
      <c r="F31" s="1">
        <f>IF(VLOOKUP(B31,컬럼페이지!$B$17:$I$127,7,0) = "", "", VLOOKUP(B31,컬럼페이지!$B$17:$I$127,7,0))</f>
        <v>1</v>
      </c>
      <c r="G31" s="1"/>
      <c r="H31" s="1"/>
      <c r="I31" s="1" t="s">
        <v>37</v>
      </c>
      <c r="J31" s="68" t="str">
        <f>VLOOKUP(B31,컬럼페이지!$B$17:$I$127,8,0)</f>
        <v>권한O:Y, 권한X:N</v>
      </c>
      <c r="K31" s="69"/>
    </row>
    <row r="32" spans="2:12" x14ac:dyDescent="0.3">
      <c r="B32" s="46" t="s">
        <v>208</v>
      </c>
      <c r="C32" s="1" t="str">
        <f>VLOOKUP(B32,컬럼페이지!$B$17:$I$127,4,0)</f>
        <v>연봉</v>
      </c>
      <c r="D32" s="1" t="str">
        <f>VLOOKUP(B32,컬럼페이지!$B$17:$I$127,5,0)</f>
        <v>SALARY</v>
      </c>
      <c r="E32" s="1" t="str">
        <f>VLOOKUP(B32,컬럼페이지!$B$17:$I$127,6,0)</f>
        <v>NUMBER</v>
      </c>
      <c r="F32" s="1" t="str">
        <f>IF(VLOOKUP(B32,컬럼페이지!$B$17:$I$127,7,0) = "", "", VLOOKUP(B32,컬럼페이지!$B$17:$I$127,7,0))</f>
        <v/>
      </c>
      <c r="G32" s="1"/>
      <c r="H32" s="1"/>
      <c r="I32" s="1"/>
      <c r="J32" s="68" t="str">
        <f>VLOOKUP(B32,컬럼페이지!$B$17:$I$127,8,0)</f>
        <v>숫자</v>
      </c>
      <c r="K32" s="69"/>
    </row>
    <row r="33" spans="2:12" ht="17.25" thickBot="1" x14ac:dyDescent="0.35">
      <c r="B33" s="47" t="s">
        <v>209</v>
      </c>
      <c r="C33" s="39" t="str">
        <f>VLOOKUP(B33,컬럼페이지!$B$17:$I$127,4,0)</f>
        <v>연차</v>
      </c>
      <c r="D33" s="39" t="str">
        <f>VLOOKUP(B33,컬럼페이지!$B$17:$I$127,5,0)</f>
        <v>SLAGRADE</v>
      </c>
      <c r="E33" s="39" t="str">
        <f>VLOOKUP(B33,컬럼페이지!$B$17:$I$127,6,0)</f>
        <v>NUMBER</v>
      </c>
      <c r="F33" s="1" t="str">
        <f>IF(VLOOKUP(B33,컬럼페이지!$B$17:$I$127,7,0) = "", "", VLOOKUP(B33,컬럼페이지!$B$17:$I$127,7,0))</f>
        <v/>
      </c>
      <c r="G33" s="39"/>
      <c r="H33" s="39"/>
      <c r="I33" s="39"/>
      <c r="J33" s="76" t="str">
        <f>VLOOKUP(B33,컬럼페이지!$B$17:$I$127,8,0)</f>
        <v>숫자</v>
      </c>
      <c r="K33" s="77"/>
      <c r="L33" t="s">
        <v>507</v>
      </c>
    </row>
    <row r="34" spans="2:12" ht="17.25" thickBot="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2:12" x14ac:dyDescent="0.3">
      <c r="B35" s="11" t="s">
        <v>98</v>
      </c>
      <c r="C35" s="12"/>
      <c r="D35" s="12"/>
      <c r="E35" s="12"/>
      <c r="F35" s="12"/>
      <c r="G35" s="12"/>
      <c r="H35" s="12"/>
      <c r="I35" s="12"/>
      <c r="J35" s="12"/>
      <c r="K35" s="13"/>
    </row>
    <row r="36" spans="2:12" x14ac:dyDescent="0.3">
      <c r="B36" s="6" t="s">
        <v>90</v>
      </c>
      <c r="C36" s="14"/>
      <c r="D36" s="14"/>
      <c r="E36" s="14"/>
      <c r="F36" s="14"/>
      <c r="G36" s="14"/>
      <c r="H36" s="14"/>
      <c r="I36" s="14"/>
      <c r="J36" s="14"/>
      <c r="K36" s="7"/>
    </row>
    <row r="37" spans="2:12" x14ac:dyDescent="0.3">
      <c r="B37" s="6" t="s">
        <v>91</v>
      </c>
      <c r="C37" s="14"/>
      <c r="D37" s="14"/>
      <c r="E37" s="14"/>
      <c r="F37" s="14"/>
      <c r="G37" s="14"/>
      <c r="H37" s="14"/>
      <c r="I37" s="14"/>
      <c r="J37" s="14"/>
      <c r="K37" s="7"/>
    </row>
    <row r="38" spans="2:12" x14ac:dyDescent="0.3">
      <c r="B38" s="6" t="s">
        <v>96</v>
      </c>
      <c r="C38" s="14"/>
      <c r="D38" s="14"/>
      <c r="E38" s="14"/>
      <c r="F38" s="14"/>
      <c r="G38" s="14"/>
      <c r="H38" s="14"/>
      <c r="I38" s="14"/>
      <c r="J38" s="14"/>
      <c r="K38" s="7"/>
    </row>
    <row r="39" spans="2:12" x14ac:dyDescent="0.3">
      <c r="B39" s="6" t="s">
        <v>92</v>
      </c>
      <c r="C39" s="14"/>
      <c r="D39" s="14"/>
      <c r="E39" s="14"/>
      <c r="F39" s="14"/>
      <c r="G39" s="14"/>
      <c r="H39" s="14"/>
      <c r="I39" s="14"/>
      <c r="J39" s="14"/>
      <c r="K39" s="7"/>
    </row>
    <row r="40" spans="2:12" x14ac:dyDescent="0.3">
      <c r="B40" s="6" t="s">
        <v>93</v>
      </c>
      <c r="C40" s="14"/>
      <c r="D40" s="14"/>
      <c r="E40" s="14"/>
      <c r="F40" s="14"/>
      <c r="G40" s="14"/>
      <c r="H40" s="14"/>
      <c r="I40" s="14"/>
      <c r="J40" s="14"/>
      <c r="K40" s="7"/>
    </row>
    <row r="41" spans="2:12" x14ac:dyDescent="0.3">
      <c r="B41" s="6" t="s">
        <v>95</v>
      </c>
      <c r="C41" s="14"/>
      <c r="D41" s="14"/>
      <c r="E41" s="14"/>
      <c r="F41" s="14"/>
      <c r="G41" s="14"/>
      <c r="H41" s="14"/>
      <c r="I41" s="14"/>
      <c r="J41" s="14"/>
      <c r="K41" s="7"/>
    </row>
    <row r="42" spans="2:12" ht="17.25" thickBot="1" x14ac:dyDescent="0.35">
      <c r="B42" s="8" t="s">
        <v>97</v>
      </c>
      <c r="C42" s="9"/>
      <c r="D42" s="9"/>
      <c r="E42" s="9"/>
      <c r="F42" s="9"/>
      <c r="G42" s="9"/>
      <c r="H42" s="9"/>
      <c r="I42" s="9"/>
      <c r="J42" s="9"/>
      <c r="K42" s="10"/>
    </row>
    <row r="43" spans="2:12" x14ac:dyDescent="0.3">
      <c r="B43" s="75"/>
      <c r="C43" s="75"/>
      <c r="D43" s="75"/>
      <c r="E43" s="75"/>
      <c r="F43" s="75"/>
      <c r="G43" s="75"/>
      <c r="H43" s="75"/>
      <c r="I43" s="75"/>
      <c r="J43" s="75"/>
      <c r="K43" s="75"/>
    </row>
    <row r="44" spans="2:12" x14ac:dyDescent="0.3">
      <c r="B44" s="75"/>
      <c r="C44" s="75"/>
      <c r="D44" s="75"/>
      <c r="E44" s="75"/>
      <c r="F44" s="75"/>
      <c r="G44" s="75"/>
      <c r="H44" s="75"/>
      <c r="I44" s="75"/>
      <c r="J44" s="75"/>
      <c r="K44" s="75"/>
    </row>
    <row r="45" spans="2:12" x14ac:dyDescent="0.3">
      <c r="B45" s="75"/>
      <c r="C45" s="75"/>
      <c r="D45" s="75"/>
      <c r="E45" s="75"/>
      <c r="F45" s="75"/>
      <c r="G45" s="75"/>
      <c r="H45" s="75"/>
      <c r="I45" s="75"/>
      <c r="J45" s="75"/>
      <c r="K45" s="75"/>
    </row>
  </sheetData>
  <mergeCells count="40">
    <mergeCell ref="B3:K3"/>
    <mergeCell ref="B43:K43"/>
    <mergeCell ref="B44:K44"/>
    <mergeCell ref="B45:K45"/>
    <mergeCell ref="J30:K30"/>
    <mergeCell ref="J31:K31"/>
    <mergeCell ref="J32:K32"/>
    <mergeCell ref="J33:K33"/>
    <mergeCell ref="J15:K15"/>
    <mergeCell ref="B6:C6"/>
    <mergeCell ref="D6:I6"/>
    <mergeCell ref="B7:C7"/>
    <mergeCell ref="D7:I7"/>
    <mergeCell ref="B8:C8"/>
    <mergeCell ref="D8:K8"/>
    <mergeCell ref="J16:K16"/>
    <mergeCell ref="J25:K25"/>
    <mergeCell ref="J26:K26"/>
    <mergeCell ref="J27:K27"/>
    <mergeCell ref="J28:K28"/>
    <mergeCell ref="J29:K29"/>
    <mergeCell ref="J24:K24"/>
    <mergeCell ref="J9:K9"/>
    <mergeCell ref="J11:K11"/>
    <mergeCell ref="J12:K12"/>
    <mergeCell ref="J13:K13"/>
    <mergeCell ref="J14:K14"/>
    <mergeCell ref="J10:K10"/>
    <mergeCell ref="J17:K17"/>
    <mergeCell ref="J23:K23"/>
    <mergeCell ref="J18:K18"/>
    <mergeCell ref="J19:K19"/>
    <mergeCell ref="J20:K20"/>
    <mergeCell ref="J21:K21"/>
    <mergeCell ref="J22:K22"/>
    <mergeCell ref="B4:C4"/>
    <mergeCell ref="D4:I4"/>
    <mergeCell ref="J4:K4"/>
    <mergeCell ref="B5:C5"/>
    <mergeCell ref="D5:I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2668-CEDE-4D13-AEF5-6E76A28012C7}">
  <dimension ref="B2:K35"/>
  <sheetViews>
    <sheetView tabSelected="1" zoomScale="70" zoomScaleNormal="70" workbookViewId="0">
      <selection activeCell="J35" sqref="J35:K35"/>
    </sheetView>
  </sheetViews>
  <sheetFormatPr defaultRowHeight="16.5" x14ac:dyDescent="0.3"/>
  <cols>
    <col min="2" max="3" width="9.25" bestFit="1" customWidth="1"/>
    <col min="4" max="4" width="15.6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27.625" customWidth="1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509</v>
      </c>
    </row>
    <row r="7" spans="2:11" x14ac:dyDescent="0.3">
      <c r="B7" s="66" t="s">
        <v>4</v>
      </c>
      <c r="C7" s="67"/>
      <c r="D7" s="68" t="s">
        <v>508</v>
      </c>
      <c r="E7" s="68"/>
      <c r="F7" s="68"/>
      <c r="G7" s="68"/>
      <c r="H7" s="68"/>
      <c r="I7" s="68"/>
      <c r="J7" s="2" t="s">
        <v>320</v>
      </c>
      <c r="K7" s="36"/>
    </row>
    <row r="8" spans="2:11" ht="17.25" thickBot="1" x14ac:dyDescent="0.35">
      <c r="B8" s="78" t="s">
        <v>5</v>
      </c>
      <c r="C8" s="79"/>
      <c r="D8" s="80" t="s">
        <v>150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8"/>
      <c r="C10" s="1"/>
      <c r="D10" s="1"/>
      <c r="E10" s="1"/>
      <c r="F10" s="1"/>
      <c r="G10" s="1"/>
      <c r="H10" s="1"/>
      <c r="I10" s="1"/>
      <c r="J10" s="68"/>
      <c r="K10" s="69"/>
    </row>
    <row r="11" spans="2:11" x14ac:dyDescent="0.3">
      <c r="B11" s="48"/>
      <c r="C11" s="1"/>
      <c r="D11" s="1"/>
      <c r="E11" s="1"/>
      <c r="F11" s="1"/>
      <c r="G11" s="49"/>
      <c r="H11" s="1"/>
      <c r="I11" s="1"/>
      <c r="J11" s="68"/>
      <c r="K11" s="69"/>
    </row>
    <row r="12" spans="2:11" x14ac:dyDescent="0.3">
      <c r="B12" s="48"/>
      <c r="C12" s="1"/>
      <c r="D12" s="1"/>
      <c r="E12" s="1"/>
      <c r="F12" s="1"/>
      <c r="G12" s="1"/>
      <c r="H12" s="1"/>
      <c r="I12" s="1"/>
      <c r="J12" s="68"/>
      <c r="K12" s="69"/>
    </row>
    <row r="13" spans="2:11" x14ac:dyDescent="0.3">
      <c r="B13" s="48"/>
      <c r="C13" s="1"/>
      <c r="D13" s="1"/>
      <c r="E13" s="1"/>
      <c r="F13" s="1"/>
      <c r="G13" s="1"/>
      <c r="H13" s="1"/>
      <c r="I13" s="1"/>
      <c r="J13" s="68"/>
      <c r="K13" s="69"/>
    </row>
    <row r="14" spans="2:11" x14ac:dyDescent="0.3">
      <c r="B14" s="48"/>
      <c r="C14" s="1"/>
      <c r="D14" s="1"/>
      <c r="E14" s="1"/>
      <c r="F14" s="1"/>
      <c r="G14" s="1"/>
      <c r="H14" s="1"/>
      <c r="I14" s="1"/>
      <c r="J14" s="68"/>
      <c r="K14" s="69"/>
    </row>
    <row r="15" spans="2:11" x14ac:dyDescent="0.3">
      <c r="B15" s="48"/>
      <c r="C15" s="1"/>
      <c r="D15" s="1"/>
      <c r="E15" s="1"/>
      <c r="F15" s="1"/>
      <c r="G15" s="1"/>
      <c r="H15" s="1"/>
      <c r="I15" s="1"/>
      <c r="J15" s="68"/>
      <c r="K15" s="69"/>
    </row>
    <row r="16" spans="2:11" x14ac:dyDescent="0.3">
      <c r="B16" s="48"/>
      <c r="C16" s="1"/>
      <c r="D16" s="1"/>
      <c r="E16" s="1"/>
      <c r="F16" s="1"/>
      <c r="G16" s="1"/>
      <c r="H16" s="1"/>
      <c r="I16" s="1"/>
      <c r="J16" s="68"/>
      <c r="K16" s="69"/>
    </row>
    <row r="17" spans="2:11" x14ac:dyDescent="0.3">
      <c r="B17" s="48"/>
      <c r="C17" s="1"/>
      <c r="D17" s="1"/>
      <c r="E17" s="1"/>
      <c r="F17" s="1"/>
      <c r="G17" s="1"/>
      <c r="H17" s="1"/>
      <c r="I17" s="1"/>
      <c r="J17" s="68"/>
      <c r="K17" s="69"/>
    </row>
    <row r="18" spans="2:11" x14ac:dyDescent="0.3">
      <c r="B18" s="48"/>
      <c r="C18" s="1"/>
      <c r="D18" s="1"/>
      <c r="E18" s="1"/>
      <c r="F18" s="1"/>
      <c r="G18" s="1"/>
      <c r="H18" s="1"/>
      <c r="I18" s="1"/>
      <c r="J18" s="68"/>
      <c r="K18" s="69"/>
    </row>
    <row r="19" spans="2:11" x14ac:dyDescent="0.3">
      <c r="B19" s="48"/>
      <c r="C19" s="1"/>
      <c r="D19" s="1"/>
      <c r="E19" s="1"/>
      <c r="F19" s="1"/>
      <c r="G19" s="1"/>
      <c r="H19" s="1"/>
      <c r="I19" s="1"/>
      <c r="J19" s="68"/>
      <c r="K19" s="69"/>
    </row>
    <row r="20" spans="2:11" x14ac:dyDescent="0.3">
      <c r="B20" s="48"/>
      <c r="C20" s="1"/>
      <c r="D20" s="1"/>
      <c r="E20" s="1"/>
      <c r="F20" s="1"/>
      <c r="G20" s="1"/>
      <c r="H20" s="1"/>
      <c r="I20" s="1"/>
      <c r="J20" s="68"/>
      <c r="K20" s="69"/>
    </row>
    <row r="21" spans="2:11" x14ac:dyDescent="0.3">
      <c r="B21" s="48"/>
      <c r="C21" s="1"/>
      <c r="D21" s="1"/>
      <c r="E21" s="1"/>
      <c r="F21" s="1"/>
      <c r="G21" s="1"/>
      <c r="H21" s="1"/>
      <c r="I21" s="1"/>
      <c r="J21" s="68"/>
      <c r="K21" s="69"/>
    </row>
    <row r="22" spans="2:11" x14ac:dyDescent="0.3">
      <c r="B22" s="48"/>
      <c r="C22" s="1"/>
      <c r="D22" s="1"/>
      <c r="E22" s="1"/>
      <c r="F22" s="1"/>
      <c r="G22" s="1"/>
      <c r="H22" s="1"/>
      <c r="I22" s="1"/>
      <c r="J22" s="68"/>
      <c r="K22" s="69"/>
    </row>
    <row r="23" spans="2:11" ht="17.25" thickBot="1" x14ac:dyDescent="0.35">
      <c r="B23" s="50"/>
      <c r="C23" s="39"/>
      <c r="D23" s="39"/>
      <c r="E23" s="39"/>
      <c r="F23" s="1"/>
      <c r="G23" s="39"/>
      <c r="H23" s="39"/>
      <c r="I23" s="39"/>
      <c r="J23" s="76"/>
      <c r="K23" s="77"/>
    </row>
    <row r="24" spans="2:11" ht="17.25" thickBot="1" x14ac:dyDescent="0.35">
      <c r="B24" s="3"/>
      <c r="C24" s="3"/>
      <c r="D24" s="3"/>
      <c r="E24" s="3"/>
      <c r="F24" s="3"/>
      <c r="G24" s="3"/>
      <c r="H24" s="3"/>
      <c r="I24" s="3"/>
      <c r="J24" s="94"/>
      <c r="K24" s="94"/>
    </row>
    <row r="25" spans="2:11" x14ac:dyDescent="0.3">
      <c r="B25" s="113" t="s">
        <v>98</v>
      </c>
      <c r="C25" s="114"/>
      <c r="D25" s="114"/>
      <c r="E25" s="114"/>
      <c r="F25" s="114"/>
      <c r="G25" s="114"/>
      <c r="H25" s="114"/>
      <c r="I25" s="114"/>
      <c r="J25" s="114"/>
      <c r="K25" s="115"/>
    </row>
    <row r="26" spans="2:11" x14ac:dyDescent="0.3">
      <c r="B26" s="85" t="s">
        <v>406</v>
      </c>
      <c r="C26" s="86"/>
      <c r="D26" s="86"/>
      <c r="E26" s="86"/>
      <c r="F26" s="86"/>
      <c r="G26" s="86"/>
      <c r="H26" s="86"/>
      <c r="I26" s="86"/>
      <c r="J26" s="86"/>
      <c r="K26" s="87"/>
    </row>
    <row r="27" spans="2:11" x14ac:dyDescent="0.3">
      <c r="B27" s="85"/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x14ac:dyDescent="0.3">
      <c r="B29" s="85"/>
      <c r="C29" s="86"/>
      <c r="D29" s="86"/>
      <c r="E29" s="86"/>
      <c r="F29" s="86"/>
      <c r="G29" s="86"/>
      <c r="H29" s="86"/>
      <c r="I29" s="86"/>
      <c r="J29" s="86"/>
      <c r="K29" s="87"/>
    </row>
    <row r="30" spans="2:11" x14ac:dyDescent="0.3">
      <c r="B30" s="85"/>
      <c r="C30" s="86"/>
      <c r="D30" s="86"/>
      <c r="E30" s="86"/>
      <c r="F30" s="86"/>
      <c r="G30" s="86"/>
      <c r="H30" s="86"/>
      <c r="I30" s="86"/>
      <c r="J30" s="86"/>
      <c r="K30" s="87"/>
    </row>
    <row r="31" spans="2:11" x14ac:dyDescent="0.3">
      <c r="B31" s="85"/>
      <c r="C31" s="86"/>
      <c r="D31" s="86"/>
      <c r="E31" s="86"/>
      <c r="F31" s="86"/>
      <c r="G31" s="86"/>
      <c r="H31" s="86"/>
      <c r="I31" s="86"/>
      <c r="J31" s="86"/>
      <c r="K31" s="87"/>
    </row>
    <row r="32" spans="2:11" ht="17.25" thickBot="1" x14ac:dyDescent="0.35">
      <c r="B32" s="89"/>
      <c r="C32" s="90"/>
      <c r="D32" s="90"/>
      <c r="E32" s="90"/>
      <c r="F32" s="90"/>
      <c r="G32" s="90"/>
      <c r="H32" s="90"/>
      <c r="I32" s="90"/>
      <c r="J32" s="90"/>
      <c r="K32" s="91"/>
    </row>
    <row r="33" spans="2:11" x14ac:dyDescent="0.3">
      <c r="B33" s="3"/>
      <c r="C33" s="3"/>
      <c r="D33" s="3"/>
      <c r="E33" s="3"/>
      <c r="F33" s="3"/>
      <c r="G33" s="3"/>
      <c r="H33" s="3"/>
      <c r="I33" s="3"/>
      <c r="J33" s="94"/>
      <c r="K33" s="94"/>
    </row>
    <row r="34" spans="2:11" x14ac:dyDescent="0.3">
      <c r="B34" s="3"/>
      <c r="C34" s="3"/>
      <c r="D34" s="3"/>
      <c r="E34" s="3"/>
      <c r="F34" s="3"/>
      <c r="G34" s="3"/>
      <c r="H34" s="3"/>
      <c r="I34" s="3"/>
      <c r="J34" s="94"/>
      <c r="K34" s="94"/>
    </row>
    <row r="35" spans="2:11" x14ac:dyDescent="0.3">
      <c r="B35" s="3"/>
      <c r="C35" s="3"/>
      <c r="D35" s="3"/>
      <c r="E35" s="3"/>
      <c r="F35" s="3"/>
      <c r="G35" s="3"/>
      <c r="H35" s="3"/>
      <c r="I35" s="3"/>
      <c r="J35" s="94"/>
      <c r="K35" s="94"/>
    </row>
  </sheetData>
  <mergeCells count="39">
    <mergeCell ref="J33:K33"/>
    <mergeCell ref="J34:K34"/>
    <mergeCell ref="J35:K35"/>
    <mergeCell ref="B27:K27"/>
    <mergeCell ref="B28:K28"/>
    <mergeCell ref="B29:K29"/>
    <mergeCell ref="B30:K30"/>
    <mergeCell ref="B31:K31"/>
    <mergeCell ref="B32:K32"/>
    <mergeCell ref="J21:K21"/>
    <mergeCell ref="J22:K22"/>
    <mergeCell ref="J23:K23"/>
    <mergeCell ref="J24:K24"/>
    <mergeCell ref="B25:K25"/>
    <mergeCell ref="B26:K26"/>
    <mergeCell ref="J15:K15"/>
    <mergeCell ref="J16:K16"/>
    <mergeCell ref="J17:K17"/>
    <mergeCell ref="J18:K18"/>
    <mergeCell ref="J19:K19"/>
    <mergeCell ref="J20:K20"/>
    <mergeCell ref="J9:K9"/>
    <mergeCell ref="J10:K10"/>
    <mergeCell ref="J11:K11"/>
    <mergeCell ref="J12:K12"/>
    <mergeCell ref="J13:K13"/>
    <mergeCell ref="J14:K14"/>
    <mergeCell ref="B6:C6"/>
    <mergeCell ref="D6:I6"/>
    <mergeCell ref="B7:C7"/>
    <mergeCell ref="D7:I7"/>
    <mergeCell ref="B8:C8"/>
    <mergeCell ref="D8:K8"/>
    <mergeCell ref="B3:K3"/>
    <mergeCell ref="B4:C4"/>
    <mergeCell ref="D4:I4"/>
    <mergeCell ref="J4:K4"/>
    <mergeCell ref="B5:C5"/>
    <mergeCell ref="D5:I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A6C7-E65B-46C0-B8D5-FECA97B28F4E}">
  <dimension ref="B1:O127"/>
  <sheetViews>
    <sheetView zoomScale="55" zoomScaleNormal="55" workbookViewId="0">
      <pane xSplit="9" ySplit="16" topLeftCell="J17" activePane="bottomRight" state="frozen"/>
      <selection pane="topRight" activeCell="J1" sqref="J1"/>
      <selection pane="bottomLeft" activeCell="A17" sqref="A17"/>
      <selection pane="bottomRight" activeCell="R33" sqref="R33"/>
    </sheetView>
  </sheetViews>
  <sheetFormatPr defaultRowHeight="16.5" x14ac:dyDescent="0.3"/>
  <cols>
    <col min="1" max="1" width="9" style="3"/>
    <col min="2" max="2" width="17.125" style="3" bestFit="1" customWidth="1"/>
    <col min="3" max="3" width="24.5" style="17" bestFit="1" customWidth="1"/>
    <col min="4" max="4" width="19.75" style="17" bestFit="1" customWidth="1"/>
    <col min="5" max="5" width="15.125" style="3" bestFit="1" customWidth="1"/>
    <col min="6" max="6" width="16.375" style="3" bestFit="1" customWidth="1"/>
    <col min="7" max="7" width="21.25" style="3" bestFit="1" customWidth="1"/>
    <col min="8" max="8" width="12.5" style="3" bestFit="1" customWidth="1"/>
    <col min="9" max="9" width="48.75" style="3" bestFit="1" customWidth="1"/>
    <col min="10" max="10" width="5.25" style="3" customWidth="1"/>
    <col min="11" max="11" width="16.375" style="3" bestFit="1" customWidth="1"/>
    <col min="12" max="12" width="20" style="17" bestFit="1" customWidth="1"/>
    <col min="13" max="13" width="16.375" style="3" bestFit="1" customWidth="1"/>
    <col min="14" max="14" width="18.875" style="3" bestFit="1" customWidth="1"/>
    <col min="15" max="16" width="18" style="3" bestFit="1" customWidth="1"/>
    <col min="17" max="16384" width="9" style="3"/>
  </cols>
  <sheetData>
    <row r="1" spans="2:15" ht="17.25" thickBot="1" x14ac:dyDescent="0.35"/>
    <row r="2" spans="2:15" ht="27" thickBot="1" x14ac:dyDescent="0.35">
      <c r="B2" s="117" t="s">
        <v>175</v>
      </c>
      <c r="C2" s="118"/>
      <c r="D2" s="119"/>
      <c r="F2" s="125" t="s">
        <v>501</v>
      </c>
      <c r="G2" s="126"/>
      <c r="H2" s="126"/>
      <c r="I2" s="127"/>
    </row>
    <row r="3" spans="2:15" ht="21" thickTop="1" x14ac:dyDescent="0.3">
      <c r="B3" s="43" t="s">
        <v>173</v>
      </c>
      <c r="C3" s="41" t="s">
        <v>4</v>
      </c>
      <c r="D3" s="42" t="s">
        <v>323</v>
      </c>
      <c r="F3" s="128" t="s">
        <v>502</v>
      </c>
      <c r="G3" s="129"/>
      <c r="H3" s="129"/>
      <c r="I3" s="130"/>
      <c r="N3" s="53"/>
    </row>
    <row r="4" spans="2:15" x14ac:dyDescent="0.3">
      <c r="B4" s="28" t="s">
        <v>163</v>
      </c>
      <c r="C4" s="4" t="s">
        <v>49</v>
      </c>
      <c r="D4" s="4">
        <f t="shared" ref="D4:D12" si="0">COUNTIF(C:C,B4)</f>
        <v>24</v>
      </c>
      <c r="F4" s="120"/>
      <c r="G4" s="75"/>
      <c r="H4" s="75"/>
      <c r="I4" s="121"/>
    </row>
    <row r="5" spans="2:15" x14ac:dyDescent="0.3">
      <c r="B5" s="29" t="s">
        <v>164</v>
      </c>
      <c r="C5" s="5" t="s">
        <v>172</v>
      </c>
      <c r="D5" s="5">
        <f t="shared" si="0"/>
        <v>9</v>
      </c>
      <c r="F5" s="120"/>
      <c r="G5" s="75"/>
      <c r="H5" s="75"/>
      <c r="I5" s="121"/>
    </row>
    <row r="6" spans="2:15" x14ac:dyDescent="0.3">
      <c r="B6" s="30" t="s">
        <v>165</v>
      </c>
      <c r="C6" s="25" t="s">
        <v>110</v>
      </c>
      <c r="D6" s="25">
        <f t="shared" si="0"/>
        <v>11</v>
      </c>
      <c r="F6" s="120"/>
      <c r="G6" s="75"/>
      <c r="H6" s="75"/>
      <c r="I6" s="121"/>
    </row>
    <row r="7" spans="2:15" x14ac:dyDescent="0.3">
      <c r="B7" s="31" t="s">
        <v>166</v>
      </c>
      <c r="C7" s="26" t="s">
        <v>119</v>
      </c>
      <c r="D7" s="26">
        <f t="shared" si="0"/>
        <v>11</v>
      </c>
      <c r="F7" s="120"/>
      <c r="G7" s="75"/>
      <c r="H7" s="75"/>
      <c r="I7" s="121"/>
    </row>
    <row r="8" spans="2:15" x14ac:dyDescent="0.3">
      <c r="B8" s="32" t="s">
        <v>167</v>
      </c>
      <c r="C8" s="27" t="s">
        <v>126</v>
      </c>
      <c r="D8" s="27">
        <f t="shared" si="0"/>
        <v>15</v>
      </c>
      <c r="F8" s="120"/>
      <c r="G8" s="75"/>
      <c r="H8" s="75"/>
      <c r="I8" s="121"/>
    </row>
    <row r="9" spans="2:15" x14ac:dyDescent="0.3">
      <c r="B9" s="33" t="s">
        <v>168</v>
      </c>
      <c r="C9" s="54" t="s">
        <v>132</v>
      </c>
      <c r="D9" s="54">
        <f t="shared" si="0"/>
        <v>15</v>
      </c>
      <c r="F9" s="120"/>
      <c r="G9" s="75"/>
      <c r="H9" s="75"/>
      <c r="I9" s="121"/>
    </row>
    <row r="10" spans="2:15" x14ac:dyDescent="0.3">
      <c r="B10" s="34" t="s">
        <v>169</v>
      </c>
      <c r="C10" s="55" t="s">
        <v>139</v>
      </c>
      <c r="D10" s="55">
        <f t="shared" si="0"/>
        <v>12</v>
      </c>
      <c r="F10" s="120"/>
      <c r="G10" s="75"/>
      <c r="H10" s="75"/>
      <c r="I10" s="121"/>
      <c r="O10" s="3" t="str">
        <f>SUBSTITUTE(SUBSTITUTE(SUBSTITUTE(SUBSTITUTE(SUBSTITUTE(SUBSTITUTE(SUBSTITUTE(SUBSTITUTE(H10,"GEC","GEC_",1),"GT","GT_",1),"GV","GV_",1),"GBT","GBT_",1),"GP","GP_",1),"GP","GP_",1),"GB","GB_",1),"GE","GE_",1)</f>
        <v/>
      </c>
    </row>
    <row r="11" spans="2:15" x14ac:dyDescent="0.3">
      <c r="B11" s="35" t="s">
        <v>170</v>
      </c>
      <c r="C11" s="56" t="s">
        <v>162</v>
      </c>
      <c r="D11" s="56">
        <f t="shared" si="0"/>
        <v>14</v>
      </c>
      <c r="F11" s="120"/>
      <c r="G11" s="75"/>
      <c r="H11" s="75"/>
      <c r="I11" s="121"/>
    </row>
    <row r="12" spans="2:15" ht="17.25" thickBot="1" x14ac:dyDescent="0.35">
      <c r="B12" s="47" t="s">
        <v>171</v>
      </c>
      <c r="C12" s="39" t="s">
        <v>174</v>
      </c>
      <c r="D12" s="39">
        <f t="shared" si="0"/>
        <v>0</v>
      </c>
      <c r="F12" s="122"/>
      <c r="G12" s="123"/>
      <c r="H12" s="123"/>
      <c r="I12" s="124"/>
    </row>
    <row r="13" spans="2:15" x14ac:dyDescent="0.3">
      <c r="K13" s="17"/>
      <c r="L13" s="3"/>
    </row>
    <row r="14" spans="2:15" ht="17.25" thickBot="1" x14ac:dyDescent="0.35">
      <c r="I14"/>
      <c r="J14"/>
      <c r="K14" s="17"/>
      <c r="L14" s="3"/>
    </row>
    <row r="15" spans="2:15" ht="27" thickBot="1" x14ac:dyDescent="0.35">
      <c r="B15" s="117" t="s">
        <v>273</v>
      </c>
      <c r="C15" s="118"/>
      <c r="D15" s="118"/>
      <c r="E15" s="118"/>
      <c r="F15" s="118"/>
      <c r="G15" s="118"/>
      <c r="H15" s="118"/>
      <c r="I15" s="119"/>
      <c r="J15"/>
      <c r="K15" s="63">
        <v>45094</v>
      </c>
      <c r="L15" s="64" t="s">
        <v>414</v>
      </c>
      <c r="M15" s="64" t="s">
        <v>414</v>
      </c>
      <c r="N15" s="65" t="s">
        <v>503</v>
      </c>
    </row>
    <row r="16" spans="2:15" ht="21" thickTop="1" x14ac:dyDescent="0.3">
      <c r="B16" s="44" t="s">
        <v>185</v>
      </c>
      <c r="C16" s="40" t="s">
        <v>176</v>
      </c>
      <c r="D16" s="40" t="s">
        <v>175</v>
      </c>
      <c r="E16" s="41" t="s">
        <v>11</v>
      </c>
      <c r="F16" s="41" t="s">
        <v>12</v>
      </c>
      <c r="G16" s="41" t="s">
        <v>13</v>
      </c>
      <c r="H16" s="41" t="s">
        <v>14</v>
      </c>
      <c r="I16" s="42" t="s">
        <v>17</v>
      </c>
      <c r="J16"/>
      <c r="K16" s="60" t="s">
        <v>409</v>
      </c>
      <c r="L16" s="61" t="s">
        <v>410</v>
      </c>
      <c r="M16" s="61" t="s">
        <v>411</v>
      </c>
      <c r="N16" s="62" t="s">
        <v>415</v>
      </c>
    </row>
    <row r="17" spans="2:14" x14ac:dyDescent="0.3">
      <c r="B17" s="28" t="s">
        <v>186</v>
      </c>
      <c r="C17" s="15" t="s">
        <v>163</v>
      </c>
      <c r="D17" s="15" t="s">
        <v>163</v>
      </c>
      <c r="E17" s="1" t="s">
        <v>52</v>
      </c>
      <c r="F17" s="1" t="s">
        <v>416</v>
      </c>
      <c r="G17" s="1" t="s">
        <v>21</v>
      </c>
      <c r="H17" s="1">
        <v>20</v>
      </c>
      <c r="I17" s="36" t="s">
        <v>179</v>
      </c>
      <c r="J17"/>
      <c r="K17" s="48" t="s">
        <v>66</v>
      </c>
      <c r="L17" s="1" t="str">
        <f>SUBSTITUTE(K17,"STARTDATE","START")</f>
        <v>GENUM</v>
      </c>
      <c r="M17" s="1" t="str">
        <f>SUBSTITUTE(L17,"ENDDATE","END")</f>
        <v>GENUM</v>
      </c>
      <c r="N17" s="36" t="str">
        <f>SUBSTITUTE(SUBSTITUTE(IF(ISERROR(FIND("GBT",M17)),IF(ISERROR(FIND("GEC",M17)),SUBSTITUTE(SUBSTITUTE(SUBSTITUTE(SUBSTITUTE(SUBSTITUTE(SUBSTITUTE(M17,"GT","GT_",1),"GV","GV_",1),"GP","GP_",1),"GP","GP_",1),"GB","GB_",1),"GE","GE_",1),SUBSTITUTE(M17,"GEC","GEC_")),SUBSTITUTE(M17,"GBT","GBT_")),"_","",2),"_","",2)</f>
        <v>GE_NUM</v>
      </c>
    </row>
    <row r="18" spans="2:14" x14ac:dyDescent="0.3">
      <c r="B18" s="28" t="s">
        <v>327</v>
      </c>
      <c r="C18" s="15" t="s">
        <v>163</v>
      </c>
      <c r="D18" s="15" t="s">
        <v>163</v>
      </c>
      <c r="E18" s="1" t="s">
        <v>118</v>
      </c>
      <c r="F18" s="1" t="s">
        <v>417</v>
      </c>
      <c r="G18" s="1" t="s">
        <v>21</v>
      </c>
      <c r="H18" s="1">
        <v>200</v>
      </c>
      <c r="I18" s="36" t="s">
        <v>63</v>
      </c>
      <c r="J18"/>
      <c r="K18" s="48" t="s">
        <v>67</v>
      </c>
      <c r="L18" s="1" t="str">
        <f t="shared" ref="L18:L81" si="1">SUBSTITUTE(K18,"STARTDATE","START")</f>
        <v>GENAME</v>
      </c>
      <c r="M18" s="1" t="str">
        <f t="shared" ref="M18:M81" si="2">SUBSTITUTE(L18,"ENDDATE","END")</f>
        <v>GENAME</v>
      </c>
      <c r="N18" s="36" t="str">
        <f t="shared" ref="N18:N81" si="3">SUBSTITUTE(SUBSTITUTE(IF(ISERROR(FIND("GBT",M18)),IF(ISERROR(FIND("GEC",M18)),SUBSTITUTE(SUBSTITUTE(SUBSTITUTE(SUBSTITUTE(SUBSTITUTE(SUBSTITUTE(M18,"GT","GT_",1),"GV","GV_",1),"GP","GP_",1),"GP","GP_",1),"GB","GB_",1),"GE","GE_",1),SUBSTITUTE(M18,"GEC","GEC_")),SUBSTITUTE(M18,"GBT","GBT_")),"_","",2),"_","",2)</f>
        <v>GE_NAME</v>
      </c>
    </row>
    <row r="19" spans="2:14" x14ac:dyDescent="0.3">
      <c r="B19" s="28" t="s">
        <v>328</v>
      </c>
      <c r="C19" s="15" t="s">
        <v>163</v>
      </c>
      <c r="D19" s="15" t="s">
        <v>163</v>
      </c>
      <c r="E19" s="1" t="s">
        <v>51</v>
      </c>
      <c r="F19" s="1" t="s">
        <v>418</v>
      </c>
      <c r="G19" s="1" t="s">
        <v>21</v>
      </c>
      <c r="H19" s="1">
        <v>200</v>
      </c>
      <c r="I19" s="36" t="s">
        <v>64</v>
      </c>
      <c r="J19"/>
      <c r="K19" s="48" t="s">
        <v>68</v>
      </c>
      <c r="L19" s="1" t="str">
        <f t="shared" si="1"/>
        <v>GEID</v>
      </c>
      <c r="M19" s="1" t="str">
        <f t="shared" si="2"/>
        <v>GEID</v>
      </c>
      <c r="N19" s="36" t="str">
        <f t="shared" si="3"/>
        <v>GE_ID</v>
      </c>
    </row>
    <row r="20" spans="2:14" x14ac:dyDescent="0.3">
      <c r="B20" s="28" t="s">
        <v>329</v>
      </c>
      <c r="C20" s="15" t="s">
        <v>163</v>
      </c>
      <c r="D20" s="15" t="s">
        <v>163</v>
      </c>
      <c r="E20" s="1" t="s">
        <v>54</v>
      </c>
      <c r="F20" s="1" t="s">
        <v>419</v>
      </c>
      <c r="G20" s="1" t="s">
        <v>21</v>
      </c>
      <c r="H20" s="1">
        <v>300</v>
      </c>
      <c r="I20" s="36" t="s">
        <v>65</v>
      </c>
      <c r="J20"/>
      <c r="K20" s="48" t="s">
        <v>69</v>
      </c>
      <c r="L20" s="1" t="str">
        <f t="shared" si="1"/>
        <v>GEPW</v>
      </c>
      <c r="M20" s="1" t="str">
        <f t="shared" si="2"/>
        <v>GEPW</v>
      </c>
      <c r="N20" s="36" t="str">
        <f t="shared" si="3"/>
        <v>GE_PW</v>
      </c>
    </row>
    <row r="21" spans="2:14" x14ac:dyDescent="0.3">
      <c r="B21" s="28" t="s">
        <v>330</v>
      </c>
      <c r="C21" s="15" t="s">
        <v>163</v>
      </c>
      <c r="D21" s="15" t="s">
        <v>163</v>
      </c>
      <c r="E21" s="1" t="s">
        <v>24</v>
      </c>
      <c r="F21" s="1" t="s">
        <v>420</v>
      </c>
      <c r="G21" s="1" t="s">
        <v>21</v>
      </c>
      <c r="H21" s="1">
        <v>1</v>
      </c>
      <c r="I21" s="36" t="s">
        <v>38</v>
      </c>
      <c r="J21"/>
      <c r="K21" s="48" t="s">
        <v>70</v>
      </c>
      <c r="L21" s="1" t="str">
        <f t="shared" si="1"/>
        <v>GEGENDER</v>
      </c>
      <c r="M21" s="1" t="str">
        <f t="shared" si="2"/>
        <v>GEGENDER</v>
      </c>
      <c r="N21" s="36" t="str">
        <f t="shared" si="3"/>
        <v>GE_GENDER</v>
      </c>
    </row>
    <row r="22" spans="2:14" x14ac:dyDescent="0.3">
      <c r="B22" s="28" t="s">
        <v>331</v>
      </c>
      <c r="C22" s="15" t="s">
        <v>163</v>
      </c>
      <c r="D22" s="15" t="s">
        <v>163</v>
      </c>
      <c r="E22" s="1" t="s">
        <v>41</v>
      </c>
      <c r="F22" s="1" t="s">
        <v>421</v>
      </c>
      <c r="G22" s="1" t="s">
        <v>21</v>
      </c>
      <c r="H22" s="1">
        <v>10</v>
      </c>
      <c r="I22" s="36" t="s">
        <v>44</v>
      </c>
      <c r="J22"/>
      <c r="K22" s="48" t="s">
        <v>71</v>
      </c>
      <c r="L22" s="1" t="str">
        <f t="shared" si="1"/>
        <v>GEBIRTH</v>
      </c>
      <c r="M22" s="1" t="str">
        <f t="shared" si="2"/>
        <v>GEBIRTH</v>
      </c>
      <c r="N22" s="36" t="str">
        <f t="shared" si="3"/>
        <v>GE_BIRTH</v>
      </c>
    </row>
    <row r="23" spans="2:14" x14ac:dyDescent="0.3">
      <c r="B23" s="28" t="s">
        <v>332</v>
      </c>
      <c r="C23" s="15" t="s">
        <v>163</v>
      </c>
      <c r="D23" s="15" t="s">
        <v>163</v>
      </c>
      <c r="E23" s="1" t="s">
        <v>25</v>
      </c>
      <c r="F23" s="1" t="s">
        <v>422</v>
      </c>
      <c r="G23" s="1" t="s">
        <v>21</v>
      </c>
      <c r="H23" s="1">
        <v>16</v>
      </c>
      <c r="I23" s="36" t="s">
        <v>40</v>
      </c>
      <c r="J23"/>
      <c r="K23" s="48" t="s">
        <v>72</v>
      </c>
      <c r="L23" s="1" t="str">
        <f t="shared" si="1"/>
        <v>GEHP</v>
      </c>
      <c r="M23" s="1" t="str">
        <f t="shared" si="2"/>
        <v>GEHP</v>
      </c>
      <c r="N23" s="36" t="str">
        <f t="shared" si="3"/>
        <v>GE_HP</v>
      </c>
    </row>
    <row r="24" spans="2:14" x14ac:dyDescent="0.3">
      <c r="B24" s="28" t="s">
        <v>333</v>
      </c>
      <c r="C24" s="15" t="s">
        <v>163</v>
      </c>
      <c r="D24" s="15" t="s">
        <v>163</v>
      </c>
      <c r="E24" s="1" t="s">
        <v>26</v>
      </c>
      <c r="F24" s="1" t="s">
        <v>464</v>
      </c>
      <c r="G24" s="1" t="s">
        <v>21</v>
      </c>
      <c r="H24" s="1">
        <v>300</v>
      </c>
      <c r="I24" s="59" t="s">
        <v>43</v>
      </c>
      <c r="J24"/>
      <c r="K24" s="48" t="s">
        <v>465</v>
      </c>
      <c r="L24" s="1" t="str">
        <f t="shared" si="1"/>
        <v>GEEMAIL</v>
      </c>
      <c r="M24" s="1" t="str">
        <f t="shared" si="2"/>
        <v>GEEMAIL</v>
      </c>
      <c r="N24" s="36" t="str">
        <f t="shared" si="3"/>
        <v>GE_EMAIL</v>
      </c>
    </row>
    <row r="25" spans="2:14" x14ac:dyDescent="0.3">
      <c r="B25" s="28" t="s">
        <v>334</v>
      </c>
      <c r="C25" s="15" t="s">
        <v>163</v>
      </c>
      <c r="D25" s="15" t="s">
        <v>163</v>
      </c>
      <c r="E25" s="1" t="s">
        <v>27</v>
      </c>
      <c r="F25" s="1" t="s">
        <v>423</v>
      </c>
      <c r="G25" s="1" t="s">
        <v>21</v>
      </c>
      <c r="H25" s="1">
        <v>6</v>
      </c>
      <c r="I25" s="36" t="s">
        <v>45</v>
      </c>
      <c r="J25"/>
      <c r="K25" s="48" t="s">
        <v>73</v>
      </c>
      <c r="L25" s="1" t="str">
        <f t="shared" si="1"/>
        <v>GEZONE</v>
      </c>
      <c r="M25" s="1" t="str">
        <f t="shared" si="2"/>
        <v>GEZONE</v>
      </c>
      <c r="N25" s="36" t="str">
        <f t="shared" si="3"/>
        <v>GE_ZONE</v>
      </c>
    </row>
    <row r="26" spans="2:14" x14ac:dyDescent="0.3">
      <c r="B26" s="28" t="s">
        <v>335</v>
      </c>
      <c r="C26" s="15" t="s">
        <v>163</v>
      </c>
      <c r="D26" s="15" t="s">
        <v>163</v>
      </c>
      <c r="E26" s="1" t="s">
        <v>28</v>
      </c>
      <c r="F26" s="1" t="s">
        <v>424</v>
      </c>
      <c r="G26" s="1" t="s">
        <v>21</v>
      </c>
      <c r="H26" s="1">
        <v>500</v>
      </c>
      <c r="I26" s="36" t="s">
        <v>85</v>
      </c>
      <c r="J26"/>
      <c r="K26" s="48" t="s">
        <v>74</v>
      </c>
      <c r="L26" s="1" t="str">
        <f t="shared" si="1"/>
        <v>GEROAD</v>
      </c>
      <c r="M26" s="1" t="str">
        <f t="shared" si="2"/>
        <v>GEROAD</v>
      </c>
      <c r="N26" s="36" t="str">
        <f t="shared" si="3"/>
        <v>GE_ROAD</v>
      </c>
    </row>
    <row r="27" spans="2:14" x14ac:dyDescent="0.3">
      <c r="B27" s="28" t="s">
        <v>336</v>
      </c>
      <c r="C27" s="15" t="s">
        <v>163</v>
      </c>
      <c r="D27" s="15" t="s">
        <v>163</v>
      </c>
      <c r="E27" s="1" t="s">
        <v>29</v>
      </c>
      <c r="F27" s="1" t="s">
        <v>425</v>
      </c>
      <c r="G27" s="1" t="s">
        <v>21</v>
      </c>
      <c r="H27" s="1">
        <v>500</v>
      </c>
      <c r="I27" s="36" t="s">
        <v>86</v>
      </c>
      <c r="J27"/>
      <c r="K27" s="48" t="s">
        <v>75</v>
      </c>
      <c r="L27" s="1" t="str">
        <f t="shared" si="1"/>
        <v>GEROADDETAIL</v>
      </c>
      <c r="M27" s="1" t="str">
        <f t="shared" si="2"/>
        <v>GEROADDETAIL</v>
      </c>
      <c r="N27" s="36" t="str">
        <f t="shared" si="3"/>
        <v>GE_ROADDETAIL</v>
      </c>
    </row>
    <row r="28" spans="2:14" x14ac:dyDescent="0.3">
      <c r="B28" s="28" t="s">
        <v>337</v>
      </c>
      <c r="C28" s="15" t="s">
        <v>163</v>
      </c>
      <c r="D28" s="15" t="s">
        <v>163</v>
      </c>
      <c r="E28" s="1" t="s">
        <v>30</v>
      </c>
      <c r="F28" s="1" t="s">
        <v>426</v>
      </c>
      <c r="G28" s="1" t="s">
        <v>21</v>
      </c>
      <c r="H28" s="1">
        <v>500</v>
      </c>
      <c r="I28" s="36" t="s">
        <v>86</v>
      </c>
      <c r="J28"/>
      <c r="K28" s="48" t="s">
        <v>77</v>
      </c>
      <c r="L28" s="1" t="str">
        <f t="shared" si="1"/>
        <v>GEJIBUN</v>
      </c>
      <c r="M28" s="1" t="str">
        <f t="shared" si="2"/>
        <v>GEJIBUN</v>
      </c>
      <c r="N28" s="36" t="str">
        <f t="shared" si="3"/>
        <v>GE_JIBUN</v>
      </c>
    </row>
    <row r="29" spans="2:14" x14ac:dyDescent="0.3">
      <c r="B29" s="28" t="s">
        <v>338</v>
      </c>
      <c r="C29" s="15" t="s">
        <v>163</v>
      </c>
      <c r="D29" s="15" t="s">
        <v>163</v>
      </c>
      <c r="E29" s="1" t="s">
        <v>31</v>
      </c>
      <c r="F29" s="1" t="s">
        <v>427</v>
      </c>
      <c r="G29" s="1" t="s">
        <v>21</v>
      </c>
      <c r="H29" s="1">
        <v>300</v>
      </c>
      <c r="I29" s="36" t="s">
        <v>177</v>
      </c>
      <c r="J29"/>
      <c r="K29" s="48" t="s">
        <v>76</v>
      </c>
      <c r="L29" s="1" t="str">
        <f t="shared" si="1"/>
        <v>GEINFO</v>
      </c>
      <c r="M29" s="1" t="str">
        <f t="shared" si="2"/>
        <v>GEINFO</v>
      </c>
      <c r="N29" s="36" t="str">
        <f t="shared" si="3"/>
        <v>GE_INFO</v>
      </c>
    </row>
    <row r="30" spans="2:14" x14ac:dyDescent="0.3">
      <c r="B30" s="28" t="s">
        <v>339</v>
      </c>
      <c r="C30" s="15" t="s">
        <v>163</v>
      </c>
      <c r="D30" s="15" t="s">
        <v>163</v>
      </c>
      <c r="E30" s="1" t="s">
        <v>32</v>
      </c>
      <c r="F30" s="1" t="s">
        <v>428</v>
      </c>
      <c r="G30" s="1" t="s">
        <v>21</v>
      </c>
      <c r="H30" s="1">
        <v>300</v>
      </c>
      <c r="I30" s="36" t="s">
        <v>46</v>
      </c>
      <c r="J30"/>
      <c r="K30" s="48" t="s">
        <v>78</v>
      </c>
      <c r="L30" s="1" t="str">
        <f t="shared" si="1"/>
        <v>GEPHOTO</v>
      </c>
      <c r="M30" s="1" t="str">
        <f t="shared" si="2"/>
        <v>GEPHOTO</v>
      </c>
      <c r="N30" s="36" t="str">
        <f t="shared" si="3"/>
        <v>GE_PHOTO</v>
      </c>
    </row>
    <row r="31" spans="2:14" x14ac:dyDescent="0.3">
      <c r="B31" s="28" t="s">
        <v>340</v>
      </c>
      <c r="C31" s="15" t="s">
        <v>163</v>
      </c>
      <c r="D31" s="15" t="s">
        <v>163</v>
      </c>
      <c r="E31" s="1" t="s">
        <v>61</v>
      </c>
      <c r="F31" s="1" t="s">
        <v>429</v>
      </c>
      <c r="G31" s="1" t="s">
        <v>22</v>
      </c>
      <c r="H31" s="1"/>
      <c r="I31" s="36" t="s">
        <v>44</v>
      </c>
      <c r="J31"/>
      <c r="K31" s="48" t="s">
        <v>81</v>
      </c>
      <c r="L31" s="1" t="str">
        <f t="shared" si="1"/>
        <v>HIREDATE</v>
      </c>
      <c r="M31" s="1" t="str">
        <f t="shared" si="2"/>
        <v>HIREDATE</v>
      </c>
      <c r="N31" s="36" t="str">
        <f t="shared" si="3"/>
        <v>HIREDATE</v>
      </c>
    </row>
    <row r="32" spans="2:14" x14ac:dyDescent="0.3">
      <c r="B32" s="28" t="s">
        <v>341</v>
      </c>
      <c r="C32" s="15" t="s">
        <v>163</v>
      </c>
      <c r="D32" s="15" t="s">
        <v>163</v>
      </c>
      <c r="E32" s="1" t="s">
        <v>33</v>
      </c>
      <c r="F32" s="1" t="s">
        <v>430</v>
      </c>
      <c r="G32" s="1" t="s">
        <v>21</v>
      </c>
      <c r="H32" s="1">
        <v>1</v>
      </c>
      <c r="I32" s="36" t="s">
        <v>178</v>
      </c>
      <c r="J32"/>
      <c r="K32" s="48" t="s">
        <v>34</v>
      </c>
      <c r="L32" s="1" t="str">
        <f t="shared" si="1"/>
        <v>DELETEYN</v>
      </c>
      <c r="M32" s="1" t="str">
        <f t="shared" si="2"/>
        <v>DELETEYN</v>
      </c>
      <c r="N32" s="36" t="str">
        <f t="shared" si="3"/>
        <v>DELETEYN</v>
      </c>
    </row>
    <row r="33" spans="2:14" x14ac:dyDescent="0.3">
      <c r="B33" s="28" t="s">
        <v>342</v>
      </c>
      <c r="C33" s="15" t="s">
        <v>163</v>
      </c>
      <c r="D33" s="15" t="s">
        <v>163</v>
      </c>
      <c r="E33" s="1" t="s">
        <v>117</v>
      </c>
      <c r="F33" s="1" t="s">
        <v>431</v>
      </c>
      <c r="G33" s="1" t="s">
        <v>22</v>
      </c>
      <c r="H33" s="1"/>
      <c r="I33" s="36" t="s">
        <v>44</v>
      </c>
      <c r="J33"/>
      <c r="K33" s="48" t="s">
        <v>35</v>
      </c>
      <c r="L33" s="1" t="str">
        <f t="shared" si="1"/>
        <v>INSERTDATE</v>
      </c>
      <c r="M33" s="1" t="str">
        <f t="shared" si="2"/>
        <v>INSERTDATE</v>
      </c>
      <c r="N33" s="36" t="str">
        <f t="shared" si="3"/>
        <v>INSERTDATE</v>
      </c>
    </row>
    <row r="34" spans="2:14" x14ac:dyDescent="0.3">
      <c r="B34" s="28" t="s">
        <v>343</v>
      </c>
      <c r="C34" s="15" t="s">
        <v>163</v>
      </c>
      <c r="D34" s="15" t="s">
        <v>163</v>
      </c>
      <c r="E34" s="1" t="s">
        <v>42</v>
      </c>
      <c r="F34" s="1" t="s">
        <v>432</v>
      </c>
      <c r="G34" s="1" t="s">
        <v>22</v>
      </c>
      <c r="H34" s="1"/>
      <c r="I34" s="36" t="s">
        <v>44</v>
      </c>
      <c r="J34"/>
      <c r="K34" s="48" t="s">
        <v>36</v>
      </c>
      <c r="L34" s="1" t="str">
        <f t="shared" si="1"/>
        <v>UPDATEDATE</v>
      </c>
      <c r="M34" s="1" t="str">
        <f t="shared" si="2"/>
        <v>UPDATEDATE</v>
      </c>
      <c r="N34" s="36" t="str">
        <f t="shared" si="3"/>
        <v>UPDATEDATE</v>
      </c>
    </row>
    <row r="35" spans="2:14" x14ac:dyDescent="0.3">
      <c r="B35" s="28" t="s">
        <v>344</v>
      </c>
      <c r="C35" s="15" t="s">
        <v>163</v>
      </c>
      <c r="D35" s="15" t="s">
        <v>163</v>
      </c>
      <c r="E35" s="1" t="s">
        <v>56</v>
      </c>
      <c r="F35" s="1" t="s">
        <v>433</v>
      </c>
      <c r="G35" s="1" t="s">
        <v>21</v>
      </c>
      <c r="H35" s="1">
        <v>50</v>
      </c>
      <c r="I35" s="36" t="s">
        <v>87</v>
      </c>
      <c r="J35"/>
      <c r="K35" s="48" t="s">
        <v>83</v>
      </c>
      <c r="L35" s="1" t="str">
        <f t="shared" si="1"/>
        <v>DEPT</v>
      </c>
      <c r="M35" s="1" t="str">
        <f t="shared" si="2"/>
        <v>DEPT</v>
      </c>
      <c r="N35" s="36" t="str">
        <f t="shared" si="3"/>
        <v>DEPT</v>
      </c>
    </row>
    <row r="36" spans="2:14" x14ac:dyDescent="0.3">
      <c r="B36" s="28" t="s">
        <v>345</v>
      </c>
      <c r="C36" s="15" t="s">
        <v>163</v>
      </c>
      <c r="D36" s="15" t="s">
        <v>163</v>
      </c>
      <c r="E36" s="1" t="s">
        <v>58</v>
      </c>
      <c r="F36" s="1" t="s">
        <v>434</v>
      </c>
      <c r="G36" s="1" t="s">
        <v>21</v>
      </c>
      <c r="H36" s="1">
        <v>20</v>
      </c>
      <c r="I36" s="36" t="s">
        <v>88</v>
      </c>
      <c r="J36"/>
      <c r="K36" s="48" t="s">
        <v>161</v>
      </c>
      <c r="L36" s="1" t="str">
        <f t="shared" si="1"/>
        <v xml:space="preserve"> MGR</v>
      </c>
      <c r="M36" s="1" t="str">
        <f t="shared" si="2"/>
        <v xml:space="preserve"> MGR</v>
      </c>
      <c r="N36" s="36" t="str">
        <f t="shared" si="3"/>
        <v xml:space="preserve"> MGR</v>
      </c>
    </row>
    <row r="37" spans="2:14" x14ac:dyDescent="0.3">
      <c r="B37" s="28" t="s">
        <v>346</v>
      </c>
      <c r="C37" s="15" t="s">
        <v>163</v>
      </c>
      <c r="D37" s="15" t="s">
        <v>163</v>
      </c>
      <c r="E37" s="1" t="s">
        <v>55</v>
      </c>
      <c r="F37" s="1" t="s">
        <v>435</v>
      </c>
      <c r="G37" s="1" t="s">
        <v>21</v>
      </c>
      <c r="H37" s="1">
        <v>20</v>
      </c>
      <c r="I37" s="36" t="s">
        <v>88</v>
      </c>
      <c r="J37"/>
      <c r="K37" s="48" t="s">
        <v>80</v>
      </c>
      <c r="L37" s="1" t="str">
        <f t="shared" si="1"/>
        <v>TITLE</v>
      </c>
      <c r="M37" s="1" t="str">
        <f t="shared" si="2"/>
        <v>TITLE</v>
      </c>
      <c r="N37" s="36" t="str">
        <f t="shared" si="3"/>
        <v>TITLE</v>
      </c>
    </row>
    <row r="38" spans="2:14" x14ac:dyDescent="0.3">
      <c r="B38" s="28" t="s">
        <v>347</v>
      </c>
      <c r="C38" s="15" t="s">
        <v>163</v>
      </c>
      <c r="D38" s="15" t="s">
        <v>163</v>
      </c>
      <c r="E38" s="1" t="s">
        <v>57</v>
      </c>
      <c r="F38" s="1" t="s">
        <v>436</v>
      </c>
      <c r="G38" s="1" t="s">
        <v>21</v>
      </c>
      <c r="H38" s="1">
        <v>1</v>
      </c>
      <c r="I38" s="36" t="s">
        <v>94</v>
      </c>
      <c r="J38"/>
      <c r="K38" s="48" t="s">
        <v>82</v>
      </c>
      <c r="L38" s="1" t="str">
        <f t="shared" si="1"/>
        <v>APRYN</v>
      </c>
      <c r="M38" s="1" t="str">
        <f t="shared" si="2"/>
        <v>APRYN</v>
      </c>
      <c r="N38" s="36" t="str">
        <f t="shared" si="3"/>
        <v>APRYN</v>
      </c>
    </row>
    <row r="39" spans="2:14" x14ac:dyDescent="0.3">
      <c r="B39" s="28" t="s">
        <v>348</v>
      </c>
      <c r="C39" s="15" t="s">
        <v>163</v>
      </c>
      <c r="D39" s="15" t="s">
        <v>163</v>
      </c>
      <c r="E39" s="1" t="s">
        <v>59</v>
      </c>
      <c r="F39" s="1" t="s">
        <v>437</v>
      </c>
      <c r="G39" s="1" t="s">
        <v>47</v>
      </c>
      <c r="H39" s="1"/>
      <c r="I39" s="36" t="s">
        <v>89</v>
      </c>
      <c r="J39"/>
      <c r="K39" s="48" t="s">
        <v>79</v>
      </c>
      <c r="L39" s="1" t="str">
        <f t="shared" si="1"/>
        <v>SALARY</v>
      </c>
      <c r="M39" s="1" t="str">
        <f t="shared" si="2"/>
        <v>SALARY</v>
      </c>
      <c r="N39" s="36" t="str">
        <f t="shared" si="3"/>
        <v>SALARY</v>
      </c>
    </row>
    <row r="40" spans="2:14" x14ac:dyDescent="0.3">
      <c r="B40" s="28" t="s">
        <v>349</v>
      </c>
      <c r="C40" s="15" t="s">
        <v>163</v>
      </c>
      <c r="D40" s="15" t="s">
        <v>163</v>
      </c>
      <c r="E40" s="1" t="s">
        <v>60</v>
      </c>
      <c r="F40" s="1" t="s">
        <v>438</v>
      </c>
      <c r="G40" s="1" t="s">
        <v>47</v>
      </c>
      <c r="H40" s="1"/>
      <c r="I40" s="36" t="s">
        <v>89</v>
      </c>
      <c r="J40"/>
      <c r="K40" s="48" t="s">
        <v>84</v>
      </c>
      <c r="L40" s="1" t="str">
        <f t="shared" si="1"/>
        <v>SLAGRADE</v>
      </c>
      <c r="M40" s="1" t="str">
        <f t="shared" si="2"/>
        <v>SLAGRADE</v>
      </c>
      <c r="N40" s="36" t="str">
        <f t="shared" si="3"/>
        <v>SLAGRADE</v>
      </c>
    </row>
    <row r="41" spans="2:14" x14ac:dyDescent="0.3">
      <c r="B41" s="29" t="s">
        <v>210</v>
      </c>
      <c r="C41" s="16" t="s">
        <v>164</v>
      </c>
      <c r="D41" s="16" t="s">
        <v>164</v>
      </c>
      <c r="E41" s="1" t="s">
        <v>100</v>
      </c>
      <c r="F41" s="1" t="s">
        <v>439</v>
      </c>
      <c r="G41" s="1" t="s">
        <v>21</v>
      </c>
      <c r="H41" s="1">
        <v>20</v>
      </c>
      <c r="I41" s="36" t="s">
        <v>179</v>
      </c>
      <c r="J41"/>
      <c r="K41" s="48" t="s">
        <v>105</v>
      </c>
      <c r="L41" s="1" t="str">
        <f t="shared" si="1"/>
        <v>GBNUM</v>
      </c>
      <c r="M41" s="1" t="str">
        <f t="shared" si="2"/>
        <v>GBNUM</v>
      </c>
      <c r="N41" s="36" t="str">
        <f t="shared" si="3"/>
        <v>GB_NUM</v>
      </c>
    </row>
    <row r="42" spans="2:14" x14ac:dyDescent="0.3">
      <c r="B42" s="29" t="s">
        <v>350</v>
      </c>
      <c r="C42" s="16" t="s">
        <v>164</v>
      </c>
      <c r="D42" s="16" t="s">
        <v>164</v>
      </c>
      <c r="E42" s="1" t="s">
        <v>101</v>
      </c>
      <c r="F42" s="1" t="s">
        <v>440</v>
      </c>
      <c r="G42" s="1" t="s">
        <v>21</v>
      </c>
      <c r="H42" s="1">
        <v>200</v>
      </c>
      <c r="I42" s="36" t="s">
        <v>180</v>
      </c>
      <c r="J42"/>
      <c r="K42" s="48" t="s">
        <v>106</v>
      </c>
      <c r="L42" s="1" t="str">
        <f t="shared" si="1"/>
        <v>GBSUBJECT</v>
      </c>
      <c r="M42" s="1" t="str">
        <f t="shared" si="2"/>
        <v>GBSUBJECT</v>
      </c>
      <c r="N42" s="36" t="str">
        <f t="shared" si="3"/>
        <v>GB_SUBJECT</v>
      </c>
    </row>
    <row r="43" spans="2:14" x14ac:dyDescent="0.3">
      <c r="B43" s="29" t="s">
        <v>351</v>
      </c>
      <c r="C43" s="16" t="s">
        <v>164</v>
      </c>
      <c r="D43" s="15" t="s">
        <v>163</v>
      </c>
      <c r="E43" s="1" t="s">
        <v>118</v>
      </c>
      <c r="F43" s="1" t="s">
        <v>417</v>
      </c>
      <c r="G43" s="1" t="s">
        <v>21</v>
      </c>
      <c r="H43" s="1">
        <v>200</v>
      </c>
      <c r="I43" s="36" t="s">
        <v>63</v>
      </c>
      <c r="J43"/>
      <c r="K43" s="48" t="s">
        <v>67</v>
      </c>
      <c r="L43" s="1" t="str">
        <f t="shared" si="1"/>
        <v>GENAME</v>
      </c>
      <c r="M43" s="1" t="str">
        <f t="shared" si="2"/>
        <v>GENAME</v>
      </c>
      <c r="N43" s="36" t="str">
        <f t="shared" si="3"/>
        <v>GE_NAME</v>
      </c>
    </row>
    <row r="44" spans="2:14" x14ac:dyDescent="0.3">
      <c r="B44" s="29" t="s">
        <v>352</v>
      </c>
      <c r="C44" s="16" t="s">
        <v>164</v>
      </c>
      <c r="D44" s="16" t="s">
        <v>164</v>
      </c>
      <c r="E44" s="1" t="s">
        <v>102</v>
      </c>
      <c r="F44" s="1" t="s">
        <v>441</v>
      </c>
      <c r="G44" s="1" t="s">
        <v>21</v>
      </c>
      <c r="H44" s="1">
        <v>2000</v>
      </c>
      <c r="I44" s="36" t="s">
        <v>184</v>
      </c>
      <c r="J44"/>
      <c r="K44" s="48" t="s">
        <v>107</v>
      </c>
      <c r="L44" s="1" t="str">
        <f t="shared" si="1"/>
        <v>GBMEMO</v>
      </c>
      <c r="M44" s="1" t="str">
        <f t="shared" si="2"/>
        <v>GBMEMO</v>
      </c>
      <c r="N44" s="36" t="str">
        <f t="shared" si="3"/>
        <v>GB_MEMO</v>
      </c>
    </row>
    <row r="45" spans="2:14" x14ac:dyDescent="0.3">
      <c r="B45" s="29" t="s">
        <v>353</v>
      </c>
      <c r="C45" s="16" t="s">
        <v>164</v>
      </c>
      <c r="D45" s="16" t="s">
        <v>164</v>
      </c>
      <c r="E45" s="1" t="s">
        <v>103</v>
      </c>
      <c r="F45" s="1" t="s">
        <v>442</v>
      </c>
      <c r="G45" s="1" t="s">
        <v>47</v>
      </c>
      <c r="H45" s="1"/>
      <c r="I45" s="36" t="s">
        <v>89</v>
      </c>
      <c r="J45"/>
      <c r="K45" s="48" t="s">
        <v>109</v>
      </c>
      <c r="L45" s="1" t="str">
        <f t="shared" si="1"/>
        <v>GBCNT</v>
      </c>
      <c r="M45" s="1" t="str">
        <f t="shared" si="2"/>
        <v>GBCNT</v>
      </c>
      <c r="N45" s="36" t="str">
        <f t="shared" si="3"/>
        <v>GB_CNT</v>
      </c>
    </row>
    <row r="46" spans="2:14" x14ac:dyDescent="0.3">
      <c r="B46" s="29" t="s">
        <v>354</v>
      </c>
      <c r="C46" s="16" t="s">
        <v>164</v>
      </c>
      <c r="D46" s="16" t="s">
        <v>164</v>
      </c>
      <c r="E46" s="1" t="s">
        <v>104</v>
      </c>
      <c r="F46" s="1" t="s">
        <v>443</v>
      </c>
      <c r="G46" s="1" t="s">
        <v>21</v>
      </c>
      <c r="H46" s="1">
        <v>300</v>
      </c>
      <c r="I46" s="36" t="s">
        <v>274</v>
      </c>
      <c r="J46"/>
      <c r="K46" s="48" t="s">
        <v>108</v>
      </c>
      <c r="L46" s="1" t="str">
        <f t="shared" si="1"/>
        <v>GBFILE</v>
      </c>
      <c r="M46" s="1" t="str">
        <f t="shared" si="2"/>
        <v>GBFILE</v>
      </c>
      <c r="N46" s="36" t="str">
        <f t="shared" si="3"/>
        <v>GB_FILE</v>
      </c>
    </row>
    <row r="47" spans="2:14" x14ac:dyDescent="0.3">
      <c r="B47" s="29" t="s">
        <v>355</v>
      </c>
      <c r="C47" s="16" t="s">
        <v>164</v>
      </c>
      <c r="D47" s="16" t="s">
        <v>164</v>
      </c>
      <c r="E47" s="1" t="s">
        <v>33</v>
      </c>
      <c r="F47" s="1" t="s">
        <v>430</v>
      </c>
      <c r="G47" s="1" t="s">
        <v>21</v>
      </c>
      <c r="H47" s="1">
        <v>1</v>
      </c>
      <c r="I47" s="36" t="s">
        <v>178</v>
      </c>
      <c r="J47"/>
      <c r="K47" s="48" t="s">
        <v>34</v>
      </c>
      <c r="L47" s="1" t="str">
        <f t="shared" si="1"/>
        <v>DELETEYN</v>
      </c>
      <c r="M47" s="1" t="str">
        <f t="shared" si="2"/>
        <v>DELETEYN</v>
      </c>
      <c r="N47" s="36" t="str">
        <f t="shared" si="3"/>
        <v>DELETEYN</v>
      </c>
    </row>
    <row r="48" spans="2:14" x14ac:dyDescent="0.3">
      <c r="B48" s="29" t="s">
        <v>356</v>
      </c>
      <c r="C48" s="16" t="s">
        <v>164</v>
      </c>
      <c r="D48" s="16" t="s">
        <v>164</v>
      </c>
      <c r="E48" s="1" t="s">
        <v>117</v>
      </c>
      <c r="F48" s="1" t="s">
        <v>431</v>
      </c>
      <c r="G48" s="1" t="s">
        <v>22</v>
      </c>
      <c r="H48" s="1"/>
      <c r="I48" s="36" t="s">
        <v>44</v>
      </c>
      <c r="J48"/>
      <c r="K48" s="48" t="s">
        <v>35</v>
      </c>
      <c r="L48" s="1" t="str">
        <f t="shared" si="1"/>
        <v>INSERTDATE</v>
      </c>
      <c r="M48" s="1" t="str">
        <f t="shared" si="2"/>
        <v>INSERTDATE</v>
      </c>
      <c r="N48" s="36" t="str">
        <f t="shared" si="3"/>
        <v>INSERTDATE</v>
      </c>
    </row>
    <row r="49" spans="2:14" x14ac:dyDescent="0.3">
      <c r="B49" s="29" t="s">
        <v>357</v>
      </c>
      <c r="C49" s="16" t="s">
        <v>164</v>
      </c>
      <c r="D49" s="16" t="s">
        <v>164</v>
      </c>
      <c r="E49" s="1" t="s">
        <v>42</v>
      </c>
      <c r="F49" s="1" t="s">
        <v>432</v>
      </c>
      <c r="G49" s="1" t="s">
        <v>22</v>
      </c>
      <c r="H49" s="1"/>
      <c r="I49" s="36" t="s">
        <v>44</v>
      </c>
      <c r="J49"/>
      <c r="K49" s="48" t="s">
        <v>36</v>
      </c>
      <c r="L49" s="1" t="str">
        <f t="shared" si="1"/>
        <v>UPDATEDATE</v>
      </c>
      <c r="M49" s="1" t="str">
        <f t="shared" si="2"/>
        <v>UPDATEDATE</v>
      </c>
      <c r="N49" s="36" t="str">
        <f t="shared" si="3"/>
        <v>UPDATEDATE</v>
      </c>
    </row>
    <row r="50" spans="2:14" x14ac:dyDescent="0.3">
      <c r="B50" s="30" t="s">
        <v>219</v>
      </c>
      <c r="C50" s="24" t="s">
        <v>165</v>
      </c>
      <c r="D50" s="24" t="s">
        <v>165</v>
      </c>
      <c r="E50" s="1" t="s">
        <v>111</v>
      </c>
      <c r="F50" s="1" t="s">
        <v>444</v>
      </c>
      <c r="G50" s="1" t="s">
        <v>21</v>
      </c>
      <c r="H50" s="1">
        <v>20</v>
      </c>
      <c r="I50" s="36" t="s">
        <v>179</v>
      </c>
      <c r="J50"/>
      <c r="K50" s="48" t="s">
        <v>154</v>
      </c>
      <c r="L50" s="1" t="str">
        <f t="shared" si="1"/>
        <v>GPNUM</v>
      </c>
      <c r="M50" s="1" t="str">
        <f t="shared" si="2"/>
        <v>GPNUM</v>
      </c>
      <c r="N50" s="36" t="str">
        <f t="shared" si="3"/>
        <v>GP_NUM</v>
      </c>
    </row>
    <row r="51" spans="2:14" x14ac:dyDescent="0.3">
      <c r="B51" s="30" t="s">
        <v>358</v>
      </c>
      <c r="C51" s="24" t="s">
        <v>165</v>
      </c>
      <c r="D51" s="24" t="s">
        <v>165</v>
      </c>
      <c r="E51" s="1" t="s">
        <v>181</v>
      </c>
      <c r="F51" s="1" t="s">
        <v>445</v>
      </c>
      <c r="G51" s="1" t="s">
        <v>21</v>
      </c>
      <c r="H51" s="1">
        <v>200</v>
      </c>
      <c r="I51" s="36" t="s">
        <v>180</v>
      </c>
      <c r="J51"/>
      <c r="K51" s="48" t="s">
        <v>182</v>
      </c>
      <c r="L51" s="1" t="str">
        <f t="shared" si="1"/>
        <v>GPSUBJECT</v>
      </c>
      <c r="M51" s="1" t="str">
        <f t="shared" si="2"/>
        <v>GPSUBJECT</v>
      </c>
      <c r="N51" s="36" t="str">
        <f t="shared" si="3"/>
        <v>GP_SUBJECT</v>
      </c>
    </row>
    <row r="52" spans="2:14" x14ac:dyDescent="0.3">
      <c r="B52" s="30" t="s">
        <v>359</v>
      </c>
      <c r="C52" s="24" t="s">
        <v>165</v>
      </c>
      <c r="D52" s="15" t="s">
        <v>163</v>
      </c>
      <c r="E52" s="1" t="s">
        <v>118</v>
      </c>
      <c r="F52" s="1" t="s">
        <v>417</v>
      </c>
      <c r="G52" s="1" t="s">
        <v>21</v>
      </c>
      <c r="H52" s="1">
        <v>200</v>
      </c>
      <c r="I52" s="36" t="s">
        <v>63</v>
      </c>
      <c r="J52"/>
      <c r="K52" s="48" t="s">
        <v>67</v>
      </c>
      <c r="L52" s="1" t="str">
        <f t="shared" si="1"/>
        <v>GENAME</v>
      </c>
      <c r="M52" s="1" t="str">
        <f t="shared" si="2"/>
        <v>GENAME</v>
      </c>
      <c r="N52" s="36" t="str">
        <f t="shared" si="3"/>
        <v>GE_NAME</v>
      </c>
    </row>
    <row r="53" spans="2:14" x14ac:dyDescent="0.3">
      <c r="B53" s="30" t="s">
        <v>360</v>
      </c>
      <c r="C53" s="24" t="s">
        <v>165</v>
      </c>
      <c r="D53" s="24" t="s">
        <v>165</v>
      </c>
      <c r="E53" s="1" t="s">
        <v>114</v>
      </c>
      <c r="F53" s="1" t="s">
        <v>467</v>
      </c>
      <c r="G53" s="1" t="s">
        <v>47</v>
      </c>
      <c r="H53" s="1"/>
      <c r="I53" s="36" t="s">
        <v>89</v>
      </c>
      <c r="J53"/>
      <c r="K53" s="48" t="s">
        <v>466</v>
      </c>
      <c r="L53" s="1" t="str">
        <f t="shared" si="1"/>
        <v>GPPEOPLE</v>
      </c>
      <c r="M53" s="1" t="str">
        <f t="shared" si="2"/>
        <v>GPPEOPLE</v>
      </c>
      <c r="N53" s="36" t="str">
        <f t="shared" si="3"/>
        <v>GP_PEOPLE</v>
      </c>
    </row>
    <row r="54" spans="2:14" x14ac:dyDescent="0.3">
      <c r="B54" s="30" t="s">
        <v>361</v>
      </c>
      <c r="C54" s="24" t="s">
        <v>165</v>
      </c>
      <c r="D54" s="24" t="s">
        <v>165</v>
      </c>
      <c r="E54" s="1" t="s">
        <v>115</v>
      </c>
      <c r="F54" s="1" t="s">
        <v>468</v>
      </c>
      <c r="G54" s="1" t="s">
        <v>21</v>
      </c>
      <c r="H54" s="1">
        <v>2000</v>
      </c>
      <c r="I54" s="36" t="s">
        <v>184</v>
      </c>
      <c r="J54"/>
      <c r="K54" s="48" t="s">
        <v>469</v>
      </c>
      <c r="L54" s="1" t="str">
        <f t="shared" si="1"/>
        <v>GPMEMO</v>
      </c>
      <c r="M54" s="1" t="str">
        <f t="shared" si="2"/>
        <v>GPMEMO</v>
      </c>
      <c r="N54" s="36" t="str">
        <f t="shared" si="3"/>
        <v>GP_MEMO</v>
      </c>
    </row>
    <row r="55" spans="2:14" x14ac:dyDescent="0.3">
      <c r="B55" s="30" t="s">
        <v>362</v>
      </c>
      <c r="C55" s="24" t="s">
        <v>165</v>
      </c>
      <c r="D55" s="24" t="s">
        <v>165</v>
      </c>
      <c r="E55" s="1" t="s">
        <v>116</v>
      </c>
      <c r="F55" s="1" t="s">
        <v>470</v>
      </c>
      <c r="G55" s="1" t="s">
        <v>21</v>
      </c>
      <c r="H55" s="1">
        <v>300</v>
      </c>
      <c r="I55" s="36" t="s">
        <v>85</v>
      </c>
      <c r="J55"/>
      <c r="K55" s="48" t="s">
        <v>471</v>
      </c>
      <c r="L55" s="1" t="str">
        <f t="shared" si="1"/>
        <v>GPLOCATION</v>
      </c>
      <c r="M55" s="1" t="str">
        <f t="shared" si="2"/>
        <v>GPLOCATION</v>
      </c>
      <c r="N55" s="36" t="str">
        <f t="shared" si="3"/>
        <v>GP_LOCATION</v>
      </c>
    </row>
    <row r="56" spans="2:14" x14ac:dyDescent="0.3">
      <c r="B56" s="30" t="s">
        <v>363</v>
      </c>
      <c r="C56" s="24" t="s">
        <v>165</v>
      </c>
      <c r="D56" s="24" t="s">
        <v>165</v>
      </c>
      <c r="E56" s="1" t="s">
        <v>112</v>
      </c>
      <c r="F56" s="1" t="s">
        <v>446</v>
      </c>
      <c r="G56" s="1" t="s">
        <v>22</v>
      </c>
      <c r="H56" s="1"/>
      <c r="I56" s="36" t="s">
        <v>44</v>
      </c>
      <c r="J56"/>
      <c r="K56" s="48" t="s">
        <v>155</v>
      </c>
      <c r="L56" s="1" t="str">
        <f t="shared" si="1"/>
        <v>GPSTART</v>
      </c>
      <c r="M56" s="1" t="str">
        <f t="shared" si="2"/>
        <v>GPSTART</v>
      </c>
      <c r="N56" s="36" t="str">
        <f t="shared" si="3"/>
        <v>GP_START</v>
      </c>
    </row>
    <row r="57" spans="2:14" x14ac:dyDescent="0.3">
      <c r="B57" s="30" t="s">
        <v>364</v>
      </c>
      <c r="C57" s="24" t="s">
        <v>165</v>
      </c>
      <c r="D57" s="24" t="s">
        <v>165</v>
      </c>
      <c r="E57" s="1" t="s">
        <v>113</v>
      </c>
      <c r="F57" s="1" t="s">
        <v>447</v>
      </c>
      <c r="G57" s="1" t="s">
        <v>22</v>
      </c>
      <c r="H57" s="1"/>
      <c r="I57" s="36" t="s">
        <v>44</v>
      </c>
      <c r="J57"/>
      <c r="K57" s="48" t="s">
        <v>156</v>
      </c>
      <c r="L57" s="1" t="str">
        <f t="shared" si="1"/>
        <v>GPENDDATE</v>
      </c>
      <c r="M57" s="1" t="str">
        <f t="shared" si="2"/>
        <v>GPEND</v>
      </c>
      <c r="N57" s="36" t="str">
        <f t="shared" si="3"/>
        <v>GP_END</v>
      </c>
    </row>
    <row r="58" spans="2:14" x14ac:dyDescent="0.3">
      <c r="B58" s="30" t="s">
        <v>365</v>
      </c>
      <c r="C58" s="24" t="s">
        <v>165</v>
      </c>
      <c r="D58" s="24" t="s">
        <v>165</v>
      </c>
      <c r="E58" s="1" t="s">
        <v>33</v>
      </c>
      <c r="F58" s="1" t="s">
        <v>430</v>
      </c>
      <c r="G58" s="1" t="s">
        <v>21</v>
      </c>
      <c r="H58" s="1">
        <v>1</v>
      </c>
      <c r="I58" s="36" t="s">
        <v>178</v>
      </c>
      <c r="J58"/>
      <c r="K58" s="48" t="s">
        <v>34</v>
      </c>
      <c r="L58" s="1" t="str">
        <f t="shared" si="1"/>
        <v>DELETEYN</v>
      </c>
      <c r="M58" s="1" t="str">
        <f t="shared" si="2"/>
        <v>DELETEYN</v>
      </c>
      <c r="N58" s="36" t="str">
        <f t="shared" si="3"/>
        <v>DELETEYN</v>
      </c>
    </row>
    <row r="59" spans="2:14" x14ac:dyDescent="0.3">
      <c r="B59" s="30" t="s">
        <v>366</v>
      </c>
      <c r="C59" s="24" t="s">
        <v>165</v>
      </c>
      <c r="D59" s="24" t="s">
        <v>165</v>
      </c>
      <c r="E59" s="1" t="s">
        <v>117</v>
      </c>
      <c r="F59" s="1" t="s">
        <v>431</v>
      </c>
      <c r="G59" s="1" t="s">
        <v>22</v>
      </c>
      <c r="H59" s="1"/>
      <c r="I59" s="36" t="s">
        <v>44</v>
      </c>
      <c r="J59"/>
      <c r="K59" s="48" t="s">
        <v>35</v>
      </c>
      <c r="L59" s="1" t="str">
        <f t="shared" si="1"/>
        <v>INSERTDATE</v>
      </c>
      <c r="M59" s="1" t="str">
        <f t="shared" si="2"/>
        <v>INSERTDATE</v>
      </c>
      <c r="N59" s="36" t="str">
        <f t="shared" si="3"/>
        <v>INSERTDATE</v>
      </c>
    </row>
    <row r="60" spans="2:14" x14ac:dyDescent="0.3">
      <c r="B60" s="30" t="s">
        <v>367</v>
      </c>
      <c r="C60" s="24" t="s">
        <v>165</v>
      </c>
      <c r="D60" s="24" t="s">
        <v>165</v>
      </c>
      <c r="E60" s="1" t="s">
        <v>42</v>
      </c>
      <c r="F60" s="1" t="s">
        <v>432</v>
      </c>
      <c r="G60" s="1" t="s">
        <v>22</v>
      </c>
      <c r="H60" s="1"/>
      <c r="I60" s="36" t="s">
        <v>44</v>
      </c>
      <c r="J60"/>
      <c r="K60" s="48" t="s">
        <v>36</v>
      </c>
      <c r="L60" s="1" t="str">
        <f t="shared" si="1"/>
        <v>UPDATEDATE</v>
      </c>
      <c r="M60" s="1" t="str">
        <f t="shared" si="2"/>
        <v>UPDATEDATE</v>
      </c>
      <c r="N60" s="36" t="str">
        <f t="shared" si="3"/>
        <v>UPDATEDATE</v>
      </c>
    </row>
    <row r="61" spans="2:14" x14ac:dyDescent="0.3">
      <c r="B61" s="31" t="s">
        <v>230</v>
      </c>
      <c r="C61" s="19" t="s">
        <v>166</v>
      </c>
      <c r="D61" s="19" t="s">
        <v>166</v>
      </c>
      <c r="E61" s="1" t="s">
        <v>121</v>
      </c>
      <c r="F61" s="1" t="s">
        <v>472</v>
      </c>
      <c r="G61" s="1" t="s">
        <v>21</v>
      </c>
      <c r="H61" s="1">
        <v>20</v>
      </c>
      <c r="I61" s="36" t="s">
        <v>179</v>
      </c>
      <c r="J61"/>
      <c r="K61" s="48" t="s">
        <v>473</v>
      </c>
      <c r="L61" s="1" t="str">
        <f t="shared" si="1"/>
        <v>GPNUM</v>
      </c>
      <c r="M61" s="1" t="str">
        <f t="shared" si="2"/>
        <v>GPNUM</v>
      </c>
      <c r="N61" s="36" t="str">
        <f t="shared" si="3"/>
        <v>GP_NUM</v>
      </c>
    </row>
    <row r="62" spans="2:14" x14ac:dyDescent="0.3">
      <c r="B62" s="31" t="s">
        <v>368</v>
      </c>
      <c r="C62" s="19" t="s">
        <v>166</v>
      </c>
      <c r="D62" s="19" t="s">
        <v>166</v>
      </c>
      <c r="E62" s="1" t="s">
        <v>122</v>
      </c>
      <c r="F62" s="1" t="s">
        <v>474</v>
      </c>
      <c r="G62" s="1" t="s">
        <v>21</v>
      </c>
      <c r="H62" s="1">
        <v>200</v>
      </c>
      <c r="I62" s="36" t="s">
        <v>180</v>
      </c>
      <c r="J62"/>
      <c r="K62" s="48" t="s">
        <v>475</v>
      </c>
      <c r="L62" s="1" t="str">
        <f t="shared" si="1"/>
        <v>GPNAME</v>
      </c>
      <c r="M62" s="1" t="str">
        <f t="shared" si="2"/>
        <v>GPNAME</v>
      </c>
      <c r="N62" s="36" t="str">
        <f t="shared" si="3"/>
        <v>GP_NAME</v>
      </c>
    </row>
    <row r="63" spans="2:14" x14ac:dyDescent="0.3">
      <c r="B63" s="31" t="s">
        <v>369</v>
      </c>
      <c r="C63" s="19" t="s">
        <v>166</v>
      </c>
      <c r="D63" s="19" t="s">
        <v>166</v>
      </c>
      <c r="E63" s="1" t="s">
        <v>123</v>
      </c>
      <c r="F63" s="1" t="s">
        <v>468</v>
      </c>
      <c r="G63" s="1" t="s">
        <v>21</v>
      </c>
      <c r="H63" s="1">
        <v>2000</v>
      </c>
      <c r="I63" s="36" t="s">
        <v>184</v>
      </c>
      <c r="J63"/>
      <c r="K63" s="48" t="s">
        <v>157</v>
      </c>
      <c r="L63" s="1" t="str">
        <f t="shared" si="1"/>
        <v>GPCONTENT</v>
      </c>
      <c r="M63" s="1" t="str">
        <f t="shared" si="2"/>
        <v>GPCONTENT</v>
      </c>
      <c r="N63" s="36" t="str">
        <f t="shared" si="3"/>
        <v>GP_CONTENT</v>
      </c>
    </row>
    <row r="64" spans="2:14" x14ac:dyDescent="0.3">
      <c r="B64" s="31" t="s">
        <v>370</v>
      </c>
      <c r="C64" s="19" t="s">
        <v>166</v>
      </c>
      <c r="D64" s="15" t="s">
        <v>163</v>
      </c>
      <c r="E64" s="1" t="s">
        <v>118</v>
      </c>
      <c r="F64" s="1" t="s">
        <v>417</v>
      </c>
      <c r="G64" s="1" t="s">
        <v>21</v>
      </c>
      <c r="H64" s="1">
        <v>200</v>
      </c>
      <c r="I64" s="36" t="s">
        <v>63</v>
      </c>
      <c r="J64"/>
      <c r="K64" s="48" t="s">
        <v>67</v>
      </c>
      <c r="L64" s="1" t="str">
        <f t="shared" si="1"/>
        <v>GENAME</v>
      </c>
      <c r="M64" s="1" t="str">
        <f t="shared" si="2"/>
        <v>GENAME</v>
      </c>
      <c r="N64" s="36" t="str">
        <f t="shared" si="3"/>
        <v>GE_NAME</v>
      </c>
    </row>
    <row r="65" spans="2:14" x14ac:dyDescent="0.3">
      <c r="B65" s="31" t="s">
        <v>371</v>
      </c>
      <c r="C65" s="19" t="s">
        <v>166</v>
      </c>
      <c r="D65" s="19" t="s">
        <v>166</v>
      </c>
      <c r="E65" s="1" t="s">
        <v>124</v>
      </c>
      <c r="F65" s="1" t="s">
        <v>476</v>
      </c>
      <c r="G65" s="1" t="s">
        <v>21</v>
      </c>
      <c r="H65" s="1">
        <v>200</v>
      </c>
      <c r="I65" s="36" t="s">
        <v>63</v>
      </c>
      <c r="J65"/>
      <c r="K65" s="48" t="s">
        <v>478</v>
      </c>
      <c r="L65" s="1" t="str">
        <f t="shared" si="1"/>
        <v>GPCLIENT</v>
      </c>
      <c r="M65" s="1" t="str">
        <f t="shared" si="2"/>
        <v>GPCLIENT</v>
      </c>
      <c r="N65" s="36" t="str">
        <f t="shared" si="3"/>
        <v>GP_CLIENT</v>
      </c>
    </row>
    <row r="66" spans="2:14" x14ac:dyDescent="0.3">
      <c r="B66" s="31" t="s">
        <v>372</v>
      </c>
      <c r="C66" s="19" t="s">
        <v>166</v>
      </c>
      <c r="D66" s="19" t="s">
        <v>166</v>
      </c>
      <c r="E66" s="1" t="s">
        <v>125</v>
      </c>
      <c r="F66" s="1" t="s">
        <v>477</v>
      </c>
      <c r="G66" s="1" t="s">
        <v>21</v>
      </c>
      <c r="H66" s="1">
        <v>200</v>
      </c>
      <c r="I66" s="36" t="s">
        <v>63</v>
      </c>
      <c r="J66"/>
      <c r="K66" s="48" t="s">
        <v>479</v>
      </c>
      <c r="L66" s="1" t="str">
        <f t="shared" si="1"/>
        <v>GPMANAGER</v>
      </c>
      <c r="M66" s="1" t="str">
        <f t="shared" si="2"/>
        <v>GPMANAGER</v>
      </c>
      <c r="N66" s="36" t="str">
        <f t="shared" si="3"/>
        <v>GP_MANAGER</v>
      </c>
    </row>
    <row r="67" spans="2:14" x14ac:dyDescent="0.3">
      <c r="B67" s="31" t="s">
        <v>373</v>
      </c>
      <c r="C67" s="19" t="s">
        <v>166</v>
      </c>
      <c r="D67" s="19" t="s">
        <v>166</v>
      </c>
      <c r="E67" s="1" t="s">
        <v>112</v>
      </c>
      <c r="F67" s="1" t="s">
        <v>446</v>
      </c>
      <c r="G67" s="1" t="s">
        <v>22</v>
      </c>
      <c r="H67" s="1"/>
      <c r="I67" s="36" t="s">
        <v>44</v>
      </c>
      <c r="J67"/>
      <c r="K67" s="48" t="s">
        <v>155</v>
      </c>
      <c r="L67" s="1" t="str">
        <f t="shared" si="1"/>
        <v>GPSTART</v>
      </c>
      <c r="M67" s="1" t="str">
        <f t="shared" si="2"/>
        <v>GPSTART</v>
      </c>
      <c r="N67" s="36" t="str">
        <f t="shared" si="3"/>
        <v>GP_START</v>
      </c>
    </row>
    <row r="68" spans="2:14" x14ac:dyDescent="0.3">
      <c r="B68" s="31" t="s">
        <v>374</v>
      </c>
      <c r="C68" s="19" t="s">
        <v>166</v>
      </c>
      <c r="D68" s="19" t="s">
        <v>166</v>
      </c>
      <c r="E68" s="1" t="s">
        <v>113</v>
      </c>
      <c r="F68" s="1" t="s">
        <v>480</v>
      </c>
      <c r="G68" s="1" t="s">
        <v>22</v>
      </c>
      <c r="H68" s="1"/>
      <c r="I68" s="36" t="s">
        <v>44</v>
      </c>
      <c r="J68"/>
      <c r="K68" s="48" t="s">
        <v>156</v>
      </c>
      <c r="L68" s="1" t="str">
        <f t="shared" si="1"/>
        <v>GPENDDATE</v>
      </c>
      <c r="M68" s="1" t="str">
        <f t="shared" si="2"/>
        <v>GPEND</v>
      </c>
      <c r="N68" s="36" t="str">
        <f t="shared" si="3"/>
        <v>GP_END</v>
      </c>
    </row>
    <row r="69" spans="2:14" x14ac:dyDescent="0.3">
      <c r="B69" s="31" t="s">
        <v>375</v>
      </c>
      <c r="C69" s="19" t="s">
        <v>166</v>
      </c>
      <c r="D69" s="19" t="s">
        <v>166</v>
      </c>
      <c r="E69" s="1" t="s">
        <v>33</v>
      </c>
      <c r="F69" s="1" t="s">
        <v>430</v>
      </c>
      <c r="G69" s="1" t="s">
        <v>21</v>
      </c>
      <c r="H69" s="1">
        <v>1</v>
      </c>
      <c r="I69" s="36" t="s">
        <v>178</v>
      </c>
      <c r="J69"/>
      <c r="K69" s="48" t="s">
        <v>34</v>
      </c>
      <c r="L69" s="1" t="str">
        <f t="shared" si="1"/>
        <v>DELETEYN</v>
      </c>
      <c r="M69" s="1" t="str">
        <f t="shared" si="2"/>
        <v>DELETEYN</v>
      </c>
      <c r="N69" s="36" t="str">
        <f t="shared" si="3"/>
        <v>DELETEYN</v>
      </c>
    </row>
    <row r="70" spans="2:14" x14ac:dyDescent="0.3">
      <c r="B70" s="31" t="s">
        <v>376</v>
      </c>
      <c r="C70" s="19" t="s">
        <v>166</v>
      </c>
      <c r="D70" s="19" t="s">
        <v>166</v>
      </c>
      <c r="E70" s="1" t="s">
        <v>117</v>
      </c>
      <c r="F70" s="1" t="s">
        <v>431</v>
      </c>
      <c r="G70" s="1" t="s">
        <v>22</v>
      </c>
      <c r="H70" s="1"/>
      <c r="I70" s="36" t="s">
        <v>44</v>
      </c>
      <c r="J70"/>
      <c r="K70" s="48" t="s">
        <v>35</v>
      </c>
      <c r="L70" s="1" t="str">
        <f t="shared" si="1"/>
        <v>INSERTDATE</v>
      </c>
      <c r="M70" s="1" t="str">
        <f t="shared" si="2"/>
        <v>INSERTDATE</v>
      </c>
      <c r="N70" s="36" t="str">
        <f t="shared" si="3"/>
        <v>INSERTDATE</v>
      </c>
    </row>
    <row r="71" spans="2:14" x14ac:dyDescent="0.3">
      <c r="B71" s="31" t="s">
        <v>377</v>
      </c>
      <c r="C71" s="19" t="s">
        <v>166</v>
      </c>
      <c r="D71" s="19" t="s">
        <v>166</v>
      </c>
      <c r="E71" s="1" t="s">
        <v>42</v>
      </c>
      <c r="F71" s="1" t="s">
        <v>432</v>
      </c>
      <c r="G71" s="1" t="s">
        <v>22</v>
      </c>
      <c r="H71" s="1"/>
      <c r="I71" s="36" t="s">
        <v>44</v>
      </c>
      <c r="J71"/>
      <c r="K71" s="48" t="s">
        <v>36</v>
      </c>
      <c r="L71" s="1" t="str">
        <f t="shared" si="1"/>
        <v>UPDATEDATE</v>
      </c>
      <c r="M71" s="1" t="str">
        <f t="shared" si="2"/>
        <v>UPDATEDATE</v>
      </c>
      <c r="N71" s="36" t="str">
        <f t="shared" si="3"/>
        <v>UPDATEDATE</v>
      </c>
    </row>
    <row r="72" spans="2:14" x14ac:dyDescent="0.3">
      <c r="B72" s="32" t="s">
        <v>276</v>
      </c>
      <c r="C72" s="20" t="s">
        <v>167</v>
      </c>
      <c r="D72" s="20" t="s">
        <v>167</v>
      </c>
      <c r="E72" s="1" t="s">
        <v>127</v>
      </c>
      <c r="F72" s="1" t="s">
        <v>481</v>
      </c>
      <c r="G72" s="1" t="s">
        <v>21</v>
      </c>
      <c r="H72" s="1">
        <v>20</v>
      </c>
      <c r="I72" s="36" t="s">
        <v>179</v>
      </c>
      <c r="J72"/>
      <c r="K72" s="48" t="s">
        <v>482</v>
      </c>
      <c r="L72" s="1" t="str">
        <f t="shared" si="1"/>
        <v>GBTNUM</v>
      </c>
      <c r="M72" s="1" t="str">
        <f t="shared" si="2"/>
        <v>GBTNUM</v>
      </c>
      <c r="N72" s="36" t="str">
        <f t="shared" si="3"/>
        <v>GBT_NUM</v>
      </c>
    </row>
    <row r="73" spans="2:14" x14ac:dyDescent="0.3">
      <c r="B73" s="32" t="s">
        <v>277</v>
      </c>
      <c r="C73" s="20" t="s">
        <v>167</v>
      </c>
      <c r="D73" s="20" t="s">
        <v>167</v>
      </c>
      <c r="E73" s="1" t="s">
        <v>128</v>
      </c>
      <c r="F73" s="1" t="s">
        <v>448</v>
      </c>
      <c r="G73" s="1" t="s">
        <v>21</v>
      </c>
      <c r="H73" s="1">
        <v>200</v>
      </c>
      <c r="I73" s="36" t="s">
        <v>180</v>
      </c>
      <c r="J73"/>
      <c r="K73" s="48" t="s">
        <v>324</v>
      </c>
      <c r="L73" s="1" t="str">
        <f t="shared" si="1"/>
        <v>GBTNAME</v>
      </c>
      <c r="M73" s="1" t="str">
        <f t="shared" si="2"/>
        <v>GBTNAME</v>
      </c>
      <c r="N73" s="36" t="str">
        <f t="shared" si="3"/>
        <v>GBT_NAME</v>
      </c>
    </row>
    <row r="74" spans="2:14" x14ac:dyDescent="0.3">
      <c r="B74" s="32" t="s">
        <v>278</v>
      </c>
      <c r="C74" s="20" t="s">
        <v>167</v>
      </c>
      <c r="D74" s="20" t="s">
        <v>167</v>
      </c>
      <c r="E74" s="1" t="s">
        <v>129</v>
      </c>
      <c r="F74" s="1" t="s">
        <v>483</v>
      </c>
      <c r="G74" s="1" t="s">
        <v>21</v>
      </c>
      <c r="H74" s="1">
        <v>2000</v>
      </c>
      <c r="I74" s="36" t="s">
        <v>184</v>
      </c>
      <c r="J74"/>
      <c r="K74" s="48" t="s">
        <v>484</v>
      </c>
      <c r="L74" s="1" t="str">
        <f t="shared" si="1"/>
        <v>GBTMOMO</v>
      </c>
      <c r="M74" s="1" t="str">
        <f t="shared" si="2"/>
        <v>GBTMOMO</v>
      </c>
      <c r="N74" s="36" t="str">
        <f t="shared" si="3"/>
        <v>GBT_MOMO</v>
      </c>
    </row>
    <row r="75" spans="2:14" x14ac:dyDescent="0.3">
      <c r="B75" s="32" t="s">
        <v>279</v>
      </c>
      <c r="C75" s="20" t="s">
        <v>167</v>
      </c>
      <c r="D75" s="20" t="s">
        <v>167</v>
      </c>
      <c r="E75" s="1" t="s">
        <v>130</v>
      </c>
      <c r="F75" s="1" t="s">
        <v>485</v>
      </c>
      <c r="G75" s="1" t="s">
        <v>21</v>
      </c>
      <c r="H75" s="1">
        <v>300</v>
      </c>
      <c r="I75" s="36" t="s">
        <v>85</v>
      </c>
      <c r="J75"/>
      <c r="K75" s="48" t="s">
        <v>486</v>
      </c>
      <c r="L75" s="1" t="str">
        <f t="shared" si="1"/>
        <v>GBTLOCATION</v>
      </c>
      <c r="M75" s="1" t="str">
        <f t="shared" si="2"/>
        <v>GBTLOCATION</v>
      </c>
      <c r="N75" s="36" t="str">
        <f t="shared" si="3"/>
        <v>GBT_LOCATION</v>
      </c>
    </row>
    <row r="76" spans="2:14" x14ac:dyDescent="0.3">
      <c r="B76" s="32" t="s">
        <v>280</v>
      </c>
      <c r="C76" s="20" t="s">
        <v>167</v>
      </c>
      <c r="D76" s="20" t="s">
        <v>167</v>
      </c>
      <c r="E76" s="1" t="s">
        <v>131</v>
      </c>
      <c r="F76" s="1" t="s">
        <v>449</v>
      </c>
      <c r="G76" s="1" t="s">
        <v>47</v>
      </c>
      <c r="H76" s="1"/>
      <c r="I76" s="36" t="s">
        <v>89</v>
      </c>
      <c r="J76"/>
      <c r="K76" s="48" t="s">
        <v>413</v>
      </c>
      <c r="L76" s="1" t="str">
        <f t="shared" si="1"/>
        <v>GBTPEOPLE</v>
      </c>
      <c r="M76" s="1" t="str">
        <f t="shared" si="2"/>
        <v>GBTPEOPLE</v>
      </c>
      <c r="N76" s="36" t="str">
        <f t="shared" si="3"/>
        <v>GBT_PEOPLE</v>
      </c>
    </row>
    <row r="77" spans="2:14" x14ac:dyDescent="0.3">
      <c r="B77" s="32" t="s">
        <v>281</v>
      </c>
      <c r="C77" s="20" t="s">
        <v>167</v>
      </c>
      <c r="D77" s="20" t="s">
        <v>167</v>
      </c>
      <c r="E77" s="1" t="s">
        <v>112</v>
      </c>
      <c r="F77" s="1" t="s">
        <v>450</v>
      </c>
      <c r="G77" s="1" t="s">
        <v>22</v>
      </c>
      <c r="H77" s="1"/>
      <c r="I77" s="36" t="s">
        <v>44</v>
      </c>
      <c r="J77"/>
      <c r="K77" s="48" t="s">
        <v>325</v>
      </c>
      <c r="L77" s="1" t="str">
        <f t="shared" si="1"/>
        <v>GBTSTART</v>
      </c>
      <c r="M77" s="1" t="str">
        <f t="shared" si="2"/>
        <v>GBTSTART</v>
      </c>
      <c r="N77" s="36" t="str">
        <f t="shared" si="3"/>
        <v>GBT_START</v>
      </c>
    </row>
    <row r="78" spans="2:14" x14ac:dyDescent="0.3">
      <c r="B78" s="32" t="s">
        <v>282</v>
      </c>
      <c r="C78" s="20" t="s">
        <v>167</v>
      </c>
      <c r="D78" s="20" t="s">
        <v>167</v>
      </c>
      <c r="E78" s="1" t="s">
        <v>113</v>
      </c>
      <c r="F78" s="1" t="s">
        <v>451</v>
      </c>
      <c r="G78" s="1" t="s">
        <v>22</v>
      </c>
      <c r="H78" s="1"/>
      <c r="I78" s="36" t="s">
        <v>44</v>
      </c>
      <c r="J78"/>
      <c r="K78" s="48" t="s">
        <v>326</v>
      </c>
      <c r="L78" s="1" t="str">
        <f t="shared" si="1"/>
        <v>GBTENDDATE</v>
      </c>
      <c r="M78" s="1" t="str">
        <f t="shared" si="2"/>
        <v>GBTEND</v>
      </c>
      <c r="N78" s="36" t="str">
        <f t="shared" si="3"/>
        <v>GBT_END</v>
      </c>
    </row>
    <row r="79" spans="2:14" x14ac:dyDescent="0.3">
      <c r="B79" s="32" t="s">
        <v>283</v>
      </c>
      <c r="C79" s="20" t="s">
        <v>167</v>
      </c>
      <c r="D79" s="20" t="s">
        <v>167</v>
      </c>
      <c r="E79" s="1" t="s">
        <v>33</v>
      </c>
      <c r="F79" s="1" t="s">
        <v>430</v>
      </c>
      <c r="G79" s="1" t="s">
        <v>21</v>
      </c>
      <c r="H79" s="1">
        <v>1</v>
      </c>
      <c r="I79" s="36" t="s">
        <v>178</v>
      </c>
      <c r="J79"/>
      <c r="K79" s="48" t="s">
        <v>34</v>
      </c>
      <c r="L79" s="1" t="str">
        <f t="shared" si="1"/>
        <v>DELETEYN</v>
      </c>
      <c r="M79" s="1" t="str">
        <f t="shared" si="2"/>
        <v>DELETEYN</v>
      </c>
      <c r="N79" s="36" t="str">
        <f t="shared" si="3"/>
        <v>DELETEYN</v>
      </c>
    </row>
    <row r="80" spans="2:14" x14ac:dyDescent="0.3">
      <c r="B80" s="32" t="s">
        <v>284</v>
      </c>
      <c r="C80" s="20" t="s">
        <v>167</v>
      </c>
      <c r="D80" s="20" t="s">
        <v>167</v>
      </c>
      <c r="E80" s="1" t="s">
        <v>117</v>
      </c>
      <c r="F80" s="1" t="s">
        <v>431</v>
      </c>
      <c r="G80" s="1" t="s">
        <v>22</v>
      </c>
      <c r="H80" s="1"/>
      <c r="I80" s="36" t="s">
        <v>44</v>
      </c>
      <c r="J80"/>
      <c r="K80" s="48" t="s">
        <v>35</v>
      </c>
      <c r="L80" s="1" t="str">
        <f t="shared" si="1"/>
        <v>INSERTDATE</v>
      </c>
      <c r="M80" s="1" t="str">
        <f t="shared" si="2"/>
        <v>INSERTDATE</v>
      </c>
      <c r="N80" s="36" t="str">
        <f t="shared" si="3"/>
        <v>INSERTDATE</v>
      </c>
    </row>
    <row r="81" spans="2:14" x14ac:dyDescent="0.3">
      <c r="B81" s="32" t="s">
        <v>285</v>
      </c>
      <c r="C81" s="20" t="s">
        <v>167</v>
      </c>
      <c r="D81" s="20" t="s">
        <v>167</v>
      </c>
      <c r="E81" s="1" t="s">
        <v>42</v>
      </c>
      <c r="F81" s="1" t="s">
        <v>432</v>
      </c>
      <c r="G81" s="1" t="s">
        <v>22</v>
      </c>
      <c r="H81" s="1"/>
      <c r="I81" s="36" t="s">
        <v>44</v>
      </c>
      <c r="J81"/>
      <c r="K81" s="48" t="s">
        <v>36</v>
      </c>
      <c r="L81" s="1" t="str">
        <f t="shared" si="1"/>
        <v>UPDATEDATE</v>
      </c>
      <c r="M81" s="1" t="str">
        <f t="shared" si="2"/>
        <v>UPDATEDATE</v>
      </c>
      <c r="N81" s="36" t="str">
        <f t="shared" si="3"/>
        <v>UPDATEDATE</v>
      </c>
    </row>
    <row r="82" spans="2:14" x14ac:dyDescent="0.3">
      <c r="B82" s="32" t="s">
        <v>286</v>
      </c>
      <c r="C82" s="20" t="s">
        <v>167</v>
      </c>
      <c r="D82" s="15" t="s">
        <v>163</v>
      </c>
      <c r="E82" s="1" t="s">
        <v>56</v>
      </c>
      <c r="F82" s="1" t="s">
        <v>433</v>
      </c>
      <c r="G82" s="1" t="s">
        <v>21</v>
      </c>
      <c r="H82" s="1">
        <v>50</v>
      </c>
      <c r="I82" s="36" t="s">
        <v>87</v>
      </c>
      <c r="J82"/>
      <c r="K82" s="48" t="s">
        <v>83</v>
      </c>
      <c r="L82" s="1" t="str">
        <f t="shared" ref="L82:L127" si="4">SUBSTITUTE(K82,"STARTDATE","START")</f>
        <v>DEPT</v>
      </c>
      <c r="M82" s="1" t="str">
        <f t="shared" ref="M82:M127" si="5">SUBSTITUTE(L82,"ENDDATE","END")</f>
        <v>DEPT</v>
      </c>
      <c r="N82" s="36" t="str">
        <f t="shared" ref="N82:N127" si="6">SUBSTITUTE(SUBSTITUTE(IF(ISERROR(FIND("GBT",M82)),IF(ISERROR(FIND("GEC",M82)),SUBSTITUTE(SUBSTITUTE(SUBSTITUTE(SUBSTITUTE(SUBSTITUTE(SUBSTITUTE(M82,"GT","GT_",1),"GV","GV_",1),"GP","GP_",1),"GP","GP_",1),"GB","GB_",1),"GE","GE_",1),SUBSTITUTE(M82,"GEC","GEC_")),SUBSTITUTE(M82,"GBT","GBT_")),"_","",2),"_","",2)</f>
        <v>DEPT</v>
      </c>
    </row>
    <row r="83" spans="2:14" x14ac:dyDescent="0.3">
      <c r="B83" s="32" t="s">
        <v>287</v>
      </c>
      <c r="C83" s="20" t="s">
        <v>167</v>
      </c>
      <c r="D83" s="15" t="s">
        <v>163</v>
      </c>
      <c r="E83" s="1" t="s">
        <v>55</v>
      </c>
      <c r="F83" s="1" t="s">
        <v>487</v>
      </c>
      <c r="G83" s="1" t="s">
        <v>21</v>
      </c>
      <c r="H83" s="1">
        <v>20</v>
      </c>
      <c r="I83" s="36" t="s">
        <v>88</v>
      </c>
      <c r="J83"/>
      <c r="K83" s="48" t="s">
        <v>488</v>
      </c>
      <c r="L83" s="1" t="str">
        <f t="shared" si="4"/>
        <v>POSITION</v>
      </c>
      <c r="M83" s="1" t="str">
        <f t="shared" si="5"/>
        <v>POSITION</v>
      </c>
      <c r="N83" s="36" t="str">
        <f t="shared" si="6"/>
        <v>POSITION</v>
      </c>
    </row>
    <row r="84" spans="2:14" x14ac:dyDescent="0.3">
      <c r="B84" s="32" t="s">
        <v>288</v>
      </c>
      <c r="C84" s="20" t="s">
        <v>167</v>
      </c>
      <c r="D84" s="15" t="s">
        <v>163</v>
      </c>
      <c r="E84" s="1" t="s">
        <v>52</v>
      </c>
      <c r="F84" s="1" t="s">
        <v>416</v>
      </c>
      <c r="G84" s="1" t="s">
        <v>21</v>
      </c>
      <c r="H84" s="1">
        <v>20</v>
      </c>
      <c r="I84" s="36" t="s">
        <v>62</v>
      </c>
      <c r="J84"/>
      <c r="K84" s="48" t="s">
        <v>66</v>
      </c>
      <c r="L84" s="1" t="str">
        <f t="shared" si="4"/>
        <v>GENUM</v>
      </c>
      <c r="M84" s="1" t="str">
        <f t="shared" si="5"/>
        <v>GENUM</v>
      </c>
      <c r="N84" s="36" t="str">
        <f t="shared" si="6"/>
        <v>GE_NUM</v>
      </c>
    </row>
    <row r="85" spans="2:14" x14ac:dyDescent="0.3">
      <c r="B85" s="32" t="s">
        <v>289</v>
      </c>
      <c r="C85" s="20" t="s">
        <v>167</v>
      </c>
      <c r="D85" s="15" t="s">
        <v>163</v>
      </c>
      <c r="E85" s="1" t="s">
        <v>118</v>
      </c>
      <c r="F85" s="1" t="s">
        <v>417</v>
      </c>
      <c r="G85" s="1" t="s">
        <v>21</v>
      </c>
      <c r="H85" s="1">
        <v>200</v>
      </c>
      <c r="I85" s="36" t="s">
        <v>63</v>
      </c>
      <c r="J85"/>
      <c r="K85" s="48" t="s">
        <v>67</v>
      </c>
      <c r="L85" s="1" t="str">
        <f t="shared" si="4"/>
        <v>GENAME</v>
      </c>
      <c r="M85" s="1" t="str">
        <f t="shared" si="5"/>
        <v>GENAME</v>
      </c>
      <c r="N85" s="36" t="str">
        <f t="shared" si="6"/>
        <v>GE_NAME</v>
      </c>
    </row>
    <row r="86" spans="2:14" x14ac:dyDescent="0.3">
      <c r="B86" s="32" t="s">
        <v>290</v>
      </c>
      <c r="C86" s="20" t="s">
        <v>167</v>
      </c>
      <c r="D86" s="18" t="s">
        <v>171</v>
      </c>
      <c r="E86" s="1" t="s">
        <v>404</v>
      </c>
      <c r="F86" s="1" t="s">
        <v>489</v>
      </c>
      <c r="G86" s="1" t="s">
        <v>22</v>
      </c>
      <c r="H86" s="1"/>
      <c r="I86" s="36" t="s">
        <v>44</v>
      </c>
      <c r="J86"/>
      <c r="K86" s="48" t="s">
        <v>490</v>
      </c>
      <c r="L86" s="1" t="str">
        <f t="shared" si="4"/>
        <v>APRDATE</v>
      </c>
      <c r="M86" s="1" t="str">
        <f t="shared" si="5"/>
        <v>APRDATE</v>
      </c>
      <c r="N86" s="36" t="str">
        <f t="shared" si="6"/>
        <v>APRDATE</v>
      </c>
    </row>
    <row r="87" spans="2:14" x14ac:dyDescent="0.3">
      <c r="B87" s="33" t="s">
        <v>241</v>
      </c>
      <c r="C87" s="21" t="s">
        <v>168</v>
      </c>
      <c r="D87" s="21" t="s">
        <v>168</v>
      </c>
      <c r="E87" s="1" t="s">
        <v>135</v>
      </c>
      <c r="F87" s="1" t="s">
        <v>491</v>
      </c>
      <c r="G87" s="1" t="s">
        <v>21</v>
      </c>
      <c r="H87" s="1">
        <v>20</v>
      </c>
      <c r="I87" s="36" t="s">
        <v>179</v>
      </c>
      <c r="J87"/>
      <c r="K87" s="48" t="s">
        <v>492</v>
      </c>
      <c r="L87" s="1" t="str">
        <f t="shared" si="4"/>
        <v>GVNUM</v>
      </c>
      <c r="M87" s="1" t="str">
        <f t="shared" si="5"/>
        <v>GVNUM</v>
      </c>
      <c r="N87" s="36" t="str">
        <f t="shared" si="6"/>
        <v>GV_NUM</v>
      </c>
    </row>
    <row r="88" spans="2:14" x14ac:dyDescent="0.3">
      <c r="B88" s="33" t="s">
        <v>378</v>
      </c>
      <c r="C88" s="21" t="s">
        <v>168</v>
      </c>
      <c r="D88" s="21" t="s">
        <v>168</v>
      </c>
      <c r="E88" s="1" t="s">
        <v>183</v>
      </c>
      <c r="F88" s="1" t="s">
        <v>452</v>
      </c>
      <c r="G88" s="1" t="s">
        <v>21</v>
      </c>
      <c r="H88" s="1">
        <v>200</v>
      </c>
      <c r="I88" s="36" t="s">
        <v>180</v>
      </c>
      <c r="J88"/>
      <c r="K88" s="48" t="s">
        <v>256</v>
      </c>
      <c r="L88" s="1" t="str">
        <f t="shared" si="4"/>
        <v>GVSUBJECT</v>
      </c>
      <c r="M88" s="1" t="str">
        <f t="shared" si="5"/>
        <v>GVSUBJECT</v>
      </c>
      <c r="N88" s="36" t="str">
        <f t="shared" si="6"/>
        <v>GV_SUBJECT</v>
      </c>
    </row>
    <row r="89" spans="2:14" x14ac:dyDescent="0.3">
      <c r="B89" s="33" t="s">
        <v>379</v>
      </c>
      <c r="C89" s="21" t="s">
        <v>168</v>
      </c>
      <c r="D89" s="21" t="s">
        <v>168</v>
      </c>
      <c r="E89" s="1" t="s">
        <v>138</v>
      </c>
      <c r="F89" s="1" t="s">
        <v>493</v>
      </c>
      <c r="G89" s="1" t="s">
        <v>21</v>
      </c>
      <c r="H89" s="1">
        <v>2000</v>
      </c>
      <c r="I89" s="36" t="s">
        <v>184</v>
      </c>
      <c r="J89"/>
      <c r="K89" s="48" t="s">
        <v>494</v>
      </c>
      <c r="L89" s="1" t="str">
        <f t="shared" si="4"/>
        <v>GVREASON</v>
      </c>
      <c r="M89" s="1" t="str">
        <f t="shared" si="5"/>
        <v>GVREASON</v>
      </c>
      <c r="N89" s="36" t="str">
        <f t="shared" si="6"/>
        <v>GV_REASON</v>
      </c>
    </row>
    <row r="90" spans="2:14" x14ac:dyDescent="0.3">
      <c r="B90" s="33" t="s">
        <v>380</v>
      </c>
      <c r="C90" s="21" t="s">
        <v>168</v>
      </c>
      <c r="D90" s="21" t="s">
        <v>168</v>
      </c>
      <c r="E90" s="1" t="s">
        <v>137</v>
      </c>
      <c r="F90" s="1" t="s">
        <v>453</v>
      </c>
      <c r="G90" s="1" t="s">
        <v>47</v>
      </c>
      <c r="H90" s="1"/>
      <c r="I90" s="36" t="s">
        <v>89</v>
      </c>
      <c r="J90"/>
      <c r="K90" s="48" t="s">
        <v>257</v>
      </c>
      <c r="L90" s="1" t="str">
        <f t="shared" si="4"/>
        <v>GVTOTAL</v>
      </c>
      <c r="M90" s="1" t="str">
        <f t="shared" si="5"/>
        <v>GVTOTAL</v>
      </c>
      <c r="N90" s="36" t="str">
        <f t="shared" si="6"/>
        <v>GV_TOTAL</v>
      </c>
    </row>
    <row r="91" spans="2:14" x14ac:dyDescent="0.3">
      <c r="B91" s="33" t="s">
        <v>381</v>
      </c>
      <c r="C91" s="21" t="s">
        <v>168</v>
      </c>
      <c r="D91" s="21" t="s">
        <v>168</v>
      </c>
      <c r="E91" s="1" t="s">
        <v>136</v>
      </c>
      <c r="F91" s="1" t="s">
        <v>454</v>
      </c>
      <c r="G91" s="1" t="s">
        <v>47</v>
      </c>
      <c r="H91" s="1"/>
      <c r="I91" s="36" t="s">
        <v>89</v>
      </c>
      <c r="J91"/>
      <c r="K91" s="48" t="s">
        <v>258</v>
      </c>
      <c r="L91" s="1" t="str">
        <f t="shared" si="4"/>
        <v>GVPERIOD</v>
      </c>
      <c r="M91" s="1" t="str">
        <f t="shared" si="5"/>
        <v>GVPERIOD</v>
      </c>
      <c r="N91" s="36" t="str">
        <f t="shared" si="6"/>
        <v>GV_PERIOD</v>
      </c>
    </row>
    <row r="92" spans="2:14" x14ac:dyDescent="0.3">
      <c r="B92" s="33" t="s">
        <v>382</v>
      </c>
      <c r="C92" s="21" t="s">
        <v>168</v>
      </c>
      <c r="D92" s="21" t="s">
        <v>168</v>
      </c>
      <c r="E92" s="1" t="s">
        <v>112</v>
      </c>
      <c r="F92" s="1" t="s">
        <v>455</v>
      </c>
      <c r="G92" s="1" t="s">
        <v>22</v>
      </c>
      <c r="H92" s="1"/>
      <c r="I92" s="36" t="s">
        <v>44</v>
      </c>
      <c r="J92"/>
      <c r="K92" s="48" t="s">
        <v>259</v>
      </c>
      <c r="L92" s="1" t="str">
        <f t="shared" si="4"/>
        <v>GVSTART</v>
      </c>
      <c r="M92" s="1" t="str">
        <f t="shared" si="5"/>
        <v>GVSTART</v>
      </c>
      <c r="N92" s="36" t="str">
        <f t="shared" si="6"/>
        <v>GV_START</v>
      </c>
    </row>
    <row r="93" spans="2:14" x14ac:dyDescent="0.3">
      <c r="B93" s="33" t="s">
        <v>383</v>
      </c>
      <c r="C93" s="21" t="s">
        <v>168</v>
      </c>
      <c r="D93" s="21" t="s">
        <v>168</v>
      </c>
      <c r="E93" s="1" t="s">
        <v>113</v>
      </c>
      <c r="F93" s="1" t="s">
        <v>456</v>
      </c>
      <c r="G93" s="1" t="s">
        <v>22</v>
      </c>
      <c r="H93" s="1"/>
      <c r="I93" s="36" t="s">
        <v>44</v>
      </c>
      <c r="J93"/>
      <c r="K93" s="48" t="s">
        <v>260</v>
      </c>
      <c r="L93" s="1" t="str">
        <f t="shared" si="4"/>
        <v>GVENDDATE</v>
      </c>
      <c r="M93" s="1" t="str">
        <f t="shared" si="5"/>
        <v>GVEND</v>
      </c>
      <c r="N93" s="36" t="str">
        <f t="shared" si="6"/>
        <v>GV_END</v>
      </c>
    </row>
    <row r="94" spans="2:14" x14ac:dyDescent="0.3">
      <c r="B94" s="33" t="s">
        <v>384</v>
      </c>
      <c r="C94" s="21" t="s">
        <v>168</v>
      </c>
      <c r="D94" s="21" t="s">
        <v>168</v>
      </c>
      <c r="E94" s="1" t="s">
        <v>33</v>
      </c>
      <c r="F94" s="1" t="s">
        <v>430</v>
      </c>
      <c r="G94" s="1" t="s">
        <v>21</v>
      </c>
      <c r="H94" s="1">
        <v>1</v>
      </c>
      <c r="I94" s="36" t="s">
        <v>178</v>
      </c>
      <c r="J94"/>
      <c r="K94" s="48" t="s">
        <v>34</v>
      </c>
      <c r="L94" s="1" t="str">
        <f t="shared" si="4"/>
        <v>DELETEYN</v>
      </c>
      <c r="M94" s="1" t="str">
        <f t="shared" si="5"/>
        <v>DELETEYN</v>
      </c>
      <c r="N94" s="36" t="str">
        <f t="shared" si="6"/>
        <v>DELETEYN</v>
      </c>
    </row>
    <row r="95" spans="2:14" x14ac:dyDescent="0.3">
      <c r="B95" s="33" t="s">
        <v>385</v>
      </c>
      <c r="C95" s="21" t="s">
        <v>168</v>
      </c>
      <c r="D95" s="21" t="s">
        <v>168</v>
      </c>
      <c r="E95" s="1" t="s">
        <v>117</v>
      </c>
      <c r="F95" s="1" t="s">
        <v>431</v>
      </c>
      <c r="G95" s="1" t="s">
        <v>22</v>
      </c>
      <c r="H95" s="1"/>
      <c r="I95" s="36" t="s">
        <v>44</v>
      </c>
      <c r="J95"/>
      <c r="K95" s="48" t="s">
        <v>35</v>
      </c>
      <c r="L95" s="1" t="str">
        <f t="shared" si="4"/>
        <v>INSERTDATE</v>
      </c>
      <c r="M95" s="1" t="str">
        <f t="shared" si="5"/>
        <v>INSERTDATE</v>
      </c>
      <c r="N95" s="36" t="str">
        <f t="shared" si="6"/>
        <v>INSERTDATE</v>
      </c>
    </row>
    <row r="96" spans="2:14" x14ac:dyDescent="0.3">
      <c r="B96" s="33" t="s">
        <v>386</v>
      </c>
      <c r="C96" s="21" t="s">
        <v>168</v>
      </c>
      <c r="D96" s="21" t="s">
        <v>168</v>
      </c>
      <c r="E96" s="1" t="s">
        <v>42</v>
      </c>
      <c r="F96" s="1" t="s">
        <v>432</v>
      </c>
      <c r="G96" s="1" t="s">
        <v>22</v>
      </c>
      <c r="H96" s="1"/>
      <c r="I96" s="36" t="s">
        <v>44</v>
      </c>
      <c r="J96"/>
      <c r="K96" s="48" t="s">
        <v>36</v>
      </c>
      <c r="L96" s="1" t="str">
        <f t="shared" si="4"/>
        <v>UPDATEDATE</v>
      </c>
      <c r="M96" s="1" t="str">
        <f t="shared" si="5"/>
        <v>UPDATEDATE</v>
      </c>
      <c r="N96" s="36" t="str">
        <f t="shared" si="6"/>
        <v>UPDATEDATE</v>
      </c>
    </row>
    <row r="97" spans="2:14" x14ac:dyDescent="0.3">
      <c r="B97" s="33" t="s">
        <v>387</v>
      </c>
      <c r="C97" s="21" t="s">
        <v>168</v>
      </c>
      <c r="D97" s="15" t="s">
        <v>163</v>
      </c>
      <c r="E97" s="1" t="s">
        <v>56</v>
      </c>
      <c r="F97" s="1" t="s">
        <v>433</v>
      </c>
      <c r="G97" s="1" t="s">
        <v>21</v>
      </c>
      <c r="H97" s="1">
        <v>50</v>
      </c>
      <c r="I97" s="36" t="s">
        <v>87</v>
      </c>
      <c r="J97"/>
      <c r="K97" s="48" t="s">
        <v>83</v>
      </c>
      <c r="L97" s="1" t="str">
        <f t="shared" si="4"/>
        <v>DEPT</v>
      </c>
      <c r="M97" s="1" t="str">
        <f t="shared" si="5"/>
        <v>DEPT</v>
      </c>
      <c r="N97" s="36" t="str">
        <f t="shared" si="6"/>
        <v>DEPT</v>
      </c>
    </row>
    <row r="98" spans="2:14" x14ac:dyDescent="0.3">
      <c r="B98" s="33" t="s">
        <v>388</v>
      </c>
      <c r="C98" s="21" t="s">
        <v>168</v>
      </c>
      <c r="D98" s="15" t="s">
        <v>163</v>
      </c>
      <c r="E98" s="1" t="s">
        <v>55</v>
      </c>
      <c r="F98" s="1" t="s">
        <v>487</v>
      </c>
      <c r="G98" s="1" t="s">
        <v>21</v>
      </c>
      <c r="H98" s="1">
        <v>20</v>
      </c>
      <c r="I98" s="36" t="s">
        <v>88</v>
      </c>
      <c r="J98"/>
      <c r="K98" s="48" t="s">
        <v>487</v>
      </c>
      <c r="L98" s="1" t="str">
        <f t="shared" si="4"/>
        <v>POSITION</v>
      </c>
      <c r="M98" s="1" t="str">
        <f t="shared" si="5"/>
        <v>POSITION</v>
      </c>
      <c r="N98" s="36" t="str">
        <f t="shared" si="6"/>
        <v>POSITION</v>
      </c>
    </row>
    <row r="99" spans="2:14" x14ac:dyDescent="0.3">
      <c r="B99" s="33" t="s">
        <v>389</v>
      </c>
      <c r="C99" s="21" t="s">
        <v>168</v>
      </c>
      <c r="D99" s="15" t="s">
        <v>163</v>
      </c>
      <c r="E99" s="1" t="s">
        <v>52</v>
      </c>
      <c r="F99" s="1" t="s">
        <v>416</v>
      </c>
      <c r="G99" s="1" t="s">
        <v>21</v>
      </c>
      <c r="H99" s="1">
        <v>20</v>
      </c>
      <c r="I99" s="36" t="s">
        <v>62</v>
      </c>
      <c r="J99"/>
      <c r="K99" s="48" t="s">
        <v>66</v>
      </c>
      <c r="L99" s="1" t="str">
        <f t="shared" si="4"/>
        <v>GENUM</v>
      </c>
      <c r="M99" s="1" t="str">
        <f t="shared" si="5"/>
        <v>GENUM</v>
      </c>
      <c r="N99" s="36" t="str">
        <f t="shared" si="6"/>
        <v>GE_NUM</v>
      </c>
    </row>
    <row r="100" spans="2:14" x14ac:dyDescent="0.3">
      <c r="B100" s="33" t="s">
        <v>390</v>
      </c>
      <c r="C100" s="21" t="s">
        <v>168</v>
      </c>
      <c r="D100" s="15" t="s">
        <v>163</v>
      </c>
      <c r="E100" s="1" t="s">
        <v>118</v>
      </c>
      <c r="F100" s="1" t="s">
        <v>417</v>
      </c>
      <c r="G100" s="1" t="s">
        <v>21</v>
      </c>
      <c r="H100" s="1">
        <v>200</v>
      </c>
      <c r="I100" s="36" t="s">
        <v>63</v>
      </c>
      <c r="J100"/>
      <c r="K100" s="48" t="s">
        <v>67</v>
      </c>
      <c r="L100" s="1" t="str">
        <f t="shared" si="4"/>
        <v>GENAME</v>
      </c>
      <c r="M100" s="1" t="str">
        <f t="shared" si="5"/>
        <v>GENAME</v>
      </c>
      <c r="N100" s="36" t="str">
        <f t="shared" si="6"/>
        <v>GE_NAME</v>
      </c>
    </row>
    <row r="101" spans="2:14" x14ac:dyDescent="0.3">
      <c r="B101" s="33" t="s">
        <v>391</v>
      </c>
      <c r="C101" s="21" t="s">
        <v>168</v>
      </c>
      <c r="D101" s="18" t="s">
        <v>171</v>
      </c>
      <c r="E101" s="1" t="s">
        <v>404</v>
      </c>
      <c r="F101" s="1" t="s">
        <v>489</v>
      </c>
      <c r="G101" s="1" t="s">
        <v>22</v>
      </c>
      <c r="H101" s="1"/>
      <c r="I101" s="36" t="s">
        <v>44</v>
      </c>
      <c r="J101"/>
      <c r="K101" s="48" t="s">
        <v>490</v>
      </c>
      <c r="L101" s="1" t="str">
        <f t="shared" si="4"/>
        <v>APRDATE</v>
      </c>
      <c r="M101" s="1" t="str">
        <f t="shared" si="5"/>
        <v>APRDATE</v>
      </c>
      <c r="N101" s="36" t="str">
        <f t="shared" si="6"/>
        <v>APRDATE</v>
      </c>
    </row>
    <row r="102" spans="2:14" x14ac:dyDescent="0.3">
      <c r="B102" s="34" t="s">
        <v>261</v>
      </c>
      <c r="C102" s="22" t="s">
        <v>169</v>
      </c>
      <c r="D102" s="22" t="s">
        <v>169</v>
      </c>
      <c r="E102" s="1" t="s">
        <v>147</v>
      </c>
      <c r="F102" s="1" t="s">
        <v>457</v>
      </c>
      <c r="G102" s="1" t="s">
        <v>21</v>
      </c>
      <c r="H102" s="1">
        <v>20</v>
      </c>
      <c r="I102" s="36" t="s">
        <v>179</v>
      </c>
      <c r="J102"/>
      <c r="K102" s="48" t="s">
        <v>158</v>
      </c>
      <c r="L102" s="1" t="str">
        <f t="shared" si="4"/>
        <v>GTNUM</v>
      </c>
      <c r="M102" s="1" t="str">
        <f t="shared" si="5"/>
        <v>GTNUM</v>
      </c>
      <c r="N102" s="36" t="str">
        <f t="shared" si="6"/>
        <v>GT_NUM</v>
      </c>
    </row>
    <row r="103" spans="2:14" x14ac:dyDescent="0.3">
      <c r="B103" s="34" t="s">
        <v>392</v>
      </c>
      <c r="C103" s="22" t="s">
        <v>169</v>
      </c>
      <c r="D103" s="22" t="s">
        <v>169</v>
      </c>
      <c r="E103" s="1" t="s">
        <v>148</v>
      </c>
      <c r="F103" s="1" t="s">
        <v>495</v>
      </c>
      <c r="G103" s="1" t="s">
        <v>21</v>
      </c>
      <c r="H103" s="1">
        <v>2000</v>
      </c>
      <c r="I103" s="36" t="s">
        <v>184</v>
      </c>
      <c r="J103"/>
      <c r="K103" s="48" t="s">
        <v>496</v>
      </c>
      <c r="L103" s="1" t="str">
        <f t="shared" si="4"/>
        <v>GTMEMO</v>
      </c>
      <c r="M103" s="1" t="str">
        <f t="shared" si="5"/>
        <v>GTMEMO</v>
      </c>
      <c r="N103" s="36" t="str">
        <f t="shared" si="6"/>
        <v>GT_MEMO</v>
      </c>
    </row>
    <row r="104" spans="2:14" x14ac:dyDescent="0.3">
      <c r="B104" s="34" t="s">
        <v>393</v>
      </c>
      <c r="C104" s="22" t="s">
        <v>169</v>
      </c>
      <c r="D104" s="22" t="s">
        <v>169</v>
      </c>
      <c r="E104" s="1" t="s">
        <v>112</v>
      </c>
      <c r="F104" s="1" t="s">
        <v>458</v>
      </c>
      <c r="G104" s="1" t="s">
        <v>22</v>
      </c>
      <c r="H104" s="1"/>
      <c r="I104" s="36" t="s">
        <v>44</v>
      </c>
      <c r="J104"/>
      <c r="K104" s="48" t="s">
        <v>159</v>
      </c>
      <c r="L104" s="1" t="str">
        <f t="shared" si="4"/>
        <v>GTSTART</v>
      </c>
      <c r="M104" s="1" t="str">
        <f t="shared" si="5"/>
        <v>GTSTART</v>
      </c>
      <c r="N104" s="36" t="str">
        <f t="shared" si="6"/>
        <v>GT_START</v>
      </c>
    </row>
    <row r="105" spans="2:14" x14ac:dyDescent="0.3">
      <c r="B105" s="34" t="s">
        <v>394</v>
      </c>
      <c r="C105" s="22" t="s">
        <v>169</v>
      </c>
      <c r="D105" s="22" t="s">
        <v>169</v>
      </c>
      <c r="E105" s="1" t="s">
        <v>113</v>
      </c>
      <c r="F105" s="1" t="s">
        <v>459</v>
      </c>
      <c r="G105" s="1" t="s">
        <v>22</v>
      </c>
      <c r="H105" s="1"/>
      <c r="I105" s="36" t="s">
        <v>44</v>
      </c>
      <c r="J105"/>
      <c r="K105" s="48" t="s">
        <v>160</v>
      </c>
      <c r="L105" s="1" t="str">
        <f t="shared" si="4"/>
        <v>GTENDDATE</v>
      </c>
      <c r="M105" s="1" t="str">
        <f t="shared" si="5"/>
        <v>GTEND</v>
      </c>
      <c r="N105" s="36" t="str">
        <f t="shared" si="6"/>
        <v>GT_END</v>
      </c>
    </row>
    <row r="106" spans="2:14" x14ac:dyDescent="0.3">
      <c r="B106" s="34" t="s">
        <v>395</v>
      </c>
      <c r="C106" s="22" t="s">
        <v>169</v>
      </c>
      <c r="D106" s="22" t="s">
        <v>169</v>
      </c>
      <c r="E106" s="1" t="s">
        <v>33</v>
      </c>
      <c r="F106" s="1" t="s">
        <v>430</v>
      </c>
      <c r="G106" s="1" t="s">
        <v>21</v>
      </c>
      <c r="H106" s="1">
        <v>1</v>
      </c>
      <c r="I106" s="36" t="s">
        <v>178</v>
      </c>
      <c r="J106"/>
      <c r="K106" s="48" t="s">
        <v>34</v>
      </c>
      <c r="L106" s="1" t="str">
        <f t="shared" si="4"/>
        <v>DELETEYN</v>
      </c>
      <c r="M106" s="1" t="str">
        <f t="shared" si="5"/>
        <v>DELETEYN</v>
      </c>
      <c r="N106" s="36" t="str">
        <f t="shared" si="6"/>
        <v>DELETEYN</v>
      </c>
    </row>
    <row r="107" spans="2:14" x14ac:dyDescent="0.3">
      <c r="B107" s="34" t="s">
        <v>396</v>
      </c>
      <c r="C107" s="22" t="s">
        <v>169</v>
      </c>
      <c r="D107" s="22" t="s">
        <v>169</v>
      </c>
      <c r="E107" s="1" t="s">
        <v>117</v>
      </c>
      <c r="F107" s="1" t="s">
        <v>431</v>
      </c>
      <c r="G107" s="1" t="s">
        <v>22</v>
      </c>
      <c r="H107" s="1"/>
      <c r="I107" s="36" t="s">
        <v>44</v>
      </c>
      <c r="J107"/>
      <c r="K107" s="48" t="s">
        <v>35</v>
      </c>
      <c r="L107" s="1" t="str">
        <f t="shared" si="4"/>
        <v>INSERTDATE</v>
      </c>
      <c r="M107" s="1" t="str">
        <f t="shared" si="5"/>
        <v>INSERTDATE</v>
      </c>
      <c r="N107" s="36" t="str">
        <f t="shared" si="6"/>
        <v>INSERTDATE</v>
      </c>
    </row>
    <row r="108" spans="2:14" x14ac:dyDescent="0.3">
      <c r="B108" s="34" t="s">
        <v>397</v>
      </c>
      <c r="C108" s="22" t="s">
        <v>169</v>
      </c>
      <c r="D108" s="22" t="s">
        <v>169</v>
      </c>
      <c r="E108" s="1" t="s">
        <v>42</v>
      </c>
      <c r="F108" s="1" t="s">
        <v>432</v>
      </c>
      <c r="G108" s="1" t="s">
        <v>22</v>
      </c>
      <c r="H108" s="1"/>
      <c r="I108" s="36" t="s">
        <v>44</v>
      </c>
      <c r="J108"/>
      <c r="K108" s="48" t="s">
        <v>36</v>
      </c>
      <c r="L108" s="1" t="str">
        <f t="shared" si="4"/>
        <v>UPDATEDATE</v>
      </c>
      <c r="M108" s="1" t="str">
        <f t="shared" si="5"/>
        <v>UPDATEDATE</v>
      </c>
      <c r="N108" s="36" t="str">
        <f t="shared" si="6"/>
        <v>UPDATEDATE</v>
      </c>
    </row>
    <row r="109" spans="2:14" x14ac:dyDescent="0.3">
      <c r="B109" s="34" t="s">
        <v>398</v>
      </c>
      <c r="C109" s="22" t="s">
        <v>169</v>
      </c>
      <c r="D109" s="15" t="s">
        <v>163</v>
      </c>
      <c r="E109" s="1" t="s">
        <v>56</v>
      </c>
      <c r="F109" s="1" t="s">
        <v>433</v>
      </c>
      <c r="G109" s="1" t="s">
        <v>21</v>
      </c>
      <c r="H109" s="1">
        <v>50</v>
      </c>
      <c r="I109" s="36" t="s">
        <v>87</v>
      </c>
      <c r="J109"/>
      <c r="K109" s="48" t="s">
        <v>83</v>
      </c>
      <c r="L109" s="1" t="str">
        <f t="shared" si="4"/>
        <v>DEPT</v>
      </c>
      <c r="M109" s="1" t="str">
        <f t="shared" si="5"/>
        <v>DEPT</v>
      </c>
      <c r="N109" s="36" t="str">
        <f t="shared" si="6"/>
        <v>DEPT</v>
      </c>
    </row>
    <row r="110" spans="2:14" x14ac:dyDescent="0.3">
      <c r="B110" s="34" t="s">
        <v>399</v>
      </c>
      <c r="C110" s="22" t="s">
        <v>169</v>
      </c>
      <c r="D110" s="15" t="s">
        <v>163</v>
      </c>
      <c r="E110" s="1" t="s">
        <v>55</v>
      </c>
      <c r="F110" s="1" t="s">
        <v>487</v>
      </c>
      <c r="G110" s="1" t="s">
        <v>21</v>
      </c>
      <c r="H110" s="1">
        <v>20</v>
      </c>
      <c r="I110" s="36" t="s">
        <v>88</v>
      </c>
      <c r="J110"/>
      <c r="K110" s="48" t="s">
        <v>80</v>
      </c>
      <c r="L110" s="1" t="str">
        <f t="shared" si="4"/>
        <v>TITLE</v>
      </c>
      <c r="M110" s="1" t="str">
        <f t="shared" si="5"/>
        <v>TITLE</v>
      </c>
      <c r="N110" s="36" t="str">
        <f t="shared" si="6"/>
        <v>TITLE</v>
      </c>
    </row>
    <row r="111" spans="2:14" x14ac:dyDescent="0.3">
      <c r="B111" s="34" t="s">
        <v>400</v>
      </c>
      <c r="C111" s="22" t="s">
        <v>169</v>
      </c>
      <c r="D111" s="15" t="s">
        <v>163</v>
      </c>
      <c r="E111" s="1" t="s">
        <v>52</v>
      </c>
      <c r="F111" s="1" t="s">
        <v>416</v>
      </c>
      <c r="G111" s="1" t="s">
        <v>21</v>
      </c>
      <c r="H111" s="1">
        <v>20</v>
      </c>
      <c r="I111" s="36" t="s">
        <v>62</v>
      </c>
      <c r="J111"/>
      <c r="K111" s="48" t="s">
        <v>66</v>
      </c>
      <c r="L111" s="1" t="str">
        <f t="shared" si="4"/>
        <v>GENUM</v>
      </c>
      <c r="M111" s="1" t="str">
        <f t="shared" si="5"/>
        <v>GENUM</v>
      </c>
      <c r="N111" s="36" t="str">
        <f t="shared" si="6"/>
        <v>GE_NUM</v>
      </c>
    </row>
    <row r="112" spans="2:14" x14ac:dyDescent="0.3">
      <c r="B112" s="34" t="s">
        <v>401</v>
      </c>
      <c r="C112" s="22" t="s">
        <v>169</v>
      </c>
      <c r="D112" s="15" t="s">
        <v>163</v>
      </c>
      <c r="E112" s="1" t="s">
        <v>118</v>
      </c>
      <c r="F112" s="1" t="s">
        <v>417</v>
      </c>
      <c r="G112" s="1" t="s">
        <v>21</v>
      </c>
      <c r="H112" s="1">
        <v>200</v>
      </c>
      <c r="I112" s="36" t="s">
        <v>63</v>
      </c>
      <c r="J112"/>
      <c r="K112" s="48" t="s">
        <v>67</v>
      </c>
      <c r="L112" s="1" t="str">
        <f t="shared" si="4"/>
        <v>GENAME</v>
      </c>
      <c r="M112" s="1" t="str">
        <f t="shared" si="5"/>
        <v>GENAME</v>
      </c>
      <c r="N112" s="36" t="str">
        <f t="shared" si="6"/>
        <v>GE_NAME</v>
      </c>
    </row>
    <row r="113" spans="2:14" x14ac:dyDescent="0.3">
      <c r="B113" s="34" t="s">
        <v>402</v>
      </c>
      <c r="C113" s="22" t="s">
        <v>169</v>
      </c>
      <c r="D113" s="18" t="s">
        <v>171</v>
      </c>
      <c r="E113" s="1" t="s">
        <v>149</v>
      </c>
      <c r="F113" s="1" t="s">
        <v>489</v>
      </c>
      <c r="G113" s="1" t="s">
        <v>22</v>
      </c>
      <c r="H113" s="1"/>
      <c r="I113" s="36" t="s">
        <v>44</v>
      </c>
      <c r="J113"/>
      <c r="K113" s="48" t="s">
        <v>490</v>
      </c>
      <c r="L113" s="1" t="str">
        <f t="shared" si="4"/>
        <v>APRDATE</v>
      </c>
      <c r="M113" s="1" t="str">
        <f t="shared" si="5"/>
        <v>APRDATE</v>
      </c>
      <c r="N113" s="36" t="str">
        <f t="shared" si="6"/>
        <v>APRDATE</v>
      </c>
    </row>
    <row r="114" spans="2:14" x14ac:dyDescent="0.3">
      <c r="B114" s="35" t="s">
        <v>292</v>
      </c>
      <c r="C114" s="23" t="s">
        <v>170</v>
      </c>
      <c r="D114" s="23" t="s">
        <v>170</v>
      </c>
      <c r="E114" s="1" t="s">
        <v>151</v>
      </c>
      <c r="F114" s="1" t="s">
        <v>460</v>
      </c>
      <c r="G114" s="1" t="s">
        <v>21</v>
      </c>
      <c r="H114" s="1">
        <v>20</v>
      </c>
      <c r="I114" s="36" t="s">
        <v>179</v>
      </c>
      <c r="J114"/>
      <c r="K114" s="48" t="s">
        <v>412</v>
      </c>
      <c r="L114" s="1" t="str">
        <f t="shared" si="4"/>
        <v>GECNUM</v>
      </c>
      <c r="M114" s="1" t="str">
        <f t="shared" si="5"/>
        <v>GECNUM</v>
      </c>
      <c r="N114" s="36" t="str">
        <f t="shared" si="6"/>
        <v>GEC_NUM</v>
      </c>
    </row>
    <row r="115" spans="2:14" x14ac:dyDescent="0.3">
      <c r="B115" s="35" t="s">
        <v>294</v>
      </c>
      <c r="C115" s="23" t="s">
        <v>170</v>
      </c>
      <c r="D115" s="23" t="s">
        <v>170</v>
      </c>
      <c r="E115" s="1" t="s">
        <v>152</v>
      </c>
      <c r="F115" s="1" t="s">
        <v>461</v>
      </c>
      <c r="G115" s="1" t="s">
        <v>21</v>
      </c>
      <c r="H115" s="1">
        <v>200</v>
      </c>
      <c r="I115" s="36" t="s">
        <v>180</v>
      </c>
      <c r="J115"/>
      <c r="K115" s="48" t="s">
        <v>317</v>
      </c>
      <c r="L115" s="1" t="str">
        <f t="shared" si="4"/>
        <v>GECNAME</v>
      </c>
      <c r="M115" s="1" t="str">
        <f t="shared" si="5"/>
        <v>GECNAME</v>
      </c>
      <c r="N115" s="36" t="str">
        <f t="shared" si="6"/>
        <v>GEC_NAME</v>
      </c>
    </row>
    <row r="116" spans="2:14" x14ac:dyDescent="0.3">
      <c r="B116" s="35" t="s">
        <v>296</v>
      </c>
      <c r="C116" s="23" t="s">
        <v>170</v>
      </c>
      <c r="D116" s="23" t="s">
        <v>170</v>
      </c>
      <c r="E116" s="1" t="s">
        <v>153</v>
      </c>
      <c r="F116" s="1" t="s">
        <v>497</v>
      </c>
      <c r="G116" s="1" t="s">
        <v>21</v>
      </c>
      <c r="H116" s="1">
        <v>2000</v>
      </c>
      <c r="I116" s="36" t="s">
        <v>184</v>
      </c>
      <c r="J116"/>
      <c r="K116" s="48" t="s">
        <v>500</v>
      </c>
      <c r="L116" s="1" t="str">
        <f t="shared" si="4"/>
        <v>GECMEMO</v>
      </c>
      <c r="M116" s="1" t="str">
        <f t="shared" si="5"/>
        <v>GECMEMO</v>
      </c>
      <c r="N116" s="36" t="str">
        <f t="shared" si="6"/>
        <v>GEC_MEMO</v>
      </c>
    </row>
    <row r="117" spans="2:14" x14ac:dyDescent="0.3">
      <c r="B117" s="35" t="s">
        <v>298</v>
      </c>
      <c r="C117" s="23" t="s">
        <v>170</v>
      </c>
      <c r="D117" s="23" t="s">
        <v>170</v>
      </c>
      <c r="E117" s="1" t="s">
        <v>114</v>
      </c>
      <c r="F117" s="1" t="s">
        <v>498</v>
      </c>
      <c r="G117" s="1" t="s">
        <v>47</v>
      </c>
      <c r="H117" s="1"/>
      <c r="I117" s="36" t="s">
        <v>89</v>
      </c>
      <c r="J117"/>
      <c r="K117" s="48" t="s">
        <v>499</v>
      </c>
      <c r="L117" s="1" t="str">
        <f t="shared" si="4"/>
        <v>GECPEOPLE</v>
      </c>
      <c r="M117" s="1" t="str">
        <f t="shared" si="5"/>
        <v>GECPEOPLE</v>
      </c>
      <c r="N117" s="36" t="str">
        <f t="shared" si="6"/>
        <v>GEC_PEOPLE</v>
      </c>
    </row>
    <row r="118" spans="2:14" x14ac:dyDescent="0.3">
      <c r="B118" s="35" t="s">
        <v>300</v>
      </c>
      <c r="C118" s="23" t="s">
        <v>170</v>
      </c>
      <c r="D118" s="23" t="s">
        <v>170</v>
      </c>
      <c r="E118" s="1" t="s">
        <v>112</v>
      </c>
      <c r="F118" s="1" t="s">
        <v>462</v>
      </c>
      <c r="G118" s="1" t="s">
        <v>22</v>
      </c>
      <c r="H118" s="1"/>
      <c r="I118" s="36" t="s">
        <v>44</v>
      </c>
      <c r="J118"/>
      <c r="K118" s="48" t="s">
        <v>318</v>
      </c>
      <c r="L118" s="1" t="str">
        <f t="shared" si="4"/>
        <v>GECSTART</v>
      </c>
      <c r="M118" s="1" t="str">
        <f t="shared" si="5"/>
        <v>GECSTART</v>
      </c>
      <c r="N118" s="36" t="str">
        <f t="shared" si="6"/>
        <v>GEC_START</v>
      </c>
    </row>
    <row r="119" spans="2:14" x14ac:dyDescent="0.3">
      <c r="B119" s="35" t="s">
        <v>302</v>
      </c>
      <c r="C119" s="23" t="s">
        <v>170</v>
      </c>
      <c r="D119" s="23" t="s">
        <v>170</v>
      </c>
      <c r="E119" s="1" t="s">
        <v>113</v>
      </c>
      <c r="F119" s="1" t="s">
        <v>463</v>
      </c>
      <c r="G119" s="1" t="s">
        <v>22</v>
      </c>
      <c r="H119" s="1"/>
      <c r="I119" s="36" t="s">
        <v>44</v>
      </c>
      <c r="J119"/>
      <c r="K119" s="48" t="s">
        <v>319</v>
      </c>
      <c r="L119" s="1" t="str">
        <f t="shared" si="4"/>
        <v>GECENDDATE</v>
      </c>
      <c r="M119" s="1" t="str">
        <f t="shared" si="5"/>
        <v>GECEND</v>
      </c>
      <c r="N119" s="36" t="str">
        <f t="shared" si="6"/>
        <v>GEC_END</v>
      </c>
    </row>
    <row r="120" spans="2:14" x14ac:dyDescent="0.3">
      <c r="B120" s="35" t="s">
        <v>322</v>
      </c>
      <c r="C120" s="23" t="s">
        <v>170</v>
      </c>
      <c r="D120" s="23" t="s">
        <v>170</v>
      </c>
      <c r="E120" s="1" t="s">
        <v>33</v>
      </c>
      <c r="F120" s="1" t="s">
        <v>430</v>
      </c>
      <c r="G120" s="1" t="s">
        <v>21</v>
      </c>
      <c r="H120" s="1">
        <v>1</v>
      </c>
      <c r="I120" s="36" t="s">
        <v>178</v>
      </c>
      <c r="J120"/>
      <c r="K120" s="48" t="s">
        <v>34</v>
      </c>
      <c r="L120" s="1" t="str">
        <f t="shared" si="4"/>
        <v>DELETEYN</v>
      </c>
      <c r="M120" s="1" t="str">
        <f t="shared" si="5"/>
        <v>DELETEYN</v>
      </c>
      <c r="N120" s="36" t="str">
        <f t="shared" si="6"/>
        <v>DELETEYN</v>
      </c>
    </row>
    <row r="121" spans="2:14" x14ac:dyDescent="0.3">
      <c r="B121" s="35" t="s">
        <v>304</v>
      </c>
      <c r="C121" s="23" t="s">
        <v>170</v>
      </c>
      <c r="D121" s="23" t="s">
        <v>170</v>
      </c>
      <c r="E121" s="1" t="s">
        <v>117</v>
      </c>
      <c r="F121" s="1" t="s">
        <v>431</v>
      </c>
      <c r="G121" s="1" t="s">
        <v>22</v>
      </c>
      <c r="H121" s="1"/>
      <c r="I121" s="36" t="s">
        <v>44</v>
      </c>
      <c r="J121"/>
      <c r="K121" s="48" t="s">
        <v>431</v>
      </c>
      <c r="L121" s="1" t="str">
        <f t="shared" si="4"/>
        <v>INSERTDATE</v>
      </c>
      <c r="M121" s="1" t="str">
        <f t="shared" si="5"/>
        <v>INSERTDATE</v>
      </c>
      <c r="N121" s="36" t="str">
        <f t="shared" si="6"/>
        <v>INSERTDATE</v>
      </c>
    </row>
    <row r="122" spans="2:14" x14ac:dyDescent="0.3">
      <c r="B122" s="35" t="s">
        <v>306</v>
      </c>
      <c r="C122" s="23" t="s">
        <v>170</v>
      </c>
      <c r="D122" s="23" t="s">
        <v>170</v>
      </c>
      <c r="E122" s="1" t="s">
        <v>42</v>
      </c>
      <c r="F122" s="1" t="s">
        <v>432</v>
      </c>
      <c r="G122" s="1" t="s">
        <v>22</v>
      </c>
      <c r="H122" s="1"/>
      <c r="I122" s="36" t="s">
        <v>44</v>
      </c>
      <c r="J122"/>
      <c r="K122" s="48" t="s">
        <v>36</v>
      </c>
      <c r="L122" s="1" t="str">
        <f t="shared" si="4"/>
        <v>UPDATEDATE</v>
      </c>
      <c r="M122" s="1" t="str">
        <f t="shared" si="5"/>
        <v>UPDATEDATE</v>
      </c>
      <c r="N122" s="36" t="str">
        <f t="shared" si="6"/>
        <v>UPDATEDATE</v>
      </c>
    </row>
    <row r="123" spans="2:14" x14ac:dyDescent="0.3">
      <c r="B123" s="35" t="s">
        <v>308</v>
      </c>
      <c r="C123" s="23" t="s">
        <v>170</v>
      </c>
      <c r="D123" s="15" t="s">
        <v>163</v>
      </c>
      <c r="E123" s="1" t="s">
        <v>56</v>
      </c>
      <c r="F123" s="1" t="s">
        <v>433</v>
      </c>
      <c r="G123" s="1" t="s">
        <v>21</v>
      </c>
      <c r="H123" s="1">
        <v>50</v>
      </c>
      <c r="I123" s="36" t="s">
        <v>87</v>
      </c>
      <c r="J123"/>
      <c r="K123" s="48" t="s">
        <v>83</v>
      </c>
      <c r="L123" s="1" t="str">
        <f t="shared" si="4"/>
        <v>DEPT</v>
      </c>
      <c r="M123" s="1" t="str">
        <f t="shared" si="5"/>
        <v>DEPT</v>
      </c>
      <c r="N123" s="36" t="str">
        <f t="shared" si="6"/>
        <v>DEPT</v>
      </c>
    </row>
    <row r="124" spans="2:14" x14ac:dyDescent="0.3">
      <c r="B124" s="35" t="s">
        <v>310</v>
      </c>
      <c r="C124" s="23" t="s">
        <v>170</v>
      </c>
      <c r="D124" s="15" t="s">
        <v>163</v>
      </c>
      <c r="E124" s="1" t="s">
        <v>55</v>
      </c>
      <c r="F124" s="1" t="s">
        <v>435</v>
      </c>
      <c r="G124" s="1" t="s">
        <v>21</v>
      </c>
      <c r="H124" s="1">
        <v>20</v>
      </c>
      <c r="I124" s="36" t="s">
        <v>88</v>
      </c>
      <c r="J124"/>
      <c r="K124" s="48" t="s">
        <v>80</v>
      </c>
      <c r="L124" s="1" t="str">
        <f t="shared" si="4"/>
        <v>TITLE</v>
      </c>
      <c r="M124" s="1" t="str">
        <f t="shared" si="5"/>
        <v>TITLE</v>
      </c>
      <c r="N124" s="36" t="str">
        <f t="shared" si="6"/>
        <v>TITLE</v>
      </c>
    </row>
    <row r="125" spans="2:14" x14ac:dyDescent="0.3">
      <c r="B125" s="35" t="s">
        <v>312</v>
      </c>
      <c r="C125" s="23" t="s">
        <v>170</v>
      </c>
      <c r="D125" s="15" t="s">
        <v>163</v>
      </c>
      <c r="E125" s="1" t="s">
        <v>52</v>
      </c>
      <c r="F125" s="1" t="s">
        <v>416</v>
      </c>
      <c r="G125" s="1" t="s">
        <v>21</v>
      </c>
      <c r="H125" s="1">
        <v>20</v>
      </c>
      <c r="I125" s="36" t="s">
        <v>62</v>
      </c>
      <c r="J125"/>
      <c r="K125" s="48" t="s">
        <v>66</v>
      </c>
      <c r="L125" s="1" t="str">
        <f t="shared" si="4"/>
        <v>GENUM</v>
      </c>
      <c r="M125" s="1" t="str">
        <f t="shared" si="5"/>
        <v>GENUM</v>
      </c>
      <c r="N125" s="36" t="str">
        <f t="shared" si="6"/>
        <v>GE_NUM</v>
      </c>
    </row>
    <row r="126" spans="2:14" x14ac:dyDescent="0.3">
      <c r="B126" s="35" t="s">
        <v>314</v>
      </c>
      <c r="C126" s="23" t="s">
        <v>170</v>
      </c>
      <c r="D126" s="15" t="s">
        <v>163</v>
      </c>
      <c r="E126" s="1" t="s">
        <v>118</v>
      </c>
      <c r="F126" s="1" t="s">
        <v>417</v>
      </c>
      <c r="G126" s="1" t="s">
        <v>21</v>
      </c>
      <c r="H126" s="1">
        <v>200</v>
      </c>
      <c r="I126" s="36" t="s">
        <v>63</v>
      </c>
      <c r="K126" s="48" t="s">
        <v>67</v>
      </c>
      <c r="L126" s="1" t="str">
        <f t="shared" si="4"/>
        <v>GENAME</v>
      </c>
      <c r="M126" s="1" t="str">
        <f t="shared" si="5"/>
        <v>GENAME</v>
      </c>
      <c r="N126" s="36" t="str">
        <f t="shared" si="6"/>
        <v>GE_NAME</v>
      </c>
    </row>
    <row r="127" spans="2:14" ht="17.25" thickBot="1" x14ac:dyDescent="0.35">
      <c r="B127" s="37" t="s">
        <v>316</v>
      </c>
      <c r="C127" s="57" t="s">
        <v>170</v>
      </c>
      <c r="D127" s="38" t="s">
        <v>171</v>
      </c>
      <c r="E127" s="39" t="s">
        <v>149</v>
      </c>
      <c r="F127" s="39" t="s">
        <v>489</v>
      </c>
      <c r="G127" s="39" t="s">
        <v>22</v>
      </c>
      <c r="H127" s="39"/>
      <c r="I127" s="58" t="s">
        <v>44</v>
      </c>
      <c r="K127" s="50" t="s">
        <v>490</v>
      </c>
      <c r="L127" s="39" t="str">
        <f t="shared" si="4"/>
        <v>APRDATE</v>
      </c>
      <c r="M127" s="39" t="str">
        <f t="shared" si="5"/>
        <v>APRDATE</v>
      </c>
      <c r="N127" s="58" t="str">
        <f t="shared" si="6"/>
        <v>APRDATE</v>
      </c>
    </row>
  </sheetData>
  <autoFilter ref="B16:I16" xr:uid="{4BB1A6C7-E65B-46C0-B8D5-FECA97B28F4E}">
    <sortState xmlns:xlrd2="http://schemas.microsoft.com/office/spreadsheetml/2017/richdata2" ref="B17:I127">
      <sortCondition ref="C16"/>
    </sortState>
  </autoFilter>
  <mergeCells count="13">
    <mergeCell ref="B2:D2"/>
    <mergeCell ref="B15:I15"/>
    <mergeCell ref="F11:I11"/>
    <mergeCell ref="F12:I12"/>
    <mergeCell ref="F2:I2"/>
    <mergeCell ref="F3:I3"/>
    <mergeCell ref="F4:I4"/>
    <mergeCell ref="F5:I5"/>
    <mergeCell ref="F6:I6"/>
    <mergeCell ref="F7:I7"/>
    <mergeCell ref="F8:I8"/>
    <mergeCell ref="F9:I9"/>
    <mergeCell ref="F10:I10"/>
  </mergeCells>
  <phoneticPr fontId="1" type="noConversion"/>
  <hyperlinks>
    <hyperlink ref="I24" r:id="rId1" xr:uid="{ADBA3EA3-A750-428E-8490-90C0F98CB7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60FF-42A6-4EF3-BC13-EAE5FA085FCF}">
  <dimension ref="B2:P1048576"/>
  <sheetViews>
    <sheetView zoomScale="70" zoomScaleNormal="70" workbookViewId="0">
      <selection activeCell="F10" sqref="F10:F18"/>
    </sheetView>
  </sheetViews>
  <sheetFormatPr defaultRowHeight="16.5" x14ac:dyDescent="0.3"/>
  <cols>
    <col min="2" max="2" width="9.25" bestFit="1" customWidth="1"/>
    <col min="3" max="3" width="11" bestFit="1" customWidth="1"/>
    <col min="4" max="4" width="13.6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2" customWidth="1"/>
  </cols>
  <sheetData>
    <row r="2" spans="2:16" ht="17.25" thickBot="1" x14ac:dyDescent="0.35"/>
    <row r="3" spans="2:16" ht="31.5" x14ac:dyDescent="0.3">
      <c r="B3" s="108" t="s">
        <v>275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2:16" x14ac:dyDescent="0.3">
      <c r="B4" s="99" t="s">
        <v>2</v>
      </c>
      <c r="C4" s="100"/>
      <c r="D4" s="95" t="s">
        <v>23</v>
      </c>
      <c r="E4" s="101"/>
      <c r="F4" s="101"/>
      <c r="G4" s="101"/>
      <c r="H4" s="101"/>
      <c r="I4" s="102"/>
      <c r="J4" s="95"/>
      <c r="K4" s="96"/>
    </row>
    <row r="5" spans="2:16" x14ac:dyDescent="0.3">
      <c r="B5" s="99" t="s">
        <v>10</v>
      </c>
      <c r="C5" s="100"/>
      <c r="D5" s="95" t="s">
        <v>48</v>
      </c>
      <c r="E5" s="101"/>
      <c r="F5" s="101"/>
      <c r="G5" s="101"/>
      <c r="H5" s="101"/>
      <c r="I5" s="102"/>
      <c r="J5" s="2" t="s">
        <v>7</v>
      </c>
      <c r="K5" s="36" t="s">
        <v>19</v>
      </c>
    </row>
    <row r="6" spans="2:16" x14ac:dyDescent="0.3">
      <c r="B6" s="99" t="s">
        <v>3</v>
      </c>
      <c r="C6" s="100"/>
      <c r="D6" s="95" t="s">
        <v>20</v>
      </c>
      <c r="E6" s="101"/>
      <c r="F6" s="101"/>
      <c r="G6" s="101"/>
      <c r="H6" s="101"/>
      <c r="I6" s="102"/>
      <c r="J6" s="2" t="s">
        <v>8</v>
      </c>
      <c r="K6" s="36" t="s">
        <v>172</v>
      </c>
    </row>
    <row r="7" spans="2:16" x14ac:dyDescent="0.3">
      <c r="B7" s="99" t="s">
        <v>4</v>
      </c>
      <c r="C7" s="100"/>
      <c r="D7" s="95" t="s">
        <v>142</v>
      </c>
      <c r="E7" s="101"/>
      <c r="F7" s="101"/>
      <c r="G7" s="101"/>
      <c r="H7" s="101"/>
      <c r="I7" s="102"/>
      <c r="J7" s="2" t="s">
        <v>9</v>
      </c>
      <c r="K7" s="36"/>
    </row>
    <row r="8" spans="2:16" ht="17.25" thickBot="1" x14ac:dyDescent="0.35">
      <c r="B8" s="103" t="s">
        <v>5</v>
      </c>
      <c r="C8" s="104"/>
      <c r="D8" s="105" t="s">
        <v>99</v>
      </c>
      <c r="E8" s="106"/>
      <c r="F8" s="106"/>
      <c r="G8" s="106"/>
      <c r="H8" s="106"/>
      <c r="I8" s="106"/>
      <c r="J8" s="106"/>
      <c r="K8" s="107"/>
    </row>
    <row r="9" spans="2:16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111" t="s">
        <v>17</v>
      </c>
      <c r="K9" s="112"/>
    </row>
    <row r="10" spans="2:16" x14ac:dyDescent="0.3">
      <c r="B10" s="46" t="s">
        <v>210</v>
      </c>
      <c r="C10" s="1" t="str">
        <f>VLOOKUP(B10,컬럼페이지!$B$17:$I$127,4,0)</f>
        <v>게시글번호</v>
      </c>
      <c r="D10" s="1" t="str">
        <f>VLOOKUP(B10,컬럼페이지!$B$17:$I$127,5,0)</f>
        <v>GB_NUM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95" t="str">
        <f>VLOOKUP(B10,컬럼페이지!$B$17:$I$127,8,0)</f>
        <v>대표영문(1)+YYYYMMDD+001</v>
      </c>
      <c r="K10" s="96"/>
    </row>
    <row r="11" spans="2:16" x14ac:dyDescent="0.3">
      <c r="B11" s="46" t="s">
        <v>211</v>
      </c>
      <c r="C11" s="1" t="str">
        <f>VLOOKUP(B11,컬럼페이지!$B$17:$I$127,4,0)</f>
        <v>글제목</v>
      </c>
      <c r="D11" s="1" t="str">
        <f>VLOOKUP(B11,컬럼페이지!$B$17:$I$127,5,0)</f>
        <v>GB_SUBJECT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1"/>
      <c r="H11" s="1"/>
      <c r="I11" s="1" t="s">
        <v>37</v>
      </c>
      <c r="J11" s="95" t="str">
        <f>VLOOKUP(B11,컬럼페이지!$B$17:$I$127,8,0)</f>
        <v>한글+영문 200BYTE</v>
      </c>
      <c r="K11" s="96"/>
      <c r="P11" t="s">
        <v>505</v>
      </c>
    </row>
    <row r="12" spans="2:16" x14ac:dyDescent="0.3">
      <c r="B12" s="46" t="s">
        <v>212</v>
      </c>
      <c r="C12" s="1" t="str">
        <f>VLOOKUP(B12,컬럼페이지!$B$17:$I$127,4,0)</f>
        <v>사원명</v>
      </c>
      <c r="D12" s="1" t="str">
        <f>VLOOKUP(B12,컬럼페이지!$B$17:$I$127,5,0)</f>
        <v>GE_NAME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</v>
      </c>
      <c r="G12" s="1"/>
      <c r="H12" s="1"/>
      <c r="I12" s="1" t="s">
        <v>37</v>
      </c>
      <c r="J12" s="95" t="str">
        <f>VLOOKUP(B12,컬럼페이지!$B$17:$I$127,8,0)</f>
        <v>한글, 영문</v>
      </c>
      <c r="K12" s="96"/>
    </row>
    <row r="13" spans="2:16" x14ac:dyDescent="0.3">
      <c r="B13" s="46" t="s">
        <v>213</v>
      </c>
      <c r="C13" s="1" t="str">
        <f>VLOOKUP(B13,컬럼페이지!$B$17:$I$127,4,0)</f>
        <v>글내용</v>
      </c>
      <c r="D13" s="1" t="str">
        <f>VLOOKUP(B13,컬럼페이지!$B$17:$I$127,5,0)</f>
        <v>GB_MEMO</v>
      </c>
      <c r="E13" s="1" t="str">
        <f>VLOOKUP(B13,컬럼페이지!$B$17:$I$127,6,0)</f>
        <v>VARCHAR2</v>
      </c>
      <c r="F13" s="1">
        <f>IF(VLOOKUP(B13,컬럼페이지!$B$17:$I$127,7,0) = "", "", VLOOKUP(B13,컬럼페이지!$B$17:$I$127,7,0))</f>
        <v>2000</v>
      </c>
      <c r="G13" s="1"/>
      <c r="H13" s="1"/>
      <c r="I13" s="1"/>
      <c r="J13" s="95" t="str">
        <f>VLOOKUP(B13,컬럼페이지!$B$17:$I$127,8,0)</f>
        <v>한글+영문 2000BYTE</v>
      </c>
      <c r="K13" s="96"/>
    </row>
    <row r="14" spans="2:16" x14ac:dyDescent="0.3">
      <c r="B14" s="46" t="s">
        <v>214</v>
      </c>
      <c r="C14" s="1" t="str">
        <f>VLOOKUP(B14,컬럼페이지!$B$17:$I$127,4,0)</f>
        <v>조회수</v>
      </c>
      <c r="D14" s="1" t="str">
        <f>VLOOKUP(B14,컬럼페이지!$B$17:$I$127,5,0)</f>
        <v>GB_CNT</v>
      </c>
      <c r="E14" s="1" t="str">
        <f>VLOOKUP(B14,컬럼페이지!$B$17:$I$127,6,0)</f>
        <v>NUMBER</v>
      </c>
      <c r="F14" s="1" t="str">
        <f>IF(VLOOKUP(B14,컬럼페이지!$B$17:$I$127,7,0) = "", "", VLOOKUP(B14,컬럼페이지!$B$17:$I$127,7,0))</f>
        <v/>
      </c>
      <c r="G14" s="1"/>
      <c r="H14" s="1"/>
      <c r="I14" s="1"/>
      <c r="J14" s="95" t="str">
        <f>VLOOKUP(B14,컬럼페이지!$B$17:$I$127,8,0)</f>
        <v>숫자</v>
      </c>
      <c r="K14" s="96"/>
    </row>
    <row r="15" spans="2:16" x14ac:dyDescent="0.3">
      <c r="B15" s="46" t="s">
        <v>215</v>
      </c>
      <c r="C15" s="1" t="str">
        <f>VLOOKUP(B15,컬럼페이지!$B$17:$I$127,4,0)</f>
        <v>파일</v>
      </c>
      <c r="D15" s="1" t="str">
        <f>VLOOKUP(B15,컬럼페이지!$B$17:$I$127,5,0)</f>
        <v>GB_FILE</v>
      </c>
      <c r="E15" s="1" t="str">
        <f>VLOOKUP(B15,컬럼페이지!$B$17:$I$127,6,0)</f>
        <v>VARCHAR2</v>
      </c>
      <c r="F15" s="1">
        <f>IF(VLOOKUP(B15,컬럼페이지!$B$17:$I$127,7,0) = "", "", VLOOKUP(B15,컬럼페이지!$B$17:$I$127,7,0))</f>
        <v>300</v>
      </c>
      <c r="G15" s="1"/>
      <c r="H15" s="1"/>
      <c r="I15" s="1"/>
      <c r="J15" s="95" t="str">
        <f>VLOOKUP(B15,컬럼페이지!$B$17:$I$127,8,0)</f>
        <v>파일이름저장</v>
      </c>
      <c r="K15" s="96"/>
    </row>
    <row r="16" spans="2:16" x14ac:dyDescent="0.3">
      <c r="B16" s="46" t="s">
        <v>216</v>
      </c>
      <c r="C16" s="1" t="str">
        <f>VLOOKUP(B16,컬럼페이지!$B$17:$I$127,4,0)</f>
        <v>삭제여부</v>
      </c>
      <c r="D16" s="1" t="str">
        <f>VLOOKUP(B16,컬럼페이지!$B$17:$I$127,5,0)</f>
        <v>DELETEYN</v>
      </c>
      <c r="E16" s="1" t="str">
        <f>VLOOKUP(B16,컬럼페이지!$B$17:$I$127,6,0)</f>
        <v>VARCHAR2</v>
      </c>
      <c r="F16" s="1">
        <f>IF(VLOOKUP(B16,컬럼페이지!$B$17:$I$127,7,0) = "", "", VLOOKUP(B16,컬럼페이지!$B$17:$I$127,7,0))</f>
        <v>1</v>
      </c>
      <c r="G16" s="1"/>
      <c r="H16" s="1"/>
      <c r="I16" s="1" t="s">
        <v>37</v>
      </c>
      <c r="J16" s="95" t="str">
        <f>VLOOKUP(B16,컬럼페이지!$B$17:$I$127,8,0)</f>
        <v>초기 Y(생성),N(삭제)로 생성</v>
      </c>
      <c r="K16" s="96"/>
    </row>
    <row r="17" spans="2:11" x14ac:dyDescent="0.3">
      <c r="B17" s="46" t="s">
        <v>217</v>
      </c>
      <c r="C17" s="1" t="str">
        <f>VLOOKUP(B17,컬럼페이지!$B$17:$I$127,4,0)</f>
        <v>등록일</v>
      </c>
      <c r="D17" s="1" t="str">
        <f>VLOOKUP(B17,컬럼페이지!$B$17:$I$127,5,0)</f>
        <v>INSERTDATE</v>
      </c>
      <c r="E17" s="1" t="str">
        <f>VLOOKUP(B17,컬럼페이지!$B$17:$I$127,6,0)</f>
        <v>DATE</v>
      </c>
      <c r="F17" s="1" t="str">
        <f>IF(VLOOKUP(B17,컬럼페이지!$B$17:$I$127,7,0) = "", "", VLOOKUP(B17,컬럼페이지!$B$17:$I$127,7,0))</f>
        <v/>
      </c>
      <c r="G17" s="1"/>
      <c r="H17" s="1"/>
      <c r="I17" s="1"/>
      <c r="J17" s="95" t="str">
        <f>VLOOKUP(B17,컬럼페이지!$B$17:$I$127,8,0)</f>
        <v>YYYY-MM-DD</v>
      </c>
      <c r="K17" s="96"/>
    </row>
    <row r="18" spans="2:11" ht="17.25" thickBot="1" x14ac:dyDescent="0.35">
      <c r="B18" s="47" t="s">
        <v>218</v>
      </c>
      <c r="C18" s="39" t="str">
        <f>VLOOKUP(B18,컬럼페이지!$B$17:$I$127,4,0)</f>
        <v>수정일</v>
      </c>
      <c r="D18" s="39" t="str">
        <f>VLOOKUP(B18,컬럼페이지!$B$17:$I$127,5,0)</f>
        <v>UPDATEDATE</v>
      </c>
      <c r="E18" s="39" t="str">
        <f>VLOOKUP(B18,컬럼페이지!$B$17:$I$127,6,0)</f>
        <v>DATE</v>
      </c>
      <c r="F18" s="1" t="str">
        <f>IF(VLOOKUP(B18,컬럼페이지!$B$17:$I$127,7,0) = "", "", VLOOKUP(B18,컬럼페이지!$B$17:$I$127,7,0))</f>
        <v/>
      </c>
      <c r="G18" s="39"/>
      <c r="H18" s="39"/>
      <c r="I18" s="39"/>
      <c r="J18" s="97" t="str">
        <f>VLOOKUP(B18,컬럼페이지!$B$17:$I$127,8,0)</f>
        <v>YYYY-MM-DD</v>
      </c>
      <c r="K18" s="98"/>
    </row>
    <row r="19" spans="2:11" ht="17.25" thickBot="1" x14ac:dyDescent="0.35">
      <c r="B19" s="3"/>
      <c r="C19" s="3"/>
      <c r="D19" s="3"/>
      <c r="E19" s="3"/>
      <c r="F19" s="3"/>
      <c r="G19" s="3"/>
      <c r="H19" s="3"/>
      <c r="I19" s="3"/>
      <c r="J19" s="94"/>
      <c r="K19" s="94"/>
    </row>
    <row r="20" spans="2:11" x14ac:dyDescent="0.3">
      <c r="B20" s="82" t="s">
        <v>98</v>
      </c>
      <c r="C20" s="83"/>
      <c r="D20" s="83"/>
      <c r="E20" s="83"/>
      <c r="F20" s="83"/>
      <c r="G20" s="83"/>
      <c r="H20" s="83"/>
      <c r="I20" s="83"/>
      <c r="J20" s="83"/>
      <c r="K20" s="84"/>
    </row>
    <row r="21" spans="2:11" x14ac:dyDescent="0.3">
      <c r="B21" s="85" t="s">
        <v>403</v>
      </c>
      <c r="C21" s="86"/>
      <c r="D21" s="86"/>
      <c r="E21" s="86"/>
      <c r="F21" s="86"/>
      <c r="G21" s="86"/>
      <c r="H21" s="86"/>
      <c r="I21" s="86"/>
      <c r="J21" s="86"/>
      <c r="K21" s="87"/>
    </row>
    <row r="22" spans="2:11" x14ac:dyDescent="0.3">
      <c r="B22" s="85"/>
      <c r="C22" s="86"/>
      <c r="D22" s="86"/>
      <c r="E22" s="86"/>
      <c r="F22" s="86"/>
      <c r="G22" s="86"/>
      <c r="H22" s="86"/>
      <c r="I22" s="86"/>
      <c r="J22" s="86"/>
      <c r="K22" s="87"/>
    </row>
    <row r="23" spans="2:11" x14ac:dyDescent="0.3">
      <c r="B23" s="85"/>
      <c r="C23" s="86"/>
      <c r="D23" s="86"/>
      <c r="E23" s="86"/>
      <c r="F23" s="86"/>
      <c r="G23" s="86"/>
      <c r="H23" s="86"/>
      <c r="I23" s="86"/>
      <c r="J23" s="86"/>
      <c r="K23" s="87"/>
    </row>
    <row r="24" spans="2:11" x14ac:dyDescent="0.3">
      <c r="B24" s="85"/>
      <c r="C24" s="86"/>
      <c r="D24" s="86"/>
      <c r="E24" s="86"/>
      <c r="F24" s="86"/>
      <c r="G24" s="86"/>
      <c r="H24" s="86"/>
      <c r="I24" s="86"/>
      <c r="J24" s="86"/>
      <c r="K24" s="87"/>
    </row>
    <row r="25" spans="2:11" x14ac:dyDescent="0.3">
      <c r="B25" s="6"/>
      <c r="C25" s="14"/>
      <c r="D25" s="14"/>
      <c r="E25" s="14"/>
      <c r="F25" s="14"/>
      <c r="G25" s="14"/>
      <c r="H25" s="14"/>
      <c r="I25" s="14"/>
      <c r="J25" s="14"/>
      <c r="K25" s="7"/>
    </row>
    <row r="26" spans="2:11" x14ac:dyDescent="0.3">
      <c r="B26" s="85"/>
      <c r="C26" s="86"/>
      <c r="D26" s="86"/>
      <c r="E26" s="86"/>
      <c r="F26" s="86"/>
      <c r="G26" s="86"/>
      <c r="H26" s="86"/>
      <c r="I26" s="86"/>
      <c r="J26" s="86"/>
      <c r="K26" s="87"/>
    </row>
    <row r="27" spans="2:11" ht="17.25" thickBot="1" x14ac:dyDescent="0.35">
      <c r="B27" s="89"/>
      <c r="C27" s="90"/>
      <c r="D27" s="90"/>
      <c r="E27" s="90"/>
      <c r="F27" s="90"/>
      <c r="G27" s="90"/>
      <c r="H27" s="90"/>
      <c r="I27" s="90"/>
      <c r="J27" s="90"/>
      <c r="K27" s="91"/>
    </row>
    <row r="28" spans="2:11" x14ac:dyDescent="0.3">
      <c r="B28" s="3"/>
      <c r="C28" s="3"/>
      <c r="D28" s="3"/>
      <c r="E28" s="3"/>
      <c r="F28" s="3"/>
      <c r="G28" s="3"/>
      <c r="H28" s="3"/>
      <c r="I28" s="3"/>
      <c r="J28" s="94"/>
      <c r="K28" s="94"/>
    </row>
    <row r="29" spans="2:11" x14ac:dyDescent="0.3">
      <c r="B29" s="3"/>
      <c r="C29" s="3"/>
      <c r="D29" s="3"/>
      <c r="E29" s="3"/>
      <c r="F29" s="3"/>
      <c r="G29" s="3"/>
      <c r="H29" s="3"/>
      <c r="I29" s="3"/>
      <c r="J29" s="94"/>
      <c r="K29" s="94"/>
    </row>
    <row r="30" spans="2:11" x14ac:dyDescent="0.3">
      <c r="B30" s="3"/>
      <c r="C30" s="3"/>
      <c r="D30" s="3"/>
      <c r="E30" s="3"/>
      <c r="F30" s="3"/>
      <c r="G30" s="3"/>
      <c r="H30" s="3"/>
      <c r="I30" s="3"/>
      <c r="J30" s="94"/>
      <c r="K30" s="94"/>
    </row>
    <row r="1048564" spans="2:11" x14ac:dyDescent="0.3">
      <c r="C1048564" s="92"/>
      <c r="D1048564" s="93"/>
      <c r="E1048564" s="93"/>
      <c r="F1048564" s="93"/>
      <c r="G1048564" s="93"/>
      <c r="H1048564" s="93"/>
      <c r="I1048564" s="93"/>
      <c r="J1048564" t="s">
        <v>0</v>
      </c>
    </row>
    <row r="1048575" spans="2:11" ht="17.25" thickBot="1" x14ac:dyDescent="0.35"/>
    <row r="1048576" spans="2:11" x14ac:dyDescent="0.3">
      <c r="B1048576" s="88" t="s">
        <v>98</v>
      </c>
      <c r="C1048576" s="88"/>
      <c r="D1048576" s="88"/>
      <c r="E1048576" s="88"/>
      <c r="F1048576" s="88"/>
      <c r="G1048576" s="88"/>
      <c r="H1048576" s="88"/>
      <c r="I1048576" s="88"/>
      <c r="J1048576" s="88"/>
      <c r="K1048576" s="88"/>
    </row>
  </sheetData>
  <mergeCells count="35">
    <mergeCell ref="B3:K3"/>
    <mergeCell ref="J9:K9"/>
    <mergeCell ref="J10:K10"/>
    <mergeCell ref="J11:K11"/>
    <mergeCell ref="J12:K12"/>
    <mergeCell ref="B4:C4"/>
    <mergeCell ref="D4:I4"/>
    <mergeCell ref="J4:K4"/>
    <mergeCell ref="B5:C5"/>
    <mergeCell ref="D5:I5"/>
    <mergeCell ref="J17:K17"/>
    <mergeCell ref="J18:K18"/>
    <mergeCell ref="J19:K19"/>
    <mergeCell ref="J13:K13"/>
    <mergeCell ref="B6:C6"/>
    <mergeCell ref="D6:I6"/>
    <mergeCell ref="B7:C7"/>
    <mergeCell ref="D7:I7"/>
    <mergeCell ref="B8:C8"/>
    <mergeCell ref="D8:K8"/>
    <mergeCell ref="J16:K16"/>
    <mergeCell ref="J14:K14"/>
    <mergeCell ref="J15:K15"/>
    <mergeCell ref="B20:K20"/>
    <mergeCell ref="B21:K21"/>
    <mergeCell ref="B22:K22"/>
    <mergeCell ref="B23:K23"/>
    <mergeCell ref="B1048576:K1048576"/>
    <mergeCell ref="B24:K24"/>
    <mergeCell ref="B26:K26"/>
    <mergeCell ref="B27:K27"/>
    <mergeCell ref="C1048564:I1048564"/>
    <mergeCell ref="J28:K28"/>
    <mergeCell ref="J29:K29"/>
    <mergeCell ref="J30:K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101-7FCB-47F9-BF72-EE953572A32C}">
  <dimension ref="B2:P1048576"/>
  <sheetViews>
    <sheetView zoomScale="70" zoomScaleNormal="70" workbookViewId="0">
      <selection activeCell="F10" sqref="F10:F18"/>
    </sheetView>
  </sheetViews>
  <sheetFormatPr defaultRowHeight="16.5" x14ac:dyDescent="0.3"/>
  <cols>
    <col min="2" max="2" width="9.25" bestFit="1" customWidth="1"/>
    <col min="3" max="3" width="11" bestFit="1" customWidth="1"/>
    <col min="4" max="4" width="13.6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2" customWidth="1"/>
  </cols>
  <sheetData>
    <row r="2" spans="2:16" ht="17.25" thickBot="1" x14ac:dyDescent="0.35"/>
    <row r="3" spans="2:16" ht="31.5" x14ac:dyDescent="0.3">
      <c r="B3" s="108" t="s">
        <v>275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2:16" x14ac:dyDescent="0.3">
      <c r="B4" s="99" t="s">
        <v>2</v>
      </c>
      <c r="C4" s="100"/>
      <c r="D4" s="95" t="s">
        <v>23</v>
      </c>
      <c r="E4" s="101"/>
      <c r="F4" s="101"/>
      <c r="G4" s="101"/>
      <c r="H4" s="101"/>
      <c r="I4" s="102"/>
      <c r="J4" s="95"/>
      <c r="K4" s="96"/>
    </row>
    <row r="5" spans="2:16" x14ac:dyDescent="0.3">
      <c r="B5" s="99" t="s">
        <v>10</v>
      </c>
      <c r="C5" s="100"/>
      <c r="D5" s="95" t="s">
        <v>48</v>
      </c>
      <c r="E5" s="101"/>
      <c r="F5" s="101"/>
      <c r="G5" s="101"/>
      <c r="H5" s="101"/>
      <c r="I5" s="102"/>
      <c r="J5" s="2" t="s">
        <v>7</v>
      </c>
      <c r="K5" s="36" t="s">
        <v>19</v>
      </c>
    </row>
    <row r="6" spans="2:16" x14ac:dyDescent="0.3">
      <c r="B6" s="99" t="s">
        <v>3</v>
      </c>
      <c r="C6" s="100"/>
      <c r="D6" s="95" t="s">
        <v>20</v>
      </c>
      <c r="E6" s="101"/>
      <c r="F6" s="101"/>
      <c r="G6" s="101"/>
      <c r="H6" s="101"/>
      <c r="I6" s="102"/>
      <c r="J6" s="2" t="s">
        <v>8</v>
      </c>
      <c r="K6" s="36" t="s">
        <v>172</v>
      </c>
    </row>
    <row r="7" spans="2:16" x14ac:dyDescent="0.3">
      <c r="B7" s="99" t="s">
        <v>4</v>
      </c>
      <c r="C7" s="100"/>
      <c r="D7" s="95" t="s">
        <v>142</v>
      </c>
      <c r="E7" s="101"/>
      <c r="F7" s="101"/>
      <c r="G7" s="101"/>
      <c r="H7" s="101"/>
      <c r="I7" s="102"/>
      <c r="J7" s="2" t="s">
        <v>9</v>
      </c>
      <c r="K7" s="36"/>
    </row>
    <row r="8" spans="2:16" ht="17.25" thickBot="1" x14ac:dyDescent="0.35">
      <c r="B8" s="103" t="s">
        <v>5</v>
      </c>
      <c r="C8" s="104"/>
      <c r="D8" s="105" t="s">
        <v>99</v>
      </c>
      <c r="E8" s="106"/>
      <c r="F8" s="106"/>
      <c r="G8" s="106"/>
      <c r="H8" s="106"/>
      <c r="I8" s="106"/>
      <c r="J8" s="106"/>
      <c r="K8" s="107"/>
    </row>
    <row r="9" spans="2:16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111" t="s">
        <v>17</v>
      </c>
      <c r="K9" s="112"/>
    </row>
    <row r="10" spans="2:16" x14ac:dyDescent="0.3">
      <c r="B10" s="46" t="s">
        <v>210</v>
      </c>
      <c r="C10" s="1" t="str">
        <f>VLOOKUP(B10,컬럼페이지!$B$17:$I$127,4,0)</f>
        <v>게시글번호</v>
      </c>
      <c r="D10" s="1" t="str">
        <f>VLOOKUP(B10,컬럼페이지!$B$17:$I$127,5,0)</f>
        <v>GB_NUM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95" t="str">
        <f>VLOOKUP(B10,컬럼페이지!$B$17:$I$127,8,0)</f>
        <v>대표영문(1)+YYYYMMDD+001</v>
      </c>
      <c r="K10" s="96"/>
    </row>
    <row r="11" spans="2:16" x14ac:dyDescent="0.3">
      <c r="B11" s="46" t="s">
        <v>211</v>
      </c>
      <c r="C11" s="1" t="str">
        <f>VLOOKUP(B11,컬럼페이지!$B$17:$I$127,4,0)</f>
        <v>글제목</v>
      </c>
      <c r="D11" s="1" t="str">
        <f>VLOOKUP(B11,컬럼페이지!$B$17:$I$127,5,0)</f>
        <v>GB_SUBJECT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1"/>
      <c r="H11" s="1"/>
      <c r="I11" s="1" t="s">
        <v>37</v>
      </c>
      <c r="J11" s="95" t="str">
        <f>VLOOKUP(B11,컬럼페이지!$B$17:$I$127,8,0)</f>
        <v>한글+영문 200BYTE</v>
      </c>
      <c r="K11" s="96"/>
      <c r="P11" t="s">
        <v>505</v>
      </c>
    </row>
    <row r="12" spans="2:16" x14ac:dyDescent="0.3">
      <c r="B12" s="46" t="s">
        <v>212</v>
      </c>
      <c r="C12" s="1" t="str">
        <f>VLOOKUP(B12,컬럼페이지!$B$17:$I$127,4,0)</f>
        <v>사원명</v>
      </c>
      <c r="D12" s="1" t="str">
        <f>VLOOKUP(B12,컬럼페이지!$B$17:$I$127,5,0)</f>
        <v>GE_NAME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</v>
      </c>
      <c r="G12" s="1"/>
      <c r="H12" s="1"/>
      <c r="I12" s="1" t="s">
        <v>37</v>
      </c>
      <c r="J12" s="95" t="str">
        <f>VLOOKUP(B12,컬럼페이지!$B$17:$I$127,8,0)</f>
        <v>한글, 영문</v>
      </c>
      <c r="K12" s="96"/>
    </row>
    <row r="13" spans="2:16" x14ac:dyDescent="0.3">
      <c r="B13" s="46" t="s">
        <v>213</v>
      </c>
      <c r="C13" s="1" t="str">
        <f>VLOOKUP(B13,컬럼페이지!$B$17:$I$127,4,0)</f>
        <v>글내용</v>
      </c>
      <c r="D13" s="1" t="str">
        <f>VLOOKUP(B13,컬럼페이지!$B$17:$I$127,5,0)</f>
        <v>GB_MEMO</v>
      </c>
      <c r="E13" s="1" t="str">
        <f>VLOOKUP(B13,컬럼페이지!$B$17:$I$127,6,0)</f>
        <v>VARCHAR2</v>
      </c>
      <c r="F13" s="1">
        <f>IF(VLOOKUP(B13,컬럼페이지!$B$17:$I$127,7,0) = "", "", VLOOKUP(B13,컬럼페이지!$B$17:$I$127,7,0))</f>
        <v>2000</v>
      </c>
      <c r="G13" s="1"/>
      <c r="H13" s="1"/>
      <c r="I13" s="1"/>
      <c r="J13" s="95" t="str">
        <f>VLOOKUP(B13,컬럼페이지!$B$17:$I$127,8,0)</f>
        <v>한글+영문 2000BYTE</v>
      </c>
      <c r="K13" s="96"/>
    </row>
    <row r="14" spans="2:16" x14ac:dyDescent="0.3">
      <c r="B14" s="46" t="s">
        <v>214</v>
      </c>
      <c r="C14" s="1" t="str">
        <f>VLOOKUP(B14,컬럼페이지!$B$17:$I$127,4,0)</f>
        <v>조회수</v>
      </c>
      <c r="D14" s="1" t="str">
        <f>VLOOKUP(B14,컬럼페이지!$B$17:$I$127,5,0)</f>
        <v>GB_CNT</v>
      </c>
      <c r="E14" s="1" t="str">
        <f>VLOOKUP(B14,컬럼페이지!$B$17:$I$127,6,0)</f>
        <v>NUMBER</v>
      </c>
      <c r="F14" s="1" t="str">
        <f>IF(VLOOKUP(B14,컬럼페이지!$B$17:$I$127,7,0) = "", "", VLOOKUP(B14,컬럼페이지!$B$17:$I$127,7,0))</f>
        <v/>
      </c>
      <c r="G14" s="1"/>
      <c r="H14" s="1"/>
      <c r="I14" s="1"/>
      <c r="J14" s="95" t="str">
        <f>VLOOKUP(B14,컬럼페이지!$B$17:$I$127,8,0)</f>
        <v>숫자</v>
      </c>
      <c r="K14" s="96"/>
    </row>
    <row r="15" spans="2:16" x14ac:dyDescent="0.3">
      <c r="B15" s="46" t="s">
        <v>215</v>
      </c>
      <c r="C15" s="1" t="str">
        <f>VLOOKUP(B15,컬럼페이지!$B$17:$I$127,4,0)</f>
        <v>파일</v>
      </c>
      <c r="D15" s="1" t="str">
        <f>VLOOKUP(B15,컬럼페이지!$B$17:$I$127,5,0)</f>
        <v>GB_FILE</v>
      </c>
      <c r="E15" s="1" t="str">
        <f>VLOOKUP(B15,컬럼페이지!$B$17:$I$127,6,0)</f>
        <v>VARCHAR2</v>
      </c>
      <c r="F15" s="1">
        <f>IF(VLOOKUP(B15,컬럼페이지!$B$17:$I$127,7,0) = "", "", VLOOKUP(B15,컬럼페이지!$B$17:$I$127,7,0))</f>
        <v>300</v>
      </c>
      <c r="G15" s="1"/>
      <c r="H15" s="1"/>
      <c r="I15" s="1"/>
      <c r="J15" s="95" t="str">
        <f>VLOOKUP(B15,컬럼페이지!$B$17:$I$127,8,0)</f>
        <v>파일이름저장</v>
      </c>
      <c r="K15" s="96"/>
    </row>
    <row r="16" spans="2:16" x14ac:dyDescent="0.3">
      <c r="B16" s="46" t="s">
        <v>216</v>
      </c>
      <c r="C16" s="1" t="str">
        <f>VLOOKUP(B16,컬럼페이지!$B$17:$I$127,4,0)</f>
        <v>삭제여부</v>
      </c>
      <c r="D16" s="1" t="str">
        <f>VLOOKUP(B16,컬럼페이지!$B$17:$I$127,5,0)</f>
        <v>DELETEYN</v>
      </c>
      <c r="E16" s="1" t="str">
        <f>VLOOKUP(B16,컬럼페이지!$B$17:$I$127,6,0)</f>
        <v>VARCHAR2</v>
      </c>
      <c r="F16" s="1">
        <f>IF(VLOOKUP(B16,컬럼페이지!$B$17:$I$127,7,0) = "", "", VLOOKUP(B16,컬럼페이지!$B$17:$I$127,7,0))</f>
        <v>1</v>
      </c>
      <c r="G16" s="1"/>
      <c r="H16" s="1"/>
      <c r="I16" s="1" t="s">
        <v>37</v>
      </c>
      <c r="J16" s="95" t="str">
        <f>VLOOKUP(B16,컬럼페이지!$B$17:$I$127,8,0)</f>
        <v>초기 Y(생성),N(삭제)로 생성</v>
      </c>
      <c r="K16" s="96"/>
    </row>
    <row r="17" spans="2:11" x14ac:dyDescent="0.3">
      <c r="B17" s="46" t="s">
        <v>217</v>
      </c>
      <c r="C17" s="1" t="str">
        <f>VLOOKUP(B17,컬럼페이지!$B$17:$I$127,4,0)</f>
        <v>등록일</v>
      </c>
      <c r="D17" s="1" t="str">
        <f>VLOOKUP(B17,컬럼페이지!$B$17:$I$127,5,0)</f>
        <v>INSERTDATE</v>
      </c>
      <c r="E17" s="1" t="str">
        <f>VLOOKUP(B17,컬럼페이지!$B$17:$I$127,6,0)</f>
        <v>DATE</v>
      </c>
      <c r="F17" s="1" t="str">
        <f>IF(VLOOKUP(B17,컬럼페이지!$B$17:$I$127,7,0) = "", "", VLOOKUP(B17,컬럼페이지!$B$17:$I$127,7,0))</f>
        <v/>
      </c>
      <c r="G17" s="1"/>
      <c r="H17" s="1"/>
      <c r="I17" s="1"/>
      <c r="J17" s="95" t="str">
        <f>VLOOKUP(B17,컬럼페이지!$B$17:$I$127,8,0)</f>
        <v>YYYY-MM-DD</v>
      </c>
      <c r="K17" s="96"/>
    </row>
    <row r="18" spans="2:11" ht="17.25" thickBot="1" x14ac:dyDescent="0.35">
      <c r="B18" s="47" t="s">
        <v>218</v>
      </c>
      <c r="C18" s="39" t="str">
        <f>VLOOKUP(B18,컬럼페이지!$B$17:$I$127,4,0)</f>
        <v>수정일</v>
      </c>
      <c r="D18" s="39" t="str">
        <f>VLOOKUP(B18,컬럼페이지!$B$17:$I$127,5,0)</f>
        <v>UPDATEDATE</v>
      </c>
      <c r="E18" s="39" t="str">
        <f>VLOOKUP(B18,컬럼페이지!$B$17:$I$127,6,0)</f>
        <v>DATE</v>
      </c>
      <c r="F18" s="1" t="str">
        <f>IF(VLOOKUP(B18,컬럼페이지!$B$17:$I$127,7,0) = "", "", VLOOKUP(B18,컬럼페이지!$B$17:$I$127,7,0))</f>
        <v/>
      </c>
      <c r="G18" s="39"/>
      <c r="H18" s="39"/>
      <c r="I18" s="39"/>
      <c r="J18" s="97" t="str">
        <f>VLOOKUP(B18,컬럼페이지!$B$17:$I$127,8,0)</f>
        <v>YYYY-MM-DD</v>
      </c>
      <c r="K18" s="98"/>
    </row>
    <row r="19" spans="2:11" ht="17.25" thickBot="1" x14ac:dyDescent="0.35">
      <c r="B19" s="3"/>
      <c r="C19" s="3"/>
      <c r="D19" s="3"/>
      <c r="E19" s="3"/>
      <c r="F19" s="3"/>
      <c r="G19" s="3"/>
      <c r="H19" s="3"/>
      <c r="I19" s="3"/>
      <c r="J19" s="94"/>
      <c r="K19" s="94"/>
    </row>
    <row r="20" spans="2:11" x14ac:dyDescent="0.3">
      <c r="B20" s="82" t="s">
        <v>98</v>
      </c>
      <c r="C20" s="83"/>
      <c r="D20" s="83"/>
      <c r="E20" s="83"/>
      <c r="F20" s="83"/>
      <c r="G20" s="83"/>
      <c r="H20" s="83"/>
      <c r="I20" s="83"/>
      <c r="J20" s="83"/>
      <c r="K20" s="84"/>
    </row>
    <row r="21" spans="2:11" x14ac:dyDescent="0.3">
      <c r="B21" s="85" t="s">
        <v>403</v>
      </c>
      <c r="C21" s="86"/>
      <c r="D21" s="86"/>
      <c r="E21" s="86"/>
      <c r="F21" s="86"/>
      <c r="G21" s="86"/>
      <c r="H21" s="86"/>
      <c r="I21" s="86"/>
      <c r="J21" s="86"/>
      <c r="K21" s="87"/>
    </row>
    <row r="22" spans="2:11" x14ac:dyDescent="0.3">
      <c r="B22" s="85"/>
      <c r="C22" s="86"/>
      <c r="D22" s="86"/>
      <c r="E22" s="86"/>
      <c r="F22" s="86"/>
      <c r="G22" s="86"/>
      <c r="H22" s="86"/>
      <c r="I22" s="86"/>
      <c r="J22" s="86"/>
      <c r="K22" s="87"/>
    </row>
    <row r="23" spans="2:11" x14ac:dyDescent="0.3">
      <c r="B23" s="85"/>
      <c r="C23" s="86"/>
      <c r="D23" s="86"/>
      <c r="E23" s="86"/>
      <c r="F23" s="86"/>
      <c r="G23" s="86"/>
      <c r="H23" s="86"/>
      <c r="I23" s="86"/>
      <c r="J23" s="86"/>
      <c r="K23" s="87"/>
    </row>
    <row r="24" spans="2:11" x14ac:dyDescent="0.3">
      <c r="B24" s="85"/>
      <c r="C24" s="86"/>
      <c r="D24" s="86"/>
      <c r="E24" s="86"/>
      <c r="F24" s="86"/>
      <c r="G24" s="86"/>
      <c r="H24" s="86"/>
      <c r="I24" s="86"/>
      <c r="J24" s="86"/>
      <c r="K24" s="87"/>
    </row>
    <row r="25" spans="2:11" x14ac:dyDescent="0.3">
      <c r="B25" s="6"/>
      <c r="C25" s="14"/>
      <c r="D25" s="14"/>
      <c r="E25" s="14"/>
      <c r="F25" s="14"/>
      <c r="G25" s="14"/>
      <c r="H25" s="14"/>
      <c r="I25" s="14"/>
      <c r="J25" s="14"/>
      <c r="K25" s="7"/>
    </row>
    <row r="26" spans="2:11" x14ac:dyDescent="0.3">
      <c r="B26" s="85"/>
      <c r="C26" s="86"/>
      <c r="D26" s="86"/>
      <c r="E26" s="86"/>
      <c r="F26" s="86"/>
      <c r="G26" s="86"/>
      <c r="H26" s="86"/>
      <c r="I26" s="86"/>
      <c r="J26" s="86"/>
      <c r="K26" s="87"/>
    </row>
    <row r="27" spans="2:11" ht="17.25" thickBot="1" x14ac:dyDescent="0.35">
      <c r="B27" s="89"/>
      <c r="C27" s="90"/>
      <c r="D27" s="90"/>
      <c r="E27" s="90"/>
      <c r="F27" s="90"/>
      <c r="G27" s="90"/>
      <c r="H27" s="90"/>
      <c r="I27" s="90"/>
      <c r="J27" s="90"/>
      <c r="K27" s="91"/>
    </row>
    <row r="28" spans="2:11" x14ac:dyDescent="0.3">
      <c r="B28" s="3"/>
      <c r="C28" s="3"/>
      <c r="D28" s="3"/>
      <c r="E28" s="3"/>
      <c r="F28" s="3"/>
      <c r="G28" s="3"/>
      <c r="H28" s="3"/>
      <c r="I28" s="3"/>
      <c r="J28" s="94"/>
      <c r="K28" s="94"/>
    </row>
    <row r="29" spans="2:11" x14ac:dyDescent="0.3">
      <c r="B29" s="3"/>
      <c r="C29" s="3"/>
      <c r="D29" s="3"/>
      <c r="E29" s="3"/>
      <c r="F29" s="3"/>
      <c r="G29" s="3"/>
      <c r="H29" s="3"/>
      <c r="I29" s="3"/>
      <c r="J29" s="94"/>
      <c r="K29" s="94"/>
    </row>
    <row r="30" spans="2:11" x14ac:dyDescent="0.3">
      <c r="B30" s="3"/>
      <c r="C30" s="3"/>
      <c r="D30" s="3"/>
      <c r="E30" s="3"/>
      <c r="F30" s="3"/>
      <c r="G30" s="3"/>
      <c r="H30" s="3"/>
      <c r="I30" s="3"/>
      <c r="J30" s="94"/>
      <c r="K30" s="94"/>
    </row>
    <row r="1048564" spans="2:11" x14ac:dyDescent="0.3">
      <c r="C1048564" s="92"/>
      <c r="D1048564" s="93"/>
      <c r="E1048564" s="93"/>
      <c r="F1048564" s="93"/>
      <c r="G1048564" s="93"/>
      <c r="H1048564" s="93"/>
      <c r="I1048564" s="93"/>
      <c r="J1048564" t="s">
        <v>0</v>
      </c>
    </row>
    <row r="1048575" spans="2:11" ht="17.25" thickBot="1" x14ac:dyDescent="0.35"/>
    <row r="1048576" spans="2:11" x14ac:dyDescent="0.3">
      <c r="B1048576" s="88" t="s">
        <v>98</v>
      </c>
      <c r="C1048576" s="88"/>
      <c r="D1048576" s="88"/>
      <c r="E1048576" s="88"/>
      <c r="F1048576" s="88"/>
      <c r="G1048576" s="88"/>
      <c r="H1048576" s="88"/>
      <c r="I1048576" s="88"/>
      <c r="J1048576" s="88"/>
      <c r="K1048576" s="88"/>
    </row>
  </sheetData>
  <mergeCells count="35">
    <mergeCell ref="J28:K28"/>
    <mergeCell ref="J29:K29"/>
    <mergeCell ref="J30:K30"/>
    <mergeCell ref="C1048564:I1048564"/>
    <mergeCell ref="B1048576:K1048576"/>
    <mergeCell ref="B21:K21"/>
    <mergeCell ref="B22:K22"/>
    <mergeCell ref="B23:K23"/>
    <mergeCell ref="B24:K24"/>
    <mergeCell ref="B26:K26"/>
    <mergeCell ref="B27:K27"/>
    <mergeCell ref="J15:K15"/>
    <mergeCell ref="J16:K16"/>
    <mergeCell ref="J17:K17"/>
    <mergeCell ref="J18:K18"/>
    <mergeCell ref="J19:K19"/>
    <mergeCell ref="B20:K20"/>
    <mergeCell ref="J9:K9"/>
    <mergeCell ref="J10:K10"/>
    <mergeCell ref="J11:K11"/>
    <mergeCell ref="J12:K12"/>
    <mergeCell ref="J13:K13"/>
    <mergeCell ref="J14:K14"/>
    <mergeCell ref="B6:C6"/>
    <mergeCell ref="D6:I6"/>
    <mergeCell ref="B7:C7"/>
    <mergeCell ref="D7:I7"/>
    <mergeCell ref="B8:C8"/>
    <mergeCell ref="D8:K8"/>
    <mergeCell ref="B3:K3"/>
    <mergeCell ref="B4:C4"/>
    <mergeCell ref="D4:I4"/>
    <mergeCell ref="J4:K4"/>
    <mergeCell ref="B5:C5"/>
    <mergeCell ref="D5:I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7055C-BE08-421B-8B77-20907096623C}">
  <dimension ref="B2:K29"/>
  <sheetViews>
    <sheetView zoomScale="70" zoomScaleNormal="70" workbookViewId="0">
      <selection activeCell="F10" sqref="F10:F20"/>
    </sheetView>
  </sheetViews>
  <sheetFormatPr defaultRowHeight="16.5" x14ac:dyDescent="0.3"/>
  <cols>
    <col min="2" max="3" width="9.25" bestFit="1" customWidth="1"/>
    <col min="4" max="4" width="14.37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0.375" customWidth="1"/>
  </cols>
  <sheetData>
    <row r="2" spans="2:11" ht="17.25" thickBot="1" x14ac:dyDescent="0.35"/>
    <row r="3" spans="2:11" ht="31.5" x14ac:dyDescent="0.3">
      <c r="B3" s="108" t="s">
        <v>1</v>
      </c>
      <c r="C3" s="109"/>
      <c r="D3" s="109"/>
      <c r="E3" s="109"/>
      <c r="F3" s="109"/>
      <c r="G3" s="109"/>
      <c r="H3" s="109"/>
      <c r="I3" s="109"/>
      <c r="J3" s="109"/>
      <c r="K3" s="110"/>
    </row>
    <row r="4" spans="2:11" x14ac:dyDescent="0.3">
      <c r="B4" s="99" t="s">
        <v>2</v>
      </c>
      <c r="C4" s="100"/>
      <c r="D4" s="95" t="s">
        <v>23</v>
      </c>
      <c r="E4" s="101"/>
      <c r="F4" s="101"/>
      <c r="G4" s="101"/>
      <c r="H4" s="101"/>
      <c r="I4" s="102"/>
      <c r="J4" s="95"/>
      <c r="K4" s="96"/>
    </row>
    <row r="5" spans="2:11" x14ac:dyDescent="0.3">
      <c r="B5" s="99" t="s">
        <v>10</v>
      </c>
      <c r="C5" s="100"/>
      <c r="D5" s="95" t="s">
        <v>48</v>
      </c>
      <c r="E5" s="101"/>
      <c r="F5" s="101"/>
      <c r="G5" s="101"/>
      <c r="H5" s="101"/>
      <c r="I5" s="102"/>
      <c r="J5" s="2" t="s">
        <v>7</v>
      </c>
      <c r="K5" s="36" t="s">
        <v>19</v>
      </c>
    </row>
    <row r="6" spans="2:11" x14ac:dyDescent="0.3">
      <c r="B6" s="99" t="s">
        <v>3</v>
      </c>
      <c r="C6" s="100"/>
      <c r="D6" s="95" t="s">
        <v>20</v>
      </c>
      <c r="E6" s="101"/>
      <c r="F6" s="101"/>
      <c r="G6" s="101"/>
      <c r="H6" s="101"/>
      <c r="I6" s="102"/>
      <c r="J6" s="2" t="s">
        <v>8</v>
      </c>
      <c r="K6" s="36" t="s">
        <v>110</v>
      </c>
    </row>
    <row r="7" spans="2:11" x14ac:dyDescent="0.3">
      <c r="B7" s="99" t="s">
        <v>4</v>
      </c>
      <c r="C7" s="100"/>
      <c r="D7" s="95" t="s">
        <v>143</v>
      </c>
      <c r="E7" s="101"/>
      <c r="F7" s="101"/>
      <c r="G7" s="101"/>
      <c r="H7" s="101"/>
      <c r="I7" s="102"/>
      <c r="J7" s="2" t="s">
        <v>9</v>
      </c>
      <c r="K7" s="36"/>
    </row>
    <row r="8" spans="2:11" ht="17.25" thickBot="1" x14ac:dyDescent="0.35">
      <c r="B8" s="103" t="s">
        <v>5</v>
      </c>
      <c r="C8" s="104"/>
      <c r="D8" s="105" t="s">
        <v>39</v>
      </c>
      <c r="E8" s="106"/>
      <c r="F8" s="106"/>
      <c r="G8" s="106"/>
      <c r="H8" s="106"/>
      <c r="I8" s="106"/>
      <c r="J8" s="106"/>
      <c r="K8" s="107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111" t="s">
        <v>17</v>
      </c>
      <c r="K9" s="112"/>
    </row>
    <row r="10" spans="2:11" x14ac:dyDescent="0.3">
      <c r="B10" s="48" t="s">
        <v>219</v>
      </c>
      <c r="C10" s="1" t="str">
        <f>VLOOKUP(B10,컬럼페이지!$B$17:$I$127,4,0)</f>
        <v>일정번호</v>
      </c>
      <c r="D10" s="1" t="str">
        <f>VLOOKUP(B10,컬럼페이지!$B$17:$I$127,5,0)</f>
        <v>GP_NUM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95" t="str">
        <f>VLOOKUP(B10,컬럼페이지!$B$17:$I$127,8,0)</f>
        <v>대표영문(1)+YYYYMMDD+001</v>
      </c>
      <c r="K10" s="96"/>
    </row>
    <row r="11" spans="2:11" x14ac:dyDescent="0.3">
      <c r="B11" s="48" t="s">
        <v>220</v>
      </c>
      <c r="C11" s="1" t="str">
        <f>VLOOKUP(B11,컬럼페이지!$B$17:$I$127,4,0)</f>
        <v>일정명</v>
      </c>
      <c r="D11" s="1" t="str">
        <f>VLOOKUP(B11,컬럼페이지!$B$17:$I$127,5,0)</f>
        <v>GP_SUBJECT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49"/>
      <c r="H11" s="1"/>
      <c r="I11" s="1" t="s">
        <v>37</v>
      </c>
      <c r="J11" s="95" t="str">
        <f>VLOOKUP(B11,컬럼페이지!$B$17:$I$127,8,0)</f>
        <v>한글+영문 200BYTE</v>
      </c>
      <c r="K11" s="96"/>
    </row>
    <row r="12" spans="2:11" x14ac:dyDescent="0.3">
      <c r="B12" s="48" t="s">
        <v>221</v>
      </c>
      <c r="C12" s="1" t="str">
        <f>VLOOKUP(B12,컬럼페이지!$B$17:$I$127,4,0)</f>
        <v>사원명</v>
      </c>
      <c r="D12" s="1" t="str">
        <f>VLOOKUP(B12,컬럼페이지!$B$17:$I$127,5,0)</f>
        <v>GE_NAME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</v>
      </c>
      <c r="G12" s="49"/>
      <c r="H12" s="1"/>
      <c r="I12" s="1" t="s">
        <v>37</v>
      </c>
      <c r="J12" s="95" t="str">
        <f>VLOOKUP(B12,컬럼페이지!$B$17:$I$127,8,0)</f>
        <v>한글, 영문</v>
      </c>
      <c r="K12" s="96"/>
    </row>
    <row r="13" spans="2:11" x14ac:dyDescent="0.3">
      <c r="B13" s="48" t="s">
        <v>222</v>
      </c>
      <c r="C13" s="1" t="str">
        <f>VLOOKUP(B13,컬럼페이지!$B$17:$I$127,4,0)</f>
        <v>참여인원</v>
      </c>
      <c r="D13" s="1" t="str">
        <f>VLOOKUP(B13,컬럼페이지!$B$17:$I$127,5,0)</f>
        <v>GP_PEOPLE</v>
      </c>
      <c r="E13" s="1" t="str">
        <f>VLOOKUP(B13,컬럼페이지!$B$17:$I$127,6,0)</f>
        <v>NUMBER</v>
      </c>
      <c r="F13" s="1" t="str">
        <f>IF(VLOOKUP(B13,컬럼페이지!$B$17:$I$127,7,0) = "", "", VLOOKUP(B13,컬럼페이지!$B$17:$I$127,7,0))</f>
        <v/>
      </c>
      <c r="G13" s="1"/>
      <c r="H13" s="1"/>
      <c r="I13" s="1"/>
      <c r="J13" s="95" t="str">
        <f>VLOOKUP(B13,컬럼페이지!$B$17:$I$127,8,0)</f>
        <v>숫자</v>
      </c>
      <c r="K13" s="96"/>
    </row>
    <row r="14" spans="2:11" x14ac:dyDescent="0.3">
      <c r="B14" s="48" t="s">
        <v>223</v>
      </c>
      <c r="C14" s="1" t="str">
        <f>VLOOKUP(B14,컬럼페이지!$B$17:$I$127,4,0)</f>
        <v>일정내용</v>
      </c>
      <c r="D14" s="1" t="str">
        <f>VLOOKUP(B14,컬럼페이지!$B$17:$I$127,5,0)</f>
        <v>GP_MEMO</v>
      </c>
      <c r="E14" s="1" t="str">
        <f>VLOOKUP(B14,컬럼페이지!$B$17:$I$127,6,0)</f>
        <v>VARCHAR2</v>
      </c>
      <c r="F14" s="1">
        <f>IF(VLOOKUP(B14,컬럼페이지!$B$17:$I$127,7,0) = "", "", VLOOKUP(B14,컬럼페이지!$B$17:$I$127,7,0))</f>
        <v>2000</v>
      </c>
      <c r="G14" s="1"/>
      <c r="H14" s="1"/>
      <c r="I14" s="1"/>
      <c r="J14" s="95" t="str">
        <f>VLOOKUP(B14,컬럼페이지!$B$17:$I$127,8,0)</f>
        <v>한글+영문 2000BYTE</v>
      </c>
      <c r="K14" s="96"/>
    </row>
    <row r="15" spans="2:11" x14ac:dyDescent="0.3">
      <c r="B15" s="48" t="s">
        <v>224</v>
      </c>
      <c r="C15" s="1" t="str">
        <f>VLOOKUP(B15,컬럼페이지!$B$17:$I$127,4,0)</f>
        <v>일정장소</v>
      </c>
      <c r="D15" s="1" t="str">
        <f>VLOOKUP(B15,컬럼페이지!$B$17:$I$127,5,0)</f>
        <v>GP_LOCATION</v>
      </c>
      <c r="E15" s="1" t="str">
        <f>VLOOKUP(B15,컬럼페이지!$B$17:$I$127,6,0)</f>
        <v>VARCHAR2</v>
      </c>
      <c r="F15" s="1">
        <f>IF(VLOOKUP(B15,컬럼페이지!$B$17:$I$127,7,0) = "", "", VLOOKUP(B15,컬럼페이지!$B$17:$I$127,7,0))</f>
        <v>300</v>
      </c>
      <c r="G15" s="1"/>
      <c r="H15" s="1"/>
      <c r="I15" s="1"/>
      <c r="J15" s="95" t="str">
        <f>VLOOKUP(B15,컬럼페이지!$B$17:$I$127,8,0)</f>
        <v>한글 주소</v>
      </c>
      <c r="K15" s="96"/>
    </row>
    <row r="16" spans="2:11" x14ac:dyDescent="0.3">
      <c r="B16" s="48" t="s">
        <v>225</v>
      </c>
      <c r="C16" s="1" t="str">
        <f>VLOOKUP(B16,컬럼페이지!$B$17:$I$127,4,0)</f>
        <v>시작일자</v>
      </c>
      <c r="D16" s="1" t="str">
        <f>VLOOKUP(B16,컬럼페이지!$B$17:$I$127,5,0)</f>
        <v>GP_START</v>
      </c>
      <c r="E16" s="1" t="str">
        <f>VLOOKUP(B16,컬럼페이지!$B$17:$I$127,6,0)</f>
        <v>DATE</v>
      </c>
      <c r="F16" s="1" t="str">
        <f>IF(VLOOKUP(B16,컬럼페이지!$B$17:$I$127,7,0) = "", "", VLOOKUP(B16,컬럼페이지!$B$17:$I$127,7,0))</f>
        <v/>
      </c>
      <c r="G16" s="1"/>
      <c r="H16" s="1"/>
      <c r="I16" s="1"/>
      <c r="J16" s="95" t="str">
        <f>VLOOKUP(B16,컬럼페이지!$B$17:$I$127,8,0)</f>
        <v>YYYY-MM-DD</v>
      </c>
      <c r="K16" s="96"/>
    </row>
    <row r="17" spans="2:11" x14ac:dyDescent="0.3">
      <c r="B17" s="48" t="s">
        <v>226</v>
      </c>
      <c r="C17" s="1" t="str">
        <f>VLOOKUP(B17,컬럼페이지!$B$17:$I$127,4,0)</f>
        <v>종료일자</v>
      </c>
      <c r="D17" s="1" t="str">
        <f>VLOOKUP(B17,컬럼페이지!$B$17:$I$127,5,0)</f>
        <v>GP_END</v>
      </c>
      <c r="E17" s="1" t="str">
        <f>VLOOKUP(B17,컬럼페이지!$B$17:$I$127,6,0)</f>
        <v>DATE</v>
      </c>
      <c r="F17" s="1" t="str">
        <f>IF(VLOOKUP(B17,컬럼페이지!$B$17:$I$127,7,0) = "", "", VLOOKUP(B17,컬럼페이지!$B$17:$I$127,7,0))</f>
        <v/>
      </c>
      <c r="G17" s="1"/>
      <c r="H17" s="1"/>
      <c r="I17" s="1" t="s">
        <v>37</v>
      </c>
      <c r="J17" s="95" t="str">
        <f>VLOOKUP(B17,컬럼페이지!$B$17:$I$127,8,0)</f>
        <v>YYYY-MM-DD</v>
      </c>
      <c r="K17" s="96"/>
    </row>
    <row r="18" spans="2:11" x14ac:dyDescent="0.3">
      <c r="B18" s="48" t="s">
        <v>227</v>
      </c>
      <c r="C18" s="1" t="str">
        <f>VLOOKUP(B18,컬럼페이지!$B$17:$I$127,4,0)</f>
        <v>삭제여부</v>
      </c>
      <c r="D18" s="1" t="str">
        <f>VLOOKUP(B18,컬럼페이지!$B$17:$I$127,5,0)</f>
        <v>DELETEYN</v>
      </c>
      <c r="E18" s="1" t="str">
        <f>VLOOKUP(B18,컬럼페이지!$B$17:$I$127,6,0)</f>
        <v>VARCHAR2</v>
      </c>
      <c r="F18" s="1">
        <f>IF(VLOOKUP(B18,컬럼페이지!$B$17:$I$127,7,0) = "", "", VLOOKUP(B18,컬럼페이지!$B$17:$I$127,7,0))</f>
        <v>1</v>
      </c>
      <c r="G18" s="1"/>
      <c r="H18" s="1"/>
      <c r="I18" s="1"/>
      <c r="J18" s="95" t="str">
        <f>VLOOKUP(B18,컬럼페이지!$B$17:$I$127,8,0)</f>
        <v>초기 Y(생성),N(삭제)로 생성</v>
      </c>
      <c r="K18" s="96"/>
    </row>
    <row r="19" spans="2:11" x14ac:dyDescent="0.3">
      <c r="B19" s="48" t="s">
        <v>228</v>
      </c>
      <c r="C19" s="1" t="str">
        <f>VLOOKUP(B19,컬럼페이지!$B$17:$I$127,4,0)</f>
        <v>등록일</v>
      </c>
      <c r="D19" s="1" t="str">
        <f>VLOOKUP(B19,컬럼페이지!$B$17:$I$127,5,0)</f>
        <v>INSERTDATE</v>
      </c>
      <c r="E19" s="1" t="str">
        <f>VLOOKUP(B19,컬럼페이지!$B$17:$I$127,6,0)</f>
        <v>DATE</v>
      </c>
      <c r="F19" s="1" t="str">
        <f>IF(VLOOKUP(B19,컬럼페이지!$B$17:$I$127,7,0) = "", "", VLOOKUP(B19,컬럼페이지!$B$17:$I$127,7,0))</f>
        <v/>
      </c>
      <c r="G19" s="1"/>
      <c r="H19" s="1"/>
      <c r="I19" s="1"/>
      <c r="J19" s="95" t="str">
        <f>VLOOKUP(B19,컬럼페이지!$B$17:$I$127,8,0)</f>
        <v>YYYY-MM-DD</v>
      </c>
      <c r="K19" s="96"/>
    </row>
    <row r="20" spans="2:11" ht="17.25" thickBot="1" x14ac:dyDescent="0.35">
      <c r="B20" s="50" t="s">
        <v>229</v>
      </c>
      <c r="C20" s="39" t="str">
        <f>VLOOKUP(B20,컬럼페이지!$B$17:$I$127,4,0)</f>
        <v>수정일</v>
      </c>
      <c r="D20" s="39" t="str">
        <f>VLOOKUP(B20,컬럼페이지!$B$17:$I$127,5,0)</f>
        <v>UPDATEDATE</v>
      </c>
      <c r="E20" s="39" t="str">
        <f>VLOOKUP(B20,컬럼페이지!$B$17:$I$127,6,0)</f>
        <v>DATE</v>
      </c>
      <c r="F20" s="1" t="str">
        <f>IF(VLOOKUP(B20,컬럼페이지!$B$17:$I$127,7,0) = "", "", VLOOKUP(B20,컬럼페이지!$B$17:$I$127,7,0))</f>
        <v/>
      </c>
      <c r="G20" s="39"/>
      <c r="H20" s="39"/>
      <c r="I20" s="39"/>
      <c r="J20" s="97" t="str">
        <f>VLOOKUP(B20,컬럼페이지!$B$17:$I$127,8,0)</f>
        <v>YYYY-MM-DD</v>
      </c>
      <c r="K20" s="98"/>
    </row>
    <row r="21" spans="2:11" ht="17.25" thickBot="1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2:11" x14ac:dyDescent="0.3">
      <c r="B22" s="113" t="s">
        <v>98</v>
      </c>
      <c r="C22" s="114"/>
      <c r="D22" s="114"/>
      <c r="E22" s="114"/>
      <c r="F22" s="114"/>
      <c r="G22" s="114"/>
      <c r="H22" s="114"/>
      <c r="I22" s="114"/>
      <c r="J22" s="114"/>
      <c r="K22" s="115"/>
    </row>
    <row r="23" spans="2:11" x14ac:dyDescent="0.3">
      <c r="B23" s="85" t="s">
        <v>403</v>
      </c>
      <c r="C23" s="86"/>
      <c r="D23" s="86"/>
      <c r="E23" s="86"/>
      <c r="F23" s="86"/>
      <c r="G23" s="86"/>
      <c r="H23" s="86"/>
      <c r="I23" s="86"/>
      <c r="J23" s="86"/>
      <c r="K23" s="87"/>
    </row>
    <row r="24" spans="2:11" x14ac:dyDescent="0.3">
      <c r="B24" s="85" t="s">
        <v>407</v>
      </c>
      <c r="C24" s="86"/>
      <c r="D24" s="86"/>
      <c r="E24" s="86"/>
      <c r="F24" s="86"/>
      <c r="G24" s="86"/>
      <c r="H24" s="86"/>
      <c r="I24" s="86"/>
      <c r="J24" s="86"/>
      <c r="K24" s="87"/>
    </row>
    <row r="25" spans="2:11" x14ac:dyDescent="0.3">
      <c r="B25" s="85"/>
      <c r="C25" s="86"/>
      <c r="D25" s="86"/>
      <c r="E25" s="86"/>
      <c r="F25" s="86"/>
      <c r="G25" s="86"/>
      <c r="H25" s="86"/>
      <c r="I25" s="86"/>
      <c r="J25" s="86"/>
      <c r="K25" s="87"/>
    </row>
    <row r="26" spans="2:11" x14ac:dyDescent="0.3">
      <c r="B26" s="85"/>
      <c r="C26" s="86"/>
      <c r="D26" s="86"/>
      <c r="E26" s="86"/>
      <c r="F26" s="86"/>
      <c r="G26" s="86"/>
      <c r="H26" s="86"/>
      <c r="I26" s="86"/>
      <c r="J26" s="86"/>
      <c r="K26" s="87"/>
    </row>
    <row r="27" spans="2:11" x14ac:dyDescent="0.3">
      <c r="B27" s="85"/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ht="17.25" thickBot="1" x14ac:dyDescent="0.35">
      <c r="B29" s="89"/>
      <c r="C29" s="90"/>
      <c r="D29" s="90"/>
      <c r="E29" s="90"/>
      <c r="F29" s="90"/>
      <c r="G29" s="90"/>
      <c r="H29" s="90"/>
      <c r="I29" s="90"/>
      <c r="J29" s="90"/>
      <c r="K29" s="91"/>
    </row>
  </sheetData>
  <mergeCells count="32">
    <mergeCell ref="B26:K26"/>
    <mergeCell ref="B27:K27"/>
    <mergeCell ref="B28:K28"/>
    <mergeCell ref="B8:C8"/>
    <mergeCell ref="D8:K8"/>
    <mergeCell ref="J9:K9"/>
    <mergeCell ref="J10:K10"/>
    <mergeCell ref="J11:K11"/>
    <mergeCell ref="J4:K4"/>
    <mergeCell ref="D6:I6"/>
    <mergeCell ref="B7:C7"/>
    <mergeCell ref="D7:I7"/>
    <mergeCell ref="B4:C4"/>
    <mergeCell ref="D4:I4"/>
    <mergeCell ref="B5:C5"/>
    <mergeCell ref="D5:I5"/>
    <mergeCell ref="B3:K3"/>
    <mergeCell ref="B29:K29"/>
    <mergeCell ref="J12:K12"/>
    <mergeCell ref="B22:K22"/>
    <mergeCell ref="B23:K23"/>
    <mergeCell ref="B24:K24"/>
    <mergeCell ref="B25:K25"/>
    <mergeCell ref="J18:K18"/>
    <mergeCell ref="J13:K13"/>
    <mergeCell ref="J14:K14"/>
    <mergeCell ref="J15:K15"/>
    <mergeCell ref="J16:K16"/>
    <mergeCell ref="J17:K17"/>
    <mergeCell ref="J19:K19"/>
    <mergeCell ref="J20:K20"/>
    <mergeCell ref="B6:C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D9DF-DC05-4000-B010-1EB327BA0DA2}">
  <dimension ref="B2:K29"/>
  <sheetViews>
    <sheetView zoomScale="70" zoomScaleNormal="70" workbookViewId="0">
      <selection activeCell="F10" sqref="F10:F20"/>
    </sheetView>
  </sheetViews>
  <sheetFormatPr defaultRowHeight="16.5" x14ac:dyDescent="0.3"/>
  <cols>
    <col min="2" max="2" width="9.25" bestFit="1" customWidth="1"/>
    <col min="3" max="3" width="13" bestFit="1" customWidth="1"/>
    <col min="4" max="4" width="16.37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3.5" customWidth="1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119</v>
      </c>
    </row>
    <row r="7" spans="2:11" x14ac:dyDescent="0.3">
      <c r="B7" s="66" t="s">
        <v>4</v>
      </c>
      <c r="C7" s="67"/>
      <c r="D7" s="68" t="s">
        <v>144</v>
      </c>
      <c r="E7" s="68"/>
      <c r="F7" s="68"/>
      <c r="G7" s="68"/>
      <c r="H7" s="68"/>
      <c r="I7" s="68"/>
      <c r="J7" s="2" t="s">
        <v>9</v>
      </c>
      <c r="K7" s="36"/>
    </row>
    <row r="8" spans="2:11" ht="17.25" thickBot="1" x14ac:dyDescent="0.35">
      <c r="B8" s="78" t="s">
        <v>5</v>
      </c>
      <c r="C8" s="79"/>
      <c r="D8" s="80" t="s">
        <v>120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8" t="s">
        <v>230</v>
      </c>
      <c r="C10" s="1" t="str">
        <f>VLOOKUP(B10,컬럼페이지!$B$17:$I$127,4,0)</f>
        <v>프로젝트번호</v>
      </c>
      <c r="D10" s="1" t="str">
        <f>VLOOKUP(B10,컬럼페이지!$B$17:$I$127,5,0)</f>
        <v>GP_NUM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68" t="str">
        <f>VLOOKUP(B10,컬럼페이지!$B$17:$I$127,8,0)</f>
        <v>대표영문(1)+YYYYMMDD+001</v>
      </c>
      <c r="K10" s="69"/>
    </row>
    <row r="11" spans="2:11" x14ac:dyDescent="0.3">
      <c r="B11" s="48" t="s">
        <v>231</v>
      </c>
      <c r="C11" s="1" t="str">
        <f>VLOOKUP(B11,컬럼페이지!$B$17:$I$127,4,0)</f>
        <v>프로젝트명</v>
      </c>
      <c r="D11" s="1" t="str">
        <f>VLOOKUP(B11,컬럼페이지!$B$17:$I$127,5,0)</f>
        <v>GP_NAME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1"/>
      <c r="H11" s="1"/>
      <c r="I11" s="1" t="s">
        <v>37</v>
      </c>
      <c r="J11" s="68" t="str">
        <f>VLOOKUP(B11,컬럼페이지!$B$17:$I$127,8,0)</f>
        <v>한글+영문 200BYTE</v>
      </c>
      <c r="K11" s="69"/>
    </row>
    <row r="12" spans="2:11" x14ac:dyDescent="0.3">
      <c r="B12" s="48" t="s">
        <v>232</v>
      </c>
      <c r="C12" s="1" t="str">
        <f>VLOOKUP(B12,컬럼페이지!$B$17:$I$127,4,0)</f>
        <v>프로젝트내용</v>
      </c>
      <c r="D12" s="1" t="str">
        <f>VLOOKUP(B12,컬럼페이지!$B$17:$I$127,5,0)</f>
        <v>GP_MEMO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2000</v>
      </c>
      <c r="G12" s="49"/>
      <c r="H12" s="1"/>
      <c r="I12" s="1"/>
      <c r="J12" s="68" t="str">
        <f>VLOOKUP(B12,컬럼페이지!$B$17:$I$127,8,0)</f>
        <v>한글+영문 2000BYTE</v>
      </c>
      <c r="K12" s="69"/>
    </row>
    <row r="13" spans="2:11" x14ac:dyDescent="0.3">
      <c r="B13" s="48" t="s">
        <v>233</v>
      </c>
      <c r="C13" s="1" t="str">
        <f>VLOOKUP(B13,컬럼페이지!$B$17:$I$127,4,0)</f>
        <v>사원명</v>
      </c>
      <c r="D13" s="1" t="str">
        <f>VLOOKUP(B13,컬럼페이지!$B$17:$I$127,5,0)</f>
        <v>GE_NAME</v>
      </c>
      <c r="E13" s="1" t="str">
        <f>VLOOKUP(B13,컬럼페이지!$B$17:$I$127,6,0)</f>
        <v>VARCHAR2</v>
      </c>
      <c r="F13" s="1">
        <f>IF(VLOOKUP(B13,컬럼페이지!$B$17:$I$127,7,0) = "", "", VLOOKUP(B13,컬럼페이지!$B$17:$I$127,7,0))</f>
        <v>200</v>
      </c>
      <c r="G13" s="1"/>
      <c r="H13" s="1"/>
      <c r="I13" s="1" t="s">
        <v>37</v>
      </c>
      <c r="J13" s="68" t="str">
        <f>VLOOKUP(B13,컬럼페이지!$B$17:$I$127,8,0)</f>
        <v>한글, 영문</v>
      </c>
      <c r="K13" s="69"/>
    </row>
    <row r="14" spans="2:11" x14ac:dyDescent="0.3">
      <c r="B14" s="48" t="s">
        <v>234</v>
      </c>
      <c r="C14" s="1" t="str">
        <f>VLOOKUP(B14,컬럼페이지!$B$17:$I$127,4,0)</f>
        <v>고객명</v>
      </c>
      <c r="D14" s="1" t="str">
        <f>VLOOKUP(B14,컬럼페이지!$B$17:$I$127,5,0)</f>
        <v>GP_CLIENT</v>
      </c>
      <c r="E14" s="1" t="str">
        <f>VLOOKUP(B14,컬럼페이지!$B$17:$I$127,6,0)</f>
        <v>VARCHAR2</v>
      </c>
      <c r="F14" s="1">
        <f>IF(VLOOKUP(B14,컬럼페이지!$B$17:$I$127,7,0) = "", "", VLOOKUP(B14,컬럼페이지!$B$17:$I$127,7,0))</f>
        <v>200</v>
      </c>
      <c r="G14" s="1"/>
      <c r="H14" s="1"/>
      <c r="I14" s="1"/>
      <c r="J14" s="68" t="str">
        <f>VLOOKUP(B14,컬럼페이지!$B$17:$I$127,8,0)</f>
        <v>한글, 영문</v>
      </c>
      <c r="K14" s="69"/>
    </row>
    <row r="15" spans="2:11" x14ac:dyDescent="0.3">
      <c r="B15" s="48" t="s">
        <v>235</v>
      </c>
      <c r="C15" s="1" t="str">
        <f>VLOOKUP(B15,컬럼페이지!$B$17:$I$127,4,0)</f>
        <v>관리자</v>
      </c>
      <c r="D15" s="1" t="str">
        <f>VLOOKUP(B15,컬럼페이지!$B$17:$I$127,5,0)</f>
        <v>GP_MANAGER</v>
      </c>
      <c r="E15" s="1" t="str">
        <f>VLOOKUP(B15,컬럼페이지!$B$17:$I$127,6,0)</f>
        <v>VARCHAR2</v>
      </c>
      <c r="F15" s="1">
        <f>IF(VLOOKUP(B15,컬럼페이지!$B$17:$I$127,7,0) = "", "", VLOOKUP(B15,컬럼페이지!$B$17:$I$127,7,0))</f>
        <v>200</v>
      </c>
      <c r="G15" s="1"/>
      <c r="H15" s="1"/>
      <c r="I15" s="1"/>
      <c r="J15" s="68" t="str">
        <f>VLOOKUP(B15,컬럼페이지!$B$17:$I$127,8,0)</f>
        <v>한글, 영문</v>
      </c>
      <c r="K15" s="69"/>
    </row>
    <row r="16" spans="2:11" x14ac:dyDescent="0.3">
      <c r="B16" s="48" t="s">
        <v>236</v>
      </c>
      <c r="C16" s="1" t="str">
        <f>VLOOKUP(B16,컬럼페이지!$B$17:$I$127,4,0)</f>
        <v>시작일자</v>
      </c>
      <c r="D16" s="1" t="str">
        <f>VLOOKUP(B16,컬럼페이지!$B$17:$I$127,5,0)</f>
        <v>GP_START</v>
      </c>
      <c r="E16" s="1" t="str">
        <f>VLOOKUP(B16,컬럼페이지!$B$17:$I$127,6,0)</f>
        <v>DATE</v>
      </c>
      <c r="F16" s="1" t="str">
        <f>IF(VLOOKUP(B16,컬럼페이지!$B$17:$I$127,7,0) = "", "", VLOOKUP(B16,컬럼페이지!$B$17:$I$127,7,0))</f>
        <v/>
      </c>
      <c r="G16" s="1"/>
      <c r="H16" s="1"/>
      <c r="I16" s="1"/>
      <c r="J16" s="68" t="str">
        <f>VLOOKUP(B16,컬럼페이지!$B$17:$I$127,8,0)</f>
        <v>YYYY-MM-DD</v>
      </c>
      <c r="K16" s="69"/>
    </row>
    <row r="17" spans="2:11" x14ac:dyDescent="0.3">
      <c r="B17" s="48" t="s">
        <v>237</v>
      </c>
      <c r="C17" s="1" t="str">
        <f>VLOOKUP(B17,컬럼페이지!$B$17:$I$127,4,0)</f>
        <v>종료일자</v>
      </c>
      <c r="D17" s="1" t="str">
        <f>VLOOKUP(B17,컬럼페이지!$B$17:$I$127,5,0)</f>
        <v>GP_END</v>
      </c>
      <c r="E17" s="1" t="str">
        <f>VLOOKUP(B17,컬럼페이지!$B$17:$I$127,6,0)</f>
        <v>DATE</v>
      </c>
      <c r="F17" s="1" t="str">
        <f>IF(VLOOKUP(B17,컬럼페이지!$B$17:$I$127,7,0) = "", "", VLOOKUP(B17,컬럼페이지!$B$17:$I$127,7,0))</f>
        <v/>
      </c>
      <c r="G17" s="1"/>
      <c r="H17" s="1"/>
      <c r="I17" s="1"/>
      <c r="J17" s="68" t="str">
        <f>VLOOKUP(B17,컬럼페이지!$B$17:$I$127,8,0)</f>
        <v>YYYY-MM-DD</v>
      </c>
      <c r="K17" s="69"/>
    </row>
    <row r="18" spans="2:11" x14ac:dyDescent="0.3">
      <c r="B18" s="48" t="s">
        <v>238</v>
      </c>
      <c r="C18" s="1" t="str">
        <f>VLOOKUP(B18,컬럼페이지!$B$17:$I$127,4,0)</f>
        <v>삭제여부</v>
      </c>
      <c r="D18" s="1" t="str">
        <f>VLOOKUP(B18,컬럼페이지!$B$17:$I$127,5,0)</f>
        <v>DELETEYN</v>
      </c>
      <c r="E18" s="1" t="str">
        <f>VLOOKUP(B18,컬럼페이지!$B$17:$I$127,6,0)</f>
        <v>VARCHAR2</v>
      </c>
      <c r="F18" s="1">
        <f>IF(VLOOKUP(B18,컬럼페이지!$B$17:$I$127,7,0) = "", "", VLOOKUP(B18,컬럼페이지!$B$17:$I$127,7,0))</f>
        <v>1</v>
      </c>
      <c r="G18" s="1"/>
      <c r="H18" s="1"/>
      <c r="I18" s="1" t="s">
        <v>37</v>
      </c>
      <c r="J18" s="68" t="str">
        <f>VLOOKUP(B18,컬럼페이지!$B$17:$I$127,8,0)</f>
        <v>초기 Y(생성),N(삭제)로 생성</v>
      </c>
      <c r="K18" s="69"/>
    </row>
    <row r="19" spans="2:11" x14ac:dyDescent="0.3">
      <c r="B19" s="48" t="s">
        <v>239</v>
      </c>
      <c r="C19" s="1" t="str">
        <f>VLOOKUP(B19,컬럼페이지!$B$17:$I$127,4,0)</f>
        <v>등록일</v>
      </c>
      <c r="D19" s="1" t="str">
        <f>VLOOKUP(B19,컬럼페이지!$B$17:$I$127,5,0)</f>
        <v>INSERTDATE</v>
      </c>
      <c r="E19" s="1" t="str">
        <f>VLOOKUP(B19,컬럼페이지!$B$17:$I$127,6,0)</f>
        <v>DATE</v>
      </c>
      <c r="F19" s="1" t="str">
        <f>IF(VLOOKUP(B19,컬럼페이지!$B$17:$I$127,7,0) = "", "", VLOOKUP(B19,컬럼페이지!$B$17:$I$127,7,0))</f>
        <v/>
      </c>
      <c r="G19" s="1"/>
      <c r="H19" s="1"/>
      <c r="I19" s="1"/>
      <c r="J19" s="68" t="str">
        <f>VLOOKUP(B19,컬럼페이지!$B$17:$I$127,8,0)</f>
        <v>YYYY-MM-DD</v>
      </c>
      <c r="K19" s="69"/>
    </row>
    <row r="20" spans="2:11" ht="17.25" thickBot="1" x14ac:dyDescent="0.35">
      <c r="B20" s="50" t="s">
        <v>240</v>
      </c>
      <c r="C20" s="39" t="str">
        <f>VLOOKUP(B20,컬럼페이지!$B$17:$I$127,4,0)</f>
        <v>수정일</v>
      </c>
      <c r="D20" s="39" t="str">
        <f>VLOOKUP(B20,컬럼페이지!$B$17:$I$127,5,0)</f>
        <v>UPDATEDATE</v>
      </c>
      <c r="E20" s="39" t="str">
        <f>VLOOKUP(B20,컬럼페이지!$B$17:$I$127,6,0)</f>
        <v>DATE</v>
      </c>
      <c r="F20" s="1" t="str">
        <f>IF(VLOOKUP(B20,컬럼페이지!$B$17:$I$127,7,0) = "", "", VLOOKUP(B20,컬럼페이지!$B$17:$I$127,7,0))</f>
        <v/>
      </c>
      <c r="G20" s="39"/>
      <c r="H20" s="39"/>
      <c r="I20" s="39"/>
      <c r="J20" s="76" t="str">
        <f>VLOOKUP(B20,컬럼페이지!$B$17:$I$127,8,0)</f>
        <v>YYYY-MM-DD</v>
      </c>
      <c r="K20" s="77"/>
    </row>
    <row r="21" spans="2:11" ht="17.25" thickBot="1" x14ac:dyDescent="0.35">
      <c r="B21" s="3"/>
      <c r="C21" s="3"/>
      <c r="D21" s="3"/>
      <c r="E21" s="3"/>
      <c r="F21" s="3"/>
      <c r="G21" s="3"/>
      <c r="H21" s="3"/>
      <c r="I21" s="3"/>
      <c r="J21" s="94"/>
      <c r="K21" s="94"/>
    </row>
    <row r="22" spans="2:11" x14ac:dyDescent="0.3">
      <c r="B22" s="113" t="s">
        <v>98</v>
      </c>
      <c r="C22" s="114"/>
      <c r="D22" s="114"/>
      <c r="E22" s="114"/>
      <c r="F22" s="114"/>
      <c r="G22" s="114"/>
      <c r="H22" s="114"/>
      <c r="I22" s="114"/>
      <c r="J22" s="114"/>
      <c r="K22" s="115"/>
    </row>
    <row r="23" spans="2:11" x14ac:dyDescent="0.3">
      <c r="B23" s="85" t="s">
        <v>403</v>
      </c>
      <c r="C23" s="86"/>
      <c r="D23" s="86"/>
      <c r="E23" s="86"/>
      <c r="F23" s="86"/>
      <c r="G23" s="86"/>
      <c r="H23" s="86"/>
      <c r="I23" s="86"/>
      <c r="J23" s="86"/>
      <c r="K23" s="87"/>
    </row>
    <row r="24" spans="2:11" x14ac:dyDescent="0.3">
      <c r="B24" s="85" t="s">
        <v>408</v>
      </c>
      <c r="C24" s="86"/>
      <c r="D24" s="86"/>
      <c r="E24" s="86"/>
      <c r="F24" s="86"/>
      <c r="G24" s="86"/>
      <c r="H24" s="86"/>
      <c r="I24" s="86"/>
      <c r="J24" s="86"/>
      <c r="K24" s="87"/>
    </row>
    <row r="25" spans="2:11" x14ac:dyDescent="0.3">
      <c r="B25" s="85"/>
      <c r="C25" s="86"/>
      <c r="D25" s="86"/>
      <c r="E25" s="86"/>
      <c r="F25" s="86"/>
      <c r="G25" s="86"/>
      <c r="H25" s="86"/>
      <c r="I25" s="86"/>
      <c r="J25" s="86"/>
      <c r="K25" s="87"/>
    </row>
    <row r="26" spans="2:11" x14ac:dyDescent="0.3">
      <c r="B26" s="85"/>
      <c r="C26" s="86"/>
      <c r="D26" s="86"/>
      <c r="E26" s="86"/>
      <c r="F26" s="86"/>
      <c r="G26" s="86"/>
      <c r="H26" s="86"/>
      <c r="I26" s="86"/>
      <c r="J26" s="86"/>
      <c r="K26" s="87"/>
    </row>
    <row r="27" spans="2:11" x14ac:dyDescent="0.3">
      <c r="B27" s="85"/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ht="17.25" thickBot="1" x14ac:dyDescent="0.35">
      <c r="B29" s="89"/>
      <c r="C29" s="90"/>
      <c r="D29" s="90"/>
      <c r="E29" s="90"/>
      <c r="F29" s="90"/>
      <c r="G29" s="90"/>
      <c r="H29" s="90"/>
      <c r="I29" s="90"/>
      <c r="J29" s="90"/>
      <c r="K29" s="91"/>
    </row>
  </sheetData>
  <mergeCells count="33">
    <mergeCell ref="B24:K24"/>
    <mergeCell ref="B25:K25"/>
    <mergeCell ref="B26:K26"/>
    <mergeCell ref="B27:K27"/>
    <mergeCell ref="B28:K28"/>
    <mergeCell ref="J9:K9"/>
    <mergeCell ref="J10:K10"/>
    <mergeCell ref="J12:K12"/>
    <mergeCell ref="J13:K13"/>
    <mergeCell ref="B29:K29"/>
    <mergeCell ref="J11:K11"/>
    <mergeCell ref="J14:K14"/>
    <mergeCell ref="J17:K17"/>
    <mergeCell ref="J18:K18"/>
    <mergeCell ref="J19:K19"/>
    <mergeCell ref="J15:K15"/>
    <mergeCell ref="J20:K20"/>
    <mergeCell ref="J21:K21"/>
    <mergeCell ref="B22:K22"/>
    <mergeCell ref="B23:K23"/>
    <mergeCell ref="J16:K16"/>
    <mergeCell ref="B3:K3"/>
    <mergeCell ref="B4:C4"/>
    <mergeCell ref="D4:I4"/>
    <mergeCell ref="J4:K4"/>
    <mergeCell ref="B5:C5"/>
    <mergeCell ref="D5:I5"/>
    <mergeCell ref="B6:C6"/>
    <mergeCell ref="D6:I6"/>
    <mergeCell ref="B7:C7"/>
    <mergeCell ref="D7:I7"/>
    <mergeCell ref="B8:C8"/>
    <mergeCell ref="D8:K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8B65-3530-4E21-B2DD-2DA9A84C990B}">
  <dimension ref="B2:K1048572"/>
  <sheetViews>
    <sheetView zoomScale="70" zoomScaleNormal="70" workbookViewId="0">
      <selection activeCell="F10" sqref="F10:F24"/>
    </sheetView>
  </sheetViews>
  <sheetFormatPr defaultRowHeight="16.5" x14ac:dyDescent="0.3"/>
  <cols>
    <col min="2" max="3" width="9.25" bestFit="1" customWidth="1"/>
    <col min="4" max="4" width="15.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38.375" customWidth="1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126</v>
      </c>
    </row>
    <row r="7" spans="2:11" x14ac:dyDescent="0.3">
      <c r="B7" s="66" t="s">
        <v>4</v>
      </c>
      <c r="C7" s="67"/>
      <c r="D7" s="68" t="s">
        <v>145</v>
      </c>
      <c r="E7" s="68"/>
      <c r="F7" s="68"/>
      <c r="G7" s="68"/>
      <c r="H7" s="68"/>
      <c r="I7" s="68"/>
      <c r="J7" s="2" t="s">
        <v>9</v>
      </c>
      <c r="K7" s="36"/>
    </row>
    <row r="8" spans="2:11" ht="17.25" thickBot="1" x14ac:dyDescent="0.35">
      <c r="B8" s="78" t="s">
        <v>5</v>
      </c>
      <c r="C8" s="79"/>
      <c r="D8" s="80" t="s">
        <v>134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8" t="s">
        <v>276</v>
      </c>
      <c r="C10" s="1" t="str">
        <f>VLOOKUP(B10,컬럼페이지!$B$17:$I$127,4,0)</f>
        <v>출장번호</v>
      </c>
      <c r="D10" s="1" t="str">
        <f>VLOOKUP(B10,컬럼페이지!$B$17:$I$127,5,0)</f>
        <v>GBT_NUM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68" t="str">
        <f>VLOOKUP(B10,컬럼페이지!$B$17:$I$127,8,0)</f>
        <v>대표영문(1)+YYYYMMDD+001</v>
      </c>
      <c r="K10" s="69"/>
    </row>
    <row r="11" spans="2:11" x14ac:dyDescent="0.3">
      <c r="B11" s="48" t="s">
        <v>277</v>
      </c>
      <c r="C11" s="1" t="str">
        <f>VLOOKUP(B11,컬럼페이지!$B$17:$I$127,4,0)</f>
        <v>출장명</v>
      </c>
      <c r="D11" s="1" t="str">
        <f>VLOOKUP(B11,컬럼페이지!$B$17:$I$127,5,0)</f>
        <v>GBT_NAME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49"/>
      <c r="H11" s="1"/>
      <c r="I11" s="1" t="s">
        <v>37</v>
      </c>
      <c r="J11" s="68" t="str">
        <f>VLOOKUP(B11,컬럼페이지!$B$17:$I$127,8,0)</f>
        <v>한글+영문 200BYTE</v>
      </c>
      <c r="K11" s="69"/>
    </row>
    <row r="12" spans="2:11" x14ac:dyDescent="0.3">
      <c r="B12" s="48" t="s">
        <v>278</v>
      </c>
      <c r="C12" s="1" t="str">
        <f>VLOOKUP(B12,컬럼페이지!$B$17:$I$127,4,0)</f>
        <v>출장내용</v>
      </c>
      <c r="D12" s="1" t="str">
        <f>VLOOKUP(B12,컬럼페이지!$B$17:$I$127,5,0)</f>
        <v>GBT_MEMO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2000</v>
      </c>
      <c r="G12" s="1"/>
      <c r="H12" s="1"/>
      <c r="I12" s="1"/>
      <c r="J12" s="68" t="str">
        <f>VLOOKUP(B12,컬럼페이지!$B$17:$I$127,8,0)</f>
        <v>한글+영문 2000BYTE</v>
      </c>
      <c r="K12" s="69"/>
    </row>
    <row r="13" spans="2:11" x14ac:dyDescent="0.3">
      <c r="B13" s="48" t="s">
        <v>279</v>
      </c>
      <c r="C13" s="1" t="str">
        <f>VLOOKUP(B13,컬럼페이지!$B$17:$I$127,4,0)</f>
        <v>장소</v>
      </c>
      <c r="D13" s="1" t="str">
        <f>VLOOKUP(B13,컬럼페이지!$B$17:$I$127,5,0)</f>
        <v>GBT_LOCATION</v>
      </c>
      <c r="E13" s="1" t="str">
        <f>VLOOKUP(B13,컬럼페이지!$B$17:$I$127,6,0)</f>
        <v>VARCHAR2</v>
      </c>
      <c r="F13" s="1">
        <f>IF(VLOOKUP(B13,컬럼페이지!$B$17:$I$127,7,0) = "", "", VLOOKUP(B13,컬럼페이지!$B$17:$I$127,7,0))</f>
        <v>300</v>
      </c>
      <c r="G13" s="1"/>
      <c r="H13" s="1"/>
      <c r="I13" s="1"/>
      <c r="J13" s="68" t="str">
        <f>VLOOKUP(B13,컬럼페이지!$B$17:$I$127,8,0)</f>
        <v>한글 주소</v>
      </c>
      <c r="K13" s="69"/>
    </row>
    <row r="14" spans="2:11" x14ac:dyDescent="0.3">
      <c r="B14" s="48" t="s">
        <v>280</v>
      </c>
      <c r="C14" s="1" t="str">
        <f>VLOOKUP(B14,컬럼페이지!$B$17:$I$127,4,0)</f>
        <v>출장인원</v>
      </c>
      <c r="D14" s="1" t="str">
        <f>VLOOKUP(B14,컬럼페이지!$B$17:$I$127,5,0)</f>
        <v>GBT_PEOPLE</v>
      </c>
      <c r="E14" s="1" t="str">
        <f>VLOOKUP(B14,컬럼페이지!$B$17:$I$127,6,0)</f>
        <v>NUMBER</v>
      </c>
      <c r="F14" s="1" t="str">
        <f>IF(VLOOKUP(B14,컬럼페이지!$B$17:$I$127,7,0) = "", "", VLOOKUP(B14,컬럼페이지!$B$17:$I$127,7,0))</f>
        <v/>
      </c>
      <c r="G14" s="1"/>
      <c r="H14" s="1"/>
      <c r="I14" s="1"/>
      <c r="J14" s="68" t="str">
        <f>VLOOKUP(B14,컬럼페이지!$B$17:$I$127,8,0)</f>
        <v>숫자</v>
      </c>
      <c r="K14" s="69"/>
    </row>
    <row r="15" spans="2:11" x14ac:dyDescent="0.3">
      <c r="B15" s="48" t="s">
        <v>281</v>
      </c>
      <c r="C15" s="1" t="str">
        <f>VLOOKUP(B15,컬럼페이지!$B$17:$I$127,4,0)</f>
        <v>시작일자</v>
      </c>
      <c r="D15" s="1" t="str">
        <f>VLOOKUP(B15,컬럼페이지!$B$17:$I$127,5,0)</f>
        <v>GBT_START</v>
      </c>
      <c r="E15" s="1" t="str">
        <f>VLOOKUP(B15,컬럼페이지!$B$17:$I$127,6,0)</f>
        <v>DATE</v>
      </c>
      <c r="F15" s="1" t="str">
        <f>IF(VLOOKUP(B15,컬럼페이지!$B$17:$I$127,7,0) = "", "", VLOOKUP(B15,컬럼페이지!$B$17:$I$127,7,0))</f>
        <v/>
      </c>
      <c r="G15" s="1"/>
      <c r="H15" s="1"/>
      <c r="I15" s="1"/>
      <c r="J15" s="68" t="str">
        <f>VLOOKUP(B15,컬럼페이지!$B$17:$I$127,8,0)</f>
        <v>YYYY-MM-DD</v>
      </c>
      <c r="K15" s="69"/>
    </row>
    <row r="16" spans="2:11" x14ac:dyDescent="0.3">
      <c r="B16" s="48" t="s">
        <v>282</v>
      </c>
      <c r="C16" s="1" t="str">
        <f>VLOOKUP(B16,컬럼페이지!$B$17:$I$127,4,0)</f>
        <v>종료일자</v>
      </c>
      <c r="D16" s="1" t="str">
        <f>VLOOKUP(B16,컬럼페이지!$B$17:$I$127,5,0)</f>
        <v>GBT_END</v>
      </c>
      <c r="E16" s="1" t="str">
        <f>VLOOKUP(B16,컬럼페이지!$B$17:$I$127,6,0)</f>
        <v>DATE</v>
      </c>
      <c r="F16" s="1" t="str">
        <f>IF(VLOOKUP(B16,컬럼페이지!$B$17:$I$127,7,0) = "", "", VLOOKUP(B16,컬럼페이지!$B$17:$I$127,7,0))</f>
        <v/>
      </c>
      <c r="G16" s="1"/>
      <c r="H16" s="1"/>
      <c r="I16" s="1"/>
      <c r="J16" s="68" t="str">
        <f>VLOOKUP(B16,컬럼페이지!$B$17:$I$127,8,0)</f>
        <v>YYYY-MM-DD</v>
      </c>
      <c r="K16" s="69"/>
    </row>
    <row r="17" spans="2:11" x14ac:dyDescent="0.3">
      <c r="B17" s="48" t="s">
        <v>283</v>
      </c>
      <c r="C17" s="1" t="str">
        <f>VLOOKUP(B17,컬럼페이지!$B$17:$I$127,4,0)</f>
        <v>삭제여부</v>
      </c>
      <c r="D17" s="1" t="str">
        <f>VLOOKUP(B17,컬럼페이지!$B$17:$I$127,5,0)</f>
        <v>DELETEYN</v>
      </c>
      <c r="E17" s="1" t="str">
        <f>VLOOKUP(B17,컬럼페이지!$B$17:$I$127,6,0)</f>
        <v>VARCHAR2</v>
      </c>
      <c r="F17" s="1">
        <f>IF(VLOOKUP(B17,컬럼페이지!$B$17:$I$127,7,0) = "", "", VLOOKUP(B17,컬럼페이지!$B$17:$I$127,7,0))</f>
        <v>1</v>
      </c>
      <c r="G17" s="1"/>
      <c r="H17" s="1"/>
      <c r="I17" s="1" t="s">
        <v>37</v>
      </c>
      <c r="J17" s="68" t="str">
        <f>VLOOKUP(B17,컬럼페이지!$B$17:$I$127,8,0)</f>
        <v>초기 Y(생성),N(삭제)로 생성</v>
      </c>
      <c r="K17" s="69"/>
    </row>
    <row r="18" spans="2:11" x14ac:dyDescent="0.3">
      <c r="B18" s="48" t="s">
        <v>284</v>
      </c>
      <c r="C18" s="1" t="str">
        <f>VLOOKUP(B18,컬럼페이지!$B$17:$I$127,4,0)</f>
        <v>등록일</v>
      </c>
      <c r="D18" s="1" t="str">
        <f>VLOOKUP(B18,컬럼페이지!$B$17:$I$127,5,0)</f>
        <v>INSERTDATE</v>
      </c>
      <c r="E18" s="1" t="str">
        <f>VLOOKUP(B18,컬럼페이지!$B$17:$I$127,6,0)</f>
        <v>DATE</v>
      </c>
      <c r="F18" s="1" t="str">
        <f>IF(VLOOKUP(B18,컬럼페이지!$B$17:$I$127,7,0) = "", "", VLOOKUP(B18,컬럼페이지!$B$17:$I$127,7,0))</f>
        <v/>
      </c>
      <c r="G18" s="1"/>
      <c r="H18" s="1"/>
      <c r="I18" s="1"/>
      <c r="J18" s="68" t="str">
        <f>VLOOKUP(B18,컬럼페이지!$B$17:$I$127,8,0)</f>
        <v>YYYY-MM-DD</v>
      </c>
      <c r="K18" s="69"/>
    </row>
    <row r="19" spans="2:11" x14ac:dyDescent="0.3">
      <c r="B19" s="48" t="s">
        <v>285</v>
      </c>
      <c r="C19" s="1" t="str">
        <f>VLOOKUP(B19,컬럼페이지!$B$17:$I$127,4,0)</f>
        <v>수정일</v>
      </c>
      <c r="D19" s="1" t="str">
        <f>VLOOKUP(B19,컬럼페이지!$B$17:$I$127,5,0)</f>
        <v>UPDATEDATE</v>
      </c>
      <c r="E19" s="1" t="str">
        <f>VLOOKUP(B19,컬럼페이지!$B$17:$I$127,6,0)</f>
        <v>DATE</v>
      </c>
      <c r="F19" s="1" t="str">
        <f>IF(VLOOKUP(B19,컬럼페이지!$B$17:$I$127,7,0) = "", "", VLOOKUP(B19,컬럼페이지!$B$17:$I$127,7,0))</f>
        <v/>
      </c>
      <c r="G19" s="1"/>
      <c r="H19" s="1"/>
      <c r="I19" s="1"/>
      <c r="J19" s="68" t="str">
        <f>VLOOKUP(B19,컬럼페이지!$B$17:$I$127,8,0)</f>
        <v>YYYY-MM-DD</v>
      </c>
      <c r="K19" s="69"/>
    </row>
    <row r="20" spans="2:11" x14ac:dyDescent="0.3">
      <c r="B20" s="48" t="s">
        <v>286</v>
      </c>
      <c r="C20" s="1" t="str">
        <f>VLOOKUP(B20,컬럼페이지!$B$17:$I$127,4,0)</f>
        <v>부서명</v>
      </c>
      <c r="D20" s="1" t="str">
        <f>VLOOKUP(B20,컬럼페이지!$B$17:$I$127,5,0)</f>
        <v>DEPT</v>
      </c>
      <c r="E20" s="1" t="str">
        <f>VLOOKUP(B20,컬럼페이지!$B$17:$I$127,6,0)</f>
        <v>VARCHAR2</v>
      </c>
      <c r="F20" s="1">
        <f>IF(VLOOKUP(B20,컬럼페이지!$B$17:$I$127,7,0) = "", "", VLOOKUP(B20,컬럼페이지!$B$17:$I$127,7,0))</f>
        <v>50</v>
      </c>
      <c r="G20" s="1"/>
      <c r="H20" s="1"/>
      <c r="I20" s="1"/>
      <c r="J20" s="68" t="str">
        <f>VLOOKUP(B20,컬럼페이지!$B$17:$I$127,8,0)</f>
        <v>01:인사팀, 02:개발팀, 03:지원팀</v>
      </c>
      <c r="K20" s="69"/>
    </row>
    <row r="21" spans="2:11" x14ac:dyDescent="0.3">
      <c r="B21" s="48" t="s">
        <v>287</v>
      </c>
      <c r="C21" s="1" t="str">
        <f>VLOOKUP(B21,컬럼페이지!$B$17:$I$127,4,0)</f>
        <v>직급</v>
      </c>
      <c r="D21" s="1" t="str">
        <f>VLOOKUP(B21,컬럼페이지!$B$17:$I$127,5,0)</f>
        <v>POSITION</v>
      </c>
      <c r="E21" s="1" t="str">
        <f>VLOOKUP(B21,컬럼페이지!$B$17:$I$127,6,0)</f>
        <v>VARCHAR2</v>
      </c>
      <c r="F21" s="1">
        <f>IF(VLOOKUP(B21,컬럼페이지!$B$17:$I$127,7,0) = "", "", VLOOKUP(B21,컬럼페이지!$B$17:$I$127,7,0))</f>
        <v>20</v>
      </c>
      <c r="G21" s="1"/>
      <c r="H21" s="1"/>
      <c r="I21" s="1"/>
      <c r="J21" s="68" t="str">
        <f>VLOOKUP(B21,컬럼페이지!$B$17:$I$127,8,0)</f>
        <v>01:사장, 02:이사, 03:부장, 04:과장, 05:대리, 06:사원</v>
      </c>
      <c r="K21" s="69"/>
    </row>
    <row r="22" spans="2:11" x14ac:dyDescent="0.3">
      <c r="B22" s="48" t="s">
        <v>288</v>
      </c>
      <c r="C22" s="1" t="str">
        <f>VLOOKUP(B22,컬럼페이지!$B$17:$I$127,4,0)</f>
        <v>사원번호</v>
      </c>
      <c r="D22" s="1" t="str">
        <f>VLOOKUP(B22,컬럼페이지!$B$17:$I$127,5,0)</f>
        <v>GE_NUM</v>
      </c>
      <c r="E22" s="1" t="str">
        <f>VLOOKUP(B22,컬럼페이지!$B$17:$I$127,6,0)</f>
        <v>VARCHAR2</v>
      </c>
      <c r="F22" s="1">
        <f>IF(VLOOKUP(B22,컬럼페이지!$B$17:$I$127,7,0) = "", "", VLOOKUP(B22,컬럼페이지!$B$17:$I$127,7,0))</f>
        <v>20</v>
      </c>
      <c r="G22" s="1"/>
      <c r="H22" s="1"/>
      <c r="I22" s="1" t="s">
        <v>37</v>
      </c>
      <c r="J22" s="68" t="str">
        <f>VLOOKUP(B22,컬럼페이지!$B$17:$I$127,8,0)</f>
        <v>M+YYYYMMDD+001</v>
      </c>
      <c r="K22" s="69"/>
    </row>
    <row r="23" spans="2:11" x14ac:dyDescent="0.3">
      <c r="B23" s="48" t="s">
        <v>289</v>
      </c>
      <c r="C23" s="1" t="str">
        <f>VLOOKUP(B23,컬럼페이지!$B$17:$I$127,4,0)</f>
        <v>사원명</v>
      </c>
      <c r="D23" s="1" t="str">
        <f>VLOOKUP(B23,컬럼페이지!$B$17:$I$127,5,0)</f>
        <v>GE_NAME</v>
      </c>
      <c r="E23" s="1" t="str">
        <f>VLOOKUP(B23,컬럼페이지!$B$17:$I$127,6,0)</f>
        <v>VARCHAR2</v>
      </c>
      <c r="F23" s="1">
        <f>IF(VLOOKUP(B23,컬럼페이지!$B$17:$I$127,7,0) = "", "", VLOOKUP(B23,컬럼페이지!$B$17:$I$127,7,0))</f>
        <v>200</v>
      </c>
      <c r="G23" s="1"/>
      <c r="H23" s="1"/>
      <c r="I23" s="1"/>
      <c r="J23" s="68" t="str">
        <f>VLOOKUP(B23,컬럼페이지!$B$17:$I$127,8,0)</f>
        <v>한글, 영문</v>
      </c>
      <c r="K23" s="69"/>
    </row>
    <row r="24" spans="2:11" ht="17.25" thickBot="1" x14ac:dyDescent="0.35">
      <c r="B24" s="50" t="s">
        <v>290</v>
      </c>
      <c r="C24" s="39" t="str">
        <f>VLOOKUP(B24,컬럼페이지!$B$17:$I$127,4,0)</f>
        <v>결재일</v>
      </c>
      <c r="D24" s="39" t="str">
        <f>VLOOKUP(B24,컬럼페이지!$B$17:$I$127,5,0)</f>
        <v>APRDATE</v>
      </c>
      <c r="E24" s="39" t="str">
        <f>VLOOKUP(B24,컬럼페이지!$B$17:$I$127,6,0)</f>
        <v>DATE</v>
      </c>
      <c r="F24" s="1" t="str">
        <f>IF(VLOOKUP(B24,컬럼페이지!$B$17:$I$127,7,0) = "", "", VLOOKUP(B24,컬럼페이지!$B$17:$I$127,7,0))</f>
        <v/>
      </c>
      <c r="G24" s="52"/>
      <c r="H24" s="52"/>
      <c r="I24" s="52"/>
      <c r="J24" s="76" t="str">
        <f>VLOOKUP(B24,컬럼페이지!$B$17:$I$127,8,0)</f>
        <v>YYYY-MM-DD</v>
      </c>
      <c r="K24" s="77"/>
    </row>
    <row r="25" spans="2:11" ht="17.25" thickBot="1" x14ac:dyDescent="0.35"/>
    <row r="26" spans="2:11" x14ac:dyDescent="0.3">
      <c r="B26" s="113" t="s">
        <v>98</v>
      </c>
      <c r="C26" s="114"/>
      <c r="D26" s="114"/>
      <c r="E26" s="114"/>
      <c r="F26" s="114"/>
      <c r="G26" s="114"/>
      <c r="H26" s="114"/>
      <c r="I26" s="114"/>
      <c r="J26" s="114"/>
      <c r="K26" s="115"/>
    </row>
    <row r="27" spans="2:11" x14ac:dyDescent="0.3">
      <c r="B27" s="85" t="s">
        <v>405</v>
      </c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x14ac:dyDescent="0.3">
      <c r="B29" s="85"/>
      <c r="C29" s="86"/>
      <c r="D29" s="86"/>
      <c r="E29" s="86"/>
      <c r="F29" s="86"/>
      <c r="G29" s="86"/>
      <c r="H29" s="86"/>
      <c r="I29" s="86"/>
      <c r="J29" s="86"/>
      <c r="K29" s="87"/>
    </row>
    <row r="30" spans="2:11" x14ac:dyDescent="0.3">
      <c r="B30" s="85"/>
      <c r="C30" s="86"/>
      <c r="D30" s="86"/>
      <c r="E30" s="86"/>
      <c r="F30" s="86"/>
      <c r="G30" s="86"/>
      <c r="H30" s="86"/>
      <c r="I30" s="86"/>
      <c r="J30" s="86"/>
      <c r="K30" s="87"/>
    </row>
    <row r="31" spans="2:11" x14ac:dyDescent="0.3">
      <c r="B31" s="6"/>
      <c r="C31" s="14"/>
      <c r="D31" s="14"/>
      <c r="E31" s="14"/>
      <c r="F31" s="14"/>
      <c r="G31" s="14"/>
      <c r="H31" s="14"/>
      <c r="I31" s="14"/>
      <c r="J31" s="14"/>
      <c r="K31" s="7"/>
    </row>
    <row r="32" spans="2:11" x14ac:dyDescent="0.3">
      <c r="B32" s="85"/>
      <c r="C32" s="86"/>
      <c r="D32" s="86"/>
      <c r="E32" s="86"/>
      <c r="F32" s="86"/>
      <c r="G32" s="86"/>
      <c r="H32" s="86"/>
      <c r="I32" s="86"/>
      <c r="J32" s="86"/>
      <c r="K32" s="87"/>
    </row>
    <row r="33" spans="2:11" ht="17.25" thickBot="1" x14ac:dyDescent="0.35">
      <c r="B33" s="89"/>
      <c r="C33" s="90"/>
      <c r="D33" s="90"/>
      <c r="E33" s="90"/>
      <c r="F33" s="90"/>
      <c r="G33" s="90"/>
      <c r="H33" s="90"/>
      <c r="I33" s="90"/>
      <c r="J33" s="90"/>
      <c r="K33" s="91"/>
    </row>
    <row r="1048572" spans="2:11" x14ac:dyDescent="0.3">
      <c r="B1048572" s="94"/>
      <c r="C1048572" s="94"/>
      <c r="D1048572" s="94"/>
      <c r="E1048572" s="94"/>
      <c r="F1048572" s="94"/>
      <c r="G1048572" s="94"/>
      <c r="H1048572" s="94"/>
      <c r="I1048572" s="94"/>
      <c r="J1048572" s="94"/>
      <c r="K1048572" s="94"/>
    </row>
  </sheetData>
  <mergeCells count="36">
    <mergeCell ref="B6:C6"/>
    <mergeCell ref="D6:I6"/>
    <mergeCell ref="J21:K21"/>
    <mergeCell ref="J19:K19"/>
    <mergeCell ref="J20:K20"/>
    <mergeCell ref="J9:K9"/>
    <mergeCell ref="J10:K10"/>
    <mergeCell ref="J11:K11"/>
    <mergeCell ref="J12:K12"/>
    <mergeCell ref="B3:K3"/>
    <mergeCell ref="B4:C4"/>
    <mergeCell ref="D4:I4"/>
    <mergeCell ref="J4:K4"/>
    <mergeCell ref="B5:C5"/>
    <mergeCell ref="D5:I5"/>
    <mergeCell ref="B7:C7"/>
    <mergeCell ref="D7:I7"/>
    <mergeCell ref="B8:C8"/>
    <mergeCell ref="D8:K8"/>
    <mergeCell ref="J13:K13"/>
    <mergeCell ref="J14:K14"/>
    <mergeCell ref="B1048572:K1048572"/>
    <mergeCell ref="B28:K28"/>
    <mergeCell ref="B29:K29"/>
    <mergeCell ref="B30:K30"/>
    <mergeCell ref="B32:K32"/>
    <mergeCell ref="B33:K33"/>
    <mergeCell ref="B26:K26"/>
    <mergeCell ref="J16:K16"/>
    <mergeCell ref="J17:K17"/>
    <mergeCell ref="J18:K18"/>
    <mergeCell ref="B27:K27"/>
    <mergeCell ref="J15:K15"/>
    <mergeCell ref="J22:K22"/>
    <mergeCell ref="J23:K23"/>
    <mergeCell ref="J24:K2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E6CAF-396A-40E2-BEAF-36A19FFB68FC}">
  <dimension ref="B2:K33"/>
  <sheetViews>
    <sheetView zoomScale="70" zoomScaleNormal="70" workbookViewId="0">
      <selection activeCell="F10" sqref="F10:F24"/>
    </sheetView>
  </sheetViews>
  <sheetFormatPr defaultRowHeight="16.5" x14ac:dyDescent="0.3"/>
  <cols>
    <col min="1" max="1" width="9" style="3"/>
    <col min="2" max="3" width="9.25" style="3" bestFit="1" customWidth="1"/>
    <col min="4" max="4" width="14.625" style="3" bestFit="1" customWidth="1"/>
    <col min="5" max="5" width="11.375" style="3" bestFit="1" customWidth="1"/>
    <col min="6" max="6" width="6.375" style="3" bestFit="1" customWidth="1"/>
    <col min="7" max="7" width="4.25" style="3" bestFit="1" customWidth="1"/>
    <col min="8" max="8" width="4" style="3" bestFit="1" customWidth="1"/>
    <col min="9" max="9" width="10.875" style="3" bestFit="1" customWidth="1"/>
    <col min="10" max="10" width="10" style="3" bestFit="1" customWidth="1"/>
    <col min="11" max="11" width="35.5" style="3" customWidth="1"/>
    <col min="12" max="16384" width="9" style="3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132</v>
      </c>
    </row>
    <row r="7" spans="2:11" x14ac:dyDescent="0.3">
      <c r="B7" s="66" t="s">
        <v>4</v>
      </c>
      <c r="C7" s="67"/>
      <c r="D7" s="68" t="s">
        <v>146</v>
      </c>
      <c r="E7" s="68"/>
      <c r="F7" s="68"/>
      <c r="G7" s="68"/>
      <c r="H7" s="68"/>
      <c r="I7" s="68"/>
      <c r="J7" s="2" t="s">
        <v>9</v>
      </c>
      <c r="K7" s="36"/>
    </row>
    <row r="8" spans="2:11" ht="17.25" thickBot="1" x14ac:dyDescent="0.35">
      <c r="B8" s="78" t="s">
        <v>5</v>
      </c>
      <c r="C8" s="79"/>
      <c r="D8" s="80" t="s">
        <v>133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8" t="s">
        <v>241</v>
      </c>
      <c r="C10" s="1" t="str">
        <f>VLOOKUP(B10,컬럼페이지!$B$17:$I$127,4,0)</f>
        <v>휴가번호</v>
      </c>
      <c r="D10" s="1" t="str">
        <f>VLOOKUP(B10,컬럼페이지!$B$17:$I$127,5,0)</f>
        <v>GV_NUM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68" t="str">
        <f>VLOOKUP(B10,컬럼페이지!$B$17:$I$127,8,0)</f>
        <v>대표영문(1)+YYYYMMDD+001</v>
      </c>
      <c r="K10" s="69"/>
    </row>
    <row r="11" spans="2:11" x14ac:dyDescent="0.3">
      <c r="B11" s="48" t="s">
        <v>242</v>
      </c>
      <c r="C11" s="1" t="str">
        <f>VLOOKUP(B11,컬럼페이지!$B$17:$I$127,4,0)</f>
        <v>휴가명</v>
      </c>
      <c r="D11" s="1" t="str">
        <f>VLOOKUP(B11,컬럼페이지!$B$17:$I$127,5,0)</f>
        <v>GV_SUBJECT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1"/>
      <c r="H11" s="1"/>
      <c r="I11" s="1" t="s">
        <v>37</v>
      </c>
      <c r="J11" s="68" t="str">
        <f>VLOOKUP(B11,컬럼페이지!$B$17:$I$127,8,0)</f>
        <v>한글+영문 200BYTE</v>
      </c>
      <c r="K11" s="69"/>
    </row>
    <row r="12" spans="2:11" x14ac:dyDescent="0.3">
      <c r="B12" s="48" t="s">
        <v>243</v>
      </c>
      <c r="C12" s="1" t="str">
        <f>VLOOKUP(B12,컬럼페이지!$B$17:$I$127,4,0)</f>
        <v>휴가사유</v>
      </c>
      <c r="D12" s="1" t="str">
        <f>VLOOKUP(B12,컬럼페이지!$B$17:$I$127,5,0)</f>
        <v>GV_REASON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2000</v>
      </c>
      <c r="G12" s="1"/>
      <c r="H12" s="1"/>
      <c r="I12" s="1"/>
      <c r="J12" s="68" t="str">
        <f>VLOOKUP(B12,컬럼페이지!$B$17:$I$127,8,0)</f>
        <v>한글+영문 2000BYTE</v>
      </c>
      <c r="K12" s="69"/>
    </row>
    <row r="13" spans="2:11" x14ac:dyDescent="0.3">
      <c r="B13" s="48" t="s">
        <v>244</v>
      </c>
      <c r="C13" s="1" t="str">
        <f>VLOOKUP(B13,컬럼페이지!$B$17:$I$127,4,0)</f>
        <v>연차수량</v>
      </c>
      <c r="D13" s="1" t="str">
        <f>VLOOKUP(B13,컬럼페이지!$B$17:$I$127,5,0)</f>
        <v>GV_TOTAL</v>
      </c>
      <c r="E13" s="1" t="str">
        <f>VLOOKUP(B13,컬럼페이지!$B$17:$I$127,6,0)</f>
        <v>NUMBER</v>
      </c>
      <c r="F13" s="1" t="str">
        <f>IF(VLOOKUP(B13,컬럼페이지!$B$17:$I$127,7,0) = "", "", VLOOKUP(B13,컬럼페이지!$B$17:$I$127,7,0))</f>
        <v/>
      </c>
      <c r="G13" s="1"/>
      <c r="H13" s="1"/>
      <c r="I13" s="1"/>
      <c r="J13" s="68" t="str">
        <f>VLOOKUP(B13,컬럼페이지!$B$17:$I$127,8,0)</f>
        <v>숫자</v>
      </c>
      <c r="K13" s="69"/>
    </row>
    <row r="14" spans="2:11" x14ac:dyDescent="0.3">
      <c r="B14" s="48" t="s">
        <v>245</v>
      </c>
      <c r="C14" s="1" t="str">
        <f>VLOOKUP(B14,컬럼페이지!$B$17:$I$127,4,0)</f>
        <v>휴가일수</v>
      </c>
      <c r="D14" s="1" t="str">
        <f>VLOOKUP(B14,컬럼페이지!$B$17:$I$127,5,0)</f>
        <v>GV_PERIOD</v>
      </c>
      <c r="E14" s="1" t="str">
        <f>VLOOKUP(B14,컬럼페이지!$B$17:$I$127,6,0)</f>
        <v>NUMBER</v>
      </c>
      <c r="F14" s="1" t="str">
        <f>IF(VLOOKUP(B14,컬럼페이지!$B$17:$I$127,7,0) = "", "", VLOOKUP(B14,컬럼페이지!$B$17:$I$127,7,0))</f>
        <v/>
      </c>
      <c r="G14" s="1"/>
      <c r="H14" s="1"/>
      <c r="I14" s="1"/>
      <c r="J14" s="68" t="str">
        <f>VLOOKUP(B14,컬럼페이지!$B$17:$I$127,8,0)</f>
        <v>숫자</v>
      </c>
      <c r="K14" s="69"/>
    </row>
    <row r="15" spans="2:11" x14ac:dyDescent="0.3">
      <c r="B15" s="48" t="s">
        <v>246</v>
      </c>
      <c r="C15" s="1" t="str">
        <f>VLOOKUP(B15,컬럼페이지!$B$17:$I$127,4,0)</f>
        <v>시작일자</v>
      </c>
      <c r="D15" s="1" t="str">
        <f>VLOOKUP(B15,컬럼페이지!$B$17:$I$127,5,0)</f>
        <v>GV_START</v>
      </c>
      <c r="E15" s="1" t="str">
        <f>VLOOKUP(B15,컬럼페이지!$B$17:$I$127,6,0)</f>
        <v>DATE</v>
      </c>
      <c r="F15" s="1" t="str">
        <f>IF(VLOOKUP(B15,컬럼페이지!$B$17:$I$127,7,0) = "", "", VLOOKUP(B15,컬럼페이지!$B$17:$I$127,7,0))</f>
        <v/>
      </c>
      <c r="G15" s="1"/>
      <c r="H15" s="1"/>
      <c r="I15" s="1" t="s">
        <v>37</v>
      </c>
      <c r="J15" s="68" t="str">
        <f>VLOOKUP(B15,컬럼페이지!$B$17:$I$127,8,0)</f>
        <v>YYYY-MM-DD</v>
      </c>
      <c r="K15" s="69"/>
    </row>
    <row r="16" spans="2:11" x14ac:dyDescent="0.3">
      <c r="B16" s="48" t="s">
        <v>247</v>
      </c>
      <c r="C16" s="1" t="str">
        <f>VLOOKUP(B16,컬럼페이지!$B$17:$I$127,4,0)</f>
        <v>종료일자</v>
      </c>
      <c r="D16" s="1" t="str">
        <f>VLOOKUP(B16,컬럼페이지!$B$17:$I$127,5,0)</f>
        <v>GV_END</v>
      </c>
      <c r="E16" s="1" t="str">
        <f>VLOOKUP(B16,컬럼페이지!$B$17:$I$127,6,0)</f>
        <v>DATE</v>
      </c>
      <c r="F16" s="1" t="str">
        <f>IF(VLOOKUP(B16,컬럼페이지!$B$17:$I$127,7,0) = "", "", VLOOKUP(B16,컬럼페이지!$B$17:$I$127,7,0))</f>
        <v/>
      </c>
      <c r="G16" s="1"/>
      <c r="H16" s="1"/>
      <c r="I16" s="1" t="s">
        <v>37</v>
      </c>
      <c r="J16" s="68" t="str">
        <f>VLOOKUP(B16,컬럼페이지!$B$17:$I$127,8,0)</f>
        <v>YYYY-MM-DD</v>
      </c>
      <c r="K16" s="69"/>
    </row>
    <row r="17" spans="2:11" x14ac:dyDescent="0.3">
      <c r="B17" s="48" t="s">
        <v>248</v>
      </c>
      <c r="C17" s="1" t="str">
        <f>VLOOKUP(B17,컬럼페이지!$B$17:$I$127,4,0)</f>
        <v>삭제여부</v>
      </c>
      <c r="D17" s="1" t="str">
        <f>VLOOKUP(B17,컬럼페이지!$B$17:$I$127,5,0)</f>
        <v>DELETEYN</v>
      </c>
      <c r="E17" s="1" t="str">
        <f>VLOOKUP(B17,컬럼페이지!$B$17:$I$127,6,0)</f>
        <v>VARCHAR2</v>
      </c>
      <c r="F17" s="1">
        <f>IF(VLOOKUP(B17,컬럼페이지!$B$17:$I$127,7,0) = "", "", VLOOKUP(B17,컬럼페이지!$B$17:$I$127,7,0))</f>
        <v>1</v>
      </c>
      <c r="G17" s="1"/>
      <c r="H17" s="1"/>
      <c r="I17" s="1" t="s">
        <v>37</v>
      </c>
      <c r="J17" s="68" t="str">
        <f>VLOOKUP(B17,컬럼페이지!$B$17:$I$127,8,0)</f>
        <v>초기 Y(생성),N(삭제)로 생성</v>
      </c>
      <c r="K17" s="69"/>
    </row>
    <row r="18" spans="2:11" x14ac:dyDescent="0.3">
      <c r="B18" s="48" t="s">
        <v>249</v>
      </c>
      <c r="C18" s="1" t="str">
        <f>VLOOKUP(B18,컬럼페이지!$B$17:$I$127,4,0)</f>
        <v>등록일</v>
      </c>
      <c r="D18" s="1" t="str">
        <f>VLOOKUP(B18,컬럼페이지!$B$17:$I$127,5,0)</f>
        <v>INSERTDATE</v>
      </c>
      <c r="E18" s="1" t="str">
        <f>VLOOKUP(B18,컬럼페이지!$B$17:$I$127,6,0)</f>
        <v>DATE</v>
      </c>
      <c r="F18" s="1" t="str">
        <f>IF(VLOOKUP(B18,컬럼페이지!$B$17:$I$127,7,0) = "", "", VLOOKUP(B18,컬럼페이지!$B$17:$I$127,7,0))</f>
        <v/>
      </c>
      <c r="G18" s="1"/>
      <c r="H18" s="1"/>
      <c r="I18" s="1"/>
      <c r="J18" s="68" t="str">
        <f>VLOOKUP(B18,컬럼페이지!$B$17:$I$127,8,0)</f>
        <v>YYYY-MM-DD</v>
      </c>
      <c r="K18" s="69"/>
    </row>
    <row r="19" spans="2:11" x14ac:dyDescent="0.3">
      <c r="B19" s="48" t="s">
        <v>250</v>
      </c>
      <c r="C19" s="1" t="str">
        <f>VLOOKUP(B19,컬럼페이지!$B$17:$I$127,4,0)</f>
        <v>수정일</v>
      </c>
      <c r="D19" s="1" t="str">
        <f>VLOOKUP(B19,컬럼페이지!$B$17:$I$127,5,0)</f>
        <v>UPDATEDATE</v>
      </c>
      <c r="E19" s="1" t="str">
        <f>VLOOKUP(B19,컬럼페이지!$B$17:$I$127,6,0)</f>
        <v>DATE</v>
      </c>
      <c r="F19" s="1" t="str">
        <f>IF(VLOOKUP(B19,컬럼페이지!$B$17:$I$127,7,0) = "", "", VLOOKUP(B19,컬럼페이지!$B$17:$I$127,7,0))</f>
        <v/>
      </c>
      <c r="G19" s="1"/>
      <c r="H19" s="1"/>
      <c r="I19" s="1"/>
      <c r="J19" s="68" t="str">
        <f>VLOOKUP(B19,컬럼페이지!$B$17:$I$127,8,0)</f>
        <v>YYYY-MM-DD</v>
      </c>
      <c r="K19" s="69"/>
    </row>
    <row r="20" spans="2:11" x14ac:dyDescent="0.3">
      <c r="B20" s="48" t="s">
        <v>251</v>
      </c>
      <c r="C20" s="1" t="str">
        <f>VLOOKUP(B20,컬럼페이지!$B$17:$I$127,4,0)</f>
        <v>부서명</v>
      </c>
      <c r="D20" s="1" t="str">
        <f>VLOOKUP(B20,컬럼페이지!$B$17:$I$127,5,0)</f>
        <v>DEPT</v>
      </c>
      <c r="E20" s="1" t="str">
        <f>VLOOKUP(B20,컬럼페이지!$B$17:$I$127,6,0)</f>
        <v>VARCHAR2</v>
      </c>
      <c r="F20" s="1">
        <f>IF(VLOOKUP(B20,컬럼페이지!$B$17:$I$127,7,0) = "", "", VLOOKUP(B20,컬럼페이지!$B$17:$I$127,7,0))</f>
        <v>50</v>
      </c>
      <c r="G20" s="1"/>
      <c r="H20" s="1"/>
      <c r="I20" s="1"/>
      <c r="J20" s="68" t="str">
        <f>VLOOKUP(B20,컬럼페이지!$B$17:$I$127,8,0)</f>
        <v>01:인사팀, 02:개발팀, 03:지원팀</v>
      </c>
      <c r="K20" s="69"/>
    </row>
    <row r="21" spans="2:11" x14ac:dyDescent="0.3">
      <c r="B21" s="48" t="s">
        <v>252</v>
      </c>
      <c r="C21" s="1" t="str">
        <f>VLOOKUP(B21,컬럼페이지!$B$17:$I$127,4,0)</f>
        <v>직급</v>
      </c>
      <c r="D21" s="1" t="str">
        <f>VLOOKUP(B21,컬럼페이지!$B$17:$I$127,5,0)</f>
        <v>POSITION</v>
      </c>
      <c r="E21" s="1" t="str">
        <f>VLOOKUP(B21,컬럼페이지!$B$17:$I$127,6,0)</f>
        <v>VARCHAR2</v>
      </c>
      <c r="F21" s="1">
        <f>IF(VLOOKUP(B21,컬럼페이지!$B$17:$I$127,7,0) = "", "", VLOOKUP(B21,컬럼페이지!$B$17:$I$127,7,0))</f>
        <v>20</v>
      </c>
      <c r="G21" s="1"/>
      <c r="H21" s="1"/>
      <c r="I21" s="1"/>
      <c r="J21" s="68" t="str">
        <f>VLOOKUP(B21,컬럼페이지!$B$17:$I$127,8,0)</f>
        <v>01:사장, 02:이사, 03:부장, 04:과장, 05:대리, 06:사원</v>
      </c>
      <c r="K21" s="69"/>
    </row>
    <row r="22" spans="2:11" x14ac:dyDescent="0.3">
      <c r="B22" s="48" t="s">
        <v>253</v>
      </c>
      <c r="C22" s="1" t="str">
        <f>VLOOKUP(B22,컬럼페이지!$B$17:$I$127,4,0)</f>
        <v>사원번호</v>
      </c>
      <c r="D22" s="1" t="str">
        <f>VLOOKUP(B22,컬럼페이지!$B$17:$I$127,5,0)</f>
        <v>GE_NUM</v>
      </c>
      <c r="E22" s="1" t="str">
        <f>VLOOKUP(B22,컬럼페이지!$B$17:$I$127,6,0)</f>
        <v>VARCHAR2</v>
      </c>
      <c r="F22" s="1">
        <f>IF(VLOOKUP(B22,컬럼페이지!$B$17:$I$127,7,0) = "", "", VLOOKUP(B22,컬럼페이지!$B$17:$I$127,7,0))</f>
        <v>20</v>
      </c>
      <c r="G22" s="1"/>
      <c r="H22" s="1"/>
      <c r="I22" s="1" t="s">
        <v>37</v>
      </c>
      <c r="J22" s="68" t="str">
        <f>VLOOKUP(B22,컬럼페이지!$B$17:$I$127,8,0)</f>
        <v>M+YYYYMMDD+001</v>
      </c>
      <c r="K22" s="69"/>
    </row>
    <row r="23" spans="2:11" x14ac:dyDescent="0.3">
      <c r="B23" s="48" t="s">
        <v>254</v>
      </c>
      <c r="C23" s="1" t="str">
        <f>VLOOKUP(B23,컬럼페이지!$B$17:$I$127,4,0)</f>
        <v>사원명</v>
      </c>
      <c r="D23" s="1" t="str">
        <f>VLOOKUP(B23,컬럼페이지!$B$17:$I$127,5,0)</f>
        <v>GE_NAME</v>
      </c>
      <c r="E23" s="1" t="str">
        <f>VLOOKUP(B23,컬럼페이지!$B$17:$I$127,6,0)</f>
        <v>VARCHAR2</v>
      </c>
      <c r="F23" s="1">
        <f>IF(VLOOKUP(B23,컬럼페이지!$B$17:$I$127,7,0) = "", "", VLOOKUP(B23,컬럼페이지!$B$17:$I$127,7,0))</f>
        <v>200</v>
      </c>
      <c r="G23" s="1"/>
      <c r="H23" s="1"/>
      <c r="I23" s="1"/>
      <c r="J23" s="68" t="str">
        <f>VLOOKUP(B23,컬럼페이지!$B$17:$I$127,8,0)</f>
        <v>한글, 영문</v>
      </c>
      <c r="K23" s="69"/>
    </row>
    <row r="24" spans="2:11" ht="17.25" thickBot="1" x14ac:dyDescent="0.35">
      <c r="B24" s="50" t="s">
        <v>255</v>
      </c>
      <c r="C24" s="39" t="str">
        <f>VLOOKUP(B24,컬럼페이지!$B$17:$I$127,4,0)</f>
        <v>결재일</v>
      </c>
      <c r="D24" s="39" t="str">
        <f>VLOOKUP(B24,컬럼페이지!$B$17:$I$127,5,0)</f>
        <v>APRDATE</v>
      </c>
      <c r="E24" s="39" t="str">
        <f>VLOOKUP(B24,컬럼페이지!$B$17:$I$127,6,0)</f>
        <v>DATE</v>
      </c>
      <c r="F24" s="1" t="str">
        <f>IF(VLOOKUP(B24,컬럼페이지!$B$17:$I$127,7,0) = "", "", VLOOKUP(B24,컬럼페이지!$B$17:$I$127,7,0))</f>
        <v/>
      </c>
      <c r="G24" s="39"/>
      <c r="H24" s="39"/>
      <c r="I24" s="39" t="s">
        <v>37</v>
      </c>
      <c r="J24" s="76" t="str">
        <f>VLOOKUP(B24,컬럼페이지!$B$17:$I$127,8,0)</f>
        <v>YYYY-MM-DD</v>
      </c>
      <c r="K24" s="77"/>
    </row>
    <row r="25" spans="2:11" ht="17.25" thickBot="1" x14ac:dyDescent="0.35"/>
    <row r="26" spans="2:11" x14ac:dyDescent="0.3">
      <c r="B26" s="113" t="s">
        <v>98</v>
      </c>
      <c r="C26" s="114"/>
      <c r="D26" s="114"/>
      <c r="E26" s="114"/>
      <c r="F26" s="114"/>
      <c r="G26" s="114"/>
      <c r="H26" s="114"/>
      <c r="I26" s="114"/>
      <c r="J26" s="114"/>
      <c r="K26" s="115"/>
    </row>
    <row r="27" spans="2:11" x14ac:dyDescent="0.3">
      <c r="B27" s="85" t="s">
        <v>405</v>
      </c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x14ac:dyDescent="0.3">
      <c r="B29" s="85"/>
      <c r="C29" s="86"/>
      <c r="D29" s="86"/>
      <c r="E29" s="86"/>
      <c r="F29" s="86"/>
      <c r="G29" s="86"/>
      <c r="H29" s="86"/>
      <c r="I29" s="86"/>
      <c r="J29" s="86"/>
      <c r="K29" s="87"/>
    </row>
    <row r="30" spans="2:11" x14ac:dyDescent="0.3">
      <c r="B30" s="6"/>
      <c r="C30" s="14"/>
      <c r="D30" s="14"/>
      <c r="E30" s="14"/>
      <c r="F30" s="14"/>
      <c r="G30" s="14"/>
      <c r="H30" s="14"/>
      <c r="I30" s="14"/>
      <c r="J30" s="14"/>
      <c r="K30" s="7"/>
    </row>
    <row r="31" spans="2:11" x14ac:dyDescent="0.3">
      <c r="B31" s="6"/>
      <c r="C31" s="14"/>
      <c r="D31" s="14"/>
      <c r="E31" s="14"/>
      <c r="F31" s="14"/>
      <c r="G31" s="14"/>
      <c r="H31" s="14"/>
      <c r="I31" s="14"/>
      <c r="J31" s="14"/>
      <c r="K31" s="7"/>
    </row>
    <row r="32" spans="2:11" x14ac:dyDescent="0.3">
      <c r="B32" s="85"/>
      <c r="C32" s="86"/>
      <c r="D32" s="86"/>
      <c r="E32" s="86"/>
      <c r="F32" s="86"/>
      <c r="G32" s="86"/>
      <c r="H32" s="86"/>
      <c r="I32" s="86"/>
      <c r="J32" s="86"/>
      <c r="K32" s="87"/>
    </row>
    <row r="33" spans="2:11" ht="17.25" thickBot="1" x14ac:dyDescent="0.35">
      <c r="B33" s="89"/>
      <c r="C33" s="90"/>
      <c r="D33" s="90"/>
      <c r="E33" s="90"/>
      <c r="F33" s="90"/>
      <c r="G33" s="90"/>
      <c r="H33" s="90"/>
      <c r="I33" s="90"/>
      <c r="J33" s="90"/>
      <c r="K33" s="91"/>
    </row>
  </sheetData>
  <mergeCells count="34">
    <mergeCell ref="J19:K19"/>
    <mergeCell ref="J14:K14"/>
    <mergeCell ref="J15:K15"/>
    <mergeCell ref="J16:K16"/>
    <mergeCell ref="J17:K17"/>
    <mergeCell ref="J18:K18"/>
    <mergeCell ref="B3:K3"/>
    <mergeCell ref="B4:C4"/>
    <mergeCell ref="D4:I4"/>
    <mergeCell ref="J4:K4"/>
    <mergeCell ref="B5:C5"/>
    <mergeCell ref="D5:I5"/>
    <mergeCell ref="B6:C6"/>
    <mergeCell ref="D6:I6"/>
    <mergeCell ref="B7:C7"/>
    <mergeCell ref="D7:I7"/>
    <mergeCell ref="B8:C8"/>
    <mergeCell ref="D8:K8"/>
    <mergeCell ref="B29:K29"/>
    <mergeCell ref="B32:K32"/>
    <mergeCell ref="B33:K33"/>
    <mergeCell ref="J9:K9"/>
    <mergeCell ref="J10:K10"/>
    <mergeCell ref="B26:K26"/>
    <mergeCell ref="B27:K27"/>
    <mergeCell ref="B28:K28"/>
    <mergeCell ref="J11:K11"/>
    <mergeCell ref="J20:K20"/>
    <mergeCell ref="J23:K23"/>
    <mergeCell ref="J13:K13"/>
    <mergeCell ref="J12:K12"/>
    <mergeCell ref="J21:K21"/>
    <mergeCell ref="J22:K22"/>
    <mergeCell ref="J24:K2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FC8B-AE54-4F58-A73C-049B675F3CB1}">
  <dimension ref="B2:K35"/>
  <sheetViews>
    <sheetView zoomScale="70" zoomScaleNormal="70" workbookViewId="0">
      <selection activeCell="F10" sqref="F10:F21"/>
    </sheetView>
  </sheetViews>
  <sheetFormatPr defaultRowHeight="16.5" x14ac:dyDescent="0.3"/>
  <cols>
    <col min="2" max="3" width="9.25" bestFit="1" customWidth="1"/>
    <col min="4" max="4" width="14.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42.375" customWidth="1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139</v>
      </c>
    </row>
    <row r="7" spans="2:11" x14ac:dyDescent="0.3">
      <c r="B7" s="66" t="s">
        <v>4</v>
      </c>
      <c r="C7" s="67"/>
      <c r="D7" s="68" t="s">
        <v>140</v>
      </c>
      <c r="E7" s="68"/>
      <c r="F7" s="68"/>
      <c r="G7" s="68"/>
      <c r="H7" s="68"/>
      <c r="I7" s="68"/>
      <c r="J7" s="2" t="s">
        <v>9</v>
      </c>
      <c r="K7" s="36"/>
    </row>
    <row r="8" spans="2:11" ht="17.25" thickBot="1" x14ac:dyDescent="0.35">
      <c r="B8" s="78" t="s">
        <v>5</v>
      </c>
      <c r="C8" s="79"/>
      <c r="D8" s="80" t="s">
        <v>141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8" t="s">
        <v>261</v>
      </c>
      <c r="C10" s="1" t="str">
        <f>VLOOKUP(B10,컬럼페이지!$B$17:$I$127,4,0)</f>
        <v>재택번호</v>
      </c>
      <c r="D10" s="1" t="str">
        <f>VLOOKUP(B10,컬럼페이지!$B$17:$I$127,5,0)</f>
        <v>GT_NUM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68" t="str">
        <f>VLOOKUP(B10,컬럼페이지!$B$17:$I$127,8,0)</f>
        <v>대표영문(1)+YYYYMMDD+001</v>
      </c>
      <c r="K10" s="69"/>
    </row>
    <row r="11" spans="2:11" x14ac:dyDescent="0.3">
      <c r="B11" s="48" t="s">
        <v>262</v>
      </c>
      <c r="C11" s="1" t="str">
        <f>VLOOKUP(B11,컬럼페이지!$B$17:$I$127,4,0)</f>
        <v>내용</v>
      </c>
      <c r="D11" s="1" t="str">
        <f>VLOOKUP(B11,컬럼페이지!$B$17:$I$127,5,0)</f>
        <v>GT_MEMO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2000</v>
      </c>
      <c r="G11" s="49"/>
      <c r="H11" s="1"/>
      <c r="I11" s="1"/>
      <c r="J11" s="68" t="str">
        <f>VLOOKUP(B11,컬럼페이지!$B$17:$I$127,8,0)</f>
        <v>한글+영문 2000BYTE</v>
      </c>
      <c r="K11" s="69"/>
    </row>
    <row r="12" spans="2:11" x14ac:dyDescent="0.3">
      <c r="B12" s="48" t="s">
        <v>263</v>
      </c>
      <c r="C12" s="1" t="str">
        <f>VLOOKUP(B12,컬럼페이지!$B$17:$I$127,4,0)</f>
        <v>시작일자</v>
      </c>
      <c r="D12" s="1" t="str">
        <f>VLOOKUP(B12,컬럼페이지!$B$17:$I$127,5,0)</f>
        <v>GT_START</v>
      </c>
      <c r="E12" s="1" t="str">
        <f>VLOOKUP(B12,컬럼페이지!$B$17:$I$127,6,0)</f>
        <v>DATE</v>
      </c>
      <c r="F12" s="1" t="str">
        <f>IF(VLOOKUP(B12,컬럼페이지!$B$17:$I$127,7,0) = "", "", VLOOKUP(B12,컬럼페이지!$B$17:$I$127,7,0))</f>
        <v/>
      </c>
      <c r="G12" s="1"/>
      <c r="H12" s="1"/>
      <c r="I12" s="1" t="s">
        <v>37</v>
      </c>
      <c r="J12" s="68" t="str">
        <f>VLOOKUP(B12,컬럼페이지!$B$17:$I$127,8,0)</f>
        <v>YYYY-MM-DD</v>
      </c>
      <c r="K12" s="69"/>
    </row>
    <row r="13" spans="2:11" x14ac:dyDescent="0.3">
      <c r="B13" s="48" t="s">
        <v>264</v>
      </c>
      <c r="C13" s="1" t="str">
        <f>VLOOKUP(B13,컬럼페이지!$B$17:$I$127,4,0)</f>
        <v>종료일자</v>
      </c>
      <c r="D13" s="1" t="str">
        <f>VLOOKUP(B13,컬럼페이지!$B$17:$I$127,5,0)</f>
        <v>GT_END</v>
      </c>
      <c r="E13" s="1" t="str">
        <f>VLOOKUP(B13,컬럼페이지!$B$17:$I$127,6,0)</f>
        <v>DATE</v>
      </c>
      <c r="F13" s="1" t="str">
        <f>IF(VLOOKUP(B13,컬럼페이지!$B$17:$I$127,7,0) = "", "", VLOOKUP(B13,컬럼페이지!$B$17:$I$127,7,0))</f>
        <v/>
      </c>
      <c r="G13" s="1"/>
      <c r="H13" s="1"/>
      <c r="I13" s="1" t="s">
        <v>37</v>
      </c>
      <c r="J13" s="68" t="str">
        <f>VLOOKUP(B13,컬럼페이지!$B$17:$I$127,8,0)</f>
        <v>YYYY-MM-DD</v>
      </c>
      <c r="K13" s="69"/>
    </row>
    <row r="14" spans="2:11" x14ac:dyDescent="0.3">
      <c r="B14" s="48" t="s">
        <v>265</v>
      </c>
      <c r="C14" s="1" t="str">
        <f>VLOOKUP(B14,컬럼페이지!$B$17:$I$127,4,0)</f>
        <v>삭제여부</v>
      </c>
      <c r="D14" s="1" t="str">
        <f>VLOOKUP(B14,컬럼페이지!$B$17:$I$127,5,0)</f>
        <v>DELETEYN</v>
      </c>
      <c r="E14" s="1" t="str">
        <f>VLOOKUP(B14,컬럼페이지!$B$17:$I$127,6,0)</f>
        <v>VARCHAR2</v>
      </c>
      <c r="F14" s="1">
        <f>IF(VLOOKUP(B14,컬럼페이지!$B$17:$I$127,7,0) = "", "", VLOOKUP(B14,컬럼페이지!$B$17:$I$127,7,0))</f>
        <v>1</v>
      </c>
      <c r="G14" s="1"/>
      <c r="H14" s="1"/>
      <c r="I14" s="1" t="s">
        <v>37</v>
      </c>
      <c r="J14" s="68" t="str">
        <f>VLOOKUP(B14,컬럼페이지!$B$17:$I$127,8,0)</f>
        <v>초기 Y(생성),N(삭제)로 생성</v>
      </c>
      <c r="K14" s="69"/>
    </row>
    <row r="15" spans="2:11" x14ac:dyDescent="0.3">
      <c r="B15" s="48" t="s">
        <v>266</v>
      </c>
      <c r="C15" s="1" t="str">
        <f>VLOOKUP(B15,컬럼페이지!$B$17:$I$127,4,0)</f>
        <v>등록일</v>
      </c>
      <c r="D15" s="1" t="str">
        <f>VLOOKUP(B15,컬럼페이지!$B$17:$I$127,5,0)</f>
        <v>INSERTDATE</v>
      </c>
      <c r="E15" s="1" t="str">
        <f>VLOOKUP(B15,컬럼페이지!$B$17:$I$127,6,0)</f>
        <v>DATE</v>
      </c>
      <c r="F15" s="1" t="str">
        <f>IF(VLOOKUP(B15,컬럼페이지!$B$17:$I$127,7,0) = "", "", VLOOKUP(B15,컬럼페이지!$B$17:$I$127,7,0))</f>
        <v/>
      </c>
      <c r="G15" s="1"/>
      <c r="H15" s="1"/>
      <c r="I15" s="1"/>
      <c r="J15" s="68" t="str">
        <f>VLOOKUP(B15,컬럼페이지!$B$17:$I$127,8,0)</f>
        <v>YYYY-MM-DD</v>
      </c>
      <c r="K15" s="69"/>
    </row>
    <row r="16" spans="2:11" x14ac:dyDescent="0.3">
      <c r="B16" s="48" t="s">
        <v>267</v>
      </c>
      <c r="C16" s="1" t="str">
        <f>VLOOKUP(B16,컬럼페이지!$B$17:$I$127,4,0)</f>
        <v>수정일</v>
      </c>
      <c r="D16" s="1" t="str">
        <f>VLOOKUP(B16,컬럼페이지!$B$17:$I$127,5,0)</f>
        <v>UPDATEDATE</v>
      </c>
      <c r="E16" s="1" t="str">
        <f>VLOOKUP(B16,컬럼페이지!$B$17:$I$127,6,0)</f>
        <v>DATE</v>
      </c>
      <c r="F16" s="1" t="str">
        <f>IF(VLOOKUP(B16,컬럼페이지!$B$17:$I$127,7,0) = "", "", VLOOKUP(B16,컬럼페이지!$B$17:$I$127,7,0))</f>
        <v/>
      </c>
      <c r="G16" s="1"/>
      <c r="H16" s="1"/>
      <c r="I16" s="1"/>
      <c r="J16" s="68" t="str">
        <f>VLOOKUP(B16,컬럼페이지!$B$17:$I$127,8,0)</f>
        <v>YYYY-MM-DD</v>
      </c>
      <c r="K16" s="69"/>
    </row>
    <row r="17" spans="2:11" x14ac:dyDescent="0.3">
      <c r="B17" s="48" t="s">
        <v>268</v>
      </c>
      <c r="C17" s="1" t="str">
        <f>VLOOKUP(B17,컬럼페이지!$B$17:$I$127,4,0)</f>
        <v>부서명</v>
      </c>
      <c r="D17" s="1" t="str">
        <f>VLOOKUP(B17,컬럼페이지!$B$17:$I$127,5,0)</f>
        <v>DEPT</v>
      </c>
      <c r="E17" s="1" t="str">
        <f>VLOOKUP(B17,컬럼페이지!$B$17:$I$127,6,0)</f>
        <v>VARCHAR2</v>
      </c>
      <c r="F17" s="1">
        <f>IF(VLOOKUP(B17,컬럼페이지!$B$17:$I$127,7,0) = "", "", VLOOKUP(B17,컬럼페이지!$B$17:$I$127,7,0))</f>
        <v>50</v>
      </c>
      <c r="G17" s="1"/>
      <c r="H17" s="1"/>
      <c r="I17" s="1"/>
      <c r="J17" s="68" t="str">
        <f>VLOOKUP(B17,컬럼페이지!$B$17:$I$127,8,0)</f>
        <v>01:인사팀, 02:개발팀, 03:지원팀</v>
      </c>
      <c r="K17" s="69"/>
    </row>
    <row r="18" spans="2:11" x14ac:dyDescent="0.3">
      <c r="B18" s="48" t="s">
        <v>269</v>
      </c>
      <c r="C18" s="1" t="str">
        <f>VLOOKUP(B18,컬럼페이지!$B$17:$I$127,4,0)</f>
        <v>직급</v>
      </c>
      <c r="D18" s="1" t="str">
        <f>VLOOKUP(B18,컬럼페이지!$B$17:$I$127,5,0)</f>
        <v>POSITION</v>
      </c>
      <c r="E18" s="1" t="str">
        <f>VLOOKUP(B18,컬럼페이지!$B$17:$I$127,6,0)</f>
        <v>VARCHAR2</v>
      </c>
      <c r="F18" s="1">
        <f>IF(VLOOKUP(B18,컬럼페이지!$B$17:$I$127,7,0) = "", "", VLOOKUP(B18,컬럼페이지!$B$17:$I$127,7,0))</f>
        <v>20</v>
      </c>
      <c r="G18" s="1"/>
      <c r="H18" s="1"/>
      <c r="I18" s="1"/>
      <c r="J18" s="68" t="str">
        <f>VLOOKUP(B18,컬럼페이지!$B$17:$I$127,8,0)</f>
        <v>01:사장, 02:이사, 03:부장, 04:과장, 05:대리, 06:사원</v>
      </c>
      <c r="K18" s="69"/>
    </row>
    <row r="19" spans="2:11" x14ac:dyDescent="0.3">
      <c r="B19" s="48" t="s">
        <v>270</v>
      </c>
      <c r="C19" s="1" t="str">
        <f>VLOOKUP(B19,컬럼페이지!$B$17:$I$127,4,0)</f>
        <v>사원번호</v>
      </c>
      <c r="D19" s="1" t="str">
        <f>VLOOKUP(B19,컬럼페이지!$B$17:$I$127,5,0)</f>
        <v>GE_NUM</v>
      </c>
      <c r="E19" s="1" t="str">
        <f>VLOOKUP(B19,컬럼페이지!$B$17:$I$127,6,0)</f>
        <v>VARCHAR2</v>
      </c>
      <c r="F19" s="1">
        <f>IF(VLOOKUP(B19,컬럼페이지!$B$17:$I$127,7,0) = "", "", VLOOKUP(B19,컬럼페이지!$B$17:$I$127,7,0))</f>
        <v>20</v>
      </c>
      <c r="G19" s="1"/>
      <c r="H19" s="1"/>
      <c r="I19" s="1" t="s">
        <v>37</v>
      </c>
      <c r="J19" s="68" t="str">
        <f>VLOOKUP(B19,컬럼페이지!$B$17:$I$127,8,0)</f>
        <v>M+YYYYMMDD+001</v>
      </c>
      <c r="K19" s="69"/>
    </row>
    <row r="20" spans="2:11" x14ac:dyDescent="0.3">
      <c r="B20" s="48" t="s">
        <v>271</v>
      </c>
      <c r="C20" s="1" t="str">
        <f>VLOOKUP(B20,컬럼페이지!$B$17:$I$127,4,0)</f>
        <v>사원명</v>
      </c>
      <c r="D20" s="1" t="str">
        <f>VLOOKUP(B20,컬럼페이지!$B$17:$I$127,5,0)</f>
        <v>GE_NAME</v>
      </c>
      <c r="E20" s="1" t="str">
        <f>VLOOKUP(B20,컬럼페이지!$B$17:$I$127,6,0)</f>
        <v>VARCHAR2</v>
      </c>
      <c r="F20" s="1">
        <f>IF(VLOOKUP(B20,컬럼페이지!$B$17:$I$127,7,0) = "", "", VLOOKUP(B20,컬럼페이지!$B$17:$I$127,7,0))</f>
        <v>200</v>
      </c>
      <c r="G20" s="1"/>
      <c r="H20" s="1"/>
      <c r="I20" s="1"/>
      <c r="J20" s="68" t="str">
        <f>VLOOKUP(B20,컬럼페이지!$B$17:$I$127,8,0)</f>
        <v>한글, 영문</v>
      </c>
      <c r="K20" s="69"/>
    </row>
    <row r="21" spans="2:11" ht="17.25" thickBot="1" x14ac:dyDescent="0.35">
      <c r="B21" s="50" t="s">
        <v>272</v>
      </c>
      <c r="C21" s="1" t="str">
        <f>VLOOKUP(B21,컬럼페이지!$B$17:$I$127,4,0)</f>
        <v>결재일</v>
      </c>
      <c r="D21" s="1" t="str">
        <f>VLOOKUP(B21,컬럼페이지!$B$17:$I$127,5,0)</f>
        <v>APRDATE</v>
      </c>
      <c r="E21" s="1" t="str">
        <f>VLOOKUP(B21,컬럼페이지!$B$17:$I$127,6,0)</f>
        <v>DATE</v>
      </c>
      <c r="F21" s="1" t="str">
        <f>IF(VLOOKUP(B21,컬럼페이지!$B$17:$I$127,7,0) = "", "", VLOOKUP(B21,컬럼페이지!$B$17:$I$127,7,0))</f>
        <v/>
      </c>
      <c r="G21" s="39"/>
      <c r="H21" s="39"/>
      <c r="I21" s="39" t="s">
        <v>37</v>
      </c>
      <c r="J21" s="68" t="str">
        <f>VLOOKUP(B21,컬럼페이지!$B$17:$I$127,8,0)</f>
        <v>YYYY-MM-DD</v>
      </c>
      <c r="K21" s="69"/>
    </row>
    <row r="22" spans="2:11" ht="17.25" thickBot="1" x14ac:dyDescent="0.35">
      <c r="B22" s="3"/>
      <c r="D22" s="3"/>
      <c r="E22" s="3"/>
      <c r="F22" s="3"/>
      <c r="G22" s="3"/>
      <c r="H22" s="3"/>
      <c r="I22" s="3"/>
      <c r="J22" s="116"/>
      <c r="K22" s="116"/>
    </row>
    <row r="23" spans="2:11" x14ac:dyDescent="0.3">
      <c r="B23" s="113" t="s">
        <v>98</v>
      </c>
      <c r="C23" s="114"/>
      <c r="D23" s="114"/>
      <c r="E23" s="114"/>
      <c r="F23" s="114"/>
      <c r="G23" s="114"/>
      <c r="H23" s="114"/>
      <c r="I23" s="114"/>
      <c r="J23" s="114"/>
      <c r="K23" s="115"/>
    </row>
    <row r="24" spans="2:11" x14ac:dyDescent="0.3">
      <c r="B24" s="85" t="s">
        <v>405</v>
      </c>
      <c r="C24" s="86"/>
      <c r="D24" s="86"/>
      <c r="E24" s="86"/>
      <c r="F24" s="86"/>
      <c r="G24" s="86"/>
      <c r="H24" s="86"/>
      <c r="I24" s="86"/>
      <c r="J24" s="86"/>
      <c r="K24" s="87"/>
    </row>
    <row r="25" spans="2:11" x14ac:dyDescent="0.3">
      <c r="B25" s="85"/>
      <c r="C25" s="86"/>
      <c r="D25" s="86"/>
      <c r="E25" s="86"/>
      <c r="F25" s="86"/>
      <c r="G25" s="86"/>
      <c r="H25" s="86"/>
      <c r="I25" s="86"/>
      <c r="J25" s="86"/>
      <c r="K25" s="87"/>
    </row>
    <row r="26" spans="2:11" x14ac:dyDescent="0.3">
      <c r="B26" s="85"/>
      <c r="C26" s="86"/>
      <c r="D26" s="86"/>
      <c r="E26" s="86"/>
      <c r="F26" s="86"/>
      <c r="G26" s="86"/>
      <c r="H26" s="86"/>
      <c r="I26" s="86"/>
      <c r="J26" s="86"/>
      <c r="K26" s="87"/>
    </row>
    <row r="27" spans="2:11" x14ac:dyDescent="0.3">
      <c r="B27" s="85"/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x14ac:dyDescent="0.3">
      <c r="B29" s="85"/>
      <c r="C29" s="86"/>
      <c r="D29" s="86"/>
      <c r="E29" s="86"/>
      <c r="F29" s="86"/>
      <c r="G29" s="86"/>
      <c r="H29" s="86"/>
      <c r="I29" s="86"/>
      <c r="J29" s="86"/>
      <c r="K29" s="87"/>
    </row>
    <row r="30" spans="2:11" ht="17.25" thickBot="1" x14ac:dyDescent="0.35">
      <c r="B30" s="89"/>
      <c r="C30" s="90"/>
      <c r="D30" s="90"/>
      <c r="E30" s="90"/>
      <c r="F30" s="90"/>
      <c r="G30" s="90"/>
      <c r="H30" s="90"/>
      <c r="I30" s="90"/>
      <c r="J30" s="90"/>
      <c r="K30" s="91"/>
    </row>
    <row r="31" spans="2:11" x14ac:dyDescent="0.3">
      <c r="B31" s="94"/>
      <c r="C31" s="94"/>
      <c r="D31" s="94"/>
      <c r="E31" s="94"/>
      <c r="F31" s="94"/>
      <c r="G31" s="94"/>
      <c r="H31" s="94"/>
      <c r="I31" s="94"/>
      <c r="J31" s="94"/>
      <c r="K31" s="94"/>
    </row>
    <row r="32" spans="2:11" x14ac:dyDescent="0.3">
      <c r="B32" s="3"/>
      <c r="C32" s="3"/>
      <c r="D32" s="3"/>
      <c r="E32" s="3"/>
      <c r="F32" s="3"/>
      <c r="G32" s="3"/>
      <c r="H32" s="3"/>
      <c r="I32" s="3"/>
      <c r="J32" s="94"/>
      <c r="K32" s="94"/>
    </row>
    <row r="33" spans="2:11" x14ac:dyDescent="0.3">
      <c r="B33" s="3"/>
      <c r="C33" s="3"/>
      <c r="D33" s="3"/>
      <c r="E33" s="3"/>
      <c r="F33" s="3"/>
      <c r="G33" s="3"/>
      <c r="H33" s="3"/>
      <c r="I33" s="3"/>
      <c r="J33" s="94"/>
      <c r="K33" s="94"/>
    </row>
    <row r="34" spans="2:11" x14ac:dyDescent="0.3">
      <c r="B34" s="3"/>
      <c r="C34" s="3"/>
      <c r="D34" s="3"/>
      <c r="E34" s="3"/>
      <c r="F34" s="3"/>
      <c r="G34" s="3"/>
      <c r="H34" s="3"/>
      <c r="I34" s="3"/>
      <c r="J34" s="94"/>
      <c r="K34" s="94"/>
    </row>
    <row r="35" spans="2:11" x14ac:dyDescent="0.3">
      <c r="B35" s="3"/>
      <c r="C35" s="3"/>
      <c r="D35" s="3"/>
      <c r="E35" s="3"/>
      <c r="F35" s="3"/>
      <c r="G35" s="3"/>
      <c r="H35" s="3"/>
      <c r="I35" s="3"/>
      <c r="J35" s="94"/>
      <c r="K35" s="94"/>
    </row>
  </sheetData>
  <mergeCells count="39">
    <mergeCell ref="B31:K31"/>
    <mergeCell ref="J9:K9"/>
    <mergeCell ref="J10:K10"/>
    <mergeCell ref="J11:K11"/>
    <mergeCell ref="J12:K12"/>
    <mergeCell ref="J13:K13"/>
    <mergeCell ref="B6:C6"/>
    <mergeCell ref="D6:I6"/>
    <mergeCell ref="B7:C7"/>
    <mergeCell ref="D7:I7"/>
    <mergeCell ref="B8:C8"/>
    <mergeCell ref="D8:K8"/>
    <mergeCell ref="B3:K3"/>
    <mergeCell ref="B4:C4"/>
    <mergeCell ref="D4:I4"/>
    <mergeCell ref="J4:K4"/>
    <mergeCell ref="B5:C5"/>
    <mergeCell ref="D5:I5"/>
    <mergeCell ref="J17:K17"/>
    <mergeCell ref="J14:K14"/>
    <mergeCell ref="J15:K15"/>
    <mergeCell ref="J16:K16"/>
    <mergeCell ref="B23:K23"/>
    <mergeCell ref="J34:K34"/>
    <mergeCell ref="J21:K21"/>
    <mergeCell ref="J35:K35"/>
    <mergeCell ref="B24:K24"/>
    <mergeCell ref="J18:K18"/>
    <mergeCell ref="J19:K19"/>
    <mergeCell ref="J20:K20"/>
    <mergeCell ref="J22:K22"/>
    <mergeCell ref="J32:K32"/>
    <mergeCell ref="J33:K33"/>
    <mergeCell ref="B25:K25"/>
    <mergeCell ref="B29:K29"/>
    <mergeCell ref="B26:K26"/>
    <mergeCell ref="B27:K27"/>
    <mergeCell ref="B28:K28"/>
    <mergeCell ref="B30:K3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892A-BECC-45E7-9F8D-0BC4F7717982}">
  <dimension ref="B2:K35"/>
  <sheetViews>
    <sheetView zoomScale="70" zoomScaleNormal="70" workbookViewId="0">
      <selection sqref="A1:XFD1048576"/>
    </sheetView>
  </sheetViews>
  <sheetFormatPr defaultRowHeight="16.5" x14ac:dyDescent="0.3"/>
  <cols>
    <col min="2" max="3" width="9.25" bestFit="1" customWidth="1"/>
    <col min="4" max="4" width="15.625" bestFit="1" customWidth="1"/>
    <col min="5" max="5" width="11.375" bestFit="1" customWidth="1"/>
    <col min="6" max="6" width="6.375" bestFit="1" customWidth="1"/>
    <col min="7" max="7" width="4.25" bestFit="1" customWidth="1"/>
    <col min="8" max="8" width="4" bestFit="1" customWidth="1"/>
    <col min="9" max="9" width="10.875" bestFit="1" customWidth="1"/>
    <col min="10" max="10" width="10" bestFit="1" customWidth="1"/>
    <col min="11" max="11" width="27.625" customWidth="1"/>
  </cols>
  <sheetData>
    <row r="2" spans="2:11" ht="17.25" thickBot="1" x14ac:dyDescent="0.35"/>
    <row r="3" spans="2:11" ht="31.5" x14ac:dyDescent="0.3">
      <c r="B3" s="72" t="s">
        <v>1</v>
      </c>
      <c r="C3" s="73"/>
      <c r="D3" s="73"/>
      <c r="E3" s="73"/>
      <c r="F3" s="73"/>
      <c r="G3" s="73"/>
      <c r="H3" s="73"/>
      <c r="I3" s="73"/>
      <c r="J3" s="73"/>
      <c r="K3" s="74"/>
    </row>
    <row r="4" spans="2:11" x14ac:dyDescent="0.3">
      <c r="B4" s="66" t="s">
        <v>2</v>
      </c>
      <c r="C4" s="67"/>
      <c r="D4" s="68" t="s">
        <v>23</v>
      </c>
      <c r="E4" s="68"/>
      <c r="F4" s="68"/>
      <c r="G4" s="68"/>
      <c r="H4" s="68"/>
      <c r="I4" s="68"/>
      <c r="J4" s="68"/>
      <c r="K4" s="69"/>
    </row>
    <row r="5" spans="2:11" x14ac:dyDescent="0.3">
      <c r="B5" s="66" t="s">
        <v>10</v>
      </c>
      <c r="C5" s="67"/>
      <c r="D5" s="68" t="s">
        <v>48</v>
      </c>
      <c r="E5" s="68"/>
      <c r="F5" s="68"/>
      <c r="G5" s="68"/>
      <c r="H5" s="68"/>
      <c r="I5" s="68"/>
      <c r="J5" s="2" t="s">
        <v>7</v>
      </c>
      <c r="K5" s="36" t="s">
        <v>19</v>
      </c>
    </row>
    <row r="6" spans="2:11" x14ac:dyDescent="0.3">
      <c r="B6" s="66" t="s">
        <v>3</v>
      </c>
      <c r="C6" s="67"/>
      <c r="D6" s="68" t="s">
        <v>20</v>
      </c>
      <c r="E6" s="68"/>
      <c r="F6" s="68"/>
      <c r="G6" s="68"/>
      <c r="H6" s="68"/>
      <c r="I6" s="68"/>
      <c r="J6" s="2" t="s">
        <v>8</v>
      </c>
      <c r="K6" s="36" t="s">
        <v>162</v>
      </c>
    </row>
    <row r="7" spans="2:11" x14ac:dyDescent="0.3">
      <c r="B7" s="66" t="s">
        <v>4</v>
      </c>
      <c r="C7" s="67"/>
      <c r="D7" s="68" t="s">
        <v>504</v>
      </c>
      <c r="E7" s="68"/>
      <c r="F7" s="68"/>
      <c r="G7" s="68"/>
      <c r="H7" s="68"/>
      <c r="I7" s="68"/>
      <c r="J7" s="2" t="s">
        <v>320</v>
      </c>
      <c r="K7" s="36"/>
    </row>
    <row r="8" spans="2:11" ht="17.25" thickBot="1" x14ac:dyDescent="0.35">
      <c r="B8" s="78" t="s">
        <v>5</v>
      </c>
      <c r="C8" s="79"/>
      <c r="D8" s="80" t="s">
        <v>150</v>
      </c>
      <c r="E8" s="80"/>
      <c r="F8" s="80"/>
      <c r="G8" s="80"/>
      <c r="H8" s="80"/>
      <c r="I8" s="80"/>
      <c r="J8" s="80"/>
      <c r="K8" s="81"/>
    </row>
    <row r="9" spans="2:11" ht="17.25" thickTop="1" x14ac:dyDescent="0.3">
      <c r="B9" s="51" t="s">
        <v>6</v>
      </c>
      <c r="C9" s="45" t="s">
        <v>11</v>
      </c>
      <c r="D9" s="45" t="s">
        <v>12</v>
      </c>
      <c r="E9" s="45" t="s">
        <v>13</v>
      </c>
      <c r="F9" s="45" t="s">
        <v>14</v>
      </c>
      <c r="G9" s="45" t="s">
        <v>15</v>
      </c>
      <c r="H9" s="45" t="s">
        <v>16</v>
      </c>
      <c r="I9" s="45" t="s">
        <v>18</v>
      </c>
      <c r="J9" s="70" t="s">
        <v>17</v>
      </c>
      <c r="K9" s="71"/>
    </row>
    <row r="10" spans="2:11" x14ac:dyDescent="0.3">
      <c r="B10" s="48" t="s">
        <v>291</v>
      </c>
      <c r="C10" s="1" t="str">
        <f>VLOOKUP(B10,컬럼페이지!$B$17:$I$127,4,0)</f>
        <v>교육번호</v>
      </c>
      <c r="D10" s="1" t="str">
        <f>VLOOKUP(B10,컬럼페이지!$B$17:$I$127,5,0)</f>
        <v>GEC_NUM</v>
      </c>
      <c r="E10" s="1" t="str">
        <f>VLOOKUP(B10,컬럼페이지!$B$17:$I$127,6,0)</f>
        <v>VARCHAR2</v>
      </c>
      <c r="F10" s="1">
        <f>IF(VLOOKUP(B10,컬럼페이지!$B$17:$I$127,7,0) = "", "", VLOOKUP(B10,컬럼페이지!$B$17:$I$127,7,0))</f>
        <v>20</v>
      </c>
      <c r="G10" s="1" t="s">
        <v>37</v>
      </c>
      <c r="H10" s="1"/>
      <c r="I10" s="1"/>
      <c r="J10" s="68" t="str">
        <f>VLOOKUP(B10,컬럼페이지!$B$17:$I$127,8,0)</f>
        <v>대표영문(1)+YYYYMMDD+001</v>
      </c>
      <c r="K10" s="69"/>
    </row>
    <row r="11" spans="2:11" x14ac:dyDescent="0.3">
      <c r="B11" s="48" t="s">
        <v>293</v>
      </c>
      <c r="C11" s="1" t="str">
        <f>VLOOKUP(B11,컬럼페이지!$B$17:$I$127,4,0)</f>
        <v>교육명</v>
      </c>
      <c r="D11" s="1" t="str">
        <f>VLOOKUP(B11,컬럼페이지!$B$17:$I$127,5,0)</f>
        <v>GEC_NAME</v>
      </c>
      <c r="E11" s="1" t="str">
        <f>VLOOKUP(B11,컬럼페이지!$B$17:$I$127,6,0)</f>
        <v>VARCHAR2</v>
      </c>
      <c r="F11" s="1">
        <f>IF(VLOOKUP(B11,컬럼페이지!$B$17:$I$127,7,0) = "", "", VLOOKUP(B11,컬럼페이지!$B$17:$I$127,7,0))</f>
        <v>200</v>
      </c>
      <c r="G11" s="49"/>
      <c r="H11" s="1"/>
      <c r="I11" s="1" t="s">
        <v>37</v>
      </c>
      <c r="J11" s="68" t="str">
        <f>VLOOKUP(B11,컬럼페이지!$B$17:$I$127,8,0)</f>
        <v>한글+영문 200BYTE</v>
      </c>
      <c r="K11" s="69"/>
    </row>
    <row r="12" spans="2:11" x14ac:dyDescent="0.3">
      <c r="B12" s="48" t="s">
        <v>295</v>
      </c>
      <c r="C12" s="1" t="str">
        <f>VLOOKUP(B12,컬럼페이지!$B$17:$I$127,4,0)</f>
        <v>교육내용</v>
      </c>
      <c r="D12" s="1" t="str">
        <f>VLOOKUP(B12,컬럼페이지!$B$17:$I$127,5,0)</f>
        <v>GEC_MEMO</v>
      </c>
      <c r="E12" s="1" t="str">
        <f>VLOOKUP(B12,컬럼페이지!$B$17:$I$127,6,0)</f>
        <v>VARCHAR2</v>
      </c>
      <c r="F12" s="1">
        <f>IF(VLOOKUP(B12,컬럼페이지!$B$17:$I$127,7,0) = "", "", VLOOKUP(B12,컬럼페이지!$B$17:$I$127,7,0))</f>
        <v>2000</v>
      </c>
      <c r="G12" s="1"/>
      <c r="H12" s="1"/>
      <c r="I12" s="1"/>
      <c r="J12" s="68" t="str">
        <f>VLOOKUP(B12,컬럼페이지!$B$17:$I$127,8,0)</f>
        <v>한글+영문 2000BYTE</v>
      </c>
      <c r="K12" s="69"/>
    </row>
    <row r="13" spans="2:11" x14ac:dyDescent="0.3">
      <c r="B13" s="48" t="s">
        <v>297</v>
      </c>
      <c r="C13" s="1" t="str">
        <f>VLOOKUP(B13,컬럼페이지!$B$17:$I$127,4,0)</f>
        <v>참여인원</v>
      </c>
      <c r="D13" s="1" t="str">
        <f>VLOOKUP(B13,컬럼페이지!$B$17:$I$127,5,0)</f>
        <v>GEC_PEOPLE</v>
      </c>
      <c r="E13" s="1" t="str">
        <f>VLOOKUP(B13,컬럼페이지!$B$17:$I$127,6,0)</f>
        <v>NUMBER</v>
      </c>
      <c r="F13" s="1" t="str">
        <f>IF(VLOOKUP(B13,컬럼페이지!$B$17:$I$127,7,0) = "", "", VLOOKUP(B13,컬럼페이지!$B$17:$I$127,7,0))</f>
        <v/>
      </c>
      <c r="G13" s="1"/>
      <c r="H13" s="1"/>
      <c r="I13" s="1"/>
      <c r="J13" s="68" t="str">
        <f>VLOOKUP(B13,컬럼페이지!$B$17:$I$127,8,0)</f>
        <v>숫자</v>
      </c>
      <c r="K13" s="69"/>
    </row>
    <row r="14" spans="2:11" x14ac:dyDescent="0.3">
      <c r="B14" s="48" t="s">
        <v>299</v>
      </c>
      <c r="C14" s="1" t="str">
        <f>VLOOKUP(B14,컬럼페이지!$B$17:$I$127,4,0)</f>
        <v>시작일자</v>
      </c>
      <c r="D14" s="1" t="str">
        <f>VLOOKUP(B14,컬럼페이지!$B$17:$I$127,5,0)</f>
        <v>GEC_START</v>
      </c>
      <c r="E14" s="1" t="str">
        <f>VLOOKUP(B14,컬럼페이지!$B$17:$I$127,6,0)</f>
        <v>DATE</v>
      </c>
      <c r="F14" s="1" t="str">
        <f>IF(VLOOKUP(B14,컬럼페이지!$B$17:$I$127,7,0) = "", "", VLOOKUP(B14,컬럼페이지!$B$17:$I$127,7,0))</f>
        <v/>
      </c>
      <c r="G14" s="1"/>
      <c r="H14" s="1"/>
      <c r="I14" s="1" t="s">
        <v>37</v>
      </c>
      <c r="J14" s="68" t="str">
        <f>VLOOKUP(B14,컬럼페이지!$B$17:$I$127,8,0)</f>
        <v>YYYY-MM-DD</v>
      </c>
      <c r="K14" s="69"/>
    </row>
    <row r="15" spans="2:11" x14ac:dyDescent="0.3">
      <c r="B15" s="48" t="s">
        <v>301</v>
      </c>
      <c r="C15" s="1" t="str">
        <f>VLOOKUP(B15,컬럼페이지!$B$17:$I$127,4,0)</f>
        <v>종료일자</v>
      </c>
      <c r="D15" s="1" t="str">
        <f>VLOOKUP(B15,컬럼페이지!$B$17:$I$127,5,0)</f>
        <v>GEC_END</v>
      </c>
      <c r="E15" s="1" t="str">
        <f>VLOOKUP(B15,컬럼페이지!$B$17:$I$127,6,0)</f>
        <v>DATE</v>
      </c>
      <c r="F15" s="1" t="str">
        <f>IF(VLOOKUP(B15,컬럼페이지!$B$17:$I$127,7,0) = "", "", VLOOKUP(B15,컬럼페이지!$B$17:$I$127,7,0))</f>
        <v/>
      </c>
      <c r="G15" s="1"/>
      <c r="H15" s="1"/>
      <c r="I15" s="1" t="s">
        <v>37</v>
      </c>
      <c r="J15" s="68" t="str">
        <f>VLOOKUP(B15,컬럼페이지!$B$17:$I$127,8,0)</f>
        <v>YYYY-MM-DD</v>
      </c>
      <c r="K15" s="69"/>
    </row>
    <row r="16" spans="2:11" x14ac:dyDescent="0.3">
      <c r="B16" s="48" t="s">
        <v>321</v>
      </c>
      <c r="C16" s="1" t="str">
        <f>VLOOKUP(B16,컬럼페이지!$B$17:$I$127,4,0)</f>
        <v>삭제여부</v>
      </c>
      <c r="D16" s="1" t="str">
        <f>VLOOKUP(B16,컬럼페이지!$B$17:$I$127,5,0)</f>
        <v>DELETEYN</v>
      </c>
      <c r="E16" s="1" t="str">
        <f>VLOOKUP(B16,컬럼페이지!$B$17:$I$127,6,0)</f>
        <v>VARCHAR2</v>
      </c>
      <c r="F16" s="1">
        <f>IF(VLOOKUP(B16,컬럼페이지!$B$17:$I$127,7,0) = "", "", VLOOKUP(B16,컬럼페이지!$B$17:$I$127,7,0))</f>
        <v>1</v>
      </c>
      <c r="G16" s="1"/>
      <c r="H16" s="1"/>
      <c r="I16" s="1" t="s">
        <v>37</v>
      </c>
      <c r="J16" s="68" t="str">
        <f>VLOOKUP(B16,컬럼페이지!$B$17:$I$127,8,0)</f>
        <v>초기 Y(생성),N(삭제)로 생성</v>
      </c>
      <c r="K16" s="69"/>
    </row>
    <row r="17" spans="2:11" x14ac:dyDescent="0.3">
      <c r="B17" s="48" t="s">
        <v>303</v>
      </c>
      <c r="C17" s="1" t="str">
        <f>VLOOKUP(B17,컬럼페이지!$B$17:$I$127,4,0)</f>
        <v>등록일</v>
      </c>
      <c r="D17" s="1" t="str">
        <f>VLOOKUP(B17,컬럼페이지!$B$17:$I$127,5,0)</f>
        <v>INSERTDATE</v>
      </c>
      <c r="E17" s="1" t="str">
        <f>VLOOKUP(B17,컬럼페이지!$B$17:$I$127,6,0)</f>
        <v>DATE</v>
      </c>
      <c r="F17" s="1" t="str">
        <f>IF(VLOOKUP(B17,컬럼페이지!$B$17:$I$127,7,0) = "", "", VLOOKUP(B17,컬럼페이지!$B$17:$I$127,7,0))</f>
        <v/>
      </c>
      <c r="G17" s="1"/>
      <c r="H17" s="1"/>
      <c r="I17" s="1"/>
      <c r="J17" s="68" t="str">
        <f>VLOOKUP(B17,컬럼페이지!$B$17:$I$127,8,0)</f>
        <v>YYYY-MM-DD</v>
      </c>
      <c r="K17" s="69"/>
    </row>
    <row r="18" spans="2:11" x14ac:dyDescent="0.3">
      <c r="B18" s="48" t="s">
        <v>305</v>
      </c>
      <c r="C18" s="1" t="str">
        <f>VLOOKUP(B18,컬럼페이지!$B$17:$I$127,4,0)</f>
        <v>수정일</v>
      </c>
      <c r="D18" s="1" t="str">
        <f>VLOOKUP(B18,컬럼페이지!$B$17:$I$127,5,0)</f>
        <v>UPDATEDATE</v>
      </c>
      <c r="E18" s="1" t="str">
        <f>VLOOKUP(B18,컬럼페이지!$B$17:$I$127,6,0)</f>
        <v>DATE</v>
      </c>
      <c r="F18" s="1" t="str">
        <f>IF(VLOOKUP(B18,컬럼페이지!$B$17:$I$127,7,0) = "", "", VLOOKUP(B18,컬럼페이지!$B$17:$I$127,7,0))</f>
        <v/>
      </c>
      <c r="G18" s="1"/>
      <c r="H18" s="1"/>
      <c r="I18" s="1"/>
      <c r="J18" s="68" t="str">
        <f>VLOOKUP(B18,컬럼페이지!$B$17:$I$127,8,0)</f>
        <v>YYYY-MM-DD</v>
      </c>
      <c r="K18" s="69"/>
    </row>
    <row r="19" spans="2:11" x14ac:dyDescent="0.3">
      <c r="B19" s="48" t="s">
        <v>307</v>
      </c>
      <c r="C19" s="1" t="str">
        <f>VLOOKUP(B19,컬럼페이지!$B$17:$I$127,4,0)</f>
        <v>부서명</v>
      </c>
      <c r="D19" s="1" t="str">
        <f>VLOOKUP(B19,컬럼페이지!$B$17:$I$127,5,0)</f>
        <v>DEPT</v>
      </c>
      <c r="E19" s="1" t="str">
        <f>VLOOKUP(B19,컬럼페이지!$B$17:$I$127,6,0)</f>
        <v>VARCHAR2</v>
      </c>
      <c r="F19" s="1">
        <f>IF(VLOOKUP(B19,컬럼페이지!$B$17:$I$127,7,0) = "", "", VLOOKUP(B19,컬럼페이지!$B$17:$I$127,7,0))</f>
        <v>50</v>
      </c>
      <c r="G19" s="1"/>
      <c r="H19" s="1"/>
      <c r="I19" s="1"/>
      <c r="J19" s="68" t="str">
        <f>VLOOKUP(B19,컬럼페이지!$B$17:$I$127,8,0)</f>
        <v>01:인사팀, 02:개발팀, 03:지원팀</v>
      </c>
      <c r="K19" s="69"/>
    </row>
    <row r="20" spans="2:11" x14ac:dyDescent="0.3">
      <c r="B20" s="48" t="s">
        <v>309</v>
      </c>
      <c r="C20" s="1" t="str">
        <f>VLOOKUP(B20,컬럼페이지!$B$17:$I$127,4,0)</f>
        <v>직급</v>
      </c>
      <c r="D20" s="1" t="str">
        <f>VLOOKUP(B20,컬럼페이지!$B$17:$I$127,5,0)</f>
        <v>TITLE</v>
      </c>
      <c r="E20" s="1" t="str">
        <f>VLOOKUP(B20,컬럼페이지!$B$17:$I$127,6,0)</f>
        <v>VARCHAR2</v>
      </c>
      <c r="F20" s="1">
        <f>IF(VLOOKUP(B20,컬럼페이지!$B$17:$I$127,7,0) = "", "", VLOOKUP(B20,컬럼페이지!$B$17:$I$127,7,0))</f>
        <v>20</v>
      </c>
      <c r="G20" s="1"/>
      <c r="H20" s="1"/>
      <c r="I20" s="1"/>
      <c r="J20" s="68" t="str">
        <f>VLOOKUP(B20,컬럼페이지!$B$17:$I$127,8,0)</f>
        <v>01:사장, 02:이사, 03:부장, 04:과장, 05:대리, 06:사원</v>
      </c>
      <c r="K20" s="69"/>
    </row>
    <row r="21" spans="2:11" x14ac:dyDescent="0.3">
      <c r="B21" s="48" t="s">
        <v>311</v>
      </c>
      <c r="C21" s="1" t="str">
        <f>VLOOKUP(B21,컬럼페이지!$B$17:$I$127,4,0)</f>
        <v>사원번호</v>
      </c>
      <c r="D21" s="1" t="str">
        <f>VLOOKUP(B21,컬럼페이지!$B$17:$I$127,5,0)</f>
        <v>GE_NUM</v>
      </c>
      <c r="E21" s="1" t="str">
        <f>VLOOKUP(B21,컬럼페이지!$B$17:$I$127,6,0)</f>
        <v>VARCHAR2</v>
      </c>
      <c r="F21" s="1">
        <f>IF(VLOOKUP(B21,컬럼페이지!$B$17:$I$127,7,0) = "", "", VLOOKUP(B21,컬럼페이지!$B$17:$I$127,7,0))</f>
        <v>20</v>
      </c>
      <c r="G21" s="1"/>
      <c r="H21" s="1"/>
      <c r="I21" s="1" t="s">
        <v>37</v>
      </c>
      <c r="J21" s="68" t="str">
        <f>VLOOKUP(B21,컬럼페이지!$B$17:$I$127,8,0)</f>
        <v>M+YYYYMMDD+001</v>
      </c>
      <c r="K21" s="69"/>
    </row>
    <row r="22" spans="2:11" x14ac:dyDescent="0.3">
      <c r="B22" s="48" t="s">
        <v>313</v>
      </c>
      <c r="C22" s="1" t="str">
        <f>VLOOKUP(B22,컬럼페이지!$B$17:$I$127,4,0)</f>
        <v>사원명</v>
      </c>
      <c r="D22" s="1" t="str">
        <f>VLOOKUP(B22,컬럼페이지!$B$17:$I$127,5,0)</f>
        <v>GE_NAME</v>
      </c>
      <c r="E22" s="1" t="str">
        <f>VLOOKUP(B22,컬럼페이지!$B$17:$I$127,6,0)</f>
        <v>VARCHAR2</v>
      </c>
      <c r="F22" s="1">
        <f>IF(VLOOKUP(B22,컬럼페이지!$B$17:$I$127,7,0) = "", "", VLOOKUP(B22,컬럼페이지!$B$17:$I$127,7,0))</f>
        <v>200</v>
      </c>
      <c r="G22" s="1"/>
      <c r="H22" s="1"/>
      <c r="I22" s="1"/>
      <c r="J22" s="68" t="str">
        <f>VLOOKUP(B22,컬럼페이지!$B$17:$I$127,8,0)</f>
        <v>한글, 영문</v>
      </c>
      <c r="K22" s="69"/>
    </row>
    <row r="23" spans="2:11" ht="17.25" thickBot="1" x14ac:dyDescent="0.35">
      <c r="B23" s="50" t="s">
        <v>315</v>
      </c>
      <c r="C23" s="39" t="str">
        <f>VLOOKUP(B23,컬럼페이지!$B$17:$I$127,4,0)</f>
        <v>결재일</v>
      </c>
      <c r="D23" s="39" t="str">
        <f>VLOOKUP(B23,컬럼페이지!$B$17:$I$127,5,0)</f>
        <v>APRDATE</v>
      </c>
      <c r="E23" s="39" t="str">
        <f>VLOOKUP(B23,컬럼페이지!$B$17:$I$127,6,0)</f>
        <v>DATE</v>
      </c>
      <c r="F23" s="1" t="str">
        <f>IF(VLOOKUP(B23,컬럼페이지!$B$17:$I$127,7,0) = "", "", VLOOKUP(B23,컬럼페이지!$B$17:$I$127,7,0))</f>
        <v/>
      </c>
      <c r="G23" s="39"/>
      <c r="H23" s="39"/>
      <c r="I23" s="39" t="s">
        <v>37</v>
      </c>
      <c r="J23" s="76" t="str">
        <f>VLOOKUP(B23,컬럼페이지!$B$17:$I$127,8,0)</f>
        <v>YYYY-MM-DD</v>
      </c>
      <c r="K23" s="77"/>
    </row>
    <row r="24" spans="2:11" ht="17.25" thickBot="1" x14ac:dyDescent="0.35">
      <c r="B24" s="3"/>
      <c r="C24" s="3"/>
      <c r="D24" s="3"/>
      <c r="E24" s="3"/>
      <c r="F24" s="3"/>
      <c r="G24" s="3"/>
      <c r="H24" s="3"/>
      <c r="I24" s="3"/>
      <c r="J24" s="94"/>
      <c r="K24" s="94"/>
    </row>
    <row r="25" spans="2:11" x14ac:dyDescent="0.3">
      <c r="B25" s="113" t="s">
        <v>98</v>
      </c>
      <c r="C25" s="114"/>
      <c r="D25" s="114"/>
      <c r="E25" s="114"/>
      <c r="F25" s="114"/>
      <c r="G25" s="114"/>
      <c r="H25" s="114"/>
      <c r="I25" s="114"/>
      <c r="J25" s="114"/>
      <c r="K25" s="115"/>
    </row>
    <row r="26" spans="2:11" x14ac:dyDescent="0.3">
      <c r="B26" s="85" t="s">
        <v>406</v>
      </c>
      <c r="C26" s="86"/>
      <c r="D26" s="86"/>
      <c r="E26" s="86"/>
      <c r="F26" s="86"/>
      <c r="G26" s="86"/>
      <c r="H26" s="86"/>
      <c r="I26" s="86"/>
      <c r="J26" s="86"/>
      <c r="K26" s="87"/>
    </row>
    <row r="27" spans="2:11" x14ac:dyDescent="0.3">
      <c r="B27" s="85"/>
      <c r="C27" s="86"/>
      <c r="D27" s="86"/>
      <c r="E27" s="86"/>
      <c r="F27" s="86"/>
      <c r="G27" s="86"/>
      <c r="H27" s="86"/>
      <c r="I27" s="86"/>
      <c r="J27" s="86"/>
      <c r="K27" s="87"/>
    </row>
    <row r="28" spans="2:11" x14ac:dyDescent="0.3">
      <c r="B28" s="85"/>
      <c r="C28" s="86"/>
      <c r="D28" s="86"/>
      <c r="E28" s="86"/>
      <c r="F28" s="86"/>
      <c r="G28" s="86"/>
      <c r="H28" s="86"/>
      <c r="I28" s="86"/>
      <c r="J28" s="86"/>
      <c r="K28" s="87"/>
    </row>
    <row r="29" spans="2:11" x14ac:dyDescent="0.3">
      <c r="B29" s="85"/>
      <c r="C29" s="86"/>
      <c r="D29" s="86"/>
      <c r="E29" s="86"/>
      <c r="F29" s="86"/>
      <c r="G29" s="86"/>
      <c r="H29" s="86"/>
      <c r="I29" s="86"/>
      <c r="J29" s="86"/>
      <c r="K29" s="87"/>
    </row>
    <row r="30" spans="2:11" x14ac:dyDescent="0.3">
      <c r="B30" s="85"/>
      <c r="C30" s="86"/>
      <c r="D30" s="86"/>
      <c r="E30" s="86"/>
      <c r="F30" s="86"/>
      <c r="G30" s="86"/>
      <c r="H30" s="86"/>
      <c r="I30" s="86"/>
      <c r="J30" s="86"/>
      <c r="K30" s="87"/>
    </row>
    <row r="31" spans="2:11" x14ac:dyDescent="0.3">
      <c r="B31" s="85"/>
      <c r="C31" s="86"/>
      <c r="D31" s="86"/>
      <c r="E31" s="86"/>
      <c r="F31" s="86"/>
      <c r="G31" s="86"/>
      <c r="H31" s="86"/>
      <c r="I31" s="86"/>
      <c r="J31" s="86"/>
      <c r="K31" s="87"/>
    </row>
    <row r="32" spans="2:11" ht="17.25" thickBot="1" x14ac:dyDescent="0.35">
      <c r="B32" s="89"/>
      <c r="C32" s="90"/>
      <c r="D32" s="90"/>
      <c r="E32" s="90"/>
      <c r="F32" s="90"/>
      <c r="G32" s="90"/>
      <c r="H32" s="90"/>
      <c r="I32" s="90"/>
      <c r="J32" s="90"/>
      <c r="K32" s="91"/>
    </row>
    <row r="33" spans="2:11" x14ac:dyDescent="0.3">
      <c r="B33" s="3"/>
      <c r="C33" s="3"/>
      <c r="D33" s="3"/>
      <c r="E33" s="3"/>
      <c r="F33" s="3"/>
      <c r="G33" s="3"/>
      <c r="H33" s="3"/>
      <c r="I33" s="3"/>
      <c r="J33" s="94"/>
      <c r="K33" s="94"/>
    </row>
    <row r="34" spans="2:11" x14ac:dyDescent="0.3">
      <c r="B34" s="3"/>
      <c r="C34" s="3"/>
      <c r="D34" s="3"/>
      <c r="E34" s="3"/>
      <c r="F34" s="3"/>
      <c r="G34" s="3"/>
      <c r="H34" s="3"/>
      <c r="I34" s="3"/>
      <c r="J34" s="94"/>
      <c r="K34" s="94"/>
    </row>
    <row r="35" spans="2:11" x14ac:dyDescent="0.3">
      <c r="B35" s="3"/>
      <c r="C35" s="3"/>
      <c r="D35" s="3"/>
      <c r="E35" s="3"/>
      <c r="F35" s="3"/>
      <c r="G35" s="3"/>
      <c r="H35" s="3"/>
      <c r="I35" s="3"/>
      <c r="J35" s="94"/>
      <c r="K35" s="94"/>
    </row>
  </sheetData>
  <mergeCells count="39">
    <mergeCell ref="J34:K34"/>
    <mergeCell ref="J35:K35"/>
    <mergeCell ref="J33:K33"/>
    <mergeCell ref="B26:K26"/>
    <mergeCell ref="B29:K29"/>
    <mergeCell ref="B30:K30"/>
    <mergeCell ref="B31:K31"/>
    <mergeCell ref="B32:K32"/>
    <mergeCell ref="B28:K28"/>
    <mergeCell ref="B27:K27"/>
    <mergeCell ref="J9:K9"/>
    <mergeCell ref="J10:K10"/>
    <mergeCell ref="J11:K11"/>
    <mergeCell ref="J12:K12"/>
    <mergeCell ref="J14:K14"/>
    <mergeCell ref="J13:K13"/>
    <mergeCell ref="B6:C6"/>
    <mergeCell ref="D6:I6"/>
    <mergeCell ref="B7:C7"/>
    <mergeCell ref="D7:I7"/>
    <mergeCell ref="B8:C8"/>
    <mergeCell ref="D8:K8"/>
    <mergeCell ref="B3:K3"/>
    <mergeCell ref="B4:C4"/>
    <mergeCell ref="D4:I4"/>
    <mergeCell ref="J4:K4"/>
    <mergeCell ref="B5:C5"/>
    <mergeCell ref="D5:I5"/>
    <mergeCell ref="J16:K16"/>
    <mergeCell ref="J17:K17"/>
    <mergeCell ref="J18:K18"/>
    <mergeCell ref="J19:K19"/>
    <mergeCell ref="J15:K15"/>
    <mergeCell ref="B25:K25"/>
    <mergeCell ref="J20:K20"/>
    <mergeCell ref="J21:K21"/>
    <mergeCell ref="J22:K22"/>
    <mergeCell ref="J23:K23"/>
    <mergeCell ref="J24:K2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GOAT_EMPLOYEE</vt:lpstr>
      <vt:lpstr>GOAT_BOARD</vt:lpstr>
      <vt:lpstr>GOAT_RBOARD</vt:lpstr>
      <vt:lpstr>GOAT_PLAN</vt:lpstr>
      <vt:lpstr>GOAT_PROJECT</vt:lpstr>
      <vt:lpstr>GOAT_BUSINESSTRIP</vt:lpstr>
      <vt:lpstr>GOAT_VACATION</vt:lpstr>
      <vt:lpstr>GOAT_TELECOMMUTING</vt:lpstr>
      <vt:lpstr>GOAT_EDUCATION</vt:lpstr>
      <vt:lpstr>GOAT_LOGIN</vt:lpstr>
      <vt:lpstr>컬럼페이지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komso</dc:creator>
  <cp:lastModifiedBy>kosmo</cp:lastModifiedBy>
  <dcterms:created xsi:type="dcterms:W3CDTF">2023-03-17T02:59:24Z</dcterms:created>
  <dcterms:modified xsi:type="dcterms:W3CDTF">2023-06-19T05:51:13Z</dcterms:modified>
</cp:coreProperties>
</file>