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smo\Desktop\Project\"/>
    </mc:Choice>
  </mc:AlternateContent>
  <xr:revisionPtr revIDLastSave="0" documentId="13_ncr:1_{3CD1ED4E-0F6F-4B35-B425-75506DCAC423}" xr6:coauthVersionLast="47" xr6:coauthVersionMax="47" xr10:uidLastSave="{00000000-0000-0000-0000-000000000000}"/>
  <bookViews>
    <workbookView xWindow="-120" yWindow="-120" windowWidth="29040" windowHeight="15840" tabRatio="777" activeTab="3" xr2:uid="{355982E8-9F6A-4016-8CD1-1F83D5C2F11C}"/>
  </bookViews>
  <sheets>
    <sheet name="GOAT_EMPLOYEE" sheetId="2" r:id="rId1"/>
    <sheet name="GOAT_BOARD" sheetId="4" r:id="rId2"/>
    <sheet name="GOAT_PLAN" sheetId="5" r:id="rId3"/>
    <sheet name="GOAT_PROJECT" sheetId="9" r:id="rId4"/>
    <sheet name="GOAT_BUSINESSTRIP" sheetId="8" r:id="rId5"/>
    <sheet name="GOAT_VACATION" sheetId="7" r:id="rId6"/>
    <sheet name="GOAT_TELECOMMUTING" sheetId="6" r:id="rId7"/>
    <sheet name="GOAT_TRANING" sheetId="10" r:id="rId8"/>
    <sheet name="컬럼페이지" sheetId="12" r:id="rId9"/>
  </sheets>
  <definedNames>
    <definedName name="_xlnm._FilterDatabase" localSheetId="8" hidden="1">컬럼페이지!$B$14:$J$125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0" i="5" l="1"/>
  <c r="F19" i="5"/>
  <c r="F18" i="5"/>
  <c r="F17" i="5"/>
  <c r="F16" i="5"/>
  <c r="F15" i="5"/>
  <c r="F14" i="5"/>
  <c r="F13" i="5"/>
  <c r="F12" i="5"/>
  <c r="F11" i="5"/>
  <c r="F10" i="5"/>
  <c r="F11" i="4"/>
  <c r="F12" i="4"/>
  <c r="F13" i="4"/>
  <c r="F14" i="4"/>
  <c r="F15" i="4"/>
  <c r="F16" i="4"/>
  <c r="F17" i="4"/>
  <c r="F18" i="4"/>
  <c r="F10" i="4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10" i="2"/>
  <c r="C24" i="8"/>
  <c r="O9" i="12"/>
  <c r="O12" i="12"/>
  <c r="O11" i="12"/>
  <c r="O10" i="12"/>
  <c r="O8" i="12"/>
  <c r="O7" i="12"/>
  <c r="O6" i="12"/>
  <c r="O5" i="12"/>
  <c r="O4" i="12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10" i="10"/>
  <c r="C11" i="10"/>
  <c r="D11" i="10"/>
  <c r="E11" i="10"/>
  <c r="F11" i="10"/>
  <c r="C12" i="10"/>
  <c r="D12" i="10"/>
  <c r="E12" i="10"/>
  <c r="F12" i="10"/>
  <c r="C13" i="10"/>
  <c r="D13" i="10"/>
  <c r="E13" i="10"/>
  <c r="F13" i="10"/>
  <c r="C14" i="10"/>
  <c r="D14" i="10"/>
  <c r="E14" i="10"/>
  <c r="F14" i="10"/>
  <c r="C15" i="10"/>
  <c r="D15" i="10"/>
  <c r="E15" i="10"/>
  <c r="F15" i="10"/>
  <c r="C16" i="10"/>
  <c r="D16" i="10"/>
  <c r="E16" i="10"/>
  <c r="F16" i="10"/>
  <c r="C17" i="10"/>
  <c r="D17" i="10"/>
  <c r="E17" i="10"/>
  <c r="F17" i="10"/>
  <c r="C18" i="10"/>
  <c r="D18" i="10"/>
  <c r="E18" i="10"/>
  <c r="F18" i="10"/>
  <c r="C19" i="10"/>
  <c r="D19" i="10"/>
  <c r="E19" i="10"/>
  <c r="F19" i="10"/>
  <c r="C20" i="10"/>
  <c r="D20" i="10"/>
  <c r="E20" i="10"/>
  <c r="F20" i="10"/>
  <c r="C21" i="10"/>
  <c r="D21" i="10"/>
  <c r="E21" i="10"/>
  <c r="F21" i="10"/>
  <c r="C22" i="10"/>
  <c r="D22" i="10"/>
  <c r="E22" i="10"/>
  <c r="F22" i="10"/>
  <c r="C23" i="10"/>
  <c r="D23" i="10"/>
  <c r="E23" i="10"/>
  <c r="F23" i="10"/>
  <c r="F10" i="10"/>
  <c r="E10" i="10"/>
  <c r="D10" i="10"/>
  <c r="C10" i="10"/>
  <c r="J11" i="6"/>
  <c r="J12" i="6"/>
  <c r="J13" i="6"/>
  <c r="J14" i="6"/>
  <c r="J15" i="6"/>
  <c r="J16" i="6"/>
  <c r="J17" i="6"/>
  <c r="J18" i="6"/>
  <c r="J19" i="6"/>
  <c r="J20" i="6"/>
  <c r="J21" i="6"/>
  <c r="J10" i="6"/>
  <c r="C11" i="6"/>
  <c r="D11" i="6"/>
  <c r="E11" i="6"/>
  <c r="F11" i="6"/>
  <c r="C12" i="6"/>
  <c r="D12" i="6"/>
  <c r="E12" i="6"/>
  <c r="F12" i="6"/>
  <c r="C13" i="6"/>
  <c r="D13" i="6"/>
  <c r="E13" i="6"/>
  <c r="F13" i="6"/>
  <c r="C14" i="6"/>
  <c r="D14" i="6"/>
  <c r="E14" i="6"/>
  <c r="F14" i="6"/>
  <c r="C15" i="6"/>
  <c r="D15" i="6"/>
  <c r="E15" i="6"/>
  <c r="F15" i="6"/>
  <c r="C16" i="6"/>
  <c r="D16" i="6"/>
  <c r="E16" i="6"/>
  <c r="F16" i="6"/>
  <c r="C17" i="6"/>
  <c r="D17" i="6"/>
  <c r="E17" i="6"/>
  <c r="F17" i="6"/>
  <c r="C18" i="6"/>
  <c r="D18" i="6"/>
  <c r="E18" i="6"/>
  <c r="F18" i="6"/>
  <c r="C19" i="6"/>
  <c r="D19" i="6"/>
  <c r="E19" i="6"/>
  <c r="F19" i="6"/>
  <c r="C20" i="6"/>
  <c r="D20" i="6"/>
  <c r="E20" i="6"/>
  <c r="F20" i="6"/>
  <c r="C21" i="6"/>
  <c r="D21" i="6"/>
  <c r="E21" i="6"/>
  <c r="F21" i="6"/>
  <c r="F10" i="6"/>
  <c r="E10" i="6"/>
  <c r="D10" i="6"/>
  <c r="C10" i="6"/>
  <c r="C11" i="7"/>
  <c r="D11" i="7"/>
  <c r="E11" i="7"/>
  <c r="F11" i="7"/>
  <c r="C12" i="7"/>
  <c r="D12" i="7"/>
  <c r="E12" i="7"/>
  <c r="F12" i="7"/>
  <c r="C13" i="7"/>
  <c r="D13" i="7"/>
  <c r="E13" i="7"/>
  <c r="F13" i="7"/>
  <c r="C14" i="7"/>
  <c r="D14" i="7"/>
  <c r="E14" i="7"/>
  <c r="F14" i="7"/>
  <c r="C15" i="7"/>
  <c r="D15" i="7"/>
  <c r="E15" i="7"/>
  <c r="F15" i="7"/>
  <c r="C16" i="7"/>
  <c r="D16" i="7"/>
  <c r="E16" i="7"/>
  <c r="F16" i="7"/>
  <c r="C17" i="7"/>
  <c r="D17" i="7"/>
  <c r="E17" i="7"/>
  <c r="F17" i="7"/>
  <c r="C18" i="7"/>
  <c r="D18" i="7"/>
  <c r="E18" i="7"/>
  <c r="F18" i="7"/>
  <c r="C19" i="7"/>
  <c r="D19" i="7"/>
  <c r="E19" i="7"/>
  <c r="F19" i="7"/>
  <c r="C20" i="7"/>
  <c r="D20" i="7"/>
  <c r="E20" i="7"/>
  <c r="F20" i="7"/>
  <c r="C21" i="7"/>
  <c r="D21" i="7"/>
  <c r="E21" i="7"/>
  <c r="F21" i="7"/>
  <c r="C22" i="7"/>
  <c r="D22" i="7"/>
  <c r="E22" i="7"/>
  <c r="F22" i="7"/>
  <c r="C23" i="7"/>
  <c r="D23" i="7"/>
  <c r="E23" i="7"/>
  <c r="F23" i="7"/>
  <c r="C24" i="7"/>
  <c r="D24" i="7"/>
  <c r="E24" i="7"/>
  <c r="F24" i="7"/>
  <c r="F10" i="7"/>
  <c r="E10" i="7"/>
  <c r="D10" i="7"/>
  <c r="C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10" i="7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C11" i="8"/>
  <c r="D11" i="8"/>
  <c r="E11" i="8"/>
  <c r="F11" i="8"/>
  <c r="C12" i="8"/>
  <c r="D12" i="8"/>
  <c r="E12" i="8"/>
  <c r="F12" i="8"/>
  <c r="C13" i="8"/>
  <c r="D13" i="8"/>
  <c r="E13" i="8"/>
  <c r="F13" i="8"/>
  <c r="C14" i="8"/>
  <c r="D14" i="8"/>
  <c r="E14" i="8"/>
  <c r="F14" i="8"/>
  <c r="C15" i="8"/>
  <c r="D15" i="8"/>
  <c r="E15" i="8"/>
  <c r="F15" i="8"/>
  <c r="C16" i="8"/>
  <c r="D16" i="8"/>
  <c r="E16" i="8"/>
  <c r="F16" i="8"/>
  <c r="C17" i="8"/>
  <c r="D17" i="8"/>
  <c r="E17" i="8"/>
  <c r="F17" i="8"/>
  <c r="C18" i="8"/>
  <c r="D18" i="8"/>
  <c r="E18" i="8"/>
  <c r="F18" i="8"/>
  <c r="C19" i="8"/>
  <c r="D19" i="8"/>
  <c r="E19" i="8"/>
  <c r="F19" i="8"/>
  <c r="C20" i="8"/>
  <c r="D20" i="8"/>
  <c r="E20" i="8"/>
  <c r="F20" i="8"/>
  <c r="C21" i="8"/>
  <c r="D21" i="8"/>
  <c r="E21" i="8"/>
  <c r="F21" i="8"/>
  <c r="C22" i="8"/>
  <c r="D22" i="8"/>
  <c r="E22" i="8"/>
  <c r="F22" i="8"/>
  <c r="C23" i="8"/>
  <c r="D23" i="8"/>
  <c r="E23" i="8"/>
  <c r="F23" i="8"/>
  <c r="D24" i="8"/>
  <c r="E24" i="8"/>
  <c r="F24" i="8"/>
  <c r="J10" i="8"/>
  <c r="F10" i="8"/>
  <c r="E10" i="8"/>
  <c r="D10" i="8"/>
  <c r="C10" i="8"/>
  <c r="J11" i="9"/>
  <c r="J12" i="9"/>
  <c r="J13" i="9"/>
  <c r="J14" i="9"/>
  <c r="J15" i="9"/>
  <c r="J16" i="9"/>
  <c r="J17" i="9"/>
  <c r="J18" i="9"/>
  <c r="J19" i="9"/>
  <c r="J20" i="9"/>
  <c r="C11" i="9"/>
  <c r="D11" i="9"/>
  <c r="E11" i="9"/>
  <c r="F11" i="9"/>
  <c r="C12" i="9"/>
  <c r="D12" i="9"/>
  <c r="E12" i="9"/>
  <c r="F12" i="9"/>
  <c r="C13" i="9"/>
  <c r="D13" i="9"/>
  <c r="E13" i="9"/>
  <c r="F13" i="9"/>
  <c r="C14" i="9"/>
  <c r="D14" i="9"/>
  <c r="E14" i="9"/>
  <c r="F14" i="9"/>
  <c r="C15" i="9"/>
  <c r="D15" i="9"/>
  <c r="E15" i="9"/>
  <c r="F15" i="9"/>
  <c r="C16" i="9"/>
  <c r="D16" i="9"/>
  <c r="E16" i="9"/>
  <c r="F16" i="9"/>
  <c r="C17" i="9"/>
  <c r="D17" i="9"/>
  <c r="E17" i="9"/>
  <c r="F17" i="9"/>
  <c r="C18" i="9"/>
  <c r="D18" i="9"/>
  <c r="E18" i="9"/>
  <c r="F18" i="9"/>
  <c r="C19" i="9"/>
  <c r="D19" i="9"/>
  <c r="E19" i="9"/>
  <c r="F19" i="9"/>
  <c r="C20" i="9"/>
  <c r="D20" i="9"/>
  <c r="E20" i="9"/>
  <c r="F20" i="9"/>
  <c r="J10" i="9"/>
  <c r="F10" i="9"/>
  <c r="E10" i="9"/>
  <c r="D10" i="9"/>
  <c r="C10" i="9"/>
  <c r="J11" i="5"/>
  <c r="J12" i="5"/>
  <c r="J13" i="5"/>
  <c r="J14" i="5"/>
  <c r="J15" i="5"/>
  <c r="J16" i="5"/>
  <c r="J17" i="5"/>
  <c r="J18" i="5"/>
  <c r="J19" i="5"/>
  <c r="J20" i="5"/>
  <c r="C11" i="5"/>
  <c r="D11" i="5"/>
  <c r="E11" i="5"/>
  <c r="C12" i="5"/>
  <c r="D12" i="5"/>
  <c r="E12" i="5"/>
  <c r="C13" i="5"/>
  <c r="D13" i="5"/>
  <c r="E13" i="5"/>
  <c r="C14" i="5"/>
  <c r="D14" i="5"/>
  <c r="E14" i="5"/>
  <c r="C15" i="5"/>
  <c r="D15" i="5"/>
  <c r="E15" i="5"/>
  <c r="C16" i="5"/>
  <c r="D16" i="5"/>
  <c r="E16" i="5"/>
  <c r="C17" i="5"/>
  <c r="D17" i="5"/>
  <c r="E17" i="5"/>
  <c r="C18" i="5"/>
  <c r="D18" i="5"/>
  <c r="E18" i="5"/>
  <c r="C19" i="5"/>
  <c r="D19" i="5"/>
  <c r="E19" i="5"/>
  <c r="C20" i="5"/>
  <c r="D20" i="5"/>
  <c r="E20" i="5"/>
  <c r="J10" i="5"/>
  <c r="E10" i="5"/>
  <c r="D10" i="5"/>
  <c r="C10" i="5"/>
  <c r="J11" i="4"/>
  <c r="J12" i="4"/>
  <c r="J13" i="4"/>
  <c r="J14" i="4"/>
  <c r="J15" i="4"/>
  <c r="J16" i="4"/>
  <c r="J17" i="4"/>
  <c r="J18" i="4"/>
  <c r="C11" i="4"/>
  <c r="D11" i="4"/>
  <c r="E11" i="4"/>
  <c r="C12" i="4"/>
  <c r="D12" i="4"/>
  <c r="E12" i="4"/>
  <c r="C13" i="4"/>
  <c r="D13" i="4"/>
  <c r="E13" i="4"/>
  <c r="C14" i="4"/>
  <c r="D14" i="4"/>
  <c r="E14" i="4"/>
  <c r="C15" i="4"/>
  <c r="D15" i="4"/>
  <c r="E15" i="4"/>
  <c r="C16" i="4"/>
  <c r="D16" i="4"/>
  <c r="E16" i="4"/>
  <c r="C17" i="4"/>
  <c r="D17" i="4"/>
  <c r="E17" i="4"/>
  <c r="C18" i="4"/>
  <c r="D18" i="4"/>
  <c r="E18" i="4"/>
  <c r="J10" i="4"/>
  <c r="E10" i="4"/>
  <c r="D10" i="4"/>
  <c r="C10" i="4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C11" i="2"/>
  <c r="D11" i="2"/>
  <c r="E11" i="2"/>
  <c r="C12" i="2"/>
  <c r="D12" i="2"/>
  <c r="E12" i="2"/>
  <c r="C13" i="2"/>
  <c r="D13" i="2"/>
  <c r="E13" i="2"/>
  <c r="C14" i="2"/>
  <c r="D14" i="2"/>
  <c r="E14" i="2"/>
  <c r="C15" i="2"/>
  <c r="D15" i="2"/>
  <c r="E15" i="2"/>
  <c r="C16" i="2"/>
  <c r="D16" i="2"/>
  <c r="E16" i="2"/>
  <c r="C17" i="2"/>
  <c r="D17" i="2"/>
  <c r="E17" i="2"/>
  <c r="C18" i="2"/>
  <c r="D18" i="2"/>
  <c r="E18" i="2"/>
  <c r="C19" i="2"/>
  <c r="D19" i="2"/>
  <c r="E19" i="2"/>
  <c r="C20" i="2"/>
  <c r="D20" i="2"/>
  <c r="E20" i="2"/>
  <c r="C21" i="2"/>
  <c r="D21" i="2"/>
  <c r="E21" i="2"/>
  <c r="C22" i="2"/>
  <c r="D22" i="2"/>
  <c r="E22" i="2"/>
  <c r="C23" i="2"/>
  <c r="D23" i="2"/>
  <c r="E23" i="2"/>
  <c r="C24" i="2"/>
  <c r="D24" i="2"/>
  <c r="E24" i="2"/>
  <c r="C25" i="2"/>
  <c r="D25" i="2"/>
  <c r="E25" i="2"/>
  <c r="C26" i="2"/>
  <c r="D26" i="2"/>
  <c r="E26" i="2"/>
  <c r="C27" i="2"/>
  <c r="D27" i="2"/>
  <c r="E27" i="2"/>
  <c r="C28" i="2"/>
  <c r="D28" i="2"/>
  <c r="E28" i="2"/>
  <c r="C29" i="2"/>
  <c r="D29" i="2"/>
  <c r="E29" i="2"/>
  <c r="C30" i="2"/>
  <c r="D30" i="2"/>
  <c r="E30" i="2"/>
  <c r="C31" i="2"/>
  <c r="D31" i="2"/>
  <c r="E31" i="2"/>
  <c r="C32" i="2"/>
  <c r="D32" i="2"/>
  <c r="E32" i="2"/>
  <c r="C33" i="2"/>
  <c r="D33" i="2"/>
  <c r="E33" i="2"/>
  <c r="J10" i="2"/>
  <c r="E10" i="2"/>
  <c r="D10" i="2"/>
  <c r="C10" i="2"/>
</calcChain>
</file>

<file path=xl/sharedStrings.xml><?xml version="1.0" encoding="utf-8"?>
<sst xmlns="http://schemas.openxmlformats.org/spreadsheetml/2006/main" count="1193" uniqueCount="435">
  <si>
    <t>V</t>
    <phoneticPr fontId="1" type="noConversion"/>
  </si>
  <si>
    <t>테이블 정의서</t>
    <phoneticPr fontId="1" type="noConversion"/>
  </si>
  <si>
    <t>시스템명</t>
    <phoneticPr fontId="1" type="noConversion"/>
  </si>
  <si>
    <t>DATEABASE ID</t>
    <phoneticPr fontId="1" type="noConversion"/>
  </si>
  <si>
    <t>테이블명</t>
    <phoneticPr fontId="1" type="noConversion"/>
  </si>
  <si>
    <t>개요</t>
    <phoneticPr fontId="1" type="noConversion"/>
  </si>
  <si>
    <t>일렬번호</t>
    <phoneticPr fontId="1" type="noConversion"/>
  </si>
  <si>
    <t>작성자</t>
    <phoneticPr fontId="1" type="noConversion"/>
  </si>
  <si>
    <t>테이블 ID</t>
    <phoneticPr fontId="1" type="noConversion"/>
  </si>
  <si>
    <t>PAGE</t>
    <phoneticPr fontId="1" type="noConversion"/>
  </si>
  <si>
    <t>작성일</t>
    <phoneticPr fontId="1" type="noConversion"/>
  </si>
  <si>
    <t>컬럼명</t>
    <phoneticPr fontId="1" type="noConversion"/>
  </si>
  <si>
    <t>컬럼ID</t>
    <phoneticPr fontId="1" type="noConversion"/>
  </si>
  <si>
    <t>DATA TYPE</t>
    <phoneticPr fontId="1" type="noConversion"/>
  </si>
  <si>
    <t>길이</t>
    <phoneticPr fontId="1" type="noConversion"/>
  </si>
  <si>
    <t>PK</t>
    <phoneticPr fontId="1" type="noConversion"/>
  </si>
  <si>
    <t>FK</t>
    <phoneticPr fontId="1" type="noConversion"/>
  </si>
  <si>
    <t>자료규칙</t>
    <phoneticPr fontId="1" type="noConversion"/>
  </si>
  <si>
    <t>NULL 여부</t>
    <phoneticPr fontId="1" type="noConversion"/>
  </si>
  <si>
    <t>이홍대</t>
    <phoneticPr fontId="1" type="noConversion"/>
  </si>
  <si>
    <t>orclLHD00</t>
    <phoneticPr fontId="1" type="noConversion"/>
  </si>
  <si>
    <t>VARCHAR2</t>
    <phoneticPr fontId="1" type="noConversion"/>
  </si>
  <si>
    <t>DATE</t>
    <phoneticPr fontId="1" type="noConversion"/>
  </si>
  <si>
    <t>ORACLE</t>
    <phoneticPr fontId="1" type="noConversion"/>
  </si>
  <si>
    <t>성별</t>
    <phoneticPr fontId="1" type="noConversion"/>
  </si>
  <si>
    <t>핸드폰</t>
    <phoneticPr fontId="1" type="noConversion"/>
  </si>
  <si>
    <t>이메일</t>
    <phoneticPr fontId="1" type="noConversion"/>
  </si>
  <si>
    <t>우편번호</t>
    <phoneticPr fontId="1" type="noConversion"/>
  </si>
  <si>
    <t>도로명주소</t>
    <phoneticPr fontId="1" type="noConversion"/>
  </si>
  <si>
    <t>도로명상세주소</t>
    <phoneticPr fontId="1" type="noConversion"/>
  </si>
  <si>
    <t>지번주소</t>
    <phoneticPr fontId="1" type="noConversion"/>
  </si>
  <si>
    <t>정보</t>
    <phoneticPr fontId="1" type="noConversion"/>
  </si>
  <si>
    <t>사진</t>
    <phoneticPr fontId="1" type="noConversion"/>
  </si>
  <si>
    <t>삭제여부</t>
    <phoneticPr fontId="1" type="noConversion"/>
  </si>
  <si>
    <t>DELETEYN</t>
    <phoneticPr fontId="1" type="noConversion"/>
  </si>
  <si>
    <t>INSERTDATE</t>
    <phoneticPr fontId="1" type="noConversion"/>
  </si>
  <si>
    <t>UPDATEDATE</t>
    <phoneticPr fontId="1" type="noConversion"/>
  </si>
  <si>
    <t>O</t>
    <phoneticPr fontId="1" type="noConversion"/>
  </si>
  <si>
    <t>F:FEMLE, M:MALE</t>
    <phoneticPr fontId="1" type="noConversion"/>
  </si>
  <si>
    <t>Spring-Mybatis를 이용한 멤버테이블</t>
    <phoneticPr fontId="1" type="noConversion"/>
  </si>
  <si>
    <t>000-0000-0000</t>
    <phoneticPr fontId="1" type="noConversion"/>
  </si>
  <si>
    <t>생년원일</t>
    <phoneticPr fontId="1" type="noConversion"/>
  </si>
  <si>
    <t>수정일</t>
    <phoneticPr fontId="1" type="noConversion"/>
  </si>
  <si>
    <t>ID@도메인</t>
    <phoneticPr fontId="1" type="noConversion"/>
  </si>
  <si>
    <t>YYYY-MM-DD</t>
    <phoneticPr fontId="1" type="noConversion"/>
  </si>
  <si>
    <t>5자리 우편주소(도로명 우편주소)</t>
    <phoneticPr fontId="1" type="noConversion"/>
  </si>
  <si>
    <t>파일이름 저장</t>
    <phoneticPr fontId="1" type="noConversion"/>
  </si>
  <si>
    <t>NUMBER</t>
    <phoneticPr fontId="1" type="noConversion"/>
  </si>
  <si>
    <t>23.00.00</t>
    <phoneticPr fontId="1" type="noConversion"/>
  </si>
  <si>
    <t>GOAT _EMPLOYEE</t>
    <phoneticPr fontId="1" type="noConversion"/>
  </si>
  <si>
    <t>직원 테이블</t>
    <phoneticPr fontId="1" type="noConversion"/>
  </si>
  <si>
    <t>사원아이디</t>
    <phoneticPr fontId="1" type="noConversion"/>
  </si>
  <si>
    <t>사원번호</t>
    <phoneticPr fontId="1" type="noConversion"/>
  </si>
  <si>
    <t>Spring-Mybatis를 이용한 사원테이블</t>
    <phoneticPr fontId="1" type="noConversion"/>
  </si>
  <si>
    <t>사원비밀번호</t>
    <phoneticPr fontId="1" type="noConversion"/>
  </si>
  <si>
    <t>직급</t>
    <phoneticPr fontId="1" type="noConversion"/>
  </si>
  <si>
    <t>부서명</t>
    <phoneticPr fontId="1" type="noConversion"/>
  </si>
  <si>
    <t>전결YN</t>
    <phoneticPr fontId="1" type="noConversion"/>
  </si>
  <si>
    <t>상급자번호</t>
    <phoneticPr fontId="1" type="noConversion"/>
  </si>
  <si>
    <t>연봉</t>
    <phoneticPr fontId="1" type="noConversion"/>
  </si>
  <si>
    <t>연차</t>
    <phoneticPr fontId="1" type="noConversion"/>
  </si>
  <si>
    <t>입사일</t>
    <phoneticPr fontId="1" type="noConversion"/>
  </si>
  <si>
    <t>M+YYYYMMDD+001</t>
    <phoneticPr fontId="1" type="noConversion"/>
  </si>
  <si>
    <t>한글, 영문</t>
    <phoneticPr fontId="1" type="noConversion"/>
  </si>
  <si>
    <t>영문 대소문자,숫자,특수문자</t>
    <phoneticPr fontId="1" type="noConversion"/>
  </si>
  <si>
    <t>영문 대소문자,숫자,특수문자(길이제한)</t>
    <phoneticPr fontId="1" type="noConversion"/>
  </si>
  <si>
    <t>GENUM</t>
    <phoneticPr fontId="1" type="noConversion"/>
  </si>
  <si>
    <t>GENAME</t>
    <phoneticPr fontId="1" type="noConversion"/>
  </si>
  <si>
    <t>GEID</t>
    <phoneticPr fontId="1" type="noConversion"/>
  </si>
  <si>
    <t>GEPW</t>
    <phoneticPr fontId="1" type="noConversion"/>
  </si>
  <si>
    <t>GEGENDER</t>
    <phoneticPr fontId="1" type="noConversion"/>
  </si>
  <si>
    <t>GEBIRTH</t>
    <phoneticPr fontId="1" type="noConversion"/>
  </si>
  <si>
    <t>GEHP</t>
    <phoneticPr fontId="1" type="noConversion"/>
  </si>
  <si>
    <t>GEMAIL</t>
    <phoneticPr fontId="1" type="noConversion"/>
  </si>
  <si>
    <t>GEZONE</t>
    <phoneticPr fontId="1" type="noConversion"/>
  </si>
  <si>
    <t>GEROAD</t>
    <phoneticPr fontId="1" type="noConversion"/>
  </si>
  <si>
    <t>GEROADDETAIL</t>
    <phoneticPr fontId="1" type="noConversion"/>
  </si>
  <si>
    <t>GEINFO</t>
    <phoneticPr fontId="1" type="noConversion"/>
  </si>
  <si>
    <t>GEJIBUN</t>
    <phoneticPr fontId="1" type="noConversion"/>
  </si>
  <si>
    <t>GEPHOTO</t>
    <phoneticPr fontId="1" type="noConversion"/>
  </si>
  <si>
    <t>SALARY</t>
    <phoneticPr fontId="1" type="noConversion"/>
  </si>
  <si>
    <t>TITLE</t>
    <phoneticPr fontId="1" type="noConversion"/>
  </si>
  <si>
    <t>HIREDATE</t>
    <phoneticPr fontId="1" type="noConversion"/>
  </si>
  <si>
    <t>APRYN</t>
    <phoneticPr fontId="1" type="noConversion"/>
  </si>
  <si>
    <t>DEPT</t>
    <phoneticPr fontId="1" type="noConversion"/>
  </si>
  <si>
    <t>SLAGRADE</t>
    <phoneticPr fontId="1" type="noConversion"/>
  </si>
  <si>
    <t>한글 주소</t>
    <phoneticPr fontId="1" type="noConversion"/>
  </si>
  <si>
    <t>한글주소</t>
    <phoneticPr fontId="1" type="noConversion"/>
  </si>
  <si>
    <t>01:인사팀, 02:개발팀, 03:지원팀</t>
    <phoneticPr fontId="1" type="noConversion"/>
  </si>
  <si>
    <t>01:사장, 02:이사, 03:부장, 04:과장, 05:대리, 06:사원</t>
    <phoneticPr fontId="1" type="noConversion"/>
  </si>
  <si>
    <t>숫자</t>
    <phoneticPr fontId="1" type="noConversion"/>
  </si>
  <si>
    <t>1. 사원번호는 채번 로직으로 생성</t>
    <phoneticPr fontId="1" type="noConversion"/>
  </si>
  <si>
    <t>2. 사원이름은 영문, 한글 결정, 길이 제한 여부</t>
    <phoneticPr fontId="1" type="noConversion"/>
  </si>
  <si>
    <t>4. 핸드폰, 이메일, 주소관련 컬럼명 1개로 할지 다수로 할지 결정</t>
    <phoneticPr fontId="1" type="noConversion"/>
  </si>
  <si>
    <t>5. 정보는 글자길이제한 로직 사용</t>
    <phoneticPr fontId="1" type="noConversion"/>
  </si>
  <si>
    <t>권한O:Y, 권한X:N</t>
    <phoneticPr fontId="1" type="noConversion"/>
  </si>
  <si>
    <t>6. 전결YN은 정보가 더 필요</t>
    <phoneticPr fontId="1" type="noConversion"/>
  </si>
  <si>
    <t>3. 비밀번호 특수문자 선택적으로 제한해야함(암호화 사용할지 여부)</t>
    <phoneticPr fontId="1" type="noConversion"/>
  </si>
  <si>
    <t>7. 상급자번호는 어떤 상급자번호를 부여할 지 생각</t>
    <phoneticPr fontId="1" type="noConversion"/>
  </si>
  <si>
    <t>MEMO</t>
    <phoneticPr fontId="1" type="noConversion"/>
  </si>
  <si>
    <t>Spring-Mybatis를 이용한 게시판테이블</t>
    <phoneticPr fontId="1" type="noConversion"/>
  </si>
  <si>
    <t>게시글번호</t>
    <phoneticPr fontId="1" type="noConversion"/>
  </si>
  <si>
    <t>글제목</t>
    <phoneticPr fontId="1" type="noConversion"/>
  </si>
  <si>
    <t>글내용</t>
    <phoneticPr fontId="1" type="noConversion"/>
  </si>
  <si>
    <t>조회수</t>
    <phoneticPr fontId="1" type="noConversion"/>
  </si>
  <si>
    <t>파일</t>
    <phoneticPr fontId="1" type="noConversion"/>
  </si>
  <si>
    <t>GBNUM</t>
    <phoneticPr fontId="1" type="noConversion"/>
  </si>
  <si>
    <t>GBSUBJECT</t>
    <phoneticPr fontId="1" type="noConversion"/>
  </si>
  <si>
    <t>GBMEMO</t>
    <phoneticPr fontId="1" type="noConversion"/>
  </si>
  <si>
    <t>GBFILE</t>
    <phoneticPr fontId="1" type="noConversion"/>
  </si>
  <si>
    <t>GBCNT</t>
    <phoneticPr fontId="1" type="noConversion"/>
  </si>
  <si>
    <t>GOAT_PLAN</t>
    <phoneticPr fontId="1" type="noConversion"/>
  </si>
  <si>
    <t>일정번호</t>
    <phoneticPr fontId="1" type="noConversion"/>
  </si>
  <si>
    <t>시작일자</t>
    <phoneticPr fontId="1" type="noConversion"/>
  </si>
  <si>
    <t>종료일자</t>
    <phoneticPr fontId="1" type="noConversion"/>
  </si>
  <si>
    <t>참여인원</t>
    <phoneticPr fontId="1" type="noConversion"/>
  </si>
  <si>
    <t>일정내용</t>
    <phoneticPr fontId="1" type="noConversion"/>
  </si>
  <si>
    <t>일정장소</t>
    <phoneticPr fontId="1" type="noConversion"/>
  </si>
  <si>
    <t>등록일</t>
    <phoneticPr fontId="1" type="noConversion"/>
  </si>
  <si>
    <t>사원명</t>
    <phoneticPr fontId="1" type="noConversion"/>
  </si>
  <si>
    <t>GOAT_PROJECT</t>
    <phoneticPr fontId="1" type="noConversion"/>
  </si>
  <si>
    <t>Spring-Mybatis를 이용한 프로젝트테이블</t>
    <phoneticPr fontId="1" type="noConversion"/>
  </si>
  <si>
    <t>프로젝트번호</t>
    <phoneticPr fontId="1" type="noConversion"/>
  </si>
  <si>
    <t>프로젝트명</t>
    <phoneticPr fontId="1" type="noConversion"/>
  </si>
  <si>
    <t>프로젝트내용</t>
    <phoneticPr fontId="1" type="noConversion"/>
  </si>
  <si>
    <t>고객명</t>
    <phoneticPr fontId="1" type="noConversion"/>
  </si>
  <si>
    <t>관리자</t>
    <phoneticPr fontId="1" type="noConversion"/>
  </si>
  <si>
    <t>GOAT_BUSINESSTRIP</t>
    <phoneticPr fontId="1" type="noConversion"/>
  </si>
  <si>
    <t>출장번호</t>
    <phoneticPr fontId="1" type="noConversion"/>
  </si>
  <si>
    <t>출장명</t>
    <phoneticPr fontId="1" type="noConversion"/>
  </si>
  <si>
    <t>출장내용</t>
    <phoneticPr fontId="1" type="noConversion"/>
  </si>
  <si>
    <t>장소</t>
    <phoneticPr fontId="1" type="noConversion"/>
  </si>
  <si>
    <t>출장인원</t>
    <phoneticPr fontId="1" type="noConversion"/>
  </si>
  <si>
    <t>GOAT_VACATION</t>
    <phoneticPr fontId="1" type="noConversion"/>
  </si>
  <si>
    <t>Spring-Mybatis를 이용한 휴가테이블</t>
    <phoneticPr fontId="1" type="noConversion"/>
  </si>
  <si>
    <t>Spring-Mybatis를 이용한 출장테이블</t>
    <phoneticPr fontId="1" type="noConversion"/>
  </si>
  <si>
    <t>휴가번호</t>
    <phoneticPr fontId="1" type="noConversion"/>
  </si>
  <si>
    <t>휴가일수</t>
    <phoneticPr fontId="1" type="noConversion"/>
  </si>
  <si>
    <t>연차수량</t>
    <phoneticPr fontId="1" type="noConversion"/>
  </si>
  <si>
    <t>휴가사유</t>
    <phoneticPr fontId="1" type="noConversion"/>
  </si>
  <si>
    <t>GOAT_TELECOMMUTING</t>
    <phoneticPr fontId="1" type="noConversion"/>
  </si>
  <si>
    <t>재택 테이블</t>
    <phoneticPr fontId="1" type="noConversion"/>
  </si>
  <si>
    <t>Spring-Mybatis를 이용한 재택테이블</t>
    <phoneticPr fontId="1" type="noConversion"/>
  </si>
  <si>
    <t>게시판 테이블</t>
    <phoneticPr fontId="1" type="noConversion"/>
  </si>
  <si>
    <t>일정 테이블</t>
    <phoneticPr fontId="1" type="noConversion"/>
  </si>
  <si>
    <t>프로젝트 테이블</t>
    <phoneticPr fontId="1" type="noConversion"/>
  </si>
  <si>
    <t>출장 테이블</t>
    <phoneticPr fontId="1" type="noConversion"/>
  </si>
  <si>
    <t>휴가 테이블</t>
    <phoneticPr fontId="1" type="noConversion"/>
  </si>
  <si>
    <t>재택번호</t>
    <phoneticPr fontId="1" type="noConversion"/>
  </si>
  <si>
    <t>내용</t>
    <phoneticPr fontId="1" type="noConversion"/>
  </si>
  <si>
    <t>결재일</t>
    <phoneticPr fontId="1" type="noConversion"/>
  </si>
  <si>
    <t>교육기안서 테이블</t>
    <phoneticPr fontId="1" type="noConversion"/>
  </si>
  <si>
    <t>Spring-Mybatis를 이용한 교육기안서 테이블</t>
    <phoneticPr fontId="1" type="noConversion"/>
  </si>
  <si>
    <t>교육번호</t>
    <phoneticPr fontId="1" type="noConversion"/>
  </si>
  <si>
    <t>교육명</t>
    <phoneticPr fontId="1" type="noConversion"/>
  </si>
  <si>
    <t>교육내용</t>
    <phoneticPr fontId="1" type="noConversion"/>
  </si>
  <si>
    <t>GPRONUM</t>
  </si>
  <si>
    <t>GPRONAME</t>
    <phoneticPr fontId="1" type="noConversion"/>
  </si>
  <si>
    <t>GPROCONTENT</t>
    <phoneticPr fontId="1" type="noConversion"/>
  </si>
  <si>
    <t>GPROCLIENT</t>
    <phoneticPr fontId="1" type="noConversion"/>
  </si>
  <si>
    <t>GPROMANAGER</t>
    <phoneticPr fontId="1" type="noConversion"/>
  </si>
  <si>
    <t>GPROENDDATE</t>
    <phoneticPr fontId="1" type="noConversion"/>
  </si>
  <si>
    <t>GPNUM</t>
    <phoneticPr fontId="1" type="noConversion"/>
  </si>
  <si>
    <t>GPSTARTDATE</t>
    <phoneticPr fontId="1" type="noConversion"/>
  </si>
  <si>
    <t>GPENDDATE</t>
    <phoneticPr fontId="1" type="noConversion"/>
  </si>
  <si>
    <t>GPPELPLO</t>
    <phoneticPr fontId="1" type="noConversion"/>
  </si>
  <si>
    <t>GPCONTENT</t>
    <phoneticPr fontId="1" type="noConversion"/>
  </si>
  <si>
    <t>GPLANPIACE</t>
    <phoneticPr fontId="1" type="noConversion"/>
  </si>
  <si>
    <t>GVANUM</t>
    <phoneticPr fontId="1" type="noConversion"/>
  </si>
  <si>
    <t>GTNUM</t>
    <phoneticPr fontId="1" type="noConversion"/>
  </si>
  <si>
    <t>GTCONTENT</t>
    <phoneticPr fontId="1" type="noConversion"/>
  </si>
  <si>
    <t>GTSTARTDATE</t>
    <phoneticPr fontId="1" type="noConversion"/>
  </si>
  <si>
    <t>GTENDDATE</t>
    <phoneticPr fontId="1" type="noConversion"/>
  </si>
  <si>
    <t xml:space="preserve"> MGR</t>
    <phoneticPr fontId="1" type="noConversion"/>
  </si>
  <si>
    <t>GOAT_EDUCATION</t>
    <phoneticPr fontId="1" type="noConversion"/>
  </si>
  <si>
    <t>01</t>
    <phoneticPr fontId="1" type="noConversion"/>
  </si>
  <si>
    <t>02</t>
    <phoneticPr fontId="1" type="noConversion"/>
  </si>
  <si>
    <t>03</t>
    <phoneticPr fontId="1" type="noConversion"/>
  </si>
  <si>
    <t>04</t>
    <phoneticPr fontId="1" type="noConversion"/>
  </si>
  <si>
    <t>05</t>
    <phoneticPr fontId="1" type="noConversion"/>
  </si>
  <si>
    <t>06</t>
    <phoneticPr fontId="1" type="noConversion"/>
  </si>
  <si>
    <t>07</t>
    <phoneticPr fontId="1" type="noConversion"/>
  </si>
  <si>
    <t>08</t>
    <phoneticPr fontId="1" type="noConversion"/>
  </si>
  <si>
    <t>09</t>
    <phoneticPr fontId="1" type="noConversion"/>
  </si>
  <si>
    <t>GOAT_BOARD</t>
    <phoneticPr fontId="1" type="noConversion"/>
  </si>
  <si>
    <t>테이블코드</t>
    <phoneticPr fontId="1" type="noConversion"/>
  </si>
  <si>
    <t>GOAT_APPROVAL</t>
    <phoneticPr fontId="1" type="noConversion"/>
  </si>
  <si>
    <t>참조테이블</t>
    <phoneticPr fontId="1" type="noConversion"/>
  </si>
  <si>
    <t>현재테이블</t>
    <phoneticPr fontId="1" type="noConversion"/>
  </si>
  <si>
    <t>한글+영문 300BYTE</t>
    <phoneticPr fontId="1" type="noConversion"/>
  </si>
  <si>
    <t>초기 Y(생성),N(삭제)로 생성</t>
    <phoneticPr fontId="1" type="noConversion"/>
  </si>
  <si>
    <t>APPDATE</t>
    <phoneticPr fontId="1" type="noConversion"/>
  </si>
  <si>
    <t>한글+영문 200BYTE</t>
    <phoneticPr fontId="1" type="noConversion"/>
  </si>
  <si>
    <t>일정명</t>
    <phoneticPr fontId="1" type="noConversion"/>
  </si>
  <si>
    <t>GPSUBJECT</t>
    <phoneticPr fontId="1" type="noConversion"/>
  </si>
  <si>
    <t>휴가명</t>
    <phoneticPr fontId="1" type="noConversion"/>
  </si>
  <si>
    <t>한글+영문 2000BYTE</t>
    <phoneticPr fontId="1" type="noConversion"/>
  </si>
  <si>
    <t>고유번호</t>
    <phoneticPr fontId="1" type="noConversion"/>
  </si>
  <si>
    <t>GE01</t>
    <phoneticPr fontId="1" type="noConversion"/>
  </si>
  <si>
    <t>GE02</t>
  </si>
  <si>
    <t>GE03</t>
  </si>
  <si>
    <t>GE04</t>
  </si>
  <si>
    <t>GE05</t>
  </si>
  <si>
    <t>GE06</t>
  </si>
  <si>
    <t>GE07</t>
  </si>
  <si>
    <t>GE08</t>
  </si>
  <si>
    <t>GE09</t>
  </si>
  <si>
    <t>GE10</t>
  </si>
  <si>
    <t>GE11</t>
  </si>
  <si>
    <t>GE12</t>
  </si>
  <si>
    <t>GE13</t>
  </si>
  <si>
    <t>GE14</t>
  </si>
  <si>
    <t>GE15</t>
  </si>
  <si>
    <t>GE16</t>
  </si>
  <si>
    <t>GE17</t>
  </si>
  <si>
    <t>GE18</t>
  </si>
  <si>
    <t>GE19</t>
  </si>
  <si>
    <t>GE20</t>
  </si>
  <si>
    <t>GE21</t>
  </si>
  <si>
    <t>GE22</t>
  </si>
  <si>
    <t>GE23</t>
  </si>
  <si>
    <t>GE24</t>
  </si>
  <si>
    <t>GB01</t>
    <phoneticPr fontId="1" type="noConversion"/>
  </si>
  <si>
    <t>GB02</t>
  </si>
  <si>
    <t>GB03</t>
  </si>
  <si>
    <t>GB04</t>
  </si>
  <si>
    <t>GB05</t>
  </si>
  <si>
    <t>GB06</t>
  </si>
  <si>
    <t>GB07</t>
  </si>
  <si>
    <t>GB08</t>
  </si>
  <si>
    <t>GB09</t>
  </si>
  <si>
    <t>GP01</t>
    <phoneticPr fontId="1" type="noConversion"/>
  </si>
  <si>
    <t>GP02</t>
  </si>
  <si>
    <t>GP03</t>
  </si>
  <si>
    <t>GP04</t>
  </si>
  <si>
    <t>GP05</t>
  </si>
  <si>
    <t>GP06</t>
  </si>
  <si>
    <t>GP07</t>
  </si>
  <si>
    <t>GP08</t>
  </si>
  <si>
    <t>GP09</t>
  </si>
  <si>
    <t>GP10</t>
  </si>
  <si>
    <t>GP11</t>
  </si>
  <si>
    <t>GPR01</t>
    <phoneticPr fontId="1" type="noConversion"/>
  </si>
  <si>
    <t>GPR02</t>
  </si>
  <si>
    <t>GPR03</t>
  </si>
  <si>
    <t>GPR04</t>
  </si>
  <si>
    <t>GPR05</t>
  </si>
  <si>
    <t>GPR06</t>
  </si>
  <si>
    <t>GPR07</t>
  </si>
  <si>
    <t>GPR08</t>
  </si>
  <si>
    <t>GPR09</t>
  </si>
  <si>
    <t>GPR10</t>
  </si>
  <si>
    <t>GPR11</t>
  </si>
  <si>
    <t>GV01</t>
    <phoneticPr fontId="1" type="noConversion"/>
  </si>
  <si>
    <t>GV02</t>
  </si>
  <si>
    <t>GV03</t>
  </si>
  <si>
    <t>GV04</t>
  </si>
  <si>
    <t>GV05</t>
  </si>
  <si>
    <t>GV06</t>
  </si>
  <si>
    <t>GV07</t>
  </si>
  <si>
    <t>GV08</t>
  </si>
  <si>
    <t>GV09</t>
  </si>
  <si>
    <t>GV10</t>
  </si>
  <si>
    <t>GV11</t>
  </si>
  <si>
    <t>GV12</t>
  </si>
  <si>
    <t>GV13</t>
  </si>
  <si>
    <t>GV14</t>
  </si>
  <si>
    <t>GV15</t>
  </si>
  <si>
    <t>GVSUBJECT</t>
    <phoneticPr fontId="1" type="noConversion"/>
  </si>
  <si>
    <t>GVREASONS</t>
    <phoneticPr fontId="1" type="noConversion"/>
  </si>
  <si>
    <t>GVTOTAL</t>
    <phoneticPr fontId="1" type="noConversion"/>
  </si>
  <si>
    <t>GVPERIOD</t>
    <phoneticPr fontId="1" type="noConversion"/>
  </si>
  <si>
    <t>GVSTARTDATE</t>
    <phoneticPr fontId="1" type="noConversion"/>
  </si>
  <si>
    <t>GVENDDATE</t>
    <phoneticPr fontId="1" type="noConversion"/>
  </si>
  <si>
    <t>GT01</t>
    <phoneticPr fontId="1" type="noConversion"/>
  </si>
  <si>
    <t>GT02</t>
  </si>
  <si>
    <t>GT03</t>
  </si>
  <si>
    <t>GT04</t>
  </si>
  <si>
    <t>GT05</t>
  </si>
  <si>
    <t>GT06</t>
  </si>
  <si>
    <t>GT07</t>
  </si>
  <si>
    <t>GT08</t>
  </si>
  <si>
    <t>GT09</t>
  </si>
  <si>
    <t>GT10</t>
  </si>
  <si>
    <t>GT11</t>
  </si>
  <si>
    <t>GT12</t>
  </si>
  <si>
    <t>컬럼 자료</t>
    <phoneticPr fontId="1" type="noConversion"/>
  </si>
  <si>
    <t>파일이름저장</t>
    <phoneticPr fontId="1" type="noConversion"/>
  </si>
  <si>
    <t>테이블정의서</t>
    <phoneticPr fontId="1" type="noConversion"/>
  </si>
  <si>
    <t>GBT01</t>
    <phoneticPr fontId="1" type="noConversion"/>
  </si>
  <si>
    <t>GBT02</t>
    <phoneticPr fontId="1" type="noConversion"/>
  </si>
  <si>
    <t>GBT03</t>
    <phoneticPr fontId="1" type="noConversion"/>
  </si>
  <si>
    <t>GBT04</t>
    <phoneticPr fontId="1" type="noConversion"/>
  </si>
  <si>
    <t>GBT05</t>
    <phoneticPr fontId="1" type="noConversion"/>
  </si>
  <si>
    <t>GBT06</t>
    <phoneticPr fontId="1" type="noConversion"/>
  </si>
  <si>
    <t>GBT07</t>
    <phoneticPr fontId="1" type="noConversion"/>
  </si>
  <si>
    <t>GBT08</t>
    <phoneticPr fontId="1" type="noConversion"/>
  </si>
  <si>
    <t>GBT09</t>
    <phoneticPr fontId="1" type="noConversion"/>
  </si>
  <si>
    <t>GBT10</t>
    <phoneticPr fontId="1" type="noConversion"/>
  </si>
  <si>
    <t>GBT11</t>
    <phoneticPr fontId="1" type="noConversion"/>
  </si>
  <si>
    <t>GBT12</t>
    <phoneticPr fontId="1" type="noConversion"/>
  </si>
  <si>
    <t>GBT13</t>
    <phoneticPr fontId="1" type="noConversion"/>
  </si>
  <si>
    <t>GBT14</t>
    <phoneticPr fontId="1" type="noConversion"/>
  </si>
  <si>
    <t>GBT15</t>
    <phoneticPr fontId="1" type="noConversion"/>
  </si>
  <si>
    <t>GEC01</t>
  </si>
  <si>
    <t>GEC01</t>
    <phoneticPr fontId="1" type="noConversion"/>
  </si>
  <si>
    <t>GEC02</t>
  </si>
  <si>
    <t>GEC02</t>
    <phoneticPr fontId="1" type="noConversion"/>
  </si>
  <si>
    <t>GEC03</t>
  </si>
  <si>
    <t>GEC03</t>
    <phoneticPr fontId="1" type="noConversion"/>
  </si>
  <si>
    <t>GEC04</t>
  </si>
  <si>
    <t>GEC04</t>
    <phoneticPr fontId="1" type="noConversion"/>
  </si>
  <si>
    <t>GEC05</t>
  </si>
  <si>
    <t>GEC05</t>
    <phoneticPr fontId="1" type="noConversion"/>
  </si>
  <si>
    <t>GEC06</t>
  </si>
  <si>
    <t>GEC06</t>
    <phoneticPr fontId="1" type="noConversion"/>
  </si>
  <si>
    <t>GEC08</t>
  </si>
  <si>
    <t>GEC08</t>
    <phoneticPr fontId="1" type="noConversion"/>
  </si>
  <si>
    <t>GEC09</t>
  </si>
  <si>
    <t>GEC09</t>
    <phoneticPr fontId="1" type="noConversion"/>
  </si>
  <si>
    <t>GEC10</t>
  </si>
  <si>
    <t>GEC10</t>
    <phoneticPr fontId="1" type="noConversion"/>
  </si>
  <si>
    <t>GEC11</t>
  </si>
  <si>
    <t>GEC11</t>
    <phoneticPr fontId="1" type="noConversion"/>
  </si>
  <si>
    <t>GEC12</t>
  </si>
  <si>
    <t>GEC12</t>
    <phoneticPr fontId="1" type="noConversion"/>
  </si>
  <si>
    <t>GEC13</t>
  </si>
  <si>
    <t>GEC13</t>
    <phoneticPr fontId="1" type="noConversion"/>
  </si>
  <si>
    <t>GEC14</t>
  </si>
  <si>
    <t>GEC14</t>
    <phoneticPr fontId="1" type="noConversion"/>
  </si>
  <si>
    <t>GECRUM</t>
    <phoneticPr fontId="1" type="noConversion"/>
  </si>
  <si>
    <t>GECNAME</t>
    <phoneticPr fontId="1" type="noConversion"/>
  </si>
  <si>
    <t>GECCONTENT</t>
    <phoneticPr fontId="1" type="noConversion"/>
  </si>
  <si>
    <t>GECPEOPLO</t>
    <phoneticPr fontId="1" type="noConversion"/>
  </si>
  <si>
    <t>GECSTARTDATE</t>
    <phoneticPr fontId="1" type="noConversion"/>
  </si>
  <si>
    <t>GECENDDATE</t>
    <phoneticPr fontId="1" type="noConversion"/>
  </si>
  <si>
    <t>PAGEC</t>
  </si>
  <si>
    <t>GEC07</t>
  </si>
  <si>
    <t>GEC07</t>
    <phoneticPr fontId="1" type="noConversion"/>
  </si>
  <si>
    <t>컬럼수</t>
    <phoneticPr fontId="1" type="noConversion"/>
  </si>
  <si>
    <t>GRRSTARTDATE</t>
    <phoneticPr fontId="1" type="noConversion"/>
  </si>
  <si>
    <t>GBTUNUM</t>
    <phoneticPr fontId="1" type="noConversion"/>
  </si>
  <si>
    <t>GBTNAME</t>
    <phoneticPr fontId="1" type="noConversion"/>
  </si>
  <si>
    <t>GBTCONTENT</t>
    <phoneticPr fontId="1" type="noConversion"/>
  </si>
  <si>
    <t>GBTSPOT</t>
    <phoneticPr fontId="1" type="noConversion"/>
  </si>
  <si>
    <t>GBTPEOPLO</t>
    <phoneticPr fontId="1" type="noConversion"/>
  </si>
  <si>
    <t>GBTSTARTDATE</t>
    <phoneticPr fontId="1" type="noConversion"/>
  </si>
  <si>
    <t>GBTENDDATE</t>
    <phoneticPr fontId="1" type="noConversion"/>
  </si>
  <si>
    <t>GE02</t>
    <phoneticPr fontId="1" type="noConversion"/>
  </si>
  <si>
    <t>GE03</t>
    <phoneticPr fontId="1" type="noConversion"/>
  </si>
  <si>
    <t>GE04</t>
    <phoneticPr fontId="1" type="noConversion"/>
  </si>
  <si>
    <t>GE05</t>
    <phoneticPr fontId="1" type="noConversion"/>
  </si>
  <si>
    <t>GE06</t>
    <phoneticPr fontId="1" type="noConversion"/>
  </si>
  <si>
    <t>GE07</t>
    <phoneticPr fontId="1" type="noConversion"/>
  </si>
  <si>
    <t>GE08</t>
    <phoneticPr fontId="1" type="noConversion"/>
  </si>
  <si>
    <t>GE09</t>
    <phoneticPr fontId="1" type="noConversion"/>
  </si>
  <si>
    <t>GE10</t>
    <phoneticPr fontId="1" type="noConversion"/>
  </si>
  <si>
    <t>GE11</t>
    <phoneticPr fontId="1" type="noConversion"/>
  </si>
  <si>
    <t>GE12</t>
    <phoneticPr fontId="1" type="noConversion"/>
  </si>
  <si>
    <t>GE13</t>
    <phoneticPr fontId="1" type="noConversion"/>
  </si>
  <si>
    <t>GE14</t>
    <phoneticPr fontId="1" type="noConversion"/>
  </si>
  <si>
    <t>GE15</t>
    <phoneticPr fontId="1" type="noConversion"/>
  </si>
  <si>
    <t>GE16</t>
    <phoneticPr fontId="1" type="noConversion"/>
  </si>
  <si>
    <t>GE17</t>
    <phoneticPr fontId="1" type="noConversion"/>
  </si>
  <si>
    <t>GE18</t>
    <phoneticPr fontId="1" type="noConversion"/>
  </si>
  <si>
    <t>GE19</t>
    <phoneticPr fontId="1" type="noConversion"/>
  </si>
  <si>
    <t>GE20</t>
    <phoneticPr fontId="1" type="noConversion"/>
  </si>
  <si>
    <t>GE21</t>
    <phoneticPr fontId="1" type="noConversion"/>
  </si>
  <si>
    <t>GE22</t>
    <phoneticPr fontId="1" type="noConversion"/>
  </si>
  <si>
    <t>GE23</t>
    <phoneticPr fontId="1" type="noConversion"/>
  </si>
  <si>
    <t>GE24</t>
    <phoneticPr fontId="1" type="noConversion"/>
  </si>
  <si>
    <t>GB02</t>
    <phoneticPr fontId="1" type="noConversion"/>
  </si>
  <si>
    <t>GB03</t>
    <phoneticPr fontId="1" type="noConversion"/>
  </si>
  <si>
    <t>GB04</t>
    <phoneticPr fontId="1" type="noConversion"/>
  </si>
  <si>
    <t>GB05</t>
    <phoneticPr fontId="1" type="noConversion"/>
  </si>
  <si>
    <t>GB06</t>
    <phoneticPr fontId="1" type="noConversion"/>
  </si>
  <si>
    <t>GB07</t>
    <phoneticPr fontId="1" type="noConversion"/>
  </si>
  <si>
    <t>GB08</t>
    <phoneticPr fontId="1" type="noConversion"/>
  </si>
  <si>
    <t>GB09</t>
    <phoneticPr fontId="1" type="noConversion"/>
  </si>
  <si>
    <t>GP02</t>
    <phoneticPr fontId="1" type="noConversion"/>
  </si>
  <si>
    <t>GP03</t>
    <phoneticPr fontId="1" type="noConversion"/>
  </si>
  <si>
    <t>GP04</t>
    <phoneticPr fontId="1" type="noConversion"/>
  </si>
  <si>
    <t>GP05</t>
    <phoneticPr fontId="1" type="noConversion"/>
  </si>
  <si>
    <t>GP06</t>
    <phoneticPr fontId="1" type="noConversion"/>
  </si>
  <si>
    <t>GP07</t>
    <phoneticPr fontId="1" type="noConversion"/>
  </si>
  <si>
    <t>GP08</t>
    <phoneticPr fontId="1" type="noConversion"/>
  </si>
  <si>
    <t>GP09</t>
    <phoneticPr fontId="1" type="noConversion"/>
  </si>
  <si>
    <t>GP10</t>
    <phoneticPr fontId="1" type="noConversion"/>
  </si>
  <si>
    <t>GP11</t>
    <phoneticPr fontId="1" type="noConversion"/>
  </si>
  <si>
    <t>GPR02</t>
    <phoneticPr fontId="1" type="noConversion"/>
  </si>
  <si>
    <t>GPR03</t>
    <phoneticPr fontId="1" type="noConversion"/>
  </si>
  <si>
    <t>GPR04</t>
    <phoneticPr fontId="1" type="noConversion"/>
  </si>
  <si>
    <t>GPR05</t>
    <phoneticPr fontId="1" type="noConversion"/>
  </si>
  <si>
    <t>GPR06</t>
    <phoneticPr fontId="1" type="noConversion"/>
  </si>
  <si>
    <t>GPR07</t>
    <phoneticPr fontId="1" type="noConversion"/>
  </si>
  <si>
    <t>GPR08</t>
    <phoneticPr fontId="1" type="noConversion"/>
  </si>
  <si>
    <t>GPR09</t>
    <phoneticPr fontId="1" type="noConversion"/>
  </si>
  <si>
    <t>GPR10</t>
    <phoneticPr fontId="1" type="noConversion"/>
  </si>
  <si>
    <t>GPR11</t>
    <phoneticPr fontId="1" type="noConversion"/>
  </si>
  <si>
    <t>GV02</t>
    <phoneticPr fontId="1" type="noConversion"/>
  </si>
  <si>
    <t>GV03</t>
    <phoneticPr fontId="1" type="noConversion"/>
  </si>
  <si>
    <t>GV04</t>
    <phoneticPr fontId="1" type="noConversion"/>
  </si>
  <si>
    <t>GV05</t>
    <phoneticPr fontId="1" type="noConversion"/>
  </si>
  <si>
    <t>GV06</t>
    <phoneticPr fontId="1" type="noConversion"/>
  </si>
  <si>
    <t>GV07</t>
    <phoneticPr fontId="1" type="noConversion"/>
  </si>
  <si>
    <t>GV08</t>
    <phoneticPr fontId="1" type="noConversion"/>
  </si>
  <si>
    <t>GV09</t>
    <phoneticPr fontId="1" type="noConversion"/>
  </si>
  <si>
    <t>GV10</t>
    <phoneticPr fontId="1" type="noConversion"/>
  </si>
  <si>
    <t>GV11</t>
    <phoneticPr fontId="1" type="noConversion"/>
  </si>
  <si>
    <t>GV12</t>
    <phoneticPr fontId="1" type="noConversion"/>
  </si>
  <si>
    <t>GV13</t>
    <phoneticPr fontId="1" type="noConversion"/>
  </si>
  <si>
    <t>GV14</t>
    <phoneticPr fontId="1" type="noConversion"/>
  </si>
  <si>
    <t>GV15</t>
    <phoneticPr fontId="1" type="noConversion"/>
  </si>
  <si>
    <t>GT02</t>
    <phoneticPr fontId="1" type="noConversion"/>
  </si>
  <si>
    <t>GT03</t>
    <phoneticPr fontId="1" type="noConversion"/>
  </si>
  <si>
    <t>GT04</t>
    <phoneticPr fontId="1" type="noConversion"/>
  </si>
  <si>
    <t>GT05</t>
    <phoneticPr fontId="1" type="noConversion"/>
  </si>
  <si>
    <t>GT06</t>
    <phoneticPr fontId="1" type="noConversion"/>
  </si>
  <si>
    <t>GT07</t>
    <phoneticPr fontId="1" type="noConversion"/>
  </si>
  <si>
    <t>GT08</t>
    <phoneticPr fontId="1" type="noConversion"/>
  </si>
  <si>
    <t>GT09</t>
    <phoneticPr fontId="1" type="noConversion"/>
  </si>
  <si>
    <t>GT10</t>
    <phoneticPr fontId="1" type="noConversion"/>
  </si>
  <si>
    <t>GT11</t>
    <phoneticPr fontId="1" type="noConversion"/>
  </si>
  <si>
    <t>GT12</t>
    <phoneticPr fontId="1" type="noConversion"/>
  </si>
  <si>
    <t>1. 특이사항 없음</t>
    <phoneticPr fontId="1" type="noConversion"/>
  </si>
  <si>
    <t>결재일</t>
  </si>
  <si>
    <t>1. 결재일 처리 관련</t>
    <phoneticPr fontId="1" type="noConversion"/>
  </si>
  <si>
    <t>1. 결재일 관련</t>
    <phoneticPr fontId="1" type="noConversion"/>
  </si>
  <si>
    <t>1.  결재일 관련</t>
    <phoneticPr fontId="1" type="noConversion"/>
  </si>
  <si>
    <t>2. 참여인원 처리</t>
    <phoneticPr fontId="1" type="noConversion"/>
  </si>
  <si>
    <t>2. 관리자</t>
    <phoneticPr fontId="1" type="noConversion"/>
  </si>
  <si>
    <t>등록일과 겹침</t>
    <phoneticPr fontId="1" type="noConversion"/>
  </si>
  <si>
    <t>제외</t>
    <phoneticPr fontId="1" type="noConversion"/>
  </si>
  <si>
    <t>공지사항?</t>
    <phoneticPr fontId="1" type="noConversion"/>
  </si>
  <si>
    <t>대표영문(1)+YYYYMMDD+0001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</si>
</sst>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</fills>
  <borders count="4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double">
        <color auto="1"/>
      </bottom>
      <diagonal/>
    </border>
    <border>
      <left/>
      <right/>
      <top style="medium">
        <color auto="1"/>
      </top>
      <bottom style="double">
        <color auto="1"/>
      </bottom>
      <diagonal/>
    </border>
    <border>
      <left/>
      <right style="medium">
        <color auto="1"/>
      </right>
      <top style="medium">
        <color auto="1"/>
      </top>
      <bottom style="double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double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medium">
        <color auto="1"/>
      </right>
      <top style="thin">
        <color auto="1"/>
      </top>
      <bottom style="double">
        <color auto="1"/>
      </bottom>
      <diagonal/>
    </border>
    <border>
      <left style="medium">
        <color auto="1"/>
      </left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/>
      <right style="medium">
        <color auto="1"/>
      </right>
      <top style="double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120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4" borderId="8" xfId="0" applyFill="1" applyBorder="1" applyAlignment="1">
      <alignment horizontal="left" vertical="center"/>
    </xf>
    <xf numFmtId="0" fontId="0" fillId="4" borderId="9" xfId="0" applyFill="1" applyBorder="1" applyAlignment="1">
      <alignment horizontal="left" vertical="center"/>
    </xf>
    <xf numFmtId="0" fontId="0" fillId="4" borderId="10" xfId="0" applyFill="1" applyBorder="1" applyAlignment="1">
      <alignment horizontal="left" vertical="center"/>
    </xf>
    <xf numFmtId="0" fontId="0" fillId="4" borderId="11" xfId="0" applyFill="1" applyBorder="1" applyAlignment="1">
      <alignment horizontal="left" vertical="center"/>
    </xf>
    <xf numFmtId="0" fontId="0" fillId="4" borderId="12" xfId="0" applyFill="1" applyBorder="1" applyAlignment="1">
      <alignment horizontal="left" vertical="center"/>
    </xf>
    <xf numFmtId="0" fontId="2" fillId="4" borderId="5" xfId="0" applyFont="1" applyFill="1" applyBorder="1" applyAlignment="1">
      <alignment horizontal="left" vertical="center"/>
    </xf>
    <xf numFmtId="0" fontId="2" fillId="4" borderId="6" xfId="0" applyFont="1" applyFill="1" applyBorder="1" applyAlignment="1">
      <alignment horizontal="left" vertical="center"/>
    </xf>
    <xf numFmtId="0" fontId="2" fillId="4" borderId="7" xfId="0" applyFont="1" applyFill="1" applyBorder="1" applyAlignment="1">
      <alignment horizontal="left" vertical="center"/>
    </xf>
    <xf numFmtId="0" fontId="0" fillId="4" borderId="0" xfId="0" applyFill="1" applyAlignment="1">
      <alignment horizontal="left" vertical="center"/>
    </xf>
    <xf numFmtId="49" fontId="0" fillId="3" borderId="1" xfId="0" applyNumberFormat="1" applyFill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0" fillId="5" borderId="1" xfId="0" applyNumberFormat="1" applyFill="1" applyBorder="1" applyAlignment="1">
      <alignment horizontal="center" vertical="center"/>
    </xf>
    <xf numFmtId="49" fontId="0" fillId="6" borderId="1" xfId="0" applyNumberFormat="1" applyFill="1" applyBorder="1" applyAlignment="1">
      <alignment horizontal="center" vertical="center"/>
    </xf>
    <xf numFmtId="49" fontId="0" fillId="7" borderId="1" xfId="0" applyNumberFormat="1" applyFill="1" applyBorder="1" applyAlignment="1">
      <alignment horizontal="center" vertical="center"/>
    </xf>
    <xf numFmtId="49" fontId="0" fillId="8" borderId="1" xfId="0" applyNumberFormat="1" applyFill="1" applyBorder="1" applyAlignment="1">
      <alignment horizontal="center" vertical="center"/>
    </xf>
    <xf numFmtId="49" fontId="0" fillId="9" borderId="1" xfId="0" applyNumberFormat="1" applyFill="1" applyBorder="1" applyAlignment="1">
      <alignment horizontal="center" vertical="center"/>
    </xf>
    <xf numFmtId="49" fontId="0" fillId="10" borderId="1" xfId="0" applyNumberForma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49" fontId="0" fillId="3" borderId="16" xfId="0" applyNumberFormat="1" applyFill="1" applyBorder="1" applyAlignment="1">
      <alignment horizontal="center" vertical="center"/>
    </xf>
    <xf numFmtId="49" fontId="0" fillId="2" borderId="16" xfId="0" applyNumberFormat="1" applyFill="1" applyBorder="1" applyAlignment="1">
      <alignment horizontal="center" vertical="center"/>
    </xf>
    <xf numFmtId="49" fontId="0" fillId="10" borderId="16" xfId="0" applyNumberFormat="1" applyFill="1" applyBorder="1" applyAlignment="1">
      <alignment horizontal="center" vertical="center"/>
    </xf>
    <xf numFmtId="49" fontId="0" fillId="5" borderId="16" xfId="0" applyNumberFormat="1" applyFill="1" applyBorder="1" applyAlignment="1">
      <alignment horizontal="center" vertical="center"/>
    </xf>
    <xf numFmtId="49" fontId="0" fillId="6" borderId="16" xfId="0" applyNumberFormat="1" applyFill="1" applyBorder="1" applyAlignment="1">
      <alignment horizontal="center" vertical="center"/>
    </xf>
    <xf numFmtId="49" fontId="0" fillId="7" borderId="16" xfId="0" applyNumberFormat="1" applyFill="1" applyBorder="1" applyAlignment="1">
      <alignment horizontal="center" vertical="center"/>
    </xf>
    <xf numFmtId="49" fontId="0" fillId="8" borderId="16" xfId="0" applyNumberFormat="1" applyFill="1" applyBorder="1" applyAlignment="1">
      <alignment horizontal="center" vertical="center"/>
    </xf>
    <xf numFmtId="49" fontId="0" fillId="9" borderId="16" xfId="0" applyNumberFormat="1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49" fontId="0" fillId="9" borderId="20" xfId="0" applyNumberFormat="1" applyFill="1" applyBorder="1" applyAlignment="1">
      <alignment horizontal="center" vertical="center"/>
    </xf>
    <xf numFmtId="49" fontId="0" fillId="0" borderId="21" xfId="0" applyNumberForma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49" fontId="5" fillId="0" borderId="24" xfId="0" applyNumberFormat="1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49" fontId="0" fillId="0" borderId="16" xfId="0" applyNumberFormat="1" applyBorder="1" applyAlignment="1">
      <alignment horizontal="center" vertical="center"/>
    </xf>
    <xf numFmtId="49" fontId="0" fillId="0" borderId="20" xfId="0" applyNumberForma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20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1" xfId="0" applyBorder="1">
      <alignment vertical="center"/>
    </xf>
    <xf numFmtId="0" fontId="7" fillId="0" borderId="0" xfId="0" applyFont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49" fontId="0" fillId="9" borderId="21" xfId="0" applyNumberFormat="1" applyFill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3" fillId="2" borderId="29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3" fillId="2" borderId="3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2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4" borderId="8" xfId="0" applyFill="1" applyBorder="1" applyAlignment="1">
      <alignment horizontal="left" vertical="center"/>
    </xf>
    <xf numFmtId="0" fontId="0" fillId="4" borderId="0" xfId="0" applyFill="1" applyAlignment="1">
      <alignment horizontal="left" vertical="center"/>
    </xf>
    <xf numFmtId="0" fontId="0" fillId="4" borderId="9" xfId="0" applyFill="1" applyBorder="1" applyAlignment="1">
      <alignment horizontal="left" vertical="center"/>
    </xf>
    <xf numFmtId="0" fontId="0" fillId="4" borderId="10" xfId="0" applyFill="1" applyBorder="1" applyAlignment="1">
      <alignment horizontal="left" vertical="center"/>
    </xf>
    <xf numFmtId="0" fontId="0" fillId="4" borderId="11" xfId="0" applyFill="1" applyBorder="1" applyAlignment="1">
      <alignment horizontal="left" vertical="center"/>
    </xf>
    <xf numFmtId="0" fontId="0" fillId="4" borderId="12" xfId="0" applyFill="1" applyBorder="1" applyAlignment="1">
      <alignment horizontal="left" vertical="center"/>
    </xf>
    <xf numFmtId="0" fontId="0" fillId="0" borderId="2" xfId="0" applyBorder="1">
      <alignment vertical="center"/>
    </xf>
    <xf numFmtId="0" fontId="0" fillId="0" borderId="4" xfId="0" applyBorder="1">
      <alignment vertical="center"/>
    </xf>
    <xf numFmtId="0" fontId="0" fillId="0" borderId="0" xfId="0" applyAlignment="1">
      <alignment horizontal="center" vertical="center"/>
    </xf>
    <xf numFmtId="0" fontId="0" fillId="4" borderId="5" xfId="0" applyFill="1" applyBorder="1" applyAlignment="1">
      <alignment horizontal="left" vertical="center"/>
    </xf>
    <xf numFmtId="0" fontId="0" fillId="4" borderId="6" xfId="0" applyFill="1" applyBorder="1" applyAlignment="1">
      <alignment horizontal="left" vertical="center"/>
    </xf>
    <xf numFmtId="0" fontId="0" fillId="4" borderId="7" xfId="0" applyFill="1" applyBorder="1" applyAlignment="1">
      <alignment horizontal="left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0" borderId="43" xfId="0" applyFont="1" applyBorder="1" applyAlignment="1">
      <alignment horizontal="center" vertical="center"/>
    </xf>
    <xf numFmtId="0" fontId="2" fillId="0" borderId="44" xfId="0" applyFont="1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2" fillId="4" borderId="5" xfId="0" applyFont="1" applyFill="1" applyBorder="1" applyAlignment="1">
      <alignment horizontal="left" vertical="center"/>
    </xf>
    <xf numFmtId="0" fontId="2" fillId="4" borderId="6" xfId="0" applyFont="1" applyFill="1" applyBorder="1" applyAlignment="1">
      <alignment horizontal="left" vertical="center"/>
    </xf>
    <xf numFmtId="0" fontId="2" fillId="4" borderId="7" xfId="0" applyFont="1" applyFill="1" applyBorder="1" applyAlignment="1">
      <alignment horizontal="left" vertical="center"/>
    </xf>
    <xf numFmtId="0" fontId="4" fillId="0" borderId="0" xfId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49" fontId="6" fillId="0" borderId="34" xfId="0" applyNumberFormat="1" applyFont="1" applyBorder="1" applyAlignment="1">
      <alignment horizontal="center" vertical="center"/>
    </xf>
    <xf numFmtId="49" fontId="6" fillId="0" borderId="35" xfId="0" applyNumberFormat="1" applyFont="1" applyBorder="1" applyAlignment="1">
      <alignment horizontal="center" vertical="center"/>
    </xf>
    <xf numFmtId="49" fontId="6" fillId="0" borderId="36" xfId="0" applyNumberFormat="1" applyFont="1" applyBorder="1" applyAlignment="1">
      <alignment horizontal="center" vertical="center"/>
    </xf>
    <xf numFmtId="0" fontId="4" fillId="0" borderId="1" xfId="1" applyBorder="1" applyAlignment="1">
      <alignment horizontal="center" vertical="center"/>
    </xf>
    <xf numFmtId="0" fontId="4" fillId="0" borderId="17" xfId="1" applyBorder="1" applyAlignment="1">
      <alignment horizontal="center" vertical="center"/>
    </xf>
    <xf numFmtId="49" fontId="6" fillId="0" borderId="26" xfId="0" applyNumberFormat="1" applyFont="1" applyBorder="1" applyAlignment="1">
      <alignment horizontal="center" vertical="center"/>
    </xf>
    <xf numFmtId="49" fontId="6" fillId="0" borderId="27" xfId="0" applyNumberFormat="1" applyFont="1" applyBorder="1" applyAlignment="1">
      <alignment horizontal="center" vertical="center"/>
    </xf>
    <xf numFmtId="49" fontId="6" fillId="0" borderId="28" xfId="0" applyNumberFormat="1" applyFont="1" applyBorder="1" applyAlignment="1">
      <alignment horizontal="center" vertical="center"/>
    </xf>
    <xf numFmtId="0" fontId="0" fillId="11" borderId="0" xfId="0" applyFill="1">
      <alignment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mailto:ID@&#46020;&#47700;&#51064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10E97-56B8-402C-BA1C-871F015E5A06}">
  <dimension ref="B2:M45"/>
  <sheetViews>
    <sheetView zoomScale="70" zoomScaleNormal="70" workbookViewId="0">
      <selection activeCell="C28" sqref="C28"/>
    </sheetView>
  </sheetViews>
  <sheetFormatPr defaultRowHeight="16.5" x14ac:dyDescent="0.3"/>
  <cols>
    <col min="2" max="2" width="9.25" bestFit="1" customWidth="1"/>
    <col min="3" max="3" width="15.125" bestFit="1" customWidth="1"/>
    <col min="4" max="4" width="15.625" bestFit="1" customWidth="1"/>
    <col min="5" max="5" width="11.375" bestFit="1" customWidth="1"/>
    <col min="6" max="6" width="5.625" bestFit="1" customWidth="1"/>
    <col min="7" max="7" width="4.25" bestFit="1" customWidth="1"/>
    <col min="8" max="8" width="4" bestFit="1" customWidth="1"/>
    <col min="9" max="9" width="10.875" bestFit="1" customWidth="1"/>
    <col min="10" max="10" width="10" bestFit="1" customWidth="1"/>
    <col min="11" max="11" width="36" customWidth="1"/>
  </cols>
  <sheetData>
    <row r="2" spans="2:11" ht="17.25" thickBot="1" x14ac:dyDescent="0.35"/>
    <row r="3" spans="2:11" ht="31.5" x14ac:dyDescent="0.3">
      <c r="B3" s="64" t="s">
        <v>1</v>
      </c>
      <c r="C3" s="65"/>
      <c r="D3" s="65"/>
      <c r="E3" s="65"/>
      <c r="F3" s="65"/>
      <c r="G3" s="65"/>
      <c r="H3" s="65"/>
      <c r="I3" s="65"/>
      <c r="J3" s="65"/>
      <c r="K3" s="66"/>
    </row>
    <row r="4" spans="2:11" x14ac:dyDescent="0.3">
      <c r="B4" s="58" t="s">
        <v>2</v>
      </c>
      <c r="C4" s="59"/>
      <c r="D4" s="60" t="s">
        <v>23</v>
      </c>
      <c r="E4" s="60"/>
      <c r="F4" s="60"/>
      <c r="G4" s="60"/>
      <c r="H4" s="60"/>
      <c r="I4" s="60"/>
      <c r="J4" s="60"/>
      <c r="K4" s="61"/>
    </row>
    <row r="5" spans="2:11" x14ac:dyDescent="0.3">
      <c r="B5" s="58" t="s">
        <v>10</v>
      </c>
      <c r="C5" s="59"/>
      <c r="D5" s="60" t="s">
        <v>48</v>
      </c>
      <c r="E5" s="60"/>
      <c r="F5" s="60"/>
      <c r="G5" s="60"/>
      <c r="H5" s="60"/>
      <c r="I5" s="60"/>
      <c r="J5" s="2" t="s">
        <v>7</v>
      </c>
      <c r="K5" s="36" t="s">
        <v>19</v>
      </c>
    </row>
    <row r="6" spans="2:11" x14ac:dyDescent="0.3">
      <c r="B6" s="58" t="s">
        <v>3</v>
      </c>
      <c r="C6" s="59"/>
      <c r="D6" s="60" t="s">
        <v>20</v>
      </c>
      <c r="E6" s="60"/>
      <c r="F6" s="60"/>
      <c r="G6" s="60"/>
      <c r="H6" s="60"/>
      <c r="I6" s="60"/>
      <c r="J6" s="2" t="s">
        <v>8</v>
      </c>
      <c r="K6" s="36" t="s">
        <v>49</v>
      </c>
    </row>
    <row r="7" spans="2:11" x14ac:dyDescent="0.3">
      <c r="B7" s="58" t="s">
        <v>4</v>
      </c>
      <c r="C7" s="59"/>
      <c r="D7" s="60" t="s">
        <v>50</v>
      </c>
      <c r="E7" s="60"/>
      <c r="F7" s="60"/>
      <c r="G7" s="60"/>
      <c r="H7" s="60"/>
      <c r="I7" s="60"/>
      <c r="J7" s="2" t="s">
        <v>9</v>
      </c>
      <c r="K7" s="36"/>
    </row>
    <row r="8" spans="2:11" ht="17.25" thickBot="1" x14ac:dyDescent="0.35">
      <c r="B8" s="70" t="s">
        <v>5</v>
      </c>
      <c r="C8" s="71"/>
      <c r="D8" s="72" t="s">
        <v>53</v>
      </c>
      <c r="E8" s="72"/>
      <c r="F8" s="72"/>
      <c r="G8" s="72"/>
      <c r="H8" s="72"/>
      <c r="I8" s="72"/>
      <c r="J8" s="72"/>
      <c r="K8" s="73"/>
    </row>
    <row r="9" spans="2:11" ht="17.25" thickTop="1" x14ac:dyDescent="0.3">
      <c r="B9" s="51" t="s">
        <v>6</v>
      </c>
      <c r="C9" s="45" t="s">
        <v>11</v>
      </c>
      <c r="D9" s="45" t="s">
        <v>12</v>
      </c>
      <c r="E9" s="45" t="s">
        <v>13</v>
      </c>
      <c r="F9" s="45" t="s">
        <v>14</v>
      </c>
      <c r="G9" s="45" t="s">
        <v>15</v>
      </c>
      <c r="H9" s="45" t="s">
        <v>16</v>
      </c>
      <c r="I9" s="45" t="s">
        <v>18</v>
      </c>
      <c r="J9" s="62" t="s">
        <v>17</v>
      </c>
      <c r="K9" s="63"/>
    </row>
    <row r="10" spans="2:11" x14ac:dyDescent="0.3">
      <c r="B10" s="46" t="s">
        <v>198</v>
      </c>
      <c r="C10" s="1" t="str">
        <f>VLOOKUP(B10,컬럼페이지!$B$15:$J$125,4,0)</f>
        <v>사원번호</v>
      </c>
      <c r="D10" s="1" t="str">
        <f>VLOOKUP(B10,컬럼페이지!$B$15:$J$125,5,0)</f>
        <v>GENUM</v>
      </c>
      <c r="E10" s="1" t="str">
        <f>VLOOKUP(B10,컬럼페이지!$B$15:$J$125,6,0)</f>
        <v>VARCHAR2</v>
      </c>
      <c r="F10" s="1">
        <f>IF(VLOOKUP(B10,컬럼페이지!$B$15:$J$125,7,0) = "","",VLOOKUP(B10,컬럼페이지!$B$15:$J$125,7,0))</f>
        <v>20</v>
      </c>
      <c r="G10" s="1" t="s">
        <v>37</v>
      </c>
      <c r="H10" s="1"/>
      <c r="I10" s="1"/>
      <c r="J10" s="60" t="str">
        <f>VLOOKUP(B10,컬럼페이지!$B$15:$J$125,8,0)</f>
        <v>대표영문(1)+YYYYMMDD+0001</v>
      </c>
      <c r="K10" s="61"/>
    </row>
    <row r="11" spans="2:11" x14ac:dyDescent="0.3">
      <c r="B11" s="46" t="s">
        <v>199</v>
      </c>
      <c r="C11" s="1" t="str">
        <f>VLOOKUP(B11,컬럼페이지!$B$15:$J$125,4,0)</f>
        <v>사원명</v>
      </c>
      <c r="D11" s="1" t="str">
        <f>VLOOKUP(B11,컬럼페이지!$B$15:$J$125,5,0)</f>
        <v>GENAME</v>
      </c>
      <c r="E11" s="1" t="str">
        <f>VLOOKUP(B11,컬럼페이지!$B$15:$J$125,6,0)</f>
        <v>VARCHAR2</v>
      </c>
      <c r="F11" s="1">
        <f>IF(VLOOKUP(B11,컬럼페이지!$B$15:$J$125,7,0) = "","",VLOOKUP(B11,컬럼페이지!$B$15:$J$125,7,0))</f>
        <v>200</v>
      </c>
      <c r="G11" s="1"/>
      <c r="H11" s="1"/>
      <c r="I11" s="1" t="s">
        <v>37</v>
      </c>
      <c r="J11" s="60" t="str">
        <f>VLOOKUP(B11,컬럼페이지!$B$15:$J$125,8,0)</f>
        <v>한글, 영문</v>
      </c>
      <c r="K11" s="61"/>
    </row>
    <row r="12" spans="2:11" x14ac:dyDescent="0.3">
      <c r="B12" s="46" t="s">
        <v>200</v>
      </c>
      <c r="C12" s="1" t="str">
        <f>VLOOKUP(B12,컬럼페이지!$B$15:$J$125,4,0)</f>
        <v>사원아이디</v>
      </c>
      <c r="D12" s="1" t="str">
        <f>VLOOKUP(B12,컬럼페이지!$B$15:$J$125,5,0)</f>
        <v>GEID</v>
      </c>
      <c r="E12" s="1" t="str">
        <f>VLOOKUP(B12,컬럼페이지!$B$15:$J$125,6,0)</f>
        <v>VARCHAR2</v>
      </c>
      <c r="F12" s="1">
        <f>IF(VLOOKUP(B12,컬럼페이지!$B$15:$J$125,7,0) = "","",VLOOKUP(B12,컬럼페이지!$B$15:$J$125,7,0))</f>
        <v>200</v>
      </c>
      <c r="G12" s="1"/>
      <c r="H12" s="1"/>
      <c r="I12" s="1" t="s">
        <v>37</v>
      </c>
      <c r="J12" s="60" t="str">
        <f>VLOOKUP(B12,컬럼페이지!$B$15:$J$125,8,0)</f>
        <v>영문 대소문자,숫자,특수문자</v>
      </c>
      <c r="K12" s="61"/>
    </row>
    <row r="13" spans="2:11" x14ac:dyDescent="0.3">
      <c r="B13" s="46" t="s">
        <v>201</v>
      </c>
      <c r="C13" s="1" t="str">
        <f>VLOOKUP(B13,컬럼페이지!$B$15:$J$125,4,0)</f>
        <v>사원비밀번호</v>
      </c>
      <c r="D13" s="1" t="str">
        <f>VLOOKUP(B13,컬럼페이지!$B$15:$J$125,5,0)</f>
        <v>GEPW</v>
      </c>
      <c r="E13" s="1" t="str">
        <f>VLOOKUP(B13,컬럼페이지!$B$15:$J$125,6,0)</f>
        <v>VARCHAR2</v>
      </c>
      <c r="F13" s="1">
        <f>IF(VLOOKUP(B13,컬럼페이지!$B$15:$J$125,7,0) = "","",VLOOKUP(B13,컬럼페이지!$B$15:$J$125,7,0))</f>
        <v>300</v>
      </c>
      <c r="G13" s="1"/>
      <c r="H13" s="1"/>
      <c r="I13" s="1" t="s">
        <v>37</v>
      </c>
      <c r="J13" s="60" t="str">
        <f>VLOOKUP(B13,컬럼페이지!$B$15:$J$125,8,0)</f>
        <v>영문 대소문자,숫자,특수문자(길이제한)</v>
      </c>
      <c r="K13" s="61"/>
    </row>
    <row r="14" spans="2:11" x14ac:dyDescent="0.3">
      <c r="B14" s="46" t="s">
        <v>202</v>
      </c>
      <c r="C14" s="1" t="str">
        <f>VLOOKUP(B14,컬럼페이지!$B$15:$J$125,4,0)</f>
        <v>성별</v>
      </c>
      <c r="D14" s="1" t="str">
        <f>VLOOKUP(B14,컬럼페이지!$B$15:$J$125,5,0)</f>
        <v>GEGENDER</v>
      </c>
      <c r="E14" s="1" t="str">
        <f>VLOOKUP(B14,컬럼페이지!$B$15:$J$125,6,0)</f>
        <v>VARCHAR2</v>
      </c>
      <c r="F14" s="1">
        <f>IF(VLOOKUP(B14,컬럼페이지!$B$15:$J$125,7,0) = "","",VLOOKUP(B14,컬럼페이지!$B$15:$J$125,7,0))</f>
        <v>1</v>
      </c>
      <c r="G14" s="1"/>
      <c r="H14" s="1"/>
      <c r="I14" s="1"/>
      <c r="J14" s="60" t="str">
        <f>VLOOKUP(B14,컬럼페이지!$B$15:$J$125,8,0)</f>
        <v>F:FEMLE, M:MALE</v>
      </c>
      <c r="K14" s="61"/>
    </row>
    <row r="15" spans="2:11" x14ac:dyDescent="0.3">
      <c r="B15" s="46" t="s">
        <v>203</v>
      </c>
      <c r="C15" s="1" t="str">
        <f>VLOOKUP(B15,컬럼페이지!$B$15:$J$125,4,0)</f>
        <v>생년원일</v>
      </c>
      <c r="D15" s="1" t="str">
        <f>VLOOKUP(B15,컬럼페이지!$B$15:$J$125,5,0)</f>
        <v>GEBIRTH</v>
      </c>
      <c r="E15" s="1" t="str">
        <f>VLOOKUP(B15,컬럼페이지!$B$15:$J$125,6,0)</f>
        <v>VARCHAR2</v>
      </c>
      <c r="F15" s="1">
        <f>IF(VLOOKUP(B15,컬럼페이지!$B$15:$J$125,7,0) = "","",VLOOKUP(B15,컬럼페이지!$B$15:$J$125,7,0))</f>
        <v>10</v>
      </c>
      <c r="G15" s="1"/>
      <c r="H15" s="1"/>
      <c r="I15" s="1"/>
      <c r="J15" s="60" t="str">
        <f>VLOOKUP(B15,컬럼페이지!$B$15:$J$125,8,0)</f>
        <v>YYYY-MM-DD</v>
      </c>
      <c r="K15" s="61"/>
    </row>
    <row r="16" spans="2:11" x14ac:dyDescent="0.3">
      <c r="B16" s="46" t="s">
        <v>204</v>
      </c>
      <c r="C16" s="1" t="str">
        <f>VLOOKUP(B16,컬럼페이지!$B$15:$J$125,4,0)</f>
        <v>핸드폰</v>
      </c>
      <c r="D16" s="1" t="str">
        <f>VLOOKUP(B16,컬럼페이지!$B$15:$J$125,5,0)</f>
        <v>GEHP</v>
      </c>
      <c r="E16" s="1" t="str">
        <f>VLOOKUP(B16,컬럼페이지!$B$15:$J$125,6,0)</f>
        <v>VARCHAR2</v>
      </c>
      <c r="F16" s="1">
        <f>IF(VLOOKUP(B16,컬럼페이지!$B$15:$J$125,7,0) = "","",VLOOKUP(B16,컬럼페이지!$B$15:$J$125,7,0))</f>
        <v>16</v>
      </c>
      <c r="G16" s="1"/>
      <c r="H16" s="1"/>
      <c r="I16" s="1" t="s">
        <v>37</v>
      </c>
      <c r="J16" s="60" t="str">
        <f>VLOOKUP(B16,컬럼페이지!$B$15:$J$125,8,0)</f>
        <v>000-0000-0000</v>
      </c>
      <c r="K16" s="61"/>
    </row>
    <row r="17" spans="2:13" x14ac:dyDescent="0.3">
      <c r="B17" s="46" t="s">
        <v>205</v>
      </c>
      <c r="C17" s="1" t="str">
        <f>VLOOKUP(B17,컬럼페이지!$B$15:$J$125,4,0)</f>
        <v>이메일</v>
      </c>
      <c r="D17" s="1" t="str">
        <f>VLOOKUP(B17,컬럼페이지!$B$15:$J$125,5,0)</f>
        <v>GEMAIL</v>
      </c>
      <c r="E17" s="1" t="str">
        <f>VLOOKUP(B17,컬럼페이지!$B$15:$J$125,6,0)</f>
        <v>VARCHAR2</v>
      </c>
      <c r="F17" s="1">
        <f>IF(VLOOKUP(B17,컬럼페이지!$B$15:$J$125,7,0) = "","",VLOOKUP(B17,컬럼페이지!$B$15:$J$125,7,0))</f>
        <v>300</v>
      </c>
      <c r="G17" s="1"/>
      <c r="H17" s="1"/>
      <c r="I17" s="1" t="s">
        <v>37</v>
      </c>
      <c r="J17" s="60" t="str">
        <f>VLOOKUP(B17,컬럼페이지!$B$15:$J$125,8,0)</f>
        <v>ID@도메인</v>
      </c>
      <c r="K17" s="61"/>
    </row>
    <row r="18" spans="2:13" x14ac:dyDescent="0.3">
      <c r="B18" s="46" t="s">
        <v>206</v>
      </c>
      <c r="C18" s="1" t="str">
        <f>VLOOKUP(B18,컬럼페이지!$B$15:$J$125,4,0)</f>
        <v>우편번호</v>
      </c>
      <c r="D18" s="1" t="str">
        <f>VLOOKUP(B18,컬럼페이지!$B$15:$J$125,5,0)</f>
        <v>GEZONE</v>
      </c>
      <c r="E18" s="1" t="str">
        <f>VLOOKUP(B18,컬럼페이지!$B$15:$J$125,6,0)</f>
        <v>VARCHAR2</v>
      </c>
      <c r="F18" s="1">
        <f>IF(VLOOKUP(B18,컬럼페이지!$B$15:$J$125,7,0) = "","",VLOOKUP(B18,컬럼페이지!$B$15:$J$125,7,0))</f>
        <v>6</v>
      </c>
      <c r="G18" s="1"/>
      <c r="H18" s="1"/>
      <c r="I18" s="1"/>
      <c r="J18" s="60" t="str">
        <f>VLOOKUP(B18,컬럼페이지!$B$15:$J$125,8,0)</f>
        <v>5자리 우편주소(도로명 우편주소)</v>
      </c>
      <c r="K18" s="61"/>
    </row>
    <row r="19" spans="2:13" x14ac:dyDescent="0.3">
      <c r="B19" s="46" t="s">
        <v>207</v>
      </c>
      <c r="C19" s="1" t="str">
        <f>VLOOKUP(B19,컬럼페이지!$B$15:$J$125,4,0)</f>
        <v>도로명주소</v>
      </c>
      <c r="D19" s="1" t="str">
        <f>VLOOKUP(B19,컬럼페이지!$B$15:$J$125,5,0)</f>
        <v>GEROAD</v>
      </c>
      <c r="E19" s="1" t="str">
        <f>VLOOKUP(B19,컬럼페이지!$B$15:$J$125,6,0)</f>
        <v>VARCHAR2</v>
      </c>
      <c r="F19" s="1">
        <f>IF(VLOOKUP(B19,컬럼페이지!$B$15:$J$125,7,0) = "","",VLOOKUP(B19,컬럼페이지!$B$15:$J$125,7,0))</f>
        <v>500</v>
      </c>
      <c r="G19" s="1"/>
      <c r="H19" s="1"/>
      <c r="I19" s="1"/>
      <c r="J19" s="60" t="str">
        <f>VLOOKUP(B19,컬럼페이지!$B$15:$J$125,8,0)</f>
        <v>한글 주소</v>
      </c>
      <c r="K19" s="61"/>
    </row>
    <row r="20" spans="2:13" x14ac:dyDescent="0.3">
      <c r="B20" s="46" t="s">
        <v>208</v>
      </c>
      <c r="C20" s="1" t="str">
        <f>VLOOKUP(B20,컬럼페이지!$B$15:$J$125,4,0)</f>
        <v>도로명상세주소</v>
      </c>
      <c r="D20" s="1" t="str">
        <f>VLOOKUP(B20,컬럼페이지!$B$15:$J$125,5,0)</f>
        <v>GEROADDETAIL</v>
      </c>
      <c r="E20" s="1" t="str">
        <f>VLOOKUP(B20,컬럼페이지!$B$15:$J$125,6,0)</f>
        <v>VARCHAR2</v>
      </c>
      <c r="F20" s="1">
        <f>IF(VLOOKUP(B20,컬럼페이지!$B$15:$J$125,7,0) = "","",VLOOKUP(B20,컬럼페이지!$B$15:$J$125,7,0))</f>
        <v>500</v>
      </c>
      <c r="G20" s="1"/>
      <c r="H20" s="1"/>
      <c r="I20" s="1"/>
      <c r="J20" s="60" t="str">
        <f>VLOOKUP(B20,컬럼페이지!$B$15:$J$125,8,0)</f>
        <v>한글주소</v>
      </c>
      <c r="K20" s="61"/>
    </row>
    <row r="21" spans="2:13" x14ac:dyDescent="0.3">
      <c r="B21" s="46" t="s">
        <v>209</v>
      </c>
      <c r="C21" s="1" t="str">
        <f>VLOOKUP(B21,컬럼페이지!$B$15:$J$125,4,0)</f>
        <v>지번주소</v>
      </c>
      <c r="D21" s="1" t="str">
        <f>VLOOKUP(B21,컬럼페이지!$B$15:$J$125,5,0)</f>
        <v>GEJIBUN</v>
      </c>
      <c r="E21" s="1" t="str">
        <f>VLOOKUP(B21,컬럼페이지!$B$15:$J$125,6,0)</f>
        <v>VARCHAR2</v>
      </c>
      <c r="F21" s="1">
        <f>IF(VLOOKUP(B21,컬럼페이지!$B$15:$J$125,7,0) = "","",VLOOKUP(B21,컬럼페이지!$B$15:$J$125,7,0))</f>
        <v>500</v>
      </c>
      <c r="G21" s="1"/>
      <c r="H21" s="1"/>
      <c r="I21" s="1"/>
      <c r="J21" s="60" t="str">
        <f>VLOOKUP(B21,컬럼페이지!$B$15:$J$125,8,0)</f>
        <v>한글주소</v>
      </c>
      <c r="K21" s="61"/>
    </row>
    <row r="22" spans="2:13" x14ac:dyDescent="0.3">
      <c r="B22" s="46" t="s">
        <v>210</v>
      </c>
      <c r="C22" s="1" t="str">
        <f>VLOOKUP(B22,컬럼페이지!$B$15:$J$125,4,0)</f>
        <v>정보</v>
      </c>
      <c r="D22" s="1" t="str">
        <f>VLOOKUP(B22,컬럼페이지!$B$15:$J$125,5,0)</f>
        <v>GEINFO</v>
      </c>
      <c r="E22" s="1" t="str">
        <f>VLOOKUP(B22,컬럼페이지!$B$15:$J$125,6,0)</f>
        <v>VARCHAR2</v>
      </c>
      <c r="F22" s="1">
        <f>IF(VLOOKUP(B22,컬럼페이지!$B$15:$J$125,7,0) = "","",VLOOKUP(B22,컬럼페이지!$B$15:$J$125,7,0))</f>
        <v>300</v>
      </c>
      <c r="G22" s="1"/>
      <c r="H22" s="1"/>
      <c r="I22" s="1"/>
      <c r="J22" s="60" t="str">
        <f>VLOOKUP(B22,컬럼페이지!$B$15:$J$125,8,0)</f>
        <v>한글+영문 300BYTE</v>
      </c>
      <c r="K22" s="61"/>
    </row>
    <row r="23" spans="2:13" x14ac:dyDescent="0.3">
      <c r="B23" s="46" t="s">
        <v>211</v>
      </c>
      <c r="C23" s="1" t="str">
        <f>VLOOKUP(B23,컬럼페이지!$B$15:$J$125,4,0)</f>
        <v>사진</v>
      </c>
      <c r="D23" s="1" t="str">
        <f>VLOOKUP(B23,컬럼페이지!$B$15:$J$125,5,0)</f>
        <v>GEPHOTO</v>
      </c>
      <c r="E23" s="1" t="str">
        <f>VLOOKUP(B23,컬럼페이지!$B$15:$J$125,6,0)</f>
        <v>VARCHAR2</v>
      </c>
      <c r="F23" s="1">
        <f>IF(VLOOKUP(B23,컬럼페이지!$B$15:$J$125,7,0) = "","",VLOOKUP(B23,컬럼페이지!$B$15:$J$125,7,0))</f>
        <v>300</v>
      </c>
      <c r="G23" s="1"/>
      <c r="H23" s="1"/>
      <c r="I23" s="1"/>
      <c r="J23" s="60" t="str">
        <f>VLOOKUP(B23,컬럼페이지!$B$15:$J$125,8,0)</f>
        <v>파일이름 저장</v>
      </c>
      <c r="K23" s="61"/>
    </row>
    <row r="24" spans="2:13" x14ac:dyDescent="0.3">
      <c r="B24" s="46" t="s">
        <v>212</v>
      </c>
      <c r="C24" s="1" t="str">
        <f>VLOOKUP(B24,컬럼페이지!$B$15:$J$125,4,0)</f>
        <v>입사일</v>
      </c>
      <c r="D24" s="1" t="str">
        <f>VLOOKUP(B24,컬럼페이지!$B$15:$J$125,5,0)</f>
        <v>HIREDATE</v>
      </c>
      <c r="E24" s="1" t="str">
        <f>VLOOKUP(B24,컬럼페이지!$B$15:$J$125,6,0)</f>
        <v>DATE</v>
      </c>
      <c r="F24" s="1" t="str">
        <f>IF(VLOOKUP(B24,컬럼페이지!$B$15:$J$125,7,0) = "","",VLOOKUP(B24,컬럼페이지!$B$15:$J$125,7,0))</f>
        <v/>
      </c>
      <c r="G24" s="1"/>
      <c r="H24" s="1"/>
      <c r="I24" s="1"/>
      <c r="J24" s="60" t="str">
        <f>VLOOKUP(B24,컬럼페이지!$B$15:$J$125,8,0)</f>
        <v>YYYY-MM-DD</v>
      </c>
      <c r="K24" s="61"/>
      <c r="L24" s="119"/>
      <c r="M24" t="s">
        <v>431</v>
      </c>
    </row>
    <row r="25" spans="2:13" x14ac:dyDescent="0.3">
      <c r="B25" s="46" t="s">
        <v>213</v>
      </c>
      <c r="C25" s="1" t="str">
        <f>VLOOKUP(B25,컬럼페이지!$B$15:$J$125,4,0)</f>
        <v>삭제여부</v>
      </c>
      <c r="D25" s="1" t="str">
        <f>VLOOKUP(B25,컬럼페이지!$B$15:$J$125,5,0)</f>
        <v>DELETEYN</v>
      </c>
      <c r="E25" s="1" t="str">
        <f>VLOOKUP(B25,컬럼페이지!$B$15:$J$125,6,0)</f>
        <v>VARCHAR2</v>
      </c>
      <c r="F25" s="1">
        <f>IF(VLOOKUP(B25,컬럼페이지!$B$15:$J$125,7,0) = "","",VLOOKUP(B25,컬럼페이지!$B$15:$J$125,7,0))</f>
        <v>1</v>
      </c>
      <c r="G25" s="1"/>
      <c r="H25" s="1"/>
      <c r="I25" s="1" t="s">
        <v>37</v>
      </c>
      <c r="J25" s="60" t="str">
        <f>VLOOKUP(B25,컬럼페이지!$B$15:$J$125,8,0)</f>
        <v>초기 Y(생성),N(삭제)로 생성</v>
      </c>
      <c r="K25" s="61"/>
    </row>
    <row r="26" spans="2:13" x14ac:dyDescent="0.3">
      <c r="B26" s="46" t="s">
        <v>214</v>
      </c>
      <c r="C26" s="1" t="str">
        <f>VLOOKUP(B26,컬럼페이지!$B$15:$J$125,4,0)</f>
        <v>등록일</v>
      </c>
      <c r="D26" s="1" t="str">
        <f>VLOOKUP(B26,컬럼페이지!$B$15:$J$125,5,0)</f>
        <v>INSERTDATE</v>
      </c>
      <c r="E26" s="1" t="str">
        <f>VLOOKUP(B26,컬럼페이지!$B$15:$J$125,6,0)</f>
        <v>DATE</v>
      </c>
      <c r="F26" s="1" t="str">
        <f>IF(VLOOKUP(B26,컬럼페이지!$B$15:$J$125,7,0) = "","",VLOOKUP(B26,컬럼페이지!$B$15:$J$125,7,0))</f>
        <v/>
      </c>
      <c r="G26" s="1"/>
      <c r="H26" s="1"/>
      <c r="I26" s="1"/>
      <c r="J26" s="60" t="str">
        <f>VLOOKUP(B26,컬럼페이지!$B$15:$J$125,8,0)</f>
        <v>YYYY-MM-DD</v>
      </c>
      <c r="K26" s="61"/>
    </row>
    <row r="27" spans="2:13" x14ac:dyDescent="0.3">
      <c r="B27" s="46" t="s">
        <v>215</v>
      </c>
      <c r="C27" s="1" t="str">
        <f>VLOOKUP(B27,컬럼페이지!$B$15:$J$125,4,0)</f>
        <v>수정일</v>
      </c>
      <c r="D27" s="1" t="str">
        <f>VLOOKUP(B27,컬럼페이지!$B$15:$J$125,5,0)</f>
        <v>UPDATEDATE</v>
      </c>
      <c r="E27" s="1" t="str">
        <f>VLOOKUP(B27,컬럼페이지!$B$15:$J$125,6,0)</f>
        <v>DATE</v>
      </c>
      <c r="F27" s="1" t="str">
        <f>IF(VLOOKUP(B27,컬럼페이지!$B$15:$J$125,7,0) = "","",VLOOKUP(B27,컬럼페이지!$B$15:$J$125,7,0))</f>
        <v/>
      </c>
      <c r="G27" s="1"/>
      <c r="H27" s="1"/>
      <c r="I27" s="1"/>
      <c r="J27" s="60" t="str">
        <f>VLOOKUP(B27,컬럼페이지!$B$15:$J$125,8,0)</f>
        <v>YYYY-MM-DD</v>
      </c>
      <c r="K27" s="61"/>
    </row>
    <row r="28" spans="2:13" x14ac:dyDescent="0.3">
      <c r="B28" s="46" t="s">
        <v>216</v>
      </c>
      <c r="C28" s="1" t="str">
        <f>VLOOKUP(B28,컬럼페이지!$B$15:$J$125,4,0)</f>
        <v>부서명</v>
      </c>
      <c r="D28" s="1" t="str">
        <f>VLOOKUP(B28,컬럼페이지!$B$15:$J$125,5,0)</f>
        <v>DEPT</v>
      </c>
      <c r="E28" s="1" t="str">
        <f>VLOOKUP(B28,컬럼페이지!$B$15:$J$125,6,0)</f>
        <v>VARCHAR2</v>
      </c>
      <c r="F28" s="1">
        <f>IF(VLOOKUP(B28,컬럼페이지!$B$15:$J$125,7,0) = "","",VLOOKUP(B28,컬럼페이지!$B$15:$J$125,7,0))</f>
        <v>50</v>
      </c>
      <c r="G28" s="1"/>
      <c r="H28" s="1"/>
      <c r="I28" s="1"/>
      <c r="J28" s="60" t="str">
        <f>VLOOKUP(B28,컬럼페이지!$B$15:$J$125,8,0)</f>
        <v>01:인사팀, 02:개발팀, 03:지원팀</v>
      </c>
      <c r="K28" s="61"/>
    </row>
    <row r="29" spans="2:13" x14ac:dyDescent="0.3">
      <c r="B29" s="46" t="s">
        <v>217</v>
      </c>
      <c r="C29" s="1" t="str">
        <f>VLOOKUP(B29,컬럼페이지!$B$15:$J$125,4,0)</f>
        <v>상급자번호</v>
      </c>
      <c r="D29" s="1" t="str">
        <f>VLOOKUP(B29,컬럼페이지!$B$15:$J$125,5,0)</f>
        <v xml:space="preserve"> MGR</v>
      </c>
      <c r="E29" s="1" t="str">
        <f>VLOOKUP(B29,컬럼페이지!$B$15:$J$125,6,0)</f>
        <v>VARCHAR2</v>
      </c>
      <c r="F29" s="1">
        <f>IF(VLOOKUP(B29,컬럼페이지!$B$15:$J$125,7,0) = "","",VLOOKUP(B29,컬럼페이지!$B$15:$J$125,7,0))</f>
        <v>20</v>
      </c>
      <c r="G29" s="1"/>
      <c r="H29" s="1"/>
      <c r="I29" s="1"/>
      <c r="J29" s="60" t="str">
        <f>VLOOKUP(B29,컬럼페이지!$B$15:$J$125,8,0)</f>
        <v>01:사장, 02:이사, 03:부장, 04:과장, 05:대리, 06:사원</v>
      </c>
      <c r="K29" s="61"/>
    </row>
    <row r="30" spans="2:13" x14ac:dyDescent="0.3">
      <c r="B30" s="46" t="s">
        <v>218</v>
      </c>
      <c r="C30" s="1" t="str">
        <f>VLOOKUP(B30,컬럼페이지!$B$15:$J$125,4,0)</f>
        <v>직급</v>
      </c>
      <c r="D30" s="1" t="str">
        <f>VLOOKUP(B30,컬럼페이지!$B$15:$J$125,5,0)</f>
        <v>TITLE</v>
      </c>
      <c r="E30" s="1" t="str">
        <f>VLOOKUP(B30,컬럼페이지!$B$15:$J$125,6,0)</f>
        <v>VARCHAR2</v>
      </c>
      <c r="F30" s="1">
        <f>IF(VLOOKUP(B30,컬럼페이지!$B$15:$J$125,7,0) = "","",VLOOKUP(B30,컬럼페이지!$B$15:$J$125,7,0))</f>
        <v>20</v>
      </c>
      <c r="G30" s="1"/>
      <c r="H30" s="1"/>
      <c r="I30" s="1"/>
      <c r="J30" s="60" t="str">
        <f>VLOOKUP(B30,컬럼페이지!$B$15:$J$125,8,0)</f>
        <v>01:사장, 02:이사, 03:부장, 04:과장, 05:대리, 06:사원</v>
      </c>
      <c r="K30" s="61"/>
    </row>
    <row r="31" spans="2:13" x14ac:dyDescent="0.3">
      <c r="B31" s="46" t="s">
        <v>219</v>
      </c>
      <c r="C31" s="1" t="str">
        <f>VLOOKUP(B31,컬럼페이지!$B$15:$J$125,4,0)</f>
        <v>전결YN</v>
      </c>
      <c r="D31" s="1" t="str">
        <f>VLOOKUP(B31,컬럼페이지!$B$15:$J$125,5,0)</f>
        <v>APRYN</v>
      </c>
      <c r="E31" s="1" t="str">
        <f>VLOOKUP(B31,컬럼페이지!$B$15:$J$125,6,0)</f>
        <v>VARCHAR2</v>
      </c>
      <c r="F31" s="1">
        <f>IF(VLOOKUP(B31,컬럼페이지!$B$15:$J$125,7,0) = "","",VLOOKUP(B31,컬럼페이지!$B$15:$J$125,7,0))</f>
        <v>1</v>
      </c>
      <c r="G31" s="1"/>
      <c r="H31" s="1"/>
      <c r="I31" s="1" t="s">
        <v>37</v>
      </c>
      <c r="J31" s="60" t="str">
        <f>VLOOKUP(B31,컬럼페이지!$B$15:$J$125,8,0)</f>
        <v>권한O:Y, 권한X:N</v>
      </c>
      <c r="K31" s="61"/>
    </row>
    <row r="32" spans="2:13" x14ac:dyDescent="0.3">
      <c r="B32" s="46" t="s">
        <v>220</v>
      </c>
      <c r="C32" s="1" t="str">
        <f>VLOOKUP(B32,컬럼페이지!$B$15:$J$125,4,0)</f>
        <v>연봉</v>
      </c>
      <c r="D32" s="1" t="str">
        <f>VLOOKUP(B32,컬럼페이지!$B$15:$J$125,5,0)</f>
        <v>SALARY</v>
      </c>
      <c r="E32" s="1" t="str">
        <f>VLOOKUP(B32,컬럼페이지!$B$15:$J$125,6,0)</f>
        <v>NUMBER</v>
      </c>
      <c r="F32" s="1">
        <f>IF(VLOOKUP(B32,컬럼페이지!$B$15:$J$125,7,0) = "","",VLOOKUP(B32,컬럼페이지!$B$15:$J$125,7,0))</f>
        <v>38</v>
      </c>
      <c r="G32" s="1"/>
      <c r="H32" s="1"/>
      <c r="I32" s="1"/>
      <c r="J32" s="60" t="str">
        <f>VLOOKUP(B32,컬럼페이지!$B$15:$J$125,8,0)</f>
        <v>숫자</v>
      </c>
      <c r="K32" s="61"/>
    </row>
    <row r="33" spans="2:13" ht="17.25" thickBot="1" x14ac:dyDescent="0.35">
      <c r="B33" s="47" t="s">
        <v>221</v>
      </c>
      <c r="C33" s="39" t="str">
        <f>VLOOKUP(B33,컬럼페이지!$B$15:$J$125,4,0)</f>
        <v>연차</v>
      </c>
      <c r="D33" s="39" t="str">
        <f>VLOOKUP(B33,컬럼페이지!$B$15:$J$125,5,0)</f>
        <v>SLAGRADE</v>
      </c>
      <c r="E33" s="39" t="str">
        <f>VLOOKUP(B33,컬럼페이지!$B$15:$J$125,6,0)</f>
        <v>NUMBER</v>
      </c>
      <c r="F33" s="1" t="str">
        <f>IF(VLOOKUP(B33,컬럼페이지!$B$15:$J$125,7,0) = "","",VLOOKUP(B33,컬럼페이지!$B$15:$J$125,7,0))</f>
        <v/>
      </c>
      <c r="G33" s="39"/>
      <c r="H33" s="39"/>
      <c r="I33" s="39"/>
      <c r="J33" s="68" t="str">
        <f>VLOOKUP(B33,컬럼페이지!$B$15:$J$125,8,0)</f>
        <v>숫자</v>
      </c>
      <c r="K33" s="69"/>
      <c r="L33" s="119"/>
      <c r="M33" t="s">
        <v>432</v>
      </c>
    </row>
    <row r="34" spans="2:13" ht="17.25" thickBot="1" x14ac:dyDescent="0.35">
      <c r="B34" s="3"/>
      <c r="C34" s="3"/>
      <c r="D34" s="3"/>
      <c r="E34" s="3"/>
      <c r="F34" s="3"/>
      <c r="G34" s="3"/>
      <c r="H34" s="3"/>
      <c r="I34" s="3"/>
      <c r="J34" s="3"/>
      <c r="K34" s="3"/>
    </row>
    <row r="35" spans="2:13" x14ac:dyDescent="0.3">
      <c r="B35" s="11" t="s">
        <v>99</v>
      </c>
      <c r="C35" s="12"/>
      <c r="D35" s="12"/>
      <c r="E35" s="12"/>
      <c r="F35" s="12"/>
      <c r="G35" s="12"/>
      <c r="H35" s="12"/>
      <c r="I35" s="12"/>
      <c r="J35" s="12"/>
      <c r="K35" s="13"/>
    </row>
    <row r="36" spans="2:13" x14ac:dyDescent="0.3">
      <c r="B36" s="6" t="s">
        <v>91</v>
      </c>
      <c r="C36" s="14"/>
      <c r="D36" s="14"/>
      <c r="E36" s="14"/>
      <c r="F36" s="14"/>
      <c r="G36" s="14"/>
      <c r="H36" s="14"/>
      <c r="I36" s="14"/>
      <c r="J36" s="14"/>
      <c r="K36" s="7"/>
    </row>
    <row r="37" spans="2:13" x14ac:dyDescent="0.3">
      <c r="B37" s="6" t="s">
        <v>92</v>
      </c>
      <c r="C37" s="14"/>
      <c r="D37" s="14"/>
      <c r="E37" s="14"/>
      <c r="F37" s="14"/>
      <c r="G37" s="14"/>
      <c r="H37" s="14"/>
      <c r="I37" s="14"/>
      <c r="J37" s="14"/>
      <c r="K37" s="7"/>
    </row>
    <row r="38" spans="2:13" x14ac:dyDescent="0.3">
      <c r="B38" s="6" t="s">
        <v>97</v>
      </c>
      <c r="C38" s="14"/>
      <c r="D38" s="14"/>
      <c r="E38" s="14"/>
      <c r="F38" s="14"/>
      <c r="G38" s="14"/>
      <c r="H38" s="14"/>
      <c r="I38" s="14"/>
      <c r="J38" s="14"/>
      <c r="K38" s="7"/>
    </row>
    <row r="39" spans="2:13" x14ac:dyDescent="0.3">
      <c r="B39" s="6" t="s">
        <v>93</v>
      </c>
      <c r="C39" s="14"/>
      <c r="D39" s="14"/>
      <c r="E39" s="14"/>
      <c r="F39" s="14"/>
      <c r="G39" s="14"/>
      <c r="H39" s="14"/>
      <c r="I39" s="14"/>
      <c r="J39" s="14"/>
      <c r="K39" s="7"/>
    </row>
    <row r="40" spans="2:13" x14ac:dyDescent="0.3">
      <c r="B40" s="6" t="s">
        <v>94</v>
      </c>
      <c r="C40" s="14"/>
      <c r="D40" s="14"/>
      <c r="E40" s="14"/>
      <c r="F40" s="14"/>
      <c r="G40" s="14"/>
      <c r="H40" s="14"/>
      <c r="I40" s="14"/>
      <c r="J40" s="14"/>
      <c r="K40" s="7"/>
    </row>
    <row r="41" spans="2:13" x14ac:dyDescent="0.3">
      <c r="B41" s="6" t="s">
        <v>96</v>
      </c>
      <c r="C41" s="14"/>
      <c r="D41" s="14"/>
      <c r="E41" s="14"/>
      <c r="F41" s="14"/>
      <c r="G41" s="14"/>
      <c r="H41" s="14"/>
      <c r="I41" s="14"/>
      <c r="J41" s="14"/>
      <c r="K41" s="7"/>
    </row>
    <row r="42" spans="2:13" ht="17.25" thickBot="1" x14ac:dyDescent="0.35">
      <c r="B42" s="8" t="s">
        <v>98</v>
      </c>
      <c r="C42" s="9"/>
      <c r="D42" s="9"/>
      <c r="E42" s="9"/>
      <c r="F42" s="9"/>
      <c r="G42" s="9"/>
      <c r="H42" s="9"/>
      <c r="I42" s="9"/>
      <c r="J42" s="9"/>
      <c r="K42" s="10"/>
    </row>
    <row r="43" spans="2:13" x14ac:dyDescent="0.3">
      <c r="B43" s="67"/>
      <c r="C43" s="67"/>
      <c r="D43" s="67"/>
      <c r="E43" s="67"/>
      <c r="F43" s="67"/>
      <c r="G43" s="67"/>
      <c r="H43" s="67"/>
      <c r="I43" s="67"/>
      <c r="J43" s="67"/>
      <c r="K43" s="67"/>
    </row>
    <row r="44" spans="2:13" x14ac:dyDescent="0.3">
      <c r="B44" s="67"/>
      <c r="C44" s="67"/>
      <c r="D44" s="67"/>
      <c r="E44" s="67"/>
      <c r="F44" s="67"/>
      <c r="G44" s="67"/>
      <c r="H44" s="67"/>
      <c r="I44" s="67"/>
      <c r="J44" s="67"/>
      <c r="K44" s="67"/>
    </row>
    <row r="45" spans="2:13" x14ac:dyDescent="0.3">
      <c r="B45" s="67"/>
      <c r="C45" s="67"/>
      <c r="D45" s="67"/>
      <c r="E45" s="67"/>
      <c r="F45" s="67"/>
      <c r="G45" s="67"/>
      <c r="H45" s="67"/>
      <c r="I45" s="67"/>
      <c r="J45" s="67"/>
      <c r="K45" s="67"/>
    </row>
  </sheetData>
  <mergeCells count="40">
    <mergeCell ref="B3:K3"/>
    <mergeCell ref="B43:K43"/>
    <mergeCell ref="B44:K44"/>
    <mergeCell ref="B45:K45"/>
    <mergeCell ref="J30:K30"/>
    <mergeCell ref="J31:K31"/>
    <mergeCell ref="J32:K32"/>
    <mergeCell ref="J33:K33"/>
    <mergeCell ref="J15:K15"/>
    <mergeCell ref="B6:C6"/>
    <mergeCell ref="D6:I6"/>
    <mergeCell ref="B7:C7"/>
    <mergeCell ref="D7:I7"/>
    <mergeCell ref="B8:C8"/>
    <mergeCell ref="D8:K8"/>
    <mergeCell ref="J16:K16"/>
    <mergeCell ref="J25:K25"/>
    <mergeCell ref="J26:K26"/>
    <mergeCell ref="J27:K27"/>
    <mergeCell ref="J28:K28"/>
    <mergeCell ref="J29:K29"/>
    <mergeCell ref="J24:K24"/>
    <mergeCell ref="J9:K9"/>
    <mergeCell ref="J11:K11"/>
    <mergeCell ref="J12:K12"/>
    <mergeCell ref="J13:K13"/>
    <mergeCell ref="J14:K14"/>
    <mergeCell ref="J10:K10"/>
    <mergeCell ref="J17:K17"/>
    <mergeCell ref="J23:K23"/>
    <mergeCell ref="J18:K18"/>
    <mergeCell ref="J19:K19"/>
    <mergeCell ref="J20:K20"/>
    <mergeCell ref="J21:K21"/>
    <mergeCell ref="J22:K22"/>
    <mergeCell ref="B4:C4"/>
    <mergeCell ref="D4:I4"/>
    <mergeCell ref="J4:K4"/>
    <mergeCell ref="B5:C5"/>
    <mergeCell ref="D5:I5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060FF-42A6-4EF3-BC13-EAE5FA085FCF}">
  <dimension ref="B2:O1048576"/>
  <sheetViews>
    <sheetView zoomScale="70" zoomScaleNormal="70" workbookViewId="0">
      <selection activeCell="O8" sqref="O8"/>
    </sheetView>
  </sheetViews>
  <sheetFormatPr defaultRowHeight="16.5" x14ac:dyDescent="0.3"/>
  <cols>
    <col min="2" max="2" width="9.25" bestFit="1" customWidth="1"/>
    <col min="3" max="3" width="11" bestFit="1" customWidth="1"/>
    <col min="4" max="4" width="13.625" bestFit="1" customWidth="1"/>
    <col min="5" max="5" width="11.375" bestFit="1" customWidth="1"/>
    <col min="6" max="6" width="6.375" bestFit="1" customWidth="1"/>
    <col min="7" max="7" width="4.25" bestFit="1" customWidth="1"/>
    <col min="8" max="8" width="4" bestFit="1" customWidth="1"/>
    <col min="9" max="9" width="10.875" bestFit="1" customWidth="1"/>
    <col min="10" max="10" width="10" bestFit="1" customWidth="1"/>
    <col min="11" max="11" width="32" customWidth="1"/>
  </cols>
  <sheetData>
    <row r="2" spans="2:15" ht="17.25" thickBot="1" x14ac:dyDescent="0.35"/>
    <row r="3" spans="2:15" ht="31.5" x14ac:dyDescent="0.3">
      <c r="B3" s="100" t="s">
        <v>288</v>
      </c>
      <c r="C3" s="101"/>
      <c r="D3" s="101"/>
      <c r="E3" s="101"/>
      <c r="F3" s="101"/>
      <c r="G3" s="101"/>
      <c r="H3" s="101"/>
      <c r="I3" s="101"/>
      <c r="J3" s="101"/>
      <c r="K3" s="102"/>
    </row>
    <row r="4" spans="2:15" x14ac:dyDescent="0.3">
      <c r="B4" s="91" t="s">
        <v>2</v>
      </c>
      <c r="C4" s="92"/>
      <c r="D4" s="74" t="s">
        <v>23</v>
      </c>
      <c r="E4" s="93"/>
      <c r="F4" s="93"/>
      <c r="G4" s="93"/>
      <c r="H4" s="93"/>
      <c r="I4" s="94"/>
      <c r="J4" s="74"/>
      <c r="K4" s="75"/>
    </row>
    <row r="5" spans="2:15" x14ac:dyDescent="0.3">
      <c r="B5" s="91" t="s">
        <v>10</v>
      </c>
      <c r="C5" s="92"/>
      <c r="D5" s="74" t="s">
        <v>48</v>
      </c>
      <c r="E5" s="93"/>
      <c r="F5" s="93"/>
      <c r="G5" s="93"/>
      <c r="H5" s="93"/>
      <c r="I5" s="94"/>
      <c r="J5" s="2" t="s">
        <v>7</v>
      </c>
      <c r="K5" s="36" t="s">
        <v>19</v>
      </c>
    </row>
    <row r="6" spans="2:15" x14ac:dyDescent="0.3">
      <c r="B6" s="91" t="s">
        <v>3</v>
      </c>
      <c r="C6" s="92"/>
      <c r="D6" s="74" t="s">
        <v>20</v>
      </c>
      <c r="E6" s="93"/>
      <c r="F6" s="93"/>
      <c r="G6" s="93"/>
      <c r="H6" s="93"/>
      <c r="I6" s="94"/>
      <c r="J6" s="2" t="s">
        <v>8</v>
      </c>
      <c r="K6" s="36" t="s">
        <v>184</v>
      </c>
    </row>
    <row r="7" spans="2:15" x14ac:dyDescent="0.3">
      <c r="B7" s="91" t="s">
        <v>4</v>
      </c>
      <c r="C7" s="92"/>
      <c r="D7" s="74" t="s">
        <v>143</v>
      </c>
      <c r="E7" s="93"/>
      <c r="F7" s="93"/>
      <c r="G7" s="93"/>
      <c r="H7" s="93"/>
      <c r="I7" s="94"/>
      <c r="J7" s="2" t="s">
        <v>9</v>
      </c>
      <c r="K7" s="36"/>
      <c r="O7" t="s">
        <v>433</v>
      </c>
    </row>
    <row r="8" spans="2:15" ht="17.25" thickBot="1" x14ac:dyDescent="0.35">
      <c r="B8" s="95" t="s">
        <v>5</v>
      </c>
      <c r="C8" s="96"/>
      <c r="D8" s="97" t="s">
        <v>100</v>
      </c>
      <c r="E8" s="98"/>
      <c r="F8" s="98"/>
      <c r="G8" s="98"/>
      <c r="H8" s="98"/>
      <c r="I8" s="98"/>
      <c r="J8" s="98"/>
      <c r="K8" s="99"/>
    </row>
    <row r="9" spans="2:15" ht="17.25" thickTop="1" x14ac:dyDescent="0.3">
      <c r="B9" s="51" t="s">
        <v>6</v>
      </c>
      <c r="C9" s="45" t="s">
        <v>11</v>
      </c>
      <c r="D9" s="45" t="s">
        <v>12</v>
      </c>
      <c r="E9" s="45" t="s">
        <v>13</v>
      </c>
      <c r="F9" s="45" t="s">
        <v>14</v>
      </c>
      <c r="G9" s="45" t="s">
        <v>15</v>
      </c>
      <c r="H9" s="45" t="s">
        <v>16</v>
      </c>
      <c r="I9" s="45" t="s">
        <v>18</v>
      </c>
      <c r="J9" s="103" t="s">
        <v>17</v>
      </c>
      <c r="K9" s="104"/>
    </row>
    <row r="10" spans="2:15" x14ac:dyDescent="0.3">
      <c r="B10" s="46" t="s">
        <v>222</v>
      </c>
      <c r="C10" s="1" t="str">
        <f>VLOOKUP(B10,컬럼페이지!$B$15:$J$125,4,0)</f>
        <v>게시글번호</v>
      </c>
      <c r="D10" s="1" t="str">
        <f>VLOOKUP(B10,컬럼페이지!$B$15:$J$125,5,0)</f>
        <v>GBNUM</v>
      </c>
      <c r="E10" s="1" t="str">
        <f>VLOOKUP(B10,컬럼페이지!$B$15:$J$125,6,0)</f>
        <v>VARCHAR2</v>
      </c>
      <c r="F10" s="1">
        <f>IF(VLOOKUP(B10,컬럼페이지!$B$15:$J$125,7,0) = "","",VLOOKUP(B10,컬럼페이지!$B$15:$J$125,7,0))</f>
        <v>20</v>
      </c>
      <c r="G10" s="1" t="s">
        <v>37</v>
      </c>
      <c r="H10" s="1"/>
      <c r="I10" s="1"/>
      <c r="J10" s="74" t="str">
        <f>VLOOKUP(B10,컬럼페이지!$B$15:$J$125,8,0)</f>
        <v>대표영문(1)+YYYYMMDD+0001</v>
      </c>
      <c r="K10" s="75"/>
    </row>
    <row r="11" spans="2:15" x14ac:dyDescent="0.3">
      <c r="B11" s="46" t="s">
        <v>223</v>
      </c>
      <c r="C11" s="1" t="str">
        <f>VLOOKUP(B11,컬럼페이지!$B$15:$J$125,4,0)</f>
        <v>글제목</v>
      </c>
      <c r="D11" s="1" t="str">
        <f>VLOOKUP(B11,컬럼페이지!$B$15:$J$125,5,0)</f>
        <v>GBSUBJECT</v>
      </c>
      <c r="E11" s="1" t="str">
        <f>VLOOKUP(B11,컬럼페이지!$B$15:$J$125,6,0)</f>
        <v>VARCHAR2</v>
      </c>
      <c r="F11" s="1">
        <f>IF(VLOOKUP(B11,컬럼페이지!$B$15:$J$125,7,0) = "","",VLOOKUP(B11,컬럼페이지!$B$15:$J$125,7,0))</f>
        <v>200</v>
      </c>
      <c r="G11" s="1"/>
      <c r="H11" s="1"/>
      <c r="I11" s="1" t="s">
        <v>37</v>
      </c>
      <c r="J11" s="74" t="str">
        <f>VLOOKUP(B11,컬럼페이지!$B$15:$J$125,8,0)</f>
        <v>한글+영문 200BYTE</v>
      </c>
      <c r="K11" s="75"/>
    </row>
    <row r="12" spans="2:15" x14ac:dyDescent="0.3">
      <c r="B12" s="46" t="s">
        <v>224</v>
      </c>
      <c r="C12" s="1" t="str">
        <f>VLOOKUP(B12,컬럼페이지!$B$15:$J$125,4,0)</f>
        <v>사원명</v>
      </c>
      <c r="D12" s="1" t="str">
        <f>VLOOKUP(B12,컬럼페이지!$B$15:$J$125,5,0)</f>
        <v>GENAME</v>
      </c>
      <c r="E12" s="1" t="str">
        <f>VLOOKUP(B12,컬럼페이지!$B$15:$J$125,6,0)</f>
        <v>VARCHAR2</v>
      </c>
      <c r="F12" s="1">
        <f>IF(VLOOKUP(B12,컬럼페이지!$B$15:$J$125,7,0) = "","",VLOOKUP(B12,컬럼페이지!$B$15:$J$125,7,0))</f>
        <v>200</v>
      </c>
      <c r="G12" s="1"/>
      <c r="H12" s="1"/>
      <c r="I12" s="1" t="s">
        <v>37</v>
      </c>
      <c r="J12" s="74" t="str">
        <f>VLOOKUP(B12,컬럼페이지!$B$15:$J$125,8,0)</f>
        <v>한글, 영문</v>
      </c>
      <c r="K12" s="75"/>
    </row>
    <row r="13" spans="2:15" x14ac:dyDescent="0.3">
      <c r="B13" s="46" t="s">
        <v>225</v>
      </c>
      <c r="C13" s="1" t="str">
        <f>VLOOKUP(B13,컬럼페이지!$B$15:$J$125,4,0)</f>
        <v>글내용</v>
      </c>
      <c r="D13" s="1" t="str">
        <f>VLOOKUP(B13,컬럼페이지!$B$15:$J$125,5,0)</f>
        <v>GBMEMO</v>
      </c>
      <c r="E13" s="1" t="str">
        <f>VLOOKUP(B13,컬럼페이지!$B$15:$J$125,6,0)</f>
        <v>VARCHAR2</v>
      </c>
      <c r="F13" s="1">
        <f>IF(VLOOKUP(B13,컬럼페이지!$B$15:$J$125,7,0) = "","",VLOOKUP(B13,컬럼페이지!$B$15:$J$125,7,0))</f>
        <v>2000</v>
      </c>
      <c r="G13" s="1"/>
      <c r="H13" s="1"/>
      <c r="I13" s="1"/>
      <c r="J13" s="74" t="str">
        <f>VLOOKUP(B13,컬럼페이지!$B$15:$J$125,8,0)</f>
        <v>한글+영문 2000BYTE</v>
      </c>
      <c r="K13" s="75"/>
    </row>
    <row r="14" spans="2:15" x14ac:dyDescent="0.3">
      <c r="B14" s="46" t="s">
        <v>226</v>
      </c>
      <c r="C14" s="1" t="str">
        <f>VLOOKUP(B14,컬럼페이지!$B$15:$J$125,4,0)</f>
        <v>조회수</v>
      </c>
      <c r="D14" s="1" t="str">
        <f>VLOOKUP(B14,컬럼페이지!$B$15:$J$125,5,0)</f>
        <v>GBCNT</v>
      </c>
      <c r="E14" s="1" t="str">
        <f>VLOOKUP(B14,컬럼페이지!$B$15:$J$125,6,0)</f>
        <v>NUMBER</v>
      </c>
      <c r="F14" s="1" t="str">
        <f>IF(VLOOKUP(B14,컬럼페이지!$B$15:$J$125,7,0) = "","",VLOOKUP(B14,컬럼페이지!$B$15:$J$125,7,0))</f>
        <v/>
      </c>
      <c r="G14" s="1"/>
      <c r="H14" s="1"/>
      <c r="I14" s="1"/>
      <c r="J14" s="74" t="str">
        <f>VLOOKUP(B14,컬럼페이지!$B$15:$J$125,8,0)</f>
        <v>숫자</v>
      </c>
      <c r="K14" s="75"/>
    </row>
    <row r="15" spans="2:15" x14ac:dyDescent="0.3">
      <c r="B15" s="46" t="s">
        <v>227</v>
      </c>
      <c r="C15" s="1" t="str">
        <f>VLOOKUP(B15,컬럼페이지!$B$15:$J$125,4,0)</f>
        <v>파일</v>
      </c>
      <c r="D15" s="1" t="str">
        <f>VLOOKUP(B15,컬럼페이지!$B$15:$J$125,5,0)</f>
        <v>GBFILE</v>
      </c>
      <c r="E15" s="1" t="str">
        <f>VLOOKUP(B15,컬럼페이지!$B$15:$J$125,6,0)</f>
        <v>VARCHAR2</v>
      </c>
      <c r="F15" s="1">
        <f>IF(VLOOKUP(B15,컬럼페이지!$B$15:$J$125,7,0) = "","",VLOOKUP(B15,컬럼페이지!$B$15:$J$125,7,0))</f>
        <v>300</v>
      </c>
      <c r="G15" s="1"/>
      <c r="H15" s="1"/>
      <c r="I15" s="1"/>
      <c r="J15" s="74" t="str">
        <f>VLOOKUP(B15,컬럼페이지!$B$15:$J$125,8,0)</f>
        <v>파일이름저장</v>
      </c>
      <c r="K15" s="75"/>
    </row>
    <row r="16" spans="2:15" x14ac:dyDescent="0.3">
      <c r="B16" s="46" t="s">
        <v>228</v>
      </c>
      <c r="C16" s="1" t="str">
        <f>VLOOKUP(B16,컬럼페이지!$B$15:$J$125,4,0)</f>
        <v>삭제여부</v>
      </c>
      <c r="D16" s="1" t="str">
        <f>VLOOKUP(B16,컬럼페이지!$B$15:$J$125,5,0)</f>
        <v>DELETEYN</v>
      </c>
      <c r="E16" s="1" t="str">
        <f>VLOOKUP(B16,컬럼페이지!$B$15:$J$125,6,0)</f>
        <v>VARCHAR2</v>
      </c>
      <c r="F16" s="1">
        <f>IF(VLOOKUP(B16,컬럼페이지!$B$15:$J$125,7,0) = "","",VLOOKUP(B16,컬럼페이지!$B$15:$J$125,7,0))</f>
        <v>1</v>
      </c>
      <c r="G16" s="1"/>
      <c r="H16" s="1"/>
      <c r="I16" s="1" t="s">
        <v>37</v>
      </c>
      <c r="J16" s="74" t="str">
        <f>VLOOKUP(B16,컬럼페이지!$B$15:$J$125,8,0)</f>
        <v>초기 Y(생성),N(삭제)로 생성</v>
      </c>
      <c r="K16" s="75"/>
    </row>
    <row r="17" spans="2:11" x14ac:dyDescent="0.3">
      <c r="B17" s="46" t="s">
        <v>229</v>
      </c>
      <c r="C17" s="1" t="str">
        <f>VLOOKUP(B17,컬럼페이지!$B$15:$J$125,4,0)</f>
        <v>등록일</v>
      </c>
      <c r="D17" s="1" t="str">
        <f>VLOOKUP(B17,컬럼페이지!$B$15:$J$125,5,0)</f>
        <v>INSERTDATE</v>
      </c>
      <c r="E17" s="1" t="str">
        <f>VLOOKUP(B17,컬럼페이지!$B$15:$J$125,6,0)</f>
        <v>DATE</v>
      </c>
      <c r="F17" s="1" t="str">
        <f>IF(VLOOKUP(B17,컬럼페이지!$B$15:$J$125,7,0) = "","",VLOOKUP(B17,컬럼페이지!$B$15:$J$125,7,0))</f>
        <v/>
      </c>
      <c r="G17" s="1"/>
      <c r="H17" s="1"/>
      <c r="I17" s="1"/>
      <c r="J17" s="74" t="str">
        <f>VLOOKUP(B17,컬럼페이지!$B$15:$J$125,8,0)</f>
        <v>YYYY-MM-DD</v>
      </c>
      <c r="K17" s="75"/>
    </row>
    <row r="18" spans="2:11" ht="17.25" thickBot="1" x14ac:dyDescent="0.35">
      <c r="B18" s="47" t="s">
        <v>230</v>
      </c>
      <c r="C18" s="39" t="str">
        <f>VLOOKUP(B18,컬럼페이지!$B$15:$J$125,4,0)</f>
        <v>수정일</v>
      </c>
      <c r="D18" s="39" t="str">
        <f>VLOOKUP(B18,컬럼페이지!$B$15:$J$125,5,0)</f>
        <v>UPDATEDATE</v>
      </c>
      <c r="E18" s="39" t="str">
        <f>VLOOKUP(B18,컬럼페이지!$B$15:$J$125,6,0)</f>
        <v>DATE</v>
      </c>
      <c r="F18" s="1" t="str">
        <f>IF(VLOOKUP(B18,컬럼페이지!$B$15:$J$125,7,0) = "","",VLOOKUP(B18,컬럼페이지!$B$15:$J$125,7,0))</f>
        <v/>
      </c>
      <c r="G18" s="39"/>
      <c r="H18" s="39"/>
      <c r="I18" s="39"/>
      <c r="J18" s="89" t="str">
        <f>VLOOKUP(B18,컬럼페이지!$B$15:$J$125,8,0)</f>
        <v>YYYY-MM-DD</v>
      </c>
      <c r="K18" s="90"/>
    </row>
    <row r="19" spans="2:11" ht="17.25" thickBot="1" x14ac:dyDescent="0.35">
      <c r="B19" s="3"/>
      <c r="C19" s="3"/>
      <c r="D19" s="3"/>
      <c r="E19" s="3"/>
      <c r="F19" s="3"/>
      <c r="G19" s="3"/>
      <c r="H19" s="3"/>
      <c r="I19" s="3"/>
      <c r="J19" s="85"/>
      <c r="K19" s="85"/>
    </row>
    <row r="20" spans="2:11" x14ac:dyDescent="0.3">
      <c r="B20" s="86" t="s">
        <v>99</v>
      </c>
      <c r="C20" s="87"/>
      <c r="D20" s="87"/>
      <c r="E20" s="87"/>
      <c r="F20" s="87"/>
      <c r="G20" s="87"/>
      <c r="H20" s="87"/>
      <c r="I20" s="87"/>
      <c r="J20" s="87"/>
      <c r="K20" s="88"/>
    </row>
    <row r="21" spans="2:11" x14ac:dyDescent="0.3">
      <c r="B21" s="77" t="s">
        <v>424</v>
      </c>
      <c r="C21" s="78"/>
      <c r="D21" s="78"/>
      <c r="E21" s="78"/>
      <c r="F21" s="78"/>
      <c r="G21" s="78"/>
      <c r="H21" s="78"/>
      <c r="I21" s="78"/>
      <c r="J21" s="78"/>
      <c r="K21" s="79"/>
    </row>
    <row r="22" spans="2:11" x14ac:dyDescent="0.3">
      <c r="B22" s="77"/>
      <c r="C22" s="78"/>
      <c r="D22" s="78"/>
      <c r="E22" s="78"/>
      <c r="F22" s="78"/>
      <c r="G22" s="78"/>
      <c r="H22" s="78"/>
      <c r="I22" s="78"/>
      <c r="J22" s="78"/>
      <c r="K22" s="79"/>
    </row>
    <row r="23" spans="2:11" x14ac:dyDescent="0.3">
      <c r="B23" s="77"/>
      <c r="C23" s="78"/>
      <c r="D23" s="78"/>
      <c r="E23" s="78"/>
      <c r="F23" s="78"/>
      <c r="G23" s="78"/>
      <c r="H23" s="78"/>
      <c r="I23" s="78"/>
      <c r="J23" s="78"/>
      <c r="K23" s="79"/>
    </row>
    <row r="24" spans="2:11" x14ac:dyDescent="0.3">
      <c r="B24" s="77"/>
      <c r="C24" s="78"/>
      <c r="D24" s="78"/>
      <c r="E24" s="78"/>
      <c r="F24" s="78"/>
      <c r="G24" s="78"/>
      <c r="H24" s="78"/>
      <c r="I24" s="78"/>
      <c r="J24" s="78"/>
      <c r="K24" s="79"/>
    </row>
    <row r="25" spans="2:11" x14ac:dyDescent="0.3">
      <c r="B25" s="77"/>
      <c r="C25" s="78"/>
      <c r="D25" s="78"/>
      <c r="E25" s="78"/>
      <c r="F25" s="78"/>
      <c r="G25" s="78"/>
      <c r="H25" s="78"/>
      <c r="I25" s="78"/>
      <c r="J25" s="78"/>
      <c r="K25" s="79"/>
    </row>
    <row r="26" spans="2:11" x14ac:dyDescent="0.3">
      <c r="B26" s="77"/>
      <c r="C26" s="78"/>
      <c r="D26" s="78"/>
      <c r="E26" s="78"/>
      <c r="F26" s="78"/>
      <c r="G26" s="78"/>
      <c r="H26" s="78"/>
      <c r="I26" s="78"/>
      <c r="J26" s="78"/>
      <c r="K26" s="79"/>
    </row>
    <row r="27" spans="2:11" ht="17.25" thickBot="1" x14ac:dyDescent="0.35">
      <c r="B27" s="80"/>
      <c r="C27" s="81"/>
      <c r="D27" s="81"/>
      <c r="E27" s="81"/>
      <c r="F27" s="81"/>
      <c r="G27" s="81"/>
      <c r="H27" s="81"/>
      <c r="I27" s="81"/>
      <c r="J27" s="81"/>
      <c r="K27" s="82"/>
    </row>
    <row r="28" spans="2:11" x14ac:dyDescent="0.3">
      <c r="B28" s="3"/>
      <c r="C28" s="3"/>
      <c r="D28" s="3"/>
      <c r="E28" s="3"/>
      <c r="F28" s="3"/>
      <c r="G28" s="3"/>
      <c r="H28" s="3"/>
      <c r="I28" s="3"/>
      <c r="J28" s="85"/>
      <c r="K28" s="85"/>
    </row>
    <row r="29" spans="2:11" x14ac:dyDescent="0.3">
      <c r="B29" s="3"/>
      <c r="C29" s="3"/>
      <c r="D29" s="3"/>
      <c r="E29" s="3"/>
      <c r="F29" s="3"/>
      <c r="G29" s="3"/>
      <c r="H29" s="3"/>
      <c r="I29" s="3"/>
      <c r="J29" s="85"/>
      <c r="K29" s="85"/>
    </row>
    <row r="30" spans="2:11" x14ac:dyDescent="0.3">
      <c r="B30" s="3"/>
      <c r="C30" s="3"/>
      <c r="D30" s="3"/>
      <c r="E30" s="3"/>
      <c r="F30" s="3"/>
      <c r="G30" s="3"/>
      <c r="H30" s="3"/>
      <c r="I30" s="3"/>
      <c r="J30" s="85"/>
      <c r="K30" s="85"/>
    </row>
    <row r="1048564" spans="2:11" x14ac:dyDescent="0.3">
      <c r="C1048564" s="83"/>
      <c r="D1048564" s="84"/>
      <c r="E1048564" s="84"/>
      <c r="F1048564" s="84"/>
      <c r="G1048564" s="84"/>
      <c r="H1048564" s="84"/>
      <c r="I1048564" s="84"/>
      <c r="J1048564" t="s">
        <v>0</v>
      </c>
    </row>
    <row r="1048575" spans="2:11" ht="17.25" thickBot="1" x14ac:dyDescent="0.35"/>
    <row r="1048576" spans="2:11" x14ac:dyDescent="0.3">
      <c r="B1048576" s="76" t="s">
        <v>99</v>
      </c>
      <c r="C1048576" s="76"/>
      <c r="D1048576" s="76"/>
      <c r="E1048576" s="76"/>
      <c r="F1048576" s="76"/>
      <c r="G1048576" s="76"/>
      <c r="H1048576" s="76"/>
      <c r="I1048576" s="76"/>
      <c r="J1048576" s="76"/>
      <c r="K1048576" s="76"/>
    </row>
  </sheetData>
  <mergeCells count="36">
    <mergeCell ref="B3:K3"/>
    <mergeCell ref="J9:K9"/>
    <mergeCell ref="J10:K10"/>
    <mergeCell ref="J11:K11"/>
    <mergeCell ref="J12:K12"/>
    <mergeCell ref="B4:C4"/>
    <mergeCell ref="D4:I4"/>
    <mergeCell ref="J4:K4"/>
    <mergeCell ref="B5:C5"/>
    <mergeCell ref="D5:I5"/>
    <mergeCell ref="J17:K17"/>
    <mergeCell ref="J18:K18"/>
    <mergeCell ref="J19:K19"/>
    <mergeCell ref="J13:K13"/>
    <mergeCell ref="B6:C6"/>
    <mergeCell ref="D6:I6"/>
    <mergeCell ref="B7:C7"/>
    <mergeCell ref="D7:I7"/>
    <mergeCell ref="B8:C8"/>
    <mergeCell ref="D8:K8"/>
    <mergeCell ref="J16:K16"/>
    <mergeCell ref="J14:K14"/>
    <mergeCell ref="J15:K15"/>
    <mergeCell ref="B1048576:K1048576"/>
    <mergeCell ref="B24:K24"/>
    <mergeCell ref="B25:K25"/>
    <mergeCell ref="B26:K26"/>
    <mergeCell ref="B27:K27"/>
    <mergeCell ref="C1048564:I1048564"/>
    <mergeCell ref="J28:K28"/>
    <mergeCell ref="J29:K29"/>
    <mergeCell ref="J30:K30"/>
    <mergeCell ref="B20:K20"/>
    <mergeCell ref="B21:K21"/>
    <mergeCell ref="B22:K22"/>
    <mergeCell ref="B23:K23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7055C-BE08-421B-8B77-20907096623C}">
  <dimension ref="B2:K31"/>
  <sheetViews>
    <sheetView zoomScale="70" zoomScaleNormal="70" workbookViewId="0">
      <selection activeCell="M11" sqref="M11:M15"/>
    </sheetView>
  </sheetViews>
  <sheetFormatPr defaultRowHeight="16.5" x14ac:dyDescent="0.3"/>
  <cols>
    <col min="2" max="3" width="9.25" bestFit="1" customWidth="1"/>
    <col min="4" max="4" width="14.375" bestFit="1" customWidth="1"/>
    <col min="5" max="5" width="11.375" bestFit="1" customWidth="1"/>
    <col min="6" max="6" width="6.375" bestFit="1" customWidth="1"/>
    <col min="7" max="7" width="4.25" bestFit="1" customWidth="1"/>
    <col min="8" max="8" width="4" bestFit="1" customWidth="1"/>
    <col min="9" max="9" width="10.875" bestFit="1" customWidth="1"/>
    <col min="10" max="10" width="10" bestFit="1" customWidth="1"/>
    <col min="11" max="11" width="30.375" customWidth="1"/>
  </cols>
  <sheetData>
    <row r="2" spans="2:11" ht="17.25" thickBot="1" x14ac:dyDescent="0.35"/>
    <row r="3" spans="2:11" ht="31.5" x14ac:dyDescent="0.3">
      <c r="B3" s="100" t="s">
        <v>1</v>
      </c>
      <c r="C3" s="101"/>
      <c r="D3" s="101"/>
      <c r="E3" s="101"/>
      <c r="F3" s="101"/>
      <c r="G3" s="101"/>
      <c r="H3" s="101"/>
      <c r="I3" s="101"/>
      <c r="J3" s="101"/>
      <c r="K3" s="102"/>
    </row>
    <row r="4" spans="2:11" x14ac:dyDescent="0.3">
      <c r="B4" s="91" t="s">
        <v>2</v>
      </c>
      <c r="C4" s="92"/>
      <c r="D4" s="74" t="s">
        <v>23</v>
      </c>
      <c r="E4" s="93"/>
      <c r="F4" s="93"/>
      <c r="G4" s="93"/>
      <c r="H4" s="93"/>
      <c r="I4" s="94"/>
      <c r="J4" s="74"/>
      <c r="K4" s="75"/>
    </row>
    <row r="5" spans="2:11" x14ac:dyDescent="0.3">
      <c r="B5" s="91" t="s">
        <v>10</v>
      </c>
      <c r="C5" s="92"/>
      <c r="D5" s="74" t="s">
        <v>48</v>
      </c>
      <c r="E5" s="93"/>
      <c r="F5" s="93"/>
      <c r="G5" s="93"/>
      <c r="H5" s="93"/>
      <c r="I5" s="94"/>
      <c r="J5" s="2" t="s">
        <v>7</v>
      </c>
      <c r="K5" s="36" t="s">
        <v>19</v>
      </c>
    </row>
    <row r="6" spans="2:11" x14ac:dyDescent="0.3">
      <c r="B6" s="91" t="s">
        <v>3</v>
      </c>
      <c r="C6" s="92"/>
      <c r="D6" s="74" t="s">
        <v>20</v>
      </c>
      <c r="E6" s="93"/>
      <c r="F6" s="93"/>
      <c r="G6" s="93"/>
      <c r="H6" s="93"/>
      <c r="I6" s="94"/>
      <c r="J6" s="2" t="s">
        <v>8</v>
      </c>
      <c r="K6" s="36" t="s">
        <v>111</v>
      </c>
    </row>
    <row r="7" spans="2:11" x14ac:dyDescent="0.3">
      <c r="B7" s="91" t="s">
        <v>4</v>
      </c>
      <c r="C7" s="92"/>
      <c r="D7" s="74" t="s">
        <v>144</v>
      </c>
      <c r="E7" s="93"/>
      <c r="F7" s="93"/>
      <c r="G7" s="93"/>
      <c r="H7" s="93"/>
      <c r="I7" s="94"/>
      <c r="J7" s="2" t="s">
        <v>9</v>
      </c>
      <c r="K7" s="36"/>
    </row>
    <row r="8" spans="2:11" ht="17.25" thickBot="1" x14ac:dyDescent="0.35">
      <c r="B8" s="95" t="s">
        <v>5</v>
      </c>
      <c r="C8" s="96"/>
      <c r="D8" s="97" t="s">
        <v>39</v>
      </c>
      <c r="E8" s="98"/>
      <c r="F8" s="98"/>
      <c r="G8" s="98"/>
      <c r="H8" s="98"/>
      <c r="I8" s="98"/>
      <c r="J8" s="98"/>
      <c r="K8" s="99"/>
    </row>
    <row r="9" spans="2:11" ht="17.25" thickTop="1" x14ac:dyDescent="0.3">
      <c r="B9" s="51" t="s">
        <v>6</v>
      </c>
      <c r="C9" s="45" t="s">
        <v>11</v>
      </c>
      <c r="D9" s="45" t="s">
        <v>12</v>
      </c>
      <c r="E9" s="45" t="s">
        <v>13</v>
      </c>
      <c r="F9" s="45" t="s">
        <v>14</v>
      </c>
      <c r="G9" s="45" t="s">
        <v>15</v>
      </c>
      <c r="H9" s="45" t="s">
        <v>16</v>
      </c>
      <c r="I9" s="45" t="s">
        <v>18</v>
      </c>
      <c r="J9" s="103" t="s">
        <v>17</v>
      </c>
      <c r="K9" s="104"/>
    </row>
    <row r="10" spans="2:11" x14ac:dyDescent="0.3">
      <c r="B10" s="48" t="s">
        <v>231</v>
      </c>
      <c r="C10" s="1" t="str">
        <f>VLOOKUP(B10,컬럼페이지!$B$15:$J$125,4,0)</f>
        <v>일정번호</v>
      </c>
      <c r="D10" s="1" t="str">
        <f>VLOOKUP(B10,컬럼페이지!$B$15:$J$125,5,0)</f>
        <v>GPNUM</v>
      </c>
      <c r="E10" s="1" t="str">
        <f>VLOOKUP(B10,컬럼페이지!$B$15:$J$125,6,0)</f>
        <v>VARCHAR2</v>
      </c>
      <c r="F10" s="1">
        <f>IF(VLOOKUP(B10,컬럼페이지!$B$15:$J$125,7,0) = "","",VLOOKUP(B10,컬럼페이지!$B$15:$J$125,7,0))</f>
        <v>20</v>
      </c>
      <c r="G10" s="1" t="s">
        <v>37</v>
      </c>
      <c r="H10" s="1"/>
      <c r="I10" s="1"/>
      <c r="J10" s="74" t="str">
        <f>VLOOKUP(B10,컬럼페이지!$B$15:$J$125,8,0)</f>
        <v>대표영문(1)+YYYYMMDD+0001</v>
      </c>
      <c r="K10" s="75"/>
    </row>
    <row r="11" spans="2:11" x14ac:dyDescent="0.3">
      <c r="B11" s="48" t="s">
        <v>232</v>
      </c>
      <c r="C11" s="1" t="str">
        <f>VLOOKUP(B11,컬럼페이지!$B$15:$J$125,4,0)</f>
        <v>일정명</v>
      </c>
      <c r="D11" s="1" t="str">
        <f>VLOOKUP(B11,컬럼페이지!$B$15:$J$125,5,0)</f>
        <v>GPSUBJECT</v>
      </c>
      <c r="E11" s="1" t="str">
        <f>VLOOKUP(B11,컬럼페이지!$B$15:$J$125,6,0)</f>
        <v>VARCHAR2</v>
      </c>
      <c r="F11" s="1">
        <f>IF(VLOOKUP(B11,컬럼페이지!$B$15:$J$125,7,0) = "","",VLOOKUP(B11,컬럼페이지!$B$15:$J$125,7,0))</f>
        <v>200</v>
      </c>
      <c r="G11" s="49"/>
      <c r="H11" s="1"/>
      <c r="I11" s="1" t="s">
        <v>37</v>
      </c>
      <c r="J11" s="74" t="str">
        <f>VLOOKUP(B11,컬럼페이지!$B$15:$J$125,8,0)</f>
        <v>한글+영문 200BYTE</v>
      </c>
      <c r="K11" s="75"/>
    </row>
    <row r="12" spans="2:11" x14ac:dyDescent="0.3">
      <c r="B12" s="48" t="s">
        <v>233</v>
      </c>
      <c r="C12" s="1" t="str">
        <f>VLOOKUP(B12,컬럼페이지!$B$15:$J$125,4,0)</f>
        <v>사원명</v>
      </c>
      <c r="D12" s="1" t="str">
        <f>VLOOKUP(B12,컬럼페이지!$B$15:$J$125,5,0)</f>
        <v>GENAME</v>
      </c>
      <c r="E12" s="1" t="str">
        <f>VLOOKUP(B12,컬럼페이지!$B$15:$J$125,6,0)</f>
        <v>VARCHAR2</v>
      </c>
      <c r="F12" s="1">
        <f>IF(VLOOKUP(B12,컬럼페이지!$B$15:$J$125,7,0) = "","",VLOOKUP(B12,컬럼페이지!$B$15:$J$125,7,0))</f>
        <v>200</v>
      </c>
      <c r="G12" s="49"/>
      <c r="H12" s="1"/>
      <c r="I12" s="1" t="s">
        <v>37</v>
      </c>
      <c r="J12" s="74" t="str">
        <f>VLOOKUP(B12,컬럼페이지!$B$15:$J$125,8,0)</f>
        <v>한글, 영문</v>
      </c>
      <c r="K12" s="75"/>
    </row>
    <row r="13" spans="2:11" x14ac:dyDescent="0.3">
      <c r="B13" s="48" t="s">
        <v>234</v>
      </c>
      <c r="C13" s="1" t="str">
        <f>VLOOKUP(B13,컬럼페이지!$B$15:$J$125,4,0)</f>
        <v>참여인원</v>
      </c>
      <c r="D13" s="1" t="str">
        <f>VLOOKUP(B13,컬럼페이지!$B$15:$J$125,5,0)</f>
        <v>GPPELPLO</v>
      </c>
      <c r="E13" s="1" t="str">
        <f>VLOOKUP(B13,컬럼페이지!$B$15:$J$125,6,0)</f>
        <v>NUMBER</v>
      </c>
      <c r="F13" s="1" t="str">
        <f>IF(VLOOKUP(B13,컬럼페이지!$B$15:$J$125,7,0) = "","",VLOOKUP(B13,컬럼페이지!$B$15:$J$125,7,0))</f>
        <v/>
      </c>
      <c r="G13" s="1"/>
      <c r="H13" s="1"/>
      <c r="I13" s="1"/>
      <c r="J13" s="74" t="str">
        <f>VLOOKUP(B13,컬럼페이지!$B$15:$J$125,8,0)</f>
        <v>숫자</v>
      </c>
      <c r="K13" s="75"/>
    </row>
    <row r="14" spans="2:11" x14ac:dyDescent="0.3">
      <c r="B14" s="48" t="s">
        <v>235</v>
      </c>
      <c r="C14" s="1" t="str">
        <f>VLOOKUP(B14,컬럼페이지!$B$15:$J$125,4,0)</f>
        <v>일정내용</v>
      </c>
      <c r="D14" s="1" t="str">
        <f>VLOOKUP(B14,컬럼페이지!$B$15:$J$125,5,0)</f>
        <v>GPCONTENT</v>
      </c>
      <c r="E14" s="1" t="str">
        <f>VLOOKUP(B14,컬럼페이지!$B$15:$J$125,6,0)</f>
        <v>VARCHAR2</v>
      </c>
      <c r="F14" s="1">
        <f>IF(VLOOKUP(B14,컬럼페이지!$B$15:$J$125,7,0) = "","",VLOOKUP(B14,컬럼페이지!$B$15:$J$125,7,0))</f>
        <v>2000</v>
      </c>
      <c r="G14" s="1"/>
      <c r="H14" s="1"/>
      <c r="I14" s="1"/>
      <c r="J14" s="74" t="str">
        <f>VLOOKUP(B14,컬럼페이지!$B$15:$J$125,8,0)</f>
        <v>한글+영문 2000BYTE</v>
      </c>
      <c r="K14" s="75"/>
    </row>
    <row r="15" spans="2:11" x14ac:dyDescent="0.3">
      <c r="B15" s="48" t="s">
        <v>236</v>
      </c>
      <c r="C15" s="1" t="str">
        <f>VLOOKUP(B15,컬럼페이지!$B$15:$J$125,4,0)</f>
        <v>일정장소</v>
      </c>
      <c r="D15" s="1" t="str">
        <f>VLOOKUP(B15,컬럼페이지!$B$15:$J$125,5,0)</f>
        <v>GPLANPIACE</v>
      </c>
      <c r="E15" s="1" t="str">
        <f>VLOOKUP(B15,컬럼페이지!$B$15:$J$125,6,0)</f>
        <v>VARCHAR2</v>
      </c>
      <c r="F15" s="1">
        <f>IF(VLOOKUP(B15,컬럼페이지!$B$15:$J$125,7,0) = "","",VLOOKUP(B15,컬럼페이지!$B$15:$J$125,7,0))</f>
        <v>300</v>
      </c>
      <c r="G15" s="1"/>
      <c r="H15" s="1"/>
      <c r="I15" s="1"/>
      <c r="J15" s="74" t="str">
        <f>VLOOKUP(B15,컬럼페이지!$B$15:$J$125,8,0)</f>
        <v>한글 주소</v>
      </c>
      <c r="K15" s="75"/>
    </row>
    <row r="16" spans="2:11" x14ac:dyDescent="0.3">
      <c r="B16" s="48" t="s">
        <v>237</v>
      </c>
      <c r="C16" s="1" t="str">
        <f>VLOOKUP(B16,컬럼페이지!$B$15:$J$125,4,0)</f>
        <v>시작일자</v>
      </c>
      <c r="D16" s="1" t="str">
        <f>VLOOKUP(B16,컬럼페이지!$B$15:$J$125,5,0)</f>
        <v>GPSTARTDATE</v>
      </c>
      <c r="E16" s="1" t="str">
        <f>VLOOKUP(B16,컬럼페이지!$B$15:$J$125,6,0)</f>
        <v>DATE</v>
      </c>
      <c r="F16" s="1" t="str">
        <f>IF(VLOOKUP(B16,컬럼페이지!$B$15:$J$125,7,0) = "","",VLOOKUP(B16,컬럼페이지!$B$15:$J$125,7,0))</f>
        <v/>
      </c>
      <c r="G16" s="1"/>
      <c r="H16" s="1"/>
      <c r="I16" s="1"/>
      <c r="J16" s="74" t="str">
        <f>VLOOKUP(B16,컬럼페이지!$B$15:$J$125,8,0)</f>
        <v>YYYY-MM-DD</v>
      </c>
      <c r="K16" s="75"/>
    </row>
    <row r="17" spans="2:11" x14ac:dyDescent="0.3">
      <c r="B17" s="48" t="s">
        <v>238</v>
      </c>
      <c r="C17" s="1" t="str">
        <f>VLOOKUP(B17,컬럼페이지!$B$15:$J$125,4,0)</f>
        <v>종료일자</v>
      </c>
      <c r="D17" s="1" t="str">
        <f>VLOOKUP(B17,컬럼페이지!$B$15:$J$125,5,0)</f>
        <v>GPENDDATE</v>
      </c>
      <c r="E17" s="1" t="str">
        <f>VLOOKUP(B17,컬럼페이지!$B$15:$J$125,6,0)</f>
        <v>DATE</v>
      </c>
      <c r="F17" s="1" t="str">
        <f>IF(VLOOKUP(B17,컬럼페이지!$B$15:$J$125,7,0) = "","",VLOOKUP(B17,컬럼페이지!$B$15:$J$125,7,0))</f>
        <v/>
      </c>
      <c r="G17" s="1"/>
      <c r="H17" s="1"/>
      <c r="I17" s="1" t="s">
        <v>37</v>
      </c>
      <c r="J17" s="74" t="str">
        <f>VLOOKUP(B17,컬럼페이지!$B$15:$J$125,8,0)</f>
        <v>YYYY-MM-DD</v>
      </c>
      <c r="K17" s="75"/>
    </row>
    <row r="18" spans="2:11" x14ac:dyDescent="0.3">
      <c r="B18" s="48" t="s">
        <v>239</v>
      </c>
      <c r="C18" s="1" t="str">
        <f>VLOOKUP(B18,컬럼페이지!$B$15:$J$125,4,0)</f>
        <v>삭제여부</v>
      </c>
      <c r="D18" s="1" t="str">
        <f>VLOOKUP(B18,컬럼페이지!$B$15:$J$125,5,0)</f>
        <v>DELETEYN</v>
      </c>
      <c r="E18" s="1" t="str">
        <f>VLOOKUP(B18,컬럼페이지!$B$15:$J$125,6,0)</f>
        <v>VARCHAR2</v>
      </c>
      <c r="F18" s="1">
        <f>IF(VLOOKUP(B18,컬럼페이지!$B$15:$J$125,7,0) = "","",VLOOKUP(B18,컬럼페이지!$B$15:$J$125,7,0))</f>
        <v>1</v>
      </c>
      <c r="G18" s="1"/>
      <c r="H18" s="1"/>
      <c r="I18" s="1"/>
      <c r="J18" s="74" t="str">
        <f>VLOOKUP(B18,컬럼페이지!$B$15:$J$125,8,0)</f>
        <v>초기 Y(생성),N(삭제)로 생성</v>
      </c>
      <c r="K18" s="75"/>
    </row>
    <row r="19" spans="2:11" x14ac:dyDescent="0.3">
      <c r="B19" s="48" t="s">
        <v>240</v>
      </c>
      <c r="C19" s="1" t="str">
        <f>VLOOKUP(B19,컬럼페이지!$B$15:$J$125,4,0)</f>
        <v>등록일</v>
      </c>
      <c r="D19" s="1" t="str">
        <f>VLOOKUP(B19,컬럼페이지!$B$15:$J$125,5,0)</f>
        <v>INSERTDATE</v>
      </c>
      <c r="E19" s="1" t="str">
        <f>VLOOKUP(B19,컬럼페이지!$B$15:$J$125,6,0)</f>
        <v>DATE</v>
      </c>
      <c r="F19" s="1" t="str">
        <f>IF(VLOOKUP(B19,컬럼페이지!$B$15:$J$125,7,0) = "","",VLOOKUP(B19,컬럼페이지!$B$15:$J$125,7,0))</f>
        <v/>
      </c>
      <c r="G19" s="1"/>
      <c r="H19" s="1"/>
      <c r="I19" s="1"/>
      <c r="J19" s="74" t="str">
        <f>VLOOKUP(B19,컬럼페이지!$B$15:$J$125,8,0)</f>
        <v>YYYY-MM-DD</v>
      </c>
      <c r="K19" s="75"/>
    </row>
    <row r="20" spans="2:11" ht="17.25" thickBot="1" x14ac:dyDescent="0.35">
      <c r="B20" s="50" t="s">
        <v>241</v>
      </c>
      <c r="C20" s="39" t="str">
        <f>VLOOKUP(B20,컬럼페이지!$B$15:$J$125,4,0)</f>
        <v>수정일</v>
      </c>
      <c r="D20" s="39" t="str">
        <f>VLOOKUP(B20,컬럼페이지!$B$15:$J$125,5,0)</f>
        <v>UPDATEDATE</v>
      </c>
      <c r="E20" s="39" t="str">
        <f>VLOOKUP(B20,컬럼페이지!$B$15:$J$125,6,0)</f>
        <v>DATE</v>
      </c>
      <c r="F20" s="1" t="str">
        <f>IF(VLOOKUP(B20,컬럼페이지!$B$15:$J$125,7,0) = "","",VLOOKUP(B20,컬럼페이지!$B$15:$J$125,7,0))</f>
        <v/>
      </c>
      <c r="G20" s="39"/>
      <c r="H20" s="39"/>
      <c r="I20" s="39"/>
      <c r="J20" s="89" t="str">
        <f>VLOOKUP(B20,컬럼페이지!$B$15:$J$125,8,0)</f>
        <v>YYYY-MM-DD</v>
      </c>
      <c r="K20" s="90"/>
    </row>
    <row r="21" spans="2:11" ht="17.25" thickBot="1" x14ac:dyDescent="0.35">
      <c r="B21" s="3"/>
      <c r="C21" s="3"/>
      <c r="D21" s="3"/>
      <c r="E21" s="3"/>
      <c r="F21" s="3"/>
      <c r="G21" s="3"/>
      <c r="H21" s="3"/>
      <c r="I21" s="3"/>
      <c r="J21" s="3"/>
      <c r="K21" s="3"/>
    </row>
    <row r="22" spans="2:11" x14ac:dyDescent="0.3">
      <c r="B22" s="105" t="s">
        <v>99</v>
      </c>
      <c r="C22" s="106"/>
      <c r="D22" s="106"/>
      <c r="E22" s="106"/>
      <c r="F22" s="106"/>
      <c r="G22" s="106"/>
      <c r="H22" s="106"/>
      <c r="I22" s="106"/>
      <c r="J22" s="106"/>
      <c r="K22" s="107"/>
    </row>
    <row r="23" spans="2:11" x14ac:dyDescent="0.3">
      <c r="B23" s="77" t="s">
        <v>424</v>
      </c>
      <c r="C23" s="78"/>
      <c r="D23" s="78"/>
      <c r="E23" s="78"/>
      <c r="F23" s="78"/>
      <c r="G23" s="78"/>
      <c r="H23" s="78"/>
      <c r="I23" s="78"/>
      <c r="J23" s="78"/>
      <c r="K23" s="79"/>
    </row>
    <row r="24" spans="2:11" x14ac:dyDescent="0.3">
      <c r="B24" s="77" t="s">
        <v>429</v>
      </c>
      <c r="C24" s="78"/>
      <c r="D24" s="78"/>
      <c r="E24" s="78"/>
      <c r="F24" s="78"/>
      <c r="G24" s="78"/>
      <c r="H24" s="78"/>
      <c r="I24" s="78"/>
      <c r="J24" s="78"/>
      <c r="K24" s="79"/>
    </row>
    <row r="25" spans="2:11" x14ac:dyDescent="0.3">
      <c r="B25" s="77"/>
      <c r="C25" s="78"/>
      <c r="D25" s="78"/>
      <c r="E25" s="78"/>
      <c r="F25" s="78"/>
      <c r="G25" s="78"/>
      <c r="H25" s="78"/>
      <c r="I25" s="78"/>
      <c r="J25" s="78"/>
      <c r="K25" s="79"/>
    </row>
    <row r="26" spans="2:11" x14ac:dyDescent="0.3">
      <c r="B26" s="77"/>
      <c r="C26" s="78"/>
      <c r="D26" s="78"/>
      <c r="E26" s="78"/>
      <c r="F26" s="78"/>
      <c r="G26" s="78"/>
      <c r="H26" s="78"/>
      <c r="I26" s="78"/>
      <c r="J26" s="78"/>
      <c r="K26" s="79"/>
    </row>
    <row r="27" spans="2:11" x14ac:dyDescent="0.3">
      <c r="B27" s="77"/>
      <c r="C27" s="78"/>
      <c r="D27" s="78"/>
      <c r="E27" s="78"/>
      <c r="F27" s="78"/>
      <c r="G27" s="78"/>
      <c r="H27" s="78"/>
      <c r="I27" s="78"/>
      <c r="J27" s="78"/>
      <c r="K27" s="79"/>
    </row>
    <row r="28" spans="2:11" x14ac:dyDescent="0.3">
      <c r="B28" s="77"/>
      <c r="C28" s="78"/>
      <c r="D28" s="78"/>
      <c r="E28" s="78"/>
      <c r="F28" s="78"/>
      <c r="G28" s="78"/>
      <c r="H28" s="78"/>
      <c r="I28" s="78"/>
      <c r="J28" s="78"/>
      <c r="K28" s="79"/>
    </row>
    <row r="29" spans="2:11" x14ac:dyDescent="0.3">
      <c r="B29" s="77"/>
      <c r="C29" s="78"/>
      <c r="D29" s="78"/>
      <c r="E29" s="78"/>
      <c r="F29" s="78"/>
      <c r="G29" s="78"/>
      <c r="H29" s="78"/>
      <c r="I29" s="78"/>
      <c r="J29" s="78"/>
      <c r="K29" s="79"/>
    </row>
    <row r="30" spans="2:11" x14ac:dyDescent="0.3">
      <c r="B30" s="77"/>
      <c r="C30" s="78"/>
      <c r="D30" s="78"/>
      <c r="E30" s="78"/>
      <c r="F30" s="78"/>
      <c r="G30" s="78"/>
      <c r="H30" s="78"/>
      <c r="I30" s="78"/>
      <c r="J30" s="78"/>
      <c r="K30" s="79"/>
    </row>
    <row r="31" spans="2:11" ht="17.25" thickBot="1" x14ac:dyDescent="0.35">
      <c r="B31" s="80"/>
      <c r="C31" s="81"/>
      <c r="D31" s="81"/>
      <c r="E31" s="81"/>
      <c r="F31" s="81"/>
      <c r="G31" s="81"/>
      <c r="H31" s="81"/>
      <c r="I31" s="81"/>
      <c r="J31" s="81"/>
      <c r="K31" s="82"/>
    </row>
  </sheetData>
  <mergeCells count="34">
    <mergeCell ref="B26:K26"/>
    <mergeCell ref="B27:K27"/>
    <mergeCell ref="B28:K28"/>
    <mergeCell ref="B29:K29"/>
    <mergeCell ref="B30:K30"/>
    <mergeCell ref="B8:C8"/>
    <mergeCell ref="D8:K8"/>
    <mergeCell ref="J9:K9"/>
    <mergeCell ref="J10:K10"/>
    <mergeCell ref="J11:K11"/>
    <mergeCell ref="J4:K4"/>
    <mergeCell ref="D6:I6"/>
    <mergeCell ref="B7:C7"/>
    <mergeCell ref="D7:I7"/>
    <mergeCell ref="B4:C4"/>
    <mergeCell ref="D4:I4"/>
    <mergeCell ref="B5:C5"/>
    <mergeCell ref="D5:I5"/>
    <mergeCell ref="B3:K3"/>
    <mergeCell ref="B31:K31"/>
    <mergeCell ref="J12:K12"/>
    <mergeCell ref="B22:K22"/>
    <mergeCell ref="B23:K23"/>
    <mergeCell ref="B24:K24"/>
    <mergeCell ref="B25:K25"/>
    <mergeCell ref="J18:K18"/>
    <mergeCell ref="J13:K13"/>
    <mergeCell ref="J14:K14"/>
    <mergeCell ref="J15:K15"/>
    <mergeCell ref="J16:K16"/>
    <mergeCell ref="J17:K17"/>
    <mergeCell ref="J19:K19"/>
    <mergeCell ref="J20:K20"/>
    <mergeCell ref="B6:C6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ED9DF-DC05-4000-B010-1EB327BA0DA2}">
  <dimension ref="B2:M29"/>
  <sheetViews>
    <sheetView tabSelected="1" zoomScale="70" zoomScaleNormal="70" workbookViewId="0">
      <selection activeCell="W9" sqref="W9"/>
    </sheetView>
  </sheetViews>
  <sheetFormatPr defaultRowHeight="16.5" x14ac:dyDescent="0.3"/>
  <cols>
    <col min="2" max="2" width="9.25" bestFit="1" customWidth="1"/>
    <col min="3" max="3" width="13" bestFit="1" customWidth="1"/>
    <col min="4" max="4" width="16.375" bestFit="1" customWidth="1"/>
    <col min="5" max="5" width="11.375" bestFit="1" customWidth="1"/>
    <col min="6" max="6" width="6.375" bestFit="1" customWidth="1"/>
    <col min="7" max="7" width="4.25" bestFit="1" customWidth="1"/>
    <col min="8" max="8" width="4" bestFit="1" customWidth="1"/>
    <col min="9" max="9" width="10.875" bestFit="1" customWidth="1"/>
    <col min="10" max="10" width="10" bestFit="1" customWidth="1"/>
    <col min="11" max="11" width="33.5" customWidth="1"/>
  </cols>
  <sheetData>
    <row r="2" spans="2:13" ht="17.25" thickBot="1" x14ac:dyDescent="0.35"/>
    <row r="3" spans="2:13" ht="31.5" x14ac:dyDescent="0.3">
      <c r="B3" s="64" t="s">
        <v>1</v>
      </c>
      <c r="C3" s="65"/>
      <c r="D3" s="65"/>
      <c r="E3" s="65"/>
      <c r="F3" s="65"/>
      <c r="G3" s="65"/>
      <c r="H3" s="65"/>
      <c r="I3" s="65"/>
      <c r="J3" s="65"/>
      <c r="K3" s="66"/>
    </row>
    <row r="4" spans="2:13" x14ac:dyDescent="0.3">
      <c r="B4" s="58" t="s">
        <v>2</v>
      </c>
      <c r="C4" s="59"/>
      <c r="D4" s="60" t="s">
        <v>23</v>
      </c>
      <c r="E4" s="60"/>
      <c r="F4" s="60"/>
      <c r="G4" s="60"/>
      <c r="H4" s="60"/>
      <c r="I4" s="60"/>
      <c r="J4" s="60"/>
      <c r="K4" s="61"/>
    </row>
    <row r="5" spans="2:13" x14ac:dyDescent="0.3">
      <c r="B5" s="58" t="s">
        <v>10</v>
      </c>
      <c r="C5" s="59"/>
      <c r="D5" s="60" t="s">
        <v>48</v>
      </c>
      <c r="E5" s="60"/>
      <c r="F5" s="60"/>
      <c r="G5" s="60"/>
      <c r="H5" s="60"/>
      <c r="I5" s="60"/>
      <c r="J5" s="2" t="s">
        <v>7</v>
      </c>
      <c r="K5" s="36" t="s">
        <v>19</v>
      </c>
    </row>
    <row r="6" spans="2:13" x14ac:dyDescent="0.3">
      <c r="B6" s="58" t="s">
        <v>3</v>
      </c>
      <c r="C6" s="59"/>
      <c r="D6" s="60" t="s">
        <v>20</v>
      </c>
      <c r="E6" s="60"/>
      <c r="F6" s="60"/>
      <c r="G6" s="60"/>
      <c r="H6" s="60"/>
      <c r="I6" s="60"/>
      <c r="J6" s="2" t="s">
        <v>8</v>
      </c>
      <c r="K6" s="36" t="s">
        <v>120</v>
      </c>
    </row>
    <row r="7" spans="2:13" x14ac:dyDescent="0.3">
      <c r="B7" s="58" t="s">
        <v>4</v>
      </c>
      <c r="C7" s="59"/>
      <c r="D7" s="60" t="s">
        <v>145</v>
      </c>
      <c r="E7" s="60"/>
      <c r="F7" s="60"/>
      <c r="G7" s="60"/>
      <c r="H7" s="60"/>
      <c r="I7" s="60"/>
      <c r="J7" s="2" t="s">
        <v>9</v>
      </c>
      <c r="K7" s="36"/>
    </row>
    <row r="8" spans="2:13" ht="17.25" thickBot="1" x14ac:dyDescent="0.35">
      <c r="B8" s="70" t="s">
        <v>5</v>
      </c>
      <c r="C8" s="71"/>
      <c r="D8" s="72" t="s">
        <v>121</v>
      </c>
      <c r="E8" s="72"/>
      <c r="F8" s="72"/>
      <c r="G8" s="72"/>
      <c r="H8" s="72"/>
      <c r="I8" s="72"/>
      <c r="J8" s="72"/>
      <c r="K8" s="73"/>
    </row>
    <row r="9" spans="2:13" ht="17.25" thickTop="1" x14ac:dyDescent="0.3">
      <c r="B9" s="51" t="s">
        <v>6</v>
      </c>
      <c r="C9" s="45" t="s">
        <v>11</v>
      </c>
      <c r="D9" s="45" t="s">
        <v>12</v>
      </c>
      <c r="E9" s="45" t="s">
        <v>13</v>
      </c>
      <c r="F9" s="45" t="s">
        <v>14</v>
      </c>
      <c r="G9" s="45" t="s">
        <v>15</v>
      </c>
      <c r="H9" s="45" t="s">
        <v>16</v>
      </c>
      <c r="I9" s="45" t="s">
        <v>18</v>
      </c>
      <c r="J9" s="62" t="s">
        <v>17</v>
      </c>
      <c r="K9" s="63"/>
    </row>
    <row r="10" spans="2:13" x14ac:dyDescent="0.3">
      <c r="B10" s="48" t="s">
        <v>242</v>
      </c>
      <c r="C10" s="1" t="str">
        <f>VLOOKUP(B10,컬럼페이지!$B$15:$J$125,4,0)</f>
        <v>프로젝트번호</v>
      </c>
      <c r="D10" s="1" t="str">
        <f>VLOOKUP(B10,컬럼페이지!$B$15:$J$125,5,0)</f>
        <v>GPRONUM</v>
      </c>
      <c r="E10" s="1" t="str">
        <f>VLOOKUP(B10,컬럼페이지!$B$15:$J$125,6,0)</f>
        <v>VARCHAR2</v>
      </c>
      <c r="F10" s="1">
        <f>VLOOKUP(B10,컬럼페이지!$B$15:$J$125,7,0)</f>
        <v>20</v>
      </c>
      <c r="G10" s="1" t="s">
        <v>37</v>
      </c>
      <c r="H10" s="1"/>
      <c r="I10" s="1"/>
      <c r="J10" s="60" t="str">
        <f>VLOOKUP(B10,컬럼페이지!$B$15:$J$125,8,0)</f>
        <v>대표영문(1)+YYYYMMDD+0001</v>
      </c>
      <c r="K10" s="61"/>
    </row>
    <row r="11" spans="2:13" x14ac:dyDescent="0.3">
      <c r="B11" s="48" t="s">
        <v>243</v>
      </c>
      <c r="C11" s="1" t="str">
        <f>VLOOKUP(B11,컬럼페이지!$B$15:$J$125,4,0)</f>
        <v>프로젝트명</v>
      </c>
      <c r="D11" s="1" t="str">
        <f>VLOOKUP(B11,컬럼페이지!$B$15:$J$125,5,0)</f>
        <v>GPRONAME</v>
      </c>
      <c r="E11" s="1" t="str">
        <f>VLOOKUP(B11,컬럼페이지!$B$15:$J$125,6,0)</f>
        <v>VARCHAR2</v>
      </c>
      <c r="F11" s="1">
        <f>VLOOKUP(B11,컬럼페이지!$B$15:$J$125,7,0)</f>
        <v>200</v>
      </c>
      <c r="G11" s="1"/>
      <c r="H11" s="1"/>
      <c r="I11" s="1" t="s">
        <v>37</v>
      </c>
      <c r="J11" s="60" t="str">
        <f>VLOOKUP(B11,컬럼페이지!$B$15:$J$125,8,0)</f>
        <v>한글+영문 200BYTE</v>
      </c>
      <c r="K11" s="61"/>
    </row>
    <row r="12" spans="2:13" x14ac:dyDescent="0.3">
      <c r="B12" s="48" t="s">
        <v>244</v>
      </c>
      <c r="C12" s="1" t="str">
        <f>VLOOKUP(B12,컬럼페이지!$B$15:$J$125,4,0)</f>
        <v>프로젝트내용</v>
      </c>
      <c r="D12" s="1" t="str">
        <f>VLOOKUP(B12,컬럼페이지!$B$15:$J$125,5,0)</f>
        <v>GPROCONTENT</v>
      </c>
      <c r="E12" s="1" t="str">
        <f>VLOOKUP(B12,컬럼페이지!$B$15:$J$125,6,0)</f>
        <v>VARCHAR2</v>
      </c>
      <c r="F12" s="1">
        <f>VLOOKUP(B12,컬럼페이지!$B$15:$J$125,7,0)</f>
        <v>2000</v>
      </c>
      <c r="G12" s="49"/>
      <c r="H12" s="1"/>
      <c r="I12" s="1"/>
      <c r="J12" s="60" t="str">
        <f>VLOOKUP(B12,컬럼페이지!$B$15:$J$125,8,0)</f>
        <v>한글+영문 2000BYTE</v>
      </c>
      <c r="K12" s="61"/>
    </row>
    <row r="13" spans="2:13" x14ac:dyDescent="0.3">
      <c r="B13" s="48" t="s">
        <v>245</v>
      </c>
      <c r="C13" s="1" t="str">
        <f>VLOOKUP(B13,컬럼페이지!$B$15:$J$125,4,0)</f>
        <v>사원명</v>
      </c>
      <c r="D13" s="1" t="str">
        <f>VLOOKUP(B13,컬럼페이지!$B$15:$J$125,5,0)</f>
        <v>GENAME</v>
      </c>
      <c r="E13" s="1" t="str">
        <f>VLOOKUP(B13,컬럼페이지!$B$15:$J$125,6,0)</f>
        <v>VARCHAR2</v>
      </c>
      <c r="F13" s="1">
        <f>VLOOKUP(B13,컬럼페이지!$B$15:$J$125,7,0)</f>
        <v>200</v>
      </c>
      <c r="G13" s="1"/>
      <c r="H13" s="1"/>
      <c r="I13" s="1" t="s">
        <v>37</v>
      </c>
      <c r="J13" s="60" t="str">
        <f>VLOOKUP(B13,컬럼페이지!$B$15:$J$125,8,0)</f>
        <v>한글, 영문</v>
      </c>
      <c r="K13" s="61"/>
      <c r="M13" t="s">
        <v>115</v>
      </c>
    </row>
    <row r="14" spans="2:13" x14ac:dyDescent="0.3">
      <c r="B14" s="48" t="s">
        <v>246</v>
      </c>
      <c r="C14" s="1" t="str">
        <f>VLOOKUP(B14,컬럼페이지!$B$15:$J$125,4,0)</f>
        <v>고객명</v>
      </c>
      <c r="D14" s="1" t="str">
        <f>VLOOKUP(B14,컬럼페이지!$B$15:$J$125,5,0)</f>
        <v>GPROCLIENT</v>
      </c>
      <c r="E14" s="1" t="str">
        <f>VLOOKUP(B14,컬럼페이지!$B$15:$J$125,6,0)</f>
        <v>VARCHAR2</v>
      </c>
      <c r="F14" s="1">
        <f>VLOOKUP(B14,컬럼페이지!$B$15:$J$125,7,0)</f>
        <v>200</v>
      </c>
      <c r="G14" s="1"/>
      <c r="H14" s="1"/>
      <c r="I14" s="1"/>
      <c r="J14" s="60" t="str">
        <f>VLOOKUP(B14,컬럼페이지!$B$15:$J$125,8,0)</f>
        <v>한글, 영문</v>
      </c>
      <c r="K14" s="61"/>
    </row>
    <row r="15" spans="2:13" x14ac:dyDescent="0.3">
      <c r="B15" s="48" t="s">
        <v>247</v>
      </c>
      <c r="C15" s="1" t="str">
        <f>VLOOKUP(B15,컬럼페이지!$B$15:$J$125,4,0)</f>
        <v>관리자</v>
      </c>
      <c r="D15" s="1" t="str">
        <f>VLOOKUP(B15,컬럼페이지!$B$15:$J$125,5,0)</f>
        <v>GPROMANAGER</v>
      </c>
      <c r="E15" s="1" t="str">
        <f>VLOOKUP(B15,컬럼페이지!$B$15:$J$125,6,0)</f>
        <v>VARCHAR2</v>
      </c>
      <c r="F15" s="1">
        <f>VLOOKUP(B15,컬럼페이지!$B$15:$J$125,7,0)</f>
        <v>200</v>
      </c>
      <c r="G15" s="1"/>
      <c r="H15" s="1"/>
      <c r="I15" s="1"/>
      <c r="J15" s="60" t="str">
        <f>VLOOKUP(B15,컬럼페이지!$B$15:$J$125,8,0)</f>
        <v>한글, 영문</v>
      </c>
      <c r="K15" s="61"/>
    </row>
    <row r="16" spans="2:13" x14ac:dyDescent="0.3">
      <c r="B16" s="48" t="s">
        <v>248</v>
      </c>
      <c r="C16" s="1" t="str">
        <f>VLOOKUP(B16,컬럼페이지!$B$15:$J$125,4,0)</f>
        <v>시작일자</v>
      </c>
      <c r="D16" s="1" t="str">
        <f>VLOOKUP(B16,컬럼페이지!$B$15:$J$125,5,0)</f>
        <v>GRRSTARTDATE</v>
      </c>
      <c r="E16" s="1" t="str">
        <f>VLOOKUP(B16,컬럼페이지!$B$15:$J$125,6,0)</f>
        <v>DATE</v>
      </c>
      <c r="F16" s="1">
        <f>VLOOKUP(B16,컬럼페이지!$B$15:$J$125,7,0)</f>
        <v>0</v>
      </c>
      <c r="G16" s="1"/>
      <c r="H16" s="1"/>
      <c r="I16" s="1"/>
      <c r="J16" s="60" t="str">
        <f>VLOOKUP(B16,컬럼페이지!$B$15:$J$125,8,0)</f>
        <v>YYYY-MM-DD</v>
      </c>
      <c r="K16" s="61"/>
    </row>
    <row r="17" spans="2:11" x14ac:dyDescent="0.3">
      <c r="B17" s="48" t="s">
        <v>249</v>
      </c>
      <c r="C17" s="1" t="str">
        <f>VLOOKUP(B17,컬럼페이지!$B$15:$J$125,4,0)</f>
        <v>종료일자</v>
      </c>
      <c r="D17" s="1" t="str">
        <f>VLOOKUP(B17,컬럼페이지!$B$15:$J$125,5,0)</f>
        <v>GPROENDDATE</v>
      </c>
      <c r="E17" s="1" t="str">
        <f>VLOOKUP(B17,컬럼페이지!$B$15:$J$125,6,0)</f>
        <v>DATE</v>
      </c>
      <c r="F17" s="1">
        <f>VLOOKUP(B17,컬럼페이지!$B$15:$J$125,7,0)</f>
        <v>0</v>
      </c>
      <c r="G17" s="1"/>
      <c r="H17" s="1"/>
      <c r="I17" s="1"/>
      <c r="J17" s="60" t="str">
        <f>VLOOKUP(B17,컬럼페이지!$B$15:$J$125,8,0)</f>
        <v>YYYY-MM-DD</v>
      </c>
      <c r="K17" s="61"/>
    </row>
    <row r="18" spans="2:11" x14ac:dyDescent="0.3">
      <c r="B18" s="48" t="s">
        <v>250</v>
      </c>
      <c r="C18" s="1" t="str">
        <f>VLOOKUP(B18,컬럼페이지!$B$15:$J$125,4,0)</f>
        <v>삭제여부</v>
      </c>
      <c r="D18" s="1" t="str">
        <f>VLOOKUP(B18,컬럼페이지!$B$15:$J$125,5,0)</f>
        <v>DELETEYN</v>
      </c>
      <c r="E18" s="1" t="str">
        <f>VLOOKUP(B18,컬럼페이지!$B$15:$J$125,6,0)</f>
        <v>VARCHAR2</v>
      </c>
      <c r="F18" s="1">
        <f>VLOOKUP(B18,컬럼페이지!$B$15:$J$125,7,0)</f>
        <v>1</v>
      </c>
      <c r="G18" s="1"/>
      <c r="H18" s="1"/>
      <c r="I18" s="1" t="s">
        <v>37</v>
      </c>
      <c r="J18" s="60" t="str">
        <f>VLOOKUP(B18,컬럼페이지!$B$15:$J$125,8,0)</f>
        <v>초기 Y(생성),N(삭제)로 생성</v>
      </c>
      <c r="K18" s="61"/>
    </row>
    <row r="19" spans="2:11" x14ac:dyDescent="0.3">
      <c r="B19" s="48" t="s">
        <v>251</v>
      </c>
      <c r="C19" s="1" t="str">
        <f>VLOOKUP(B19,컬럼페이지!$B$15:$J$125,4,0)</f>
        <v>등록일</v>
      </c>
      <c r="D19" s="1" t="str">
        <f>VLOOKUP(B19,컬럼페이지!$B$15:$J$125,5,0)</f>
        <v>INSERTDATE</v>
      </c>
      <c r="E19" s="1" t="str">
        <f>VLOOKUP(B19,컬럼페이지!$B$15:$J$125,6,0)</f>
        <v>DATE</v>
      </c>
      <c r="F19" s="1">
        <f>VLOOKUP(B19,컬럼페이지!$B$15:$J$125,7,0)</f>
        <v>0</v>
      </c>
      <c r="G19" s="1"/>
      <c r="H19" s="1"/>
      <c r="I19" s="1"/>
      <c r="J19" s="60" t="str">
        <f>VLOOKUP(B19,컬럼페이지!$B$15:$J$125,8,0)</f>
        <v>YYYY-MM-DD</v>
      </c>
      <c r="K19" s="61"/>
    </row>
    <row r="20" spans="2:11" ht="17.25" thickBot="1" x14ac:dyDescent="0.35">
      <c r="B20" s="50" t="s">
        <v>252</v>
      </c>
      <c r="C20" s="39" t="str">
        <f>VLOOKUP(B20,컬럼페이지!$B$15:$J$125,4,0)</f>
        <v>수정일</v>
      </c>
      <c r="D20" s="39" t="str">
        <f>VLOOKUP(B20,컬럼페이지!$B$15:$J$125,5,0)</f>
        <v>UPDATEDATE</v>
      </c>
      <c r="E20" s="39" t="str">
        <f>VLOOKUP(B20,컬럼페이지!$B$15:$J$125,6,0)</f>
        <v>DATE</v>
      </c>
      <c r="F20" s="39">
        <f>VLOOKUP(B20,컬럼페이지!$B$15:$J$125,7,0)</f>
        <v>0</v>
      </c>
      <c r="G20" s="39"/>
      <c r="H20" s="39"/>
      <c r="I20" s="39"/>
      <c r="J20" s="68" t="str">
        <f>VLOOKUP(B20,컬럼페이지!$B$15:$J$125,8,0)</f>
        <v>YYYY-MM-DD</v>
      </c>
      <c r="K20" s="69"/>
    </row>
    <row r="21" spans="2:11" ht="17.25" thickBot="1" x14ac:dyDescent="0.35">
      <c r="B21" s="3"/>
      <c r="C21" s="3"/>
      <c r="D21" s="3"/>
      <c r="E21" s="3"/>
      <c r="F21" s="3"/>
      <c r="G21" s="3"/>
      <c r="H21" s="3"/>
      <c r="I21" s="3"/>
      <c r="J21" s="85"/>
      <c r="K21" s="85"/>
    </row>
    <row r="22" spans="2:11" x14ac:dyDescent="0.3">
      <c r="B22" s="105" t="s">
        <v>99</v>
      </c>
      <c r="C22" s="106"/>
      <c r="D22" s="106"/>
      <c r="E22" s="106"/>
      <c r="F22" s="106"/>
      <c r="G22" s="106"/>
      <c r="H22" s="106"/>
      <c r="I22" s="106"/>
      <c r="J22" s="106"/>
      <c r="K22" s="107"/>
    </row>
    <row r="23" spans="2:11" x14ac:dyDescent="0.3">
      <c r="B23" s="77" t="s">
        <v>424</v>
      </c>
      <c r="C23" s="78"/>
      <c r="D23" s="78"/>
      <c r="E23" s="78"/>
      <c r="F23" s="78"/>
      <c r="G23" s="78"/>
      <c r="H23" s="78"/>
      <c r="I23" s="78"/>
      <c r="J23" s="78"/>
      <c r="K23" s="79"/>
    </row>
    <row r="24" spans="2:11" x14ac:dyDescent="0.3">
      <c r="B24" s="77" t="s">
        <v>430</v>
      </c>
      <c r="C24" s="78"/>
      <c r="D24" s="78"/>
      <c r="E24" s="78"/>
      <c r="F24" s="78"/>
      <c r="G24" s="78"/>
      <c r="H24" s="78"/>
      <c r="I24" s="78"/>
      <c r="J24" s="78"/>
      <c r="K24" s="79"/>
    </row>
    <row r="25" spans="2:11" x14ac:dyDescent="0.3">
      <c r="B25" s="77"/>
      <c r="C25" s="78"/>
      <c r="D25" s="78"/>
      <c r="E25" s="78"/>
      <c r="F25" s="78"/>
      <c r="G25" s="78"/>
      <c r="H25" s="78"/>
      <c r="I25" s="78"/>
      <c r="J25" s="78"/>
      <c r="K25" s="79"/>
    </row>
    <row r="26" spans="2:11" x14ac:dyDescent="0.3">
      <c r="B26" s="77"/>
      <c r="C26" s="78"/>
      <c r="D26" s="78"/>
      <c r="E26" s="78"/>
      <c r="F26" s="78"/>
      <c r="G26" s="78"/>
      <c r="H26" s="78"/>
      <c r="I26" s="78"/>
      <c r="J26" s="78"/>
      <c r="K26" s="79"/>
    </row>
    <row r="27" spans="2:11" x14ac:dyDescent="0.3">
      <c r="B27" s="77"/>
      <c r="C27" s="78"/>
      <c r="D27" s="78"/>
      <c r="E27" s="78"/>
      <c r="F27" s="78"/>
      <c r="G27" s="78"/>
      <c r="H27" s="78"/>
      <c r="I27" s="78"/>
      <c r="J27" s="78"/>
      <c r="K27" s="79"/>
    </row>
    <row r="28" spans="2:11" x14ac:dyDescent="0.3">
      <c r="B28" s="77"/>
      <c r="C28" s="78"/>
      <c r="D28" s="78"/>
      <c r="E28" s="78"/>
      <c r="F28" s="78"/>
      <c r="G28" s="78"/>
      <c r="H28" s="78"/>
      <c r="I28" s="78"/>
      <c r="J28" s="78"/>
      <c r="K28" s="79"/>
    </row>
    <row r="29" spans="2:11" ht="17.25" thickBot="1" x14ac:dyDescent="0.35">
      <c r="B29" s="80"/>
      <c r="C29" s="81"/>
      <c r="D29" s="81"/>
      <c r="E29" s="81"/>
      <c r="F29" s="81"/>
      <c r="G29" s="81"/>
      <c r="H29" s="81"/>
      <c r="I29" s="81"/>
      <c r="J29" s="81"/>
      <c r="K29" s="82"/>
    </row>
  </sheetData>
  <mergeCells count="33">
    <mergeCell ref="B24:K24"/>
    <mergeCell ref="B25:K25"/>
    <mergeCell ref="B26:K26"/>
    <mergeCell ref="B27:K27"/>
    <mergeCell ref="B28:K28"/>
    <mergeCell ref="J9:K9"/>
    <mergeCell ref="J10:K10"/>
    <mergeCell ref="J12:K12"/>
    <mergeCell ref="J13:K13"/>
    <mergeCell ref="B29:K29"/>
    <mergeCell ref="J11:K11"/>
    <mergeCell ref="J14:K14"/>
    <mergeCell ref="J17:K17"/>
    <mergeCell ref="J18:K18"/>
    <mergeCell ref="J19:K19"/>
    <mergeCell ref="J15:K15"/>
    <mergeCell ref="J20:K20"/>
    <mergeCell ref="J21:K21"/>
    <mergeCell ref="B22:K22"/>
    <mergeCell ref="B23:K23"/>
    <mergeCell ref="J16:K16"/>
    <mergeCell ref="B3:K3"/>
    <mergeCell ref="B4:C4"/>
    <mergeCell ref="D4:I4"/>
    <mergeCell ref="J4:K4"/>
    <mergeCell ref="B5:C5"/>
    <mergeCell ref="D5:I5"/>
    <mergeCell ref="B6:C6"/>
    <mergeCell ref="D6:I6"/>
    <mergeCell ref="B7:C7"/>
    <mergeCell ref="D7:I7"/>
    <mergeCell ref="B8:C8"/>
    <mergeCell ref="D8:K8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A48B65-3530-4E21-B2DD-2DA9A84C990B}">
  <dimension ref="B2:K1048571"/>
  <sheetViews>
    <sheetView zoomScale="70" zoomScaleNormal="70" workbookViewId="0">
      <selection activeCell="M14" sqref="M14"/>
    </sheetView>
  </sheetViews>
  <sheetFormatPr defaultRowHeight="16.5" x14ac:dyDescent="0.3"/>
  <cols>
    <col min="2" max="3" width="9.25" bestFit="1" customWidth="1"/>
    <col min="4" max="4" width="15.5" bestFit="1" customWidth="1"/>
    <col min="5" max="5" width="11.375" bestFit="1" customWidth="1"/>
    <col min="6" max="6" width="6.375" bestFit="1" customWidth="1"/>
    <col min="7" max="7" width="4.25" bestFit="1" customWidth="1"/>
    <col min="8" max="8" width="4" bestFit="1" customWidth="1"/>
    <col min="9" max="9" width="10.875" bestFit="1" customWidth="1"/>
    <col min="10" max="10" width="10" bestFit="1" customWidth="1"/>
    <col min="11" max="11" width="38.375" customWidth="1"/>
  </cols>
  <sheetData>
    <row r="2" spans="2:11" ht="17.25" thickBot="1" x14ac:dyDescent="0.35"/>
    <row r="3" spans="2:11" ht="31.5" x14ac:dyDescent="0.3">
      <c r="B3" s="64" t="s">
        <v>1</v>
      </c>
      <c r="C3" s="65"/>
      <c r="D3" s="65"/>
      <c r="E3" s="65"/>
      <c r="F3" s="65"/>
      <c r="G3" s="65"/>
      <c r="H3" s="65"/>
      <c r="I3" s="65"/>
      <c r="J3" s="65"/>
      <c r="K3" s="66"/>
    </row>
    <row r="4" spans="2:11" x14ac:dyDescent="0.3">
      <c r="B4" s="58" t="s">
        <v>2</v>
      </c>
      <c r="C4" s="59"/>
      <c r="D4" s="60" t="s">
        <v>23</v>
      </c>
      <c r="E4" s="60"/>
      <c r="F4" s="60"/>
      <c r="G4" s="60"/>
      <c r="H4" s="60"/>
      <c r="I4" s="60"/>
      <c r="J4" s="60"/>
      <c r="K4" s="61"/>
    </row>
    <row r="5" spans="2:11" x14ac:dyDescent="0.3">
      <c r="B5" s="58" t="s">
        <v>10</v>
      </c>
      <c r="C5" s="59"/>
      <c r="D5" s="60" t="s">
        <v>48</v>
      </c>
      <c r="E5" s="60"/>
      <c r="F5" s="60"/>
      <c r="G5" s="60"/>
      <c r="H5" s="60"/>
      <c r="I5" s="60"/>
      <c r="J5" s="2" t="s">
        <v>7</v>
      </c>
      <c r="K5" s="36" t="s">
        <v>19</v>
      </c>
    </row>
    <row r="6" spans="2:11" x14ac:dyDescent="0.3">
      <c r="B6" s="58" t="s">
        <v>3</v>
      </c>
      <c r="C6" s="59"/>
      <c r="D6" s="60" t="s">
        <v>20</v>
      </c>
      <c r="E6" s="60"/>
      <c r="F6" s="60"/>
      <c r="G6" s="60"/>
      <c r="H6" s="60"/>
      <c r="I6" s="60"/>
      <c r="J6" s="2" t="s">
        <v>8</v>
      </c>
      <c r="K6" s="36" t="s">
        <v>127</v>
      </c>
    </row>
    <row r="7" spans="2:11" x14ac:dyDescent="0.3">
      <c r="B7" s="58" t="s">
        <v>4</v>
      </c>
      <c r="C7" s="59"/>
      <c r="D7" s="60" t="s">
        <v>146</v>
      </c>
      <c r="E7" s="60"/>
      <c r="F7" s="60"/>
      <c r="G7" s="60"/>
      <c r="H7" s="60"/>
      <c r="I7" s="60"/>
      <c r="J7" s="2" t="s">
        <v>9</v>
      </c>
      <c r="K7" s="36"/>
    </row>
    <row r="8" spans="2:11" ht="17.25" thickBot="1" x14ac:dyDescent="0.35">
      <c r="B8" s="70" t="s">
        <v>5</v>
      </c>
      <c r="C8" s="71"/>
      <c r="D8" s="72" t="s">
        <v>135</v>
      </c>
      <c r="E8" s="72"/>
      <c r="F8" s="72"/>
      <c r="G8" s="72"/>
      <c r="H8" s="72"/>
      <c r="I8" s="72"/>
      <c r="J8" s="72"/>
      <c r="K8" s="73"/>
    </row>
    <row r="9" spans="2:11" ht="17.25" thickTop="1" x14ac:dyDescent="0.3">
      <c r="B9" s="51" t="s">
        <v>6</v>
      </c>
      <c r="C9" s="45" t="s">
        <v>11</v>
      </c>
      <c r="D9" s="45" t="s">
        <v>12</v>
      </c>
      <c r="E9" s="45" t="s">
        <v>13</v>
      </c>
      <c r="F9" s="45" t="s">
        <v>14</v>
      </c>
      <c r="G9" s="45" t="s">
        <v>15</v>
      </c>
      <c r="H9" s="45" t="s">
        <v>16</v>
      </c>
      <c r="I9" s="45" t="s">
        <v>18</v>
      </c>
      <c r="J9" s="62" t="s">
        <v>17</v>
      </c>
      <c r="K9" s="63"/>
    </row>
    <row r="10" spans="2:11" x14ac:dyDescent="0.3">
      <c r="B10" s="48" t="s">
        <v>289</v>
      </c>
      <c r="C10" s="1" t="str">
        <f>VLOOKUP(B10,컬럼페이지!$B$15:$J$125,4,0)</f>
        <v>출장번호</v>
      </c>
      <c r="D10" s="1" t="str">
        <f>VLOOKUP(B10,컬럼페이지!$B$15:$J$125,5,0)</f>
        <v>GBTUNUM</v>
      </c>
      <c r="E10" s="1" t="str">
        <f>VLOOKUP(B10,컬럼페이지!$B$15:$J$125,6,0)</f>
        <v>VARCHAR2</v>
      </c>
      <c r="F10" s="1">
        <f>VLOOKUP(B10,컬럼페이지!$B$15:$J$125,7,0)</f>
        <v>20</v>
      </c>
      <c r="G10" s="1" t="s">
        <v>37</v>
      </c>
      <c r="H10" s="1"/>
      <c r="I10" s="1"/>
      <c r="J10" s="60" t="str">
        <f>VLOOKUP(B10,컬럼페이지!$B$15:$J$125,8,0)</f>
        <v>대표영문(1)+YYYYMMDD+0001</v>
      </c>
      <c r="K10" s="61"/>
    </row>
    <row r="11" spans="2:11" x14ac:dyDescent="0.3">
      <c r="B11" s="48" t="s">
        <v>290</v>
      </c>
      <c r="C11" s="1" t="str">
        <f>VLOOKUP(B11,컬럼페이지!$B$15:$J$125,4,0)</f>
        <v>출장명</v>
      </c>
      <c r="D11" s="1" t="str">
        <f>VLOOKUP(B11,컬럼페이지!$B$15:$J$125,5,0)</f>
        <v>GBTNAME</v>
      </c>
      <c r="E11" s="1" t="str">
        <f>VLOOKUP(B11,컬럼페이지!$B$15:$J$125,6,0)</f>
        <v>VARCHAR2</v>
      </c>
      <c r="F11" s="1">
        <f>VLOOKUP(B11,컬럼페이지!$B$15:$J$125,7,0)</f>
        <v>200</v>
      </c>
      <c r="G11" s="49"/>
      <c r="H11" s="1"/>
      <c r="I11" s="1" t="s">
        <v>37</v>
      </c>
      <c r="J11" s="60" t="str">
        <f>VLOOKUP(B11,컬럼페이지!$B$15:$J$125,8,0)</f>
        <v>한글+영문 200BYTE</v>
      </c>
      <c r="K11" s="61"/>
    </row>
    <row r="12" spans="2:11" x14ac:dyDescent="0.3">
      <c r="B12" s="48" t="s">
        <v>291</v>
      </c>
      <c r="C12" s="1" t="str">
        <f>VLOOKUP(B12,컬럼페이지!$B$15:$J$125,4,0)</f>
        <v>출장내용</v>
      </c>
      <c r="D12" s="1" t="str">
        <f>VLOOKUP(B12,컬럼페이지!$B$15:$J$125,5,0)</f>
        <v>GBTCONTENT</v>
      </c>
      <c r="E12" s="1" t="str">
        <f>VLOOKUP(B12,컬럼페이지!$B$15:$J$125,6,0)</f>
        <v>VARCHAR2</v>
      </c>
      <c r="F12" s="1">
        <f>VLOOKUP(B12,컬럼페이지!$B$15:$J$125,7,0)</f>
        <v>2000</v>
      </c>
      <c r="G12" s="1"/>
      <c r="H12" s="1"/>
      <c r="I12" s="1"/>
      <c r="J12" s="60" t="str">
        <f>VLOOKUP(B12,컬럼페이지!$B$15:$J$125,8,0)</f>
        <v>한글+영문 2000BYTE</v>
      </c>
      <c r="K12" s="61"/>
    </row>
    <row r="13" spans="2:11" x14ac:dyDescent="0.3">
      <c r="B13" s="48" t="s">
        <v>292</v>
      </c>
      <c r="C13" s="1" t="str">
        <f>VLOOKUP(B13,컬럼페이지!$B$15:$J$125,4,0)</f>
        <v>장소</v>
      </c>
      <c r="D13" s="1" t="str">
        <f>VLOOKUP(B13,컬럼페이지!$B$15:$J$125,5,0)</f>
        <v>GBTSPOT</v>
      </c>
      <c r="E13" s="1" t="str">
        <f>VLOOKUP(B13,컬럼페이지!$B$15:$J$125,6,0)</f>
        <v>VARCHAR2</v>
      </c>
      <c r="F13" s="1">
        <f>VLOOKUP(B13,컬럼페이지!$B$15:$J$125,7,0)</f>
        <v>300</v>
      </c>
      <c r="G13" s="1"/>
      <c r="H13" s="1"/>
      <c r="I13" s="1"/>
      <c r="J13" s="60" t="str">
        <f>VLOOKUP(B13,컬럼페이지!$B$15:$J$125,8,0)</f>
        <v>한글 주소</v>
      </c>
      <c r="K13" s="61"/>
    </row>
    <row r="14" spans="2:11" x14ac:dyDescent="0.3">
      <c r="B14" s="48" t="s">
        <v>293</v>
      </c>
      <c r="C14" s="1" t="str">
        <f>VLOOKUP(B14,컬럼페이지!$B$15:$J$125,4,0)</f>
        <v>출장인원</v>
      </c>
      <c r="D14" s="1" t="str">
        <f>VLOOKUP(B14,컬럼페이지!$B$15:$J$125,5,0)</f>
        <v>GBTPEOPLO</v>
      </c>
      <c r="E14" s="1" t="str">
        <f>VLOOKUP(B14,컬럼페이지!$B$15:$J$125,6,0)</f>
        <v>NUMBER</v>
      </c>
      <c r="F14" s="1">
        <f>VLOOKUP(B14,컬럼페이지!$B$15:$J$125,7,0)</f>
        <v>0</v>
      </c>
      <c r="G14" s="1"/>
      <c r="H14" s="1"/>
      <c r="I14" s="1"/>
      <c r="J14" s="60" t="str">
        <f>VLOOKUP(B14,컬럼페이지!$B$15:$J$125,8,0)</f>
        <v>숫자</v>
      </c>
      <c r="K14" s="61"/>
    </row>
    <row r="15" spans="2:11" x14ac:dyDescent="0.3">
      <c r="B15" s="48" t="s">
        <v>294</v>
      </c>
      <c r="C15" s="1" t="str">
        <f>VLOOKUP(B15,컬럼페이지!$B$15:$J$125,4,0)</f>
        <v>시작일자</v>
      </c>
      <c r="D15" s="1" t="str">
        <f>VLOOKUP(B15,컬럼페이지!$B$15:$J$125,5,0)</f>
        <v>GBTSTARTDATE</v>
      </c>
      <c r="E15" s="1" t="str">
        <f>VLOOKUP(B15,컬럼페이지!$B$15:$J$125,6,0)</f>
        <v>DATE</v>
      </c>
      <c r="F15" s="1">
        <f>VLOOKUP(B15,컬럼페이지!$B$15:$J$125,7,0)</f>
        <v>0</v>
      </c>
      <c r="G15" s="1"/>
      <c r="H15" s="1"/>
      <c r="I15" s="1"/>
      <c r="J15" s="60" t="str">
        <f>VLOOKUP(B15,컬럼페이지!$B$15:$J$125,8,0)</f>
        <v>YYYY-MM-DD</v>
      </c>
      <c r="K15" s="61"/>
    </row>
    <row r="16" spans="2:11" x14ac:dyDescent="0.3">
      <c r="B16" s="48" t="s">
        <v>295</v>
      </c>
      <c r="C16" s="1" t="str">
        <f>VLOOKUP(B16,컬럼페이지!$B$15:$J$125,4,0)</f>
        <v>종료일자</v>
      </c>
      <c r="D16" s="1" t="str">
        <f>VLOOKUP(B16,컬럼페이지!$B$15:$J$125,5,0)</f>
        <v>GBTENDDATE</v>
      </c>
      <c r="E16" s="1" t="str">
        <f>VLOOKUP(B16,컬럼페이지!$B$15:$J$125,6,0)</f>
        <v>DATE</v>
      </c>
      <c r="F16" s="1">
        <f>VLOOKUP(B16,컬럼페이지!$B$15:$J$125,7,0)</f>
        <v>0</v>
      </c>
      <c r="G16" s="1"/>
      <c r="H16" s="1"/>
      <c r="I16" s="1"/>
      <c r="J16" s="60" t="str">
        <f>VLOOKUP(B16,컬럼페이지!$B$15:$J$125,8,0)</f>
        <v>YYYY-MM-DD</v>
      </c>
      <c r="K16" s="61"/>
    </row>
    <row r="17" spans="2:11" x14ac:dyDescent="0.3">
      <c r="B17" s="48" t="s">
        <v>296</v>
      </c>
      <c r="C17" s="1" t="str">
        <f>VLOOKUP(B17,컬럼페이지!$B$15:$J$125,4,0)</f>
        <v>삭제여부</v>
      </c>
      <c r="D17" s="1" t="str">
        <f>VLOOKUP(B17,컬럼페이지!$B$15:$J$125,5,0)</f>
        <v>DELETEYN</v>
      </c>
      <c r="E17" s="1" t="str">
        <f>VLOOKUP(B17,컬럼페이지!$B$15:$J$125,6,0)</f>
        <v>VARCHAR2</v>
      </c>
      <c r="F17" s="1">
        <f>VLOOKUP(B17,컬럼페이지!$B$15:$J$125,7,0)</f>
        <v>1</v>
      </c>
      <c r="G17" s="1"/>
      <c r="H17" s="1"/>
      <c r="I17" s="1" t="s">
        <v>37</v>
      </c>
      <c r="J17" s="60" t="str">
        <f>VLOOKUP(B17,컬럼페이지!$B$15:$J$125,8,0)</f>
        <v>초기 Y(생성),N(삭제)로 생성</v>
      </c>
      <c r="K17" s="61"/>
    </row>
    <row r="18" spans="2:11" x14ac:dyDescent="0.3">
      <c r="B18" s="48" t="s">
        <v>297</v>
      </c>
      <c r="C18" s="1" t="str">
        <f>VLOOKUP(B18,컬럼페이지!$B$15:$J$125,4,0)</f>
        <v>등록일</v>
      </c>
      <c r="D18" s="1" t="str">
        <f>VLOOKUP(B18,컬럼페이지!$B$15:$J$125,5,0)</f>
        <v>INSERTDATE</v>
      </c>
      <c r="E18" s="1" t="str">
        <f>VLOOKUP(B18,컬럼페이지!$B$15:$J$125,6,0)</f>
        <v>DATE</v>
      </c>
      <c r="F18" s="1">
        <f>VLOOKUP(B18,컬럼페이지!$B$15:$J$125,7,0)</f>
        <v>0</v>
      </c>
      <c r="G18" s="1"/>
      <c r="H18" s="1"/>
      <c r="I18" s="1"/>
      <c r="J18" s="60" t="str">
        <f>VLOOKUP(B18,컬럼페이지!$B$15:$J$125,8,0)</f>
        <v>YYYY-MM-DD</v>
      </c>
      <c r="K18" s="61"/>
    </row>
    <row r="19" spans="2:11" x14ac:dyDescent="0.3">
      <c r="B19" s="48" t="s">
        <v>298</v>
      </c>
      <c r="C19" s="1" t="str">
        <f>VLOOKUP(B19,컬럼페이지!$B$15:$J$125,4,0)</f>
        <v>수정일</v>
      </c>
      <c r="D19" s="1" t="str">
        <f>VLOOKUP(B19,컬럼페이지!$B$15:$J$125,5,0)</f>
        <v>UPDATEDATE</v>
      </c>
      <c r="E19" s="1" t="str">
        <f>VLOOKUP(B19,컬럼페이지!$B$15:$J$125,6,0)</f>
        <v>DATE</v>
      </c>
      <c r="F19" s="1">
        <f>VLOOKUP(B19,컬럼페이지!$B$15:$J$125,7,0)</f>
        <v>0</v>
      </c>
      <c r="G19" s="1"/>
      <c r="H19" s="1"/>
      <c r="I19" s="1"/>
      <c r="J19" s="60" t="str">
        <f>VLOOKUP(B19,컬럼페이지!$B$15:$J$125,8,0)</f>
        <v>YYYY-MM-DD</v>
      </c>
      <c r="K19" s="61"/>
    </row>
    <row r="20" spans="2:11" x14ac:dyDescent="0.3">
      <c r="B20" s="48" t="s">
        <v>299</v>
      </c>
      <c r="C20" s="1" t="str">
        <f>VLOOKUP(B20,컬럼페이지!$B$15:$J$125,4,0)</f>
        <v>부서명</v>
      </c>
      <c r="D20" s="1" t="str">
        <f>VLOOKUP(B20,컬럼페이지!$B$15:$J$125,5,0)</f>
        <v>DEPT</v>
      </c>
      <c r="E20" s="1" t="str">
        <f>VLOOKUP(B20,컬럼페이지!$B$15:$J$125,6,0)</f>
        <v>VARCHAR2</v>
      </c>
      <c r="F20" s="1">
        <f>VLOOKUP(B20,컬럼페이지!$B$15:$J$125,7,0)</f>
        <v>50</v>
      </c>
      <c r="G20" s="1"/>
      <c r="H20" s="1"/>
      <c r="I20" s="1"/>
      <c r="J20" s="60" t="str">
        <f>VLOOKUP(B20,컬럼페이지!$B$15:$J$125,8,0)</f>
        <v>01:인사팀, 02:개발팀, 03:지원팀</v>
      </c>
      <c r="K20" s="61"/>
    </row>
    <row r="21" spans="2:11" x14ac:dyDescent="0.3">
      <c r="B21" s="48" t="s">
        <v>300</v>
      </c>
      <c r="C21" s="1" t="str">
        <f>VLOOKUP(B21,컬럼페이지!$B$15:$J$125,4,0)</f>
        <v>직급</v>
      </c>
      <c r="D21" s="1" t="str">
        <f>VLOOKUP(B21,컬럼페이지!$B$15:$J$125,5,0)</f>
        <v>TITLE</v>
      </c>
      <c r="E21" s="1" t="str">
        <f>VLOOKUP(B21,컬럼페이지!$B$15:$J$125,6,0)</f>
        <v>VARCHAR2</v>
      </c>
      <c r="F21" s="1">
        <f>VLOOKUP(B21,컬럼페이지!$B$15:$J$125,7,0)</f>
        <v>20</v>
      </c>
      <c r="G21" s="1"/>
      <c r="H21" s="1"/>
      <c r="I21" s="1"/>
      <c r="J21" s="60" t="str">
        <f>VLOOKUP(B21,컬럼페이지!$B$15:$J$125,8,0)</f>
        <v>01:사장, 02:이사, 03:부장, 04:과장, 05:대리, 06:사원</v>
      </c>
      <c r="K21" s="61"/>
    </row>
    <row r="22" spans="2:11" x14ac:dyDescent="0.3">
      <c r="B22" s="48" t="s">
        <v>301</v>
      </c>
      <c r="C22" s="1" t="str">
        <f>VLOOKUP(B22,컬럼페이지!$B$15:$J$125,4,0)</f>
        <v>사원번호</v>
      </c>
      <c r="D22" s="1" t="str">
        <f>VLOOKUP(B22,컬럼페이지!$B$15:$J$125,5,0)</f>
        <v>GENUM</v>
      </c>
      <c r="E22" s="1" t="str">
        <f>VLOOKUP(B22,컬럼페이지!$B$15:$J$125,6,0)</f>
        <v>VARCHAR2</v>
      </c>
      <c r="F22" s="1">
        <f>VLOOKUP(B22,컬럼페이지!$B$15:$J$125,7,0)</f>
        <v>20</v>
      </c>
      <c r="G22" s="1"/>
      <c r="H22" s="1"/>
      <c r="I22" s="1" t="s">
        <v>37</v>
      </c>
      <c r="J22" s="60" t="str">
        <f>VLOOKUP(B22,컬럼페이지!$B$15:$J$125,8,0)</f>
        <v>M+YYYYMMDD+001</v>
      </c>
      <c r="K22" s="61"/>
    </row>
    <row r="23" spans="2:11" x14ac:dyDescent="0.3">
      <c r="B23" s="48" t="s">
        <v>302</v>
      </c>
      <c r="C23" s="1" t="str">
        <f>VLOOKUP(B23,컬럼페이지!$B$15:$J$125,4,0)</f>
        <v>사원명</v>
      </c>
      <c r="D23" s="1" t="str">
        <f>VLOOKUP(B23,컬럼페이지!$B$15:$J$125,5,0)</f>
        <v>GENAME</v>
      </c>
      <c r="E23" s="1" t="str">
        <f>VLOOKUP(B23,컬럼페이지!$B$15:$J$125,6,0)</f>
        <v>VARCHAR2</v>
      </c>
      <c r="F23" s="1">
        <f>VLOOKUP(B23,컬럼페이지!$B$15:$J$125,7,0)</f>
        <v>200</v>
      </c>
      <c r="G23" s="1"/>
      <c r="H23" s="1"/>
      <c r="I23" s="1"/>
      <c r="J23" s="60" t="str">
        <f>VLOOKUP(B23,컬럼페이지!$B$15:$J$125,8,0)</f>
        <v>한글, 영문</v>
      </c>
      <c r="K23" s="61"/>
    </row>
    <row r="24" spans="2:11" ht="17.25" thickBot="1" x14ac:dyDescent="0.35">
      <c r="B24" s="50" t="s">
        <v>303</v>
      </c>
      <c r="C24" s="39" t="str">
        <f>VLOOKUP(B24,컬럼페이지!$B$15:$J$125,4,0)</f>
        <v>결재일</v>
      </c>
      <c r="D24" s="39" t="str">
        <f>VLOOKUP(B24,컬럼페이지!$B$15:$J$125,5,0)</f>
        <v>APPDATE</v>
      </c>
      <c r="E24" s="39" t="str">
        <f>VLOOKUP(B24,컬럼페이지!$B$15:$J$125,6,0)</f>
        <v>DATE</v>
      </c>
      <c r="F24" s="39">
        <f>VLOOKUP(B24,컬럼페이지!$B$15:$J$125,7,0)</f>
        <v>0</v>
      </c>
      <c r="G24" s="52"/>
      <c r="H24" s="52"/>
      <c r="I24" s="52"/>
      <c r="J24" s="68" t="str">
        <f>VLOOKUP(B24,컬럼페이지!$B$15:$J$125,8,0)</f>
        <v>YYYY-MM-DD</v>
      </c>
      <c r="K24" s="69"/>
    </row>
    <row r="25" spans="2:11" ht="17.25" thickBot="1" x14ac:dyDescent="0.35"/>
    <row r="26" spans="2:11" x14ac:dyDescent="0.3">
      <c r="B26" s="105" t="s">
        <v>99</v>
      </c>
      <c r="C26" s="106"/>
      <c r="D26" s="106"/>
      <c r="E26" s="106"/>
      <c r="F26" s="106"/>
      <c r="G26" s="106"/>
      <c r="H26" s="106"/>
      <c r="I26" s="106"/>
      <c r="J26" s="106"/>
      <c r="K26" s="107"/>
    </row>
    <row r="27" spans="2:11" x14ac:dyDescent="0.3">
      <c r="B27" s="77" t="s">
        <v>426</v>
      </c>
      <c r="C27" s="78"/>
      <c r="D27" s="78"/>
      <c r="E27" s="78"/>
      <c r="F27" s="78"/>
      <c r="G27" s="78"/>
      <c r="H27" s="78"/>
      <c r="I27" s="78"/>
      <c r="J27" s="78"/>
      <c r="K27" s="79"/>
    </row>
    <row r="28" spans="2:11" x14ac:dyDescent="0.3">
      <c r="B28" s="77"/>
      <c r="C28" s="78"/>
      <c r="D28" s="78"/>
      <c r="E28" s="78"/>
      <c r="F28" s="78"/>
      <c r="G28" s="78"/>
      <c r="H28" s="78"/>
      <c r="I28" s="78"/>
      <c r="J28" s="78"/>
      <c r="K28" s="79"/>
    </row>
    <row r="29" spans="2:11" x14ac:dyDescent="0.3">
      <c r="B29" s="77"/>
      <c r="C29" s="78"/>
      <c r="D29" s="78"/>
      <c r="E29" s="78"/>
      <c r="F29" s="78"/>
      <c r="G29" s="78"/>
      <c r="H29" s="78"/>
      <c r="I29" s="78"/>
      <c r="J29" s="78"/>
      <c r="K29" s="79"/>
    </row>
    <row r="30" spans="2:11" x14ac:dyDescent="0.3">
      <c r="B30" s="77"/>
      <c r="C30" s="78"/>
      <c r="D30" s="78"/>
      <c r="E30" s="78"/>
      <c r="F30" s="78"/>
      <c r="G30" s="78"/>
      <c r="H30" s="78"/>
      <c r="I30" s="78"/>
      <c r="J30" s="78"/>
      <c r="K30" s="79"/>
    </row>
    <row r="31" spans="2:11" x14ac:dyDescent="0.3">
      <c r="B31" s="77"/>
      <c r="C31" s="78"/>
      <c r="D31" s="78"/>
      <c r="E31" s="78"/>
      <c r="F31" s="78"/>
      <c r="G31" s="78"/>
      <c r="H31" s="78"/>
      <c r="I31" s="78"/>
      <c r="J31" s="78"/>
      <c r="K31" s="79"/>
    </row>
    <row r="32" spans="2:11" ht="17.25" thickBot="1" x14ac:dyDescent="0.35">
      <c r="B32" s="80"/>
      <c r="C32" s="81"/>
      <c r="D32" s="81"/>
      <c r="E32" s="81"/>
      <c r="F32" s="81"/>
      <c r="G32" s="81"/>
      <c r="H32" s="81"/>
      <c r="I32" s="81"/>
      <c r="J32" s="81"/>
      <c r="K32" s="82"/>
    </row>
    <row r="1048571" spans="2:11" x14ac:dyDescent="0.3">
      <c r="B1048571" s="85"/>
      <c r="C1048571" s="85"/>
      <c r="D1048571" s="85"/>
      <c r="E1048571" s="85"/>
      <c r="F1048571" s="85"/>
      <c r="G1048571" s="85"/>
      <c r="H1048571" s="85"/>
      <c r="I1048571" s="85"/>
      <c r="J1048571" s="85"/>
      <c r="K1048571" s="85"/>
    </row>
  </sheetData>
  <mergeCells count="36">
    <mergeCell ref="J24:K24"/>
    <mergeCell ref="B3:K3"/>
    <mergeCell ref="B4:C4"/>
    <mergeCell ref="D4:I4"/>
    <mergeCell ref="J4:K4"/>
    <mergeCell ref="B5:C5"/>
    <mergeCell ref="D5:I5"/>
    <mergeCell ref="B6:C6"/>
    <mergeCell ref="D6:I6"/>
    <mergeCell ref="J21:K21"/>
    <mergeCell ref="J19:K19"/>
    <mergeCell ref="J20:K20"/>
    <mergeCell ref="J9:K9"/>
    <mergeCell ref="J10:K10"/>
    <mergeCell ref="J11:K11"/>
    <mergeCell ref="J12:K12"/>
    <mergeCell ref="B7:C7"/>
    <mergeCell ref="D7:I7"/>
    <mergeCell ref="B8:C8"/>
    <mergeCell ref="D8:K8"/>
    <mergeCell ref="J13:K13"/>
    <mergeCell ref="J14:K14"/>
    <mergeCell ref="B1048571:K1048571"/>
    <mergeCell ref="B28:K28"/>
    <mergeCell ref="B29:K29"/>
    <mergeCell ref="B30:K30"/>
    <mergeCell ref="B31:K31"/>
    <mergeCell ref="B32:K32"/>
    <mergeCell ref="B26:K26"/>
    <mergeCell ref="J16:K16"/>
    <mergeCell ref="J17:K17"/>
    <mergeCell ref="J18:K18"/>
    <mergeCell ref="B27:K27"/>
    <mergeCell ref="J15:K15"/>
    <mergeCell ref="J22:K22"/>
    <mergeCell ref="J23:K23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E6CAF-396A-40E2-BEAF-36A19FFB68FC}">
  <dimension ref="B2:K31"/>
  <sheetViews>
    <sheetView zoomScale="70" zoomScaleNormal="70" workbookViewId="0">
      <selection activeCell="B15" sqref="B15"/>
    </sheetView>
  </sheetViews>
  <sheetFormatPr defaultRowHeight="16.5" x14ac:dyDescent="0.3"/>
  <cols>
    <col min="1" max="1" width="9" style="3"/>
    <col min="2" max="3" width="9.25" style="3" bestFit="1" customWidth="1"/>
    <col min="4" max="4" width="14.625" style="3" bestFit="1" customWidth="1"/>
    <col min="5" max="5" width="11.375" style="3" bestFit="1" customWidth="1"/>
    <col min="6" max="6" width="6.375" style="3" bestFit="1" customWidth="1"/>
    <col min="7" max="7" width="4.25" style="3" bestFit="1" customWidth="1"/>
    <col min="8" max="8" width="4" style="3" bestFit="1" customWidth="1"/>
    <col min="9" max="9" width="10.875" style="3" bestFit="1" customWidth="1"/>
    <col min="10" max="10" width="10" style="3" bestFit="1" customWidth="1"/>
    <col min="11" max="11" width="35.5" style="3" customWidth="1"/>
    <col min="12" max="16384" width="9" style="3"/>
  </cols>
  <sheetData>
    <row r="2" spans="2:11" ht="17.25" thickBot="1" x14ac:dyDescent="0.35"/>
    <row r="3" spans="2:11" ht="31.5" x14ac:dyDescent="0.3">
      <c r="B3" s="64" t="s">
        <v>1</v>
      </c>
      <c r="C3" s="65"/>
      <c r="D3" s="65"/>
      <c r="E3" s="65"/>
      <c r="F3" s="65"/>
      <c r="G3" s="65"/>
      <c r="H3" s="65"/>
      <c r="I3" s="65"/>
      <c r="J3" s="65"/>
      <c r="K3" s="66"/>
    </row>
    <row r="4" spans="2:11" x14ac:dyDescent="0.3">
      <c r="B4" s="58" t="s">
        <v>2</v>
      </c>
      <c r="C4" s="59"/>
      <c r="D4" s="60" t="s">
        <v>23</v>
      </c>
      <c r="E4" s="60"/>
      <c r="F4" s="60"/>
      <c r="G4" s="60"/>
      <c r="H4" s="60"/>
      <c r="I4" s="60"/>
      <c r="J4" s="60"/>
      <c r="K4" s="61"/>
    </row>
    <row r="5" spans="2:11" x14ac:dyDescent="0.3">
      <c r="B5" s="58" t="s">
        <v>10</v>
      </c>
      <c r="C5" s="59"/>
      <c r="D5" s="60" t="s">
        <v>48</v>
      </c>
      <c r="E5" s="60"/>
      <c r="F5" s="60"/>
      <c r="G5" s="60"/>
      <c r="H5" s="60"/>
      <c r="I5" s="60"/>
      <c r="J5" s="2" t="s">
        <v>7</v>
      </c>
      <c r="K5" s="36" t="s">
        <v>19</v>
      </c>
    </row>
    <row r="6" spans="2:11" x14ac:dyDescent="0.3">
      <c r="B6" s="58" t="s">
        <v>3</v>
      </c>
      <c r="C6" s="59"/>
      <c r="D6" s="60" t="s">
        <v>20</v>
      </c>
      <c r="E6" s="60"/>
      <c r="F6" s="60"/>
      <c r="G6" s="60"/>
      <c r="H6" s="60"/>
      <c r="I6" s="60"/>
      <c r="J6" s="2" t="s">
        <v>8</v>
      </c>
      <c r="K6" s="36" t="s">
        <v>133</v>
      </c>
    </row>
    <row r="7" spans="2:11" x14ac:dyDescent="0.3">
      <c r="B7" s="58" t="s">
        <v>4</v>
      </c>
      <c r="C7" s="59"/>
      <c r="D7" s="60" t="s">
        <v>147</v>
      </c>
      <c r="E7" s="60"/>
      <c r="F7" s="60"/>
      <c r="G7" s="60"/>
      <c r="H7" s="60"/>
      <c r="I7" s="60"/>
      <c r="J7" s="2" t="s">
        <v>9</v>
      </c>
      <c r="K7" s="36"/>
    </row>
    <row r="8" spans="2:11" ht="17.25" thickBot="1" x14ac:dyDescent="0.35">
      <c r="B8" s="70" t="s">
        <v>5</v>
      </c>
      <c r="C8" s="71"/>
      <c r="D8" s="72" t="s">
        <v>134</v>
      </c>
      <c r="E8" s="72"/>
      <c r="F8" s="72"/>
      <c r="G8" s="72"/>
      <c r="H8" s="72"/>
      <c r="I8" s="72"/>
      <c r="J8" s="72"/>
      <c r="K8" s="73"/>
    </row>
    <row r="9" spans="2:11" ht="17.25" thickTop="1" x14ac:dyDescent="0.3">
      <c r="B9" s="51" t="s">
        <v>6</v>
      </c>
      <c r="C9" s="45" t="s">
        <v>11</v>
      </c>
      <c r="D9" s="45" t="s">
        <v>12</v>
      </c>
      <c r="E9" s="45" t="s">
        <v>13</v>
      </c>
      <c r="F9" s="45" t="s">
        <v>14</v>
      </c>
      <c r="G9" s="45" t="s">
        <v>15</v>
      </c>
      <c r="H9" s="45" t="s">
        <v>16</v>
      </c>
      <c r="I9" s="45" t="s">
        <v>18</v>
      </c>
      <c r="J9" s="62" t="s">
        <v>17</v>
      </c>
      <c r="K9" s="63"/>
    </row>
    <row r="10" spans="2:11" x14ac:dyDescent="0.3">
      <c r="B10" s="48" t="s">
        <v>253</v>
      </c>
      <c r="C10" s="1" t="str">
        <f>VLOOKUP(B10,컬럼페이지!$B$15:$J$125,4,0)</f>
        <v>휴가번호</v>
      </c>
      <c r="D10" s="1" t="str">
        <f>VLOOKUP(B10,컬럼페이지!$B$15:$J$125,5,0)</f>
        <v>GVANUM</v>
      </c>
      <c r="E10" s="1" t="str">
        <f>VLOOKUP(B10,컬럼페이지!$B$15:$J$125,6,0)</f>
        <v>VARCHAR2</v>
      </c>
      <c r="F10" s="1">
        <f>VLOOKUP(B10,컬럼페이지!$B$15:$J$125,7,0)</f>
        <v>20</v>
      </c>
      <c r="G10" s="1" t="s">
        <v>37</v>
      </c>
      <c r="H10" s="1"/>
      <c r="I10" s="1"/>
      <c r="J10" s="60" t="str">
        <f>VLOOKUP(B10,컬럼페이지!$B$15:$J$125,8,0)</f>
        <v>대표영문(1)+YYYYMMDD+0001</v>
      </c>
      <c r="K10" s="61"/>
    </row>
    <row r="11" spans="2:11" x14ac:dyDescent="0.3">
      <c r="B11" s="48" t="s">
        <v>254</v>
      </c>
      <c r="C11" s="1" t="str">
        <f>VLOOKUP(B11,컬럼페이지!$B$15:$J$125,4,0)</f>
        <v>휴가명</v>
      </c>
      <c r="D11" s="1" t="str">
        <f>VLOOKUP(B11,컬럼페이지!$B$15:$J$125,5,0)</f>
        <v>GVSUBJECT</v>
      </c>
      <c r="E11" s="1" t="str">
        <f>VLOOKUP(B11,컬럼페이지!$B$15:$J$125,6,0)</f>
        <v>VARCHAR2</v>
      </c>
      <c r="F11" s="1">
        <f>VLOOKUP(B11,컬럼페이지!$B$15:$J$125,7,0)</f>
        <v>200</v>
      </c>
      <c r="G11" s="1"/>
      <c r="H11" s="1"/>
      <c r="I11" s="1" t="s">
        <v>37</v>
      </c>
      <c r="J11" s="60" t="str">
        <f>VLOOKUP(B11,컬럼페이지!$B$15:$J$125,8,0)</f>
        <v>한글+영문 200BYTE</v>
      </c>
      <c r="K11" s="61"/>
    </row>
    <row r="12" spans="2:11" x14ac:dyDescent="0.3">
      <c r="B12" s="48" t="s">
        <v>255</v>
      </c>
      <c r="C12" s="1" t="str">
        <f>VLOOKUP(B12,컬럼페이지!$B$15:$J$125,4,0)</f>
        <v>휴가사유</v>
      </c>
      <c r="D12" s="1" t="str">
        <f>VLOOKUP(B12,컬럼페이지!$B$15:$J$125,5,0)</f>
        <v>GVREASONS</v>
      </c>
      <c r="E12" s="1" t="str">
        <f>VLOOKUP(B12,컬럼페이지!$B$15:$J$125,6,0)</f>
        <v>VARCHAR2</v>
      </c>
      <c r="F12" s="1">
        <f>VLOOKUP(B12,컬럼페이지!$B$15:$J$125,7,0)</f>
        <v>2000</v>
      </c>
      <c r="G12" s="1"/>
      <c r="H12" s="1"/>
      <c r="I12" s="1"/>
      <c r="J12" s="60" t="str">
        <f>VLOOKUP(B12,컬럼페이지!$B$15:$J$125,8,0)</f>
        <v>한글+영문 2000BYTE</v>
      </c>
      <c r="K12" s="61"/>
    </row>
    <row r="13" spans="2:11" x14ac:dyDescent="0.3">
      <c r="B13" s="48" t="s">
        <v>256</v>
      </c>
      <c r="C13" s="1" t="str">
        <f>VLOOKUP(B13,컬럼페이지!$B$15:$J$125,4,0)</f>
        <v>연차수량</v>
      </c>
      <c r="D13" s="1" t="str">
        <f>VLOOKUP(B13,컬럼페이지!$B$15:$J$125,5,0)</f>
        <v>GVTOTAL</v>
      </c>
      <c r="E13" s="1" t="str">
        <f>VLOOKUP(B13,컬럼페이지!$B$15:$J$125,6,0)</f>
        <v>NUMBER</v>
      </c>
      <c r="F13" s="1">
        <f>VLOOKUP(B13,컬럼페이지!$B$15:$J$125,7,0)</f>
        <v>0</v>
      </c>
      <c r="G13" s="1"/>
      <c r="H13" s="1"/>
      <c r="I13" s="1"/>
      <c r="J13" s="60" t="str">
        <f>VLOOKUP(B13,컬럼페이지!$B$15:$J$125,8,0)</f>
        <v>숫자</v>
      </c>
      <c r="K13" s="61"/>
    </row>
    <row r="14" spans="2:11" x14ac:dyDescent="0.3">
      <c r="B14" s="48" t="s">
        <v>257</v>
      </c>
      <c r="C14" s="1" t="str">
        <f>VLOOKUP(B14,컬럼페이지!$B$15:$J$125,4,0)</f>
        <v>휴가일수</v>
      </c>
      <c r="D14" s="1" t="str">
        <f>VLOOKUP(B14,컬럼페이지!$B$15:$J$125,5,0)</f>
        <v>GVPERIOD</v>
      </c>
      <c r="E14" s="1" t="str">
        <f>VLOOKUP(B14,컬럼페이지!$B$15:$J$125,6,0)</f>
        <v>NUMBER</v>
      </c>
      <c r="F14" s="1">
        <f>VLOOKUP(B14,컬럼페이지!$B$15:$J$125,7,0)</f>
        <v>0</v>
      </c>
      <c r="G14" s="1"/>
      <c r="H14" s="1"/>
      <c r="I14" s="1"/>
      <c r="J14" s="60" t="str">
        <f>VLOOKUP(B14,컬럼페이지!$B$15:$J$125,8,0)</f>
        <v>숫자</v>
      </c>
      <c r="K14" s="61"/>
    </row>
    <row r="15" spans="2:11" x14ac:dyDescent="0.3">
      <c r="B15" s="48" t="s">
        <v>258</v>
      </c>
      <c r="C15" s="1" t="str">
        <f>VLOOKUP(B15,컬럼페이지!$B$15:$J$125,4,0)</f>
        <v>시작일자</v>
      </c>
      <c r="D15" s="1" t="str">
        <f>VLOOKUP(B15,컬럼페이지!$B$15:$J$125,5,0)</f>
        <v>GVSTARTDATE</v>
      </c>
      <c r="E15" s="1" t="str">
        <f>VLOOKUP(B15,컬럼페이지!$B$15:$J$125,6,0)</f>
        <v>DATE</v>
      </c>
      <c r="F15" s="1">
        <f>VLOOKUP(B15,컬럼페이지!$B$15:$J$125,7,0)</f>
        <v>0</v>
      </c>
      <c r="G15" s="1"/>
      <c r="H15" s="1"/>
      <c r="I15" s="1" t="s">
        <v>37</v>
      </c>
      <c r="J15" s="60" t="str">
        <f>VLOOKUP(B15,컬럼페이지!$B$15:$J$125,8,0)</f>
        <v>YYYY-MM-DD</v>
      </c>
      <c r="K15" s="61"/>
    </row>
    <row r="16" spans="2:11" x14ac:dyDescent="0.3">
      <c r="B16" s="48" t="s">
        <v>259</v>
      </c>
      <c r="C16" s="1" t="str">
        <f>VLOOKUP(B16,컬럼페이지!$B$15:$J$125,4,0)</f>
        <v>종료일자</v>
      </c>
      <c r="D16" s="1" t="str">
        <f>VLOOKUP(B16,컬럼페이지!$B$15:$J$125,5,0)</f>
        <v>GVENDDATE</v>
      </c>
      <c r="E16" s="1" t="str">
        <f>VLOOKUP(B16,컬럼페이지!$B$15:$J$125,6,0)</f>
        <v>DATE</v>
      </c>
      <c r="F16" s="1">
        <f>VLOOKUP(B16,컬럼페이지!$B$15:$J$125,7,0)</f>
        <v>0</v>
      </c>
      <c r="G16" s="1"/>
      <c r="H16" s="1"/>
      <c r="I16" s="1" t="s">
        <v>37</v>
      </c>
      <c r="J16" s="60" t="str">
        <f>VLOOKUP(B16,컬럼페이지!$B$15:$J$125,8,0)</f>
        <v>YYYY-MM-DD</v>
      </c>
      <c r="K16" s="61"/>
    </row>
    <row r="17" spans="2:11" x14ac:dyDescent="0.3">
      <c r="B17" s="48" t="s">
        <v>260</v>
      </c>
      <c r="C17" s="1" t="str">
        <f>VLOOKUP(B17,컬럼페이지!$B$15:$J$125,4,0)</f>
        <v>삭제여부</v>
      </c>
      <c r="D17" s="1" t="str">
        <f>VLOOKUP(B17,컬럼페이지!$B$15:$J$125,5,0)</f>
        <v>DELETEYN</v>
      </c>
      <c r="E17" s="1" t="str">
        <f>VLOOKUP(B17,컬럼페이지!$B$15:$J$125,6,0)</f>
        <v>VARCHAR2</v>
      </c>
      <c r="F17" s="1">
        <f>VLOOKUP(B17,컬럼페이지!$B$15:$J$125,7,0)</f>
        <v>1</v>
      </c>
      <c r="G17" s="1"/>
      <c r="H17" s="1"/>
      <c r="I17" s="1" t="s">
        <v>37</v>
      </c>
      <c r="J17" s="60" t="str">
        <f>VLOOKUP(B17,컬럼페이지!$B$15:$J$125,8,0)</f>
        <v>초기 Y(생성),N(삭제)로 생성</v>
      </c>
      <c r="K17" s="61"/>
    </row>
    <row r="18" spans="2:11" x14ac:dyDescent="0.3">
      <c r="B18" s="48" t="s">
        <v>261</v>
      </c>
      <c r="C18" s="1" t="str">
        <f>VLOOKUP(B18,컬럼페이지!$B$15:$J$125,4,0)</f>
        <v>등록일</v>
      </c>
      <c r="D18" s="1" t="str">
        <f>VLOOKUP(B18,컬럼페이지!$B$15:$J$125,5,0)</f>
        <v>INSERTDATE</v>
      </c>
      <c r="E18" s="1" t="str">
        <f>VLOOKUP(B18,컬럼페이지!$B$15:$J$125,6,0)</f>
        <v>DATE</v>
      </c>
      <c r="F18" s="1">
        <f>VLOOKUP(B18,컬럼페이지!$B$15:$J$125,7,0)</f>
        <v>0</v>
      </c>
      <c r="G18" s="1"/>
      <c r="H18" s="1"/>
      <c r="I18" s="1"/>
      <c r="J18" s="60" t="str">
        <f>VLOOKUP(B18,컬럼페이지!$B$15:$J$125,8,0)</f>
        <v>YYYY-MM-DD</v>
      </c>
      <c r="K18" s="61"/>
    </row>
    <row r="19" spans="2:11" x14ac:dyDescent="0.3">
      <c r="B19" s="48" t="s">
        <v>262</v>
      </c>
      <c r="C19" s="1" t="str">
        <f>VLOOKUP(B19,컬럼페이지!$B$15:$J$125,4,0)</f>
        <v>수정일</v>
      </c>
      <c r="D19" s="1" t="str">
        <f>VLOOKUP(B19,컬럼페이지!$B$15:$J$125,5,0)</f>
        <v>UPDATEDATE</v>
      </c>
      <c r="E19" s="1" t="str">
        <f>VLOOKUP(B19,컬럼페이지!$B$15:$J$125,6,0)</f>
        <v>DATE</v>
      </c>
      <c r="F19" s="1">
        <f>VLOOKUP(B19,컬럼페이지!$B$15:$J$125,7,0)</f>
        <v>0</v>
      </c>
      <c r="G19" s="1"/>
      <c r="H19" s="1"/>
      <c r="I19" s="1"/>
      <c r="J19" s="60" t="str">
        <f>VLOOKUP(B19,컬럼페이지!$B$15:$J$125,8,0)</f>
        <v>YYYY-MM-DD</v>
      </c>
      <c r="K19" s="61"/>
    </row>
    <row r="20" spans="2:11" x14ac:dyDescent="0.3">
      <c r="B20" s="48" t="s">
        <v>263</v>
      </c>
      <c r="C20" s="1" t="str">
        <f>VLOOKUP(B20,컬럼페이지!$B$15:$J$125,4,0)</f>
        <v>부서명</v>
      </c>
      <c r="D20" s="1" t="str">
        <f>VLOOKUP(B20,컬럼페이지!$B$15:$J$125,5,0)</f>
        <v>DEPT</v>
      </c>
      <c r="E20" s="1" t="str">
        <f>VLOOKUP(B20,컬럼페이지!$B$15:$J$125,6,0)</f>
        <v>VARCHAR2</v>
      </c>
      <c r="F20" s="1">
        <f>VLOOKUP(B20,컬럼페이지!$B$15:$J$125,7,0)</f>
        <v>50</v>
      </c>
      <c r="G20" s="1"/>
      <c r="H20" s="1"/>
      <c r="I20" s="1"/>
      <c r="J20" s="60" t="str">
        <f>VLOOKUP(B20,컬럼페이지!$B$15:$J$125,8,0)</f>
        <v>01:인사팀, 02:개발팀, 03:지원팀</v>
      </c>
      <c r="K20" s="61"/>
    </row>
    <row r="21" spans="2:11" x14ac:dyDescent="0.3">
      <c r="B21" s="48" t="s">
        <v>264</v>
      </c>
      <c r="C21" s="1" t="str">
        <f>VLOOKUP(B21,컬럼페이지!$B$15:$J$125,4,0)</f>
        <v>직급</v>
      </c>
      <c r="D21" s="1" t="str">
        <f>VLOOKUP(B21,컬럼페이지!$B$15:$J$125,5,0)</f>
        <v>TITLE</v>
      </c>
      <c r="E21" s="1" t="str">
        <f>VLOOKUP(B21,컬럼페이지!$B$15:$J$125,6,0)</f>
        <v>VARCHAR2</v>
      </c>
      <c r="F21" s="1">
        <f>VLOOKUP(B21,컬럼페이지!$B$15:$J$125,7,0)</f>
        <v>20</v>
      </c>
      <c r="G21" s="1"/>
      <c r="H21" s="1"/>
      <c r="I21" s="1"/>
      <c r="J21" s="60" t="str">
        <f>VLOOKUP(B21,컬럼페이지!$B$15:$J$125,8,0)</f>
        <v>01:사장, 02:이사, 03:부장, 04:과장, 05:대리, 06:사원</v>
      </c>
      <c r="K21" s="61"/>
    </row>
    <row r="22" spans="2:11" x14ac:dyDescent="0.3">
      <c r="B22" s="48" t="s">
        <v>265</v>
      </c>
      <c r="C22" s="1" t="str">
        <f>VLOOKUP(B22,컬럼페이지!$B$15:$J$125,4,0)</f>
        <v>사원번호</v>
      </c>
      <c r="D22" s="1" t="str">
        <f>VLOOKUP(B22,컬럼페이지!$B$15:$J$125,5,0)</f>
        <v>GENUM</v>
      </c>
      <c r="E22" s="1" t="str">
        <f>VLOOKUP(B22,컬럼페이지!$B$15:$J$125,6,0)</f>
        <v>VARCHAR2</v>
      </c>
      <c r="F22" s="1">
        <f>VLOOKUP(B22,컬럼페이지!$B$15:$J$125,7,0)</f>
        <v>20</v>
      </c>
      <c r="G22" s="1"/>
      <c r="H22" s="1"/>
      <c r="I22" s="1" t="s">
        <v>37</v>
      </c>
      <c r="J22" s="60" t="str">
        <f>VLOOKUP(B22,컬럼페이지!$B$15:$J$125,8,0)</f>
        <v>M+YYYYMMDD+001</v>
      </c>
      <c r="K22" s="61"/>
    </row>
    <row r="23" spans="2:11" x14ac:dyDescent="0.3">
      <c r="B23" s="48" t="s">
        <v>266</v>
      </c>
      <c r="C23" s="1" t="str">
        <f>VLOOKUP(B23,컬럼페이지!$B$15:$J$125,4,0)</f>
        <v>사원명</v>
      </c>
      <c r="D23" s="1" t="str">
        <f>VLOOKUP(B23,컬럼페이지!$B$15:$J$125,5,0)</f>
        <v>GENAME</v>
      </c>
      <c r="E23" s="1" t="str">
        <f>VLOOKUP(B23,컬럼페이지!$B$15:$J$125,6,0)</f>
        <v>VARCHAR2</v>
      </c>
      <c r="F23" s="1">
        <f>VLOOKUP(B23,컬럼페이지!$B$15:$J$125,7,0)</f>
        <v>200</v>
      </c>
      <c r="G23" s="1"/>
      <c r="H23" s="1"/>
      <c r="I23" s="1"/>
      <c r="J23" s="60" t="str">
        <f>VLOOKUP(B23,컬럼페이지!$B$15:$J$125,8,0)</f>
        <v>한글, 영문</v>
      </c>
      <c r="K23" s="61"/>
    </row>
    <row r="24" spans="2:11" ht="17.25" thickBot="1" x14ac:dyDescent="0.35">
      <c r="B24" s="50" t="s">
        <v>267</v>
      </c>
      <c r="C24" s="39" t="str">
        <f>VLOOKUP(B24,컬럼페이지!$B$15:$J$125,4,0)</f>
        <v>결재일</v>
      </c>
      <c r="D24" s="39" t="str">
        <f>VLOOKUP(B24,컬럼페이지!$B$15:$J$125,5,0)</f>
        <v>APPDATE</v>
      </c>
      <c r="E24" s="39" t="str">
        <f>VLOOKUP(B24,컬럼페이지!$B$15:$J$125,6,0)</f>
        <v>DATE</v>
      </c>
      <c r="F24" s="39">
        <f>VLOOKUP(B24,컬럼페이지!$B$15:$J$125,7,0)</f>
        <v>0</v>
      </c>
      <c r="G24" s="39"/>
      <c r="H24" s="39"/>
      <c r="I24" s="39" t="s">
        <v>37</v>
      </c>
      <c r="J24" s="68" t="str">
        <f>VLOOKUP(B24,컬럼페이지!$B$15:$J$125,8,0)</f>
        <v>YYYY-MM-DD</v>
      </c>
      <c r="K24" s="69"/>
    </row>
    <row r="25" spans="2:11" ht="17.25" thickBot="1" x14ac:dyDescent="0.35"/>
    <row r="26" spans="2:11" x14ac:dyDescent="0.3">
      <c r="B26" s="105" t="s">
        <v>99</v>
      </c>
      <c r="C26" s="106"/>
      <c r="D26" s="106"/>
      <c r="E26" s="106"/>
      <c r="F26" s="106"/>
      <c r="G26" s="106"/>
      <c r="H26" s="106"/>
      <c r="I26" s="106"/>
      <c r="J26" s="106"/>
      <c r="K26" s="107"/>
    </row>
    <row r="27" spans="2:11" x14ac:dyDescent="0.3">
      <c r="B27" s="77" t="s">
        <v>427</v>
      </c>
      <c r="C27" s="78"/>
      <c r="D27" s="78"/>
      <c r="E27" s="78"/>
      <c r="F27" s="78"/>
      <c r="G27" s="78"/>
      <c r="H27" s="78"/>
      <c r="I27" s="78"/>
      <c r="J27" s="78"/>
      <c r="K27" s="79"/>
    </row>
    <row r="28" spans="2:11" x14ac:dyDescent="0.3">
      <c r="B28" s="77"/>
      <c r="C28" s="78"/>
      <c r="D28" s="78"/>
      <c r="E28" s="78"/>
      <c r="F28" s="78"/>
      <c r="G28" s="78"/>
      <c r="H28" s="78"/>
      <c r="I28" s="78"/>
      <c r="J28" s="78"/>
      <c r="K28" s="79"/>
    </row>
    <row r="29" spans="2:11" x14ac:dyDescent="0.3">
      <c r="B29" s="77"/>
      <c r="C29" s="78"/>
      <c r="D29" s="78"/>
      <c r="E29" s="78"/>
      <c r="F29" s="78"/>
      <c r="G29" s="78"/>
      <c r="H29" s="78"/>
      <c r="I29" s="78"/>
      <c r="J29" s="78"/>
      <c r="K29" s="79"/>
    </row>
    <row r="30" spans="2:11" x14ac:dyDescent="0.3">
      <c r="B30" s="77"/>
      <c r="C30" s="78"/>
      <c r="D30" s="78"/>
      <c r="E30" s="78"/>
      <c r="F30" s="78"/>
      <c r="G30" s="78"/>
      <c r="H30" s="78"/>
      <c r="I30" s="78"/>
      <c r="J30" s="78"/>
      <c r="K30" s="79"/>
    </row>
    <row r="31" spans="2:11" ht="17.25" thickBot="1" x14ac:dyDescent="0.35">
      <c r="B31" s="80"/>
      <c r="C31" s="81"/>
      <c r="D31" s="81"/>
      <c r="E31" s="81"/>
      <c r="F31" s="81"/>
      <c r="G31" s="81"/>
      <c r="H31" s="81"/>
      <c r="I31" s="81"/>
      <c r="J31" s="81"/>
      <c r="K31" s="82"/>
    </row>
  </sheetData>
  <mergeCells count="34">
    <mergeCell ref="J19:K19"/>
    <mergeCell ref="J14:K14"/>
    <mergeCell ref="J15:K15"/>
    <mergeCell ref="J16:K16"/>
    <mergeCell ref="J17:K17"/>
    <mergeCell ref="J18:K18"/>
    <mergeCell ref="B3:K3"/>
    <mergeCell ref="B4:C4"/>
    <mergeCell ref="D4:I4"/>
    <mergeCell ref="J4:K4"/>
    <mergeCell ref="B5:C5"/>
    <mergeCell ref="D5:I5"/>
    <mergeCell ref="B6:C6"/>
    <mergeCell ref="D6:I6"/>
    <mergeCell ref="B7:C7"/>
    <mergeCell ref="D7:I7"/>
    <mergeCell ref="B8:C8"/>
    <mergeCell ref="D8:K8"/>
    <mergeCell ref="B29:K29"/>
    <mergeCell ref="B30:K30"/>
    <mergeCell ref="B31:K31"/>
    <mergeCell ref="J9:K9"/>
    <mergeCell ref="J10:K10"/>
    <mergeCell ref="B26:K26"/>
    <mergeCell ref="B27:K27"/>
    <mergeCell ref="B28:K28"/>
    <mergeCell ref="J11:K11"/>
    <mergeCell ref="J20:K20"/>
    <mergeCell ref="J23:K23"/>
    <mergeCell ref="J13:K13"/>
    <mergeCell ref="J12:K12"/>
    <mergeCell ref="J21:K21"/>
    <mergeCell ref="J22:K22"/>
    <mergeCell ref="J24:K24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6FC8B-AE54-4F58-A73C-049B675F3CB1}">
  <dimension ref="B2:K1048576"/>
  <sheetViews>
    <sheetView zoomScale="70" zoomScaleNormal="70" workbookViewId="0">
      <selection activeCell="J4" sqref="J4:K4"/>
    </sheetView>
  </sheetViews>
  <sheetFormatPr defaultRowHeight="16.5" x14ac:dyDescent="0.3"/>
  <cols>
    <col min="2" max="3" width="9.25" bestFit="1" customWidth="1"/>
    <col min="4" max="4" width="14.25" bestFit="1" customWidth="1"/>
    <col min="5" max="5" width="11.375" bestFit="1" customWidth="1"/>
    <col min="6" max="6" width="6.375" bestFit="1" customWidth="1"/>
    <col min="7" max="7" width="4.25" bestFit="1" customWidth="1"/>
    <col min="8" max="8" width="4" bestFit="1" customWidth="1"/>
    <col min="9" max="9" width="10.875" bestFit="1" customWidth="1"/>
    <col min="10" max="10" width="10" bestFit="1" customWidth="1"/>
    <col min="11" max="11" width="42.375" customWidth="1"/>
  </cols>
  <sheetData>
    <row r="2" spans="2:11" ht="17.25" thickBot="1" x14ac:dyDescent="0.35"/>
    <row r="3" spans="2:11" ht="31.5" x14ac:dyDescent="0.3">
      <c r="B3" s="64" t="s">
        <v>1</v>
      </c>
      <c r="C3" s="65"/>
      <c r="D3" s="65"/>
      <c r="E3" s="65"/>
      <c r="F3" s="65"/>
      <c r="G3" s="65"/>
      <c r="H3" s="65"/>
      <c r="I3" s="65"/>
      <c r="J3" s="65"/>
      <c r="K3" s="66"/>
    </row>
    <row r="4" spans="2:11" x14ac:dyDescent="0.3">
      <c r="B4" s="58" t="s">
        <v>2</v>
      </c>
      <c r="C4" s="59"/>
      <c r="D4" s="60" t="s">
        <v>23</v>
      </c>
      <c r="E4" s="60"/>
      <c r="F4" s="60"/>
      <c r="G4" s="60"/>
      <c r="H4" s="60"/>
      <c r="I4" s="60"/>
      <c r="J4" s="60"/>
      <c r="K4" s="61"/>
    </row>
    <row r="5" spans="2:11" x14ac:dyDescent="0.3">
      <c r="B5" s="58" t="s">
        <v>10</v>
      </c>
      <c r="C5" s="59"/>
      <c r="D5" s="60" t="s">
        <v>48</v>
      </c>
      <c r="E5" s="60"/>
      <c r="F5" s="60"/>
      <c r="G5" s="60"/>
      <c r="H5" s="60"/>
      <c r="I5" s="60"/>
      <c r="J5" s="2" t="s">
        <v>7</v>
      </c>
      <c r="K5" s="36" t="s">
        <v>19</v>
      </c>
    </row>
    <row r="6" spans="2:11" x14ac:dyDescent="0.3">
      <c r="B6" s="58" t="s">
        <v>3</v>
      </c>
      <c r="C6" s="59"/>
      <c r="D6" s="60" t="s">
        <v>20</v>
      </c>
      <c r="E6" s="60"/>
      <c r="F6" s="60"/>
      <c r="G6" s="60"/>
      <c r="H6" s="60"/>
      <c r="I6" s="60"/>
      <c r="J6" s="2" t="s">
        <v>8</v>
      </c>
      <c r="K6" s="36" t="s">
        <v>140</v>
      </c>
    </row>
    <row r="7" spans="2:11" x14ac:dyDescent="0.3">
      <c r="B7" s="58" t="s">
        <v>4</v>
      </c>
      <c r="C7" s="59"/>
      <c r="D7" s="60" t="s">
        <v>141</v>
      </c>
      <c r="E7" s="60"/>
      <c r="F7" s="60"/>
      <c r="G7" s="60"/>
      <c r="H7" s="60"/>
      <c r="I7" s="60"/>
      <c r="J7" s="2" t="s">
        <v>9</v>
      </c>
      <c r="K7" s="36"/>
    </row>
    <row r="8" spans="2:11" ht="17.25" thickBot="1" x14ac:dyDescent="0.35">
      <c r="B8" s="70" t="s">
        <v>5</v>
      </c>
      <c r="C8" s="71"/>
      <c r="D8" s="72" t="s">
        <v>142</v>
      </c>
      <c r="E8" s="72"/>
      <c r="F8" s="72"/>
      <c r="G8" s="72"/>
      <c r="H8" s="72"/>
      <c r="I8" s="72"/>
      <c r="J8" s="72"/>
      <c r="K8" s="73"/>
    </row>
    <row r="9" spans="2:11" ht="17.25" thickTop="1" x14ac:dyDescent="0.3">
      <c r="B9" s="51" t="s">
        <v>6</v>
      </c>
      <c r="C9" s="45" t="s">
        <v>11</v>
      </c>
      <c r="D9" s="45" t="s">
        <v>12</v>
      </c>
      <c r="E9" s="45" t="s">
        <v>13</v>
      </c>
      <c r="F9" s="45" t="s">
        <v>14</v>
      </c>
      <c r="G9" s="45" t="s">
        <v>15</v>
      </c>
      <c r="H9" s="45" t="s">
        <v>16</v>
      </c>
      <c r="I9" s="45" t="s">
        <v>18</v>
      </c>
      <c r="J9" s="62" t="s">
        <v>17</v>
      </c>
      <c r="K9" s="63"/>
    </row>
    <row r="10" spans="2:11" x14ac:dyDescent="0.3">
      <c r="B10" s="48" t="s">
        <v>274</v>
      </c>
      <c r="C10" s="1" t="str">
        <f>VLOOKUP(B10,컬럼페이지!$B$15:$J$125,4,0)</f>
        <v>재택번호</v>
      </c>
      <c r="D10" s="1" t="str">
        <f>VLOOKUP(B10,컬럼페이지!$B$15:$J$125,5,0)</f>
        <v>GTNUM</v>
      </c>
      <c r="E10" s="1" t="str">
        <f>VLOOKUP(B10,컬럼페이지!$B$15:$J$125,6,0)</f>
        <v>VARCHAR2</v>
      </c>
      <c r="F10" s="1">
        <f>VLOOKUP(B10,컬럼페이지!$B$15:$J$125,7,0)</f>
        <v>20</v>
      </c>
      <c r="G10" s="1" t="s">
        <v>37</v>
      </c>
      <c r="H10" s="1"/>
      <c r="I10" s="1"/>
      <c r="J10" s="60" t="str">
        <f>VLOOKUP(B10,컬럼페이지!$B$15:$J$125,8,0)</f>
        <v>대표영문(1)+YYYYMMDD+0001</v>
      </c>
      <c r="K10" s="61"/>
    </row>
    <row r="11" spans="2:11" x14ac:dyDescent="0.3">
      <c r="B11" s="48" t="s">
        <v>275</v>
      </c>
      <c r="C11" s="1" t="str">
        <f>VLOOKUP(B11,컬럼페이지!$B$15:$J$125,4,0)</f>
        <v>내용</v>
      </c>
      <c r="D11" s="1" t="str">
        <f>VLOOKUP(B11,컬럼페이지!$B$15:$J$125,5,0)</f>
        <v>GTCONTENT</v>
      </c>
      <c r="E11" s="1" t="str">
        <f>VLOOKUP(B11,컬럼페이지!$B$15:$J$125,6,0)</f>
        <v>VARCHAR2</v>
      </c>
      <c r="F11" s="1">
        <f>VLOOKUP(B11,컬럼페이지!$B$15:$J$125,7,0)</f>
        <v>2000</v>
      </c>
      <c r="G11" s="49"/>
      <c r="H11" s="1"/>
      <c r="I11" s="1"/>
      <c r="J11" s="60" t="str">
        <f>VLOOKUP(B11,컬럼페이지!$B$15:$J$125,8,0)</f>
        <v>한글+영문 2000BYTE</v>
      </c>
      <c r="K11" s="61"/>
    </row>
    <row r="12" spans="2:11" x14ac:dyDescent="0.3">
      <c r="B12" s="48" t="s">
        <v>276</v>
      </c>
      <c r="C12" s="1" t="str">
        <f>VLOOKUP(B12,컬럼페이지!$B$15:$J$125,4,0)</f>
        <v>시작일자</v>
      </c>
      <c r="D12" s="1" t="str">
        <f>VLOOKUP(B12,컬럼페이지!$B$15:$J$125,5,0)</f>
        <v>GTSTARTDATE</v>
      </c>
      <c r="E12" s="1" t="str">
        <f>VLOOKUP(B12,컬럼페이지!$B$15:$J$125,6,0)</f>
        <v>DATE</v>
      </c>
      <c r="F12" s="1">
        <f>VLOOKUP(B12,컬럼페이지!$B$15:$J$125,7,0)</f>
        <v>0</v>
      </c>
      <c r="G12" s="1"/>
      <c r="H12" s="1"/>
      <c r="I12" s="1" t="s">
        <v>37</v>
      </c>
      <c r="J12" s="60" t="str">
        <f>VLOOKUP(B12,컬럼페이지!$B$15:$J$125,8,0)</f>
        <v>YYYY-MM-DD</v>
      </c>
      <c r="K12" s="61"/>
    </row>
    <row r="13" spans="2:11" x14ac:dyDescent="0.3">
      <c r="B13" s="48" t="s">
        <v>277</v>
      </c>
      <c r="C13" s="1" t="str">
        <f>VLOOKUP(B13,컬럼페이지!$B$15:$J$125,4,0)</f>
        <v>종료일자</v>
      </c>
      <c r="D13" s="1" t="str">
        <f>VLOOKUP(B13,컬럼페이지!$B$15:$J$125,5,0)</f>
        <v>GTENDDATE</v>
      </c>
      <c r="E13" s="1" t="str">
        <f>VLOOKUP(B13,컬럼페이지!$B$15:$J$125,6,0)</f>
        <v>DATE</v>
      </c>
      <c r="F13" s="1">
        <f>VLOOKUP(B13,컬럼페이지!$B$15:$J$125,7,0)</f>
        <v>0</v>
      </c>
      <c r="G13" s="1"/>
      <c r="H13" s="1"/>
      <c r="I13" s="1" t="s">
        <v>37</v>
      </c>
      <c r="J13" s="60" t="str">
        <f>VLOOKUP(B13,컬럼페이지!$B$15:$J$125,8,0)</f>
        <v>YYYY-MM-DD</v>
      </c>
      <c r="K13" s="61"/>
    </row>
    <row r="14" spans="2:11" x14ac:dyDescent="0.3">
      <c r="B14" s="48" t="s">
        <v>278</v>
      </c>
      <c r="C14" s="1" t="str">
        <f>VLOOKUP(B14,컬럼페이지!$B$15:$J$125,4,0)</f>
        <v>삭제여부</v>
      </c>
      <c r="D14" s="1" t="str">
        <f>VLOOKUP(B14,컬럼페이지!$B$15:$J$125,5,0)</f>
        <v>DELETEYN</v>
      </c>
      <c r="E14" s="1" t="str">
        <f>VLOOKUP(B14,컬럼페이지!$B$15:$J$125,6,0)</f>
        <v>VARCHAR2</v>
      </c>
      <c r="F14" s="1">
        <f>VLOOKUP(B14,컬럼페이지!$B$15:$J$125,7,0)</f>
        <v>1</v>
      </c>
      <c r="G14" s="1"/>
      <c r="H14" s="1"/>
      <c r="I14" s="1" t="s">
        <v>37</v>
      </c>
      <c r="J14" s="60" t="str">
        <f>VLOOKUP(B14,컬럼페이지!$B$15:$J$125,8,0)</f>
        <v>초기 Y(생성),N(삭제)로 생성</v>
      </c>
      <c r="K14" s="61"/>
    </row>
    <row r="15" spans="2:11" x14ac:dyDescent="0.3">
      <c r="B15" s="48" t="s">
        <v>279</v>
      </c>
      <c r="C15" s="1" t="str">
        <f>VLOOKUP(B15,컬럼페이지!$B$15:$J$125,4,0)</f>
        <v>등록일</v>
      </c>
      <c r="D15" s="1" t="str">
        <f>VLOOKUP(B15,컬럼페이지!$B$15:$J$125,5,0)</f>
        <v>INSERTDATE</v>
      </c>
      <c r="E15" s="1" t="str">
        <f>VLOOKUP(B15,컬럼페이지!$B$15:$J$125,6,0)</f>
        <v>DATE</v>
      </c>
      <c r="F15" s="1">
        <f>VLOOKUP(B15,컬럼페이지!$B$15:$J$125,7,0)</f>
        <v>0</v>
      </c>
      <c r="G15" s="1"/>
      <c r="H15" s="1"/>
      <c r="I15" s="1"/>
      <c r="J15" s="60" t="str">
        <f>VLOOKUP(B15,컬럼페이지!$B$15:$J$125,8,0)</f>
        <v>YYYY-MM-DD</v>
      </c>
      <c r="K15" s="61"/>
    </row>
    <row r="16" spans="2:11" x14ac:dyDescent="0.3">
      <c r="B16" s="48" t="s">
        <v>280</v>
      </c>
      <c r="C16" s="1" t="str">
        <f>VLOOKUP(B16,컬럼페이지!$B$15:$J$125,4,0)</f>
        <v>수정일</v>
      </c>
      <c r="D16" s="1" t="str">
        <f>VLOOKUP(B16,컬럼페이지!$B$15:$J$125,5,0)</f>
        <v>UPDATEDATE</v>
      </c>
      <c r="E16" s="1" t="str">
        <f>VLOOKUP(B16,컬럼페이지!$B$15:$J$125,6,0)</f>
        <v>DATE</v>
      </c>
      <c r="F16" s="1">
        <f>VLOOKUP(B16,컬럼페이지!$B$15:$J$125,7,0)</f>
        <v>0</v>
      </c>
      <c r="G16" s="1"/>
      <c r="H16" s="1"/>
      <c r="I16" s="1"/>
      <c r="J16" s="60" t="str">
        <f>VLOOKUP(B16,컬럼페이지!$B$15:$J$125,8,0)</f>
        <v>YYYY-MM-DD</v>
      </c>
      <c r="K16" s="61"/>
    </row>
    <row r="17" spans="2:11" x14ac:dyDescent="0.3">
      <c r="B17" s="48" t="s">
        <v>281</v>
      </c>
      <c r="C17" s="1" t="str">
        <f>VLOOKUP(B17,컬럼페이지!$B$15:$J$125,4,0)</f>
        <v>부서명</v>
      </c>
      <c r="D17" s="1" t="str">
        <f>VLOOKUP(B17,컬럼페이지!$B$15:$J$125,5,0)</f>
        <v>DEPT</v>
      </c>
      <c r="E17" s="1" t="str">
        <f>VLOOKUP(B17,컬럼페이지!$B$15:$J$125,6,0)</f>
        <v>VARCHAR2</v>
      </c>
      <c r="F17" s="1">
        <f>VLOOKUP(B17,컬럼페이지!$B$15:$J$125,7,0)</f>
        <v>50</v>
      </c>
      <c r="G17" s="1"/>
      <c r="H17" s="1"/>
      <c r="I17" s="1"/>
      <c r="J17" s="60" t="str">
        <f>VLOOKUP(B17,컬럼페이지!$B$15:$J$125,8,0)</f>
        <v>01:인사팀, 02:개발팀, 03:지원팀</v>
      </c>
      <c r="K17" s="61"/>
    </row>
    <row r="18" spans="2:11" x14ac:dyDescent="0.3">
      <c r="B18" s="48" t="s">
        <v>282</v>
      </c>
      <c r="C18" s="1" t="str">
        <f>VLOOKUP(B18,컬럼페이지!$B$15:$J$125,4,0)</f>
        <v>직급</v>
      </c>
      <c r="D18" s="1" t="str">
        <f>VLOOKUP(B18,컬럼페이지!$B$15:$J$125,5,0)</f>
        <v>TITLE</v>
      </c>
      <c r="E18" s="1" t="str">
        <f>VLOOKUP(B18,컬럼페이지!$B$15:$J$125,6,0)</f>
        <v>VARCHAR2</v>
      </c>
      <c r="F18" s="1">
        <f>VLOOKUP(B18,컬럼페이지!$B$15:$J$125,7,0)</f>
        <v>20</v>
      </c>
      <c r="G18" s="1"/>
      <c r="H18" s="1"/>
      <c r="I18" s="1"/>
      <c r="J18" s="60" t="str">
        <f>VLOOKUP(B18,컬럼페이지!$B$15:$J$125,8,0)</f>
        <v>01:사장, 02:이사, 03:부장, 04:과장, 05:대리, 06:사원</v>
      </c>
      <c r="K18" s="61"/>
    </row>
    <row r="19" spans="2:11" x14ac:dyDescent="0.3">
      <c r="B19" s="48" t="s">
        <v>283</v>
      </c>
      <c r="C19" s="1" t="str">
        <f>VLOOKUP(B19,컬럼페이지!$B$15:$J$125,4,0)</f>
        <v>사원번호</v>
      </c>
      <c r="D19" s="1" t="str">
        <f>VLOOKUP(B19,컬럼페이지!$B$15:$J$125,5,0)</f>
        <v>GENUM</v>
      </c>
      <c r="E19" s="1" t="str">
        <f>VLOOKUP(B19,컬럼페이지!$B$15:$J$125,6,0)</f>
        <v>VARCHAR2</v>
      </c>
      <c r="F19" s="1">
        <f>VLOOKUP(B19,컬럼페이지!$B$15:$J$125,7,0)</f>
        <v>20</v>
      </c>
      <c r="G19" s="1"/>
      <c r="H19" s="1"/>
      <c r="I19" s="1" t="s">
        <v>37</v>
      </c>
      <c r="J19" s="60" t="str">
        <f>VLOOKUP(B19,컬럼페이지!$B$15:$J$125,8,0)</f>
        <v>M+YYYYMMDD+001</v>
      </c>
      <c r="K19" s="61"/>
    </row>
    <row r="20" spans="2:11" x14ac:dyDescent="0.3">
      <c r="B20" s="48" t="s">
        <v>284</v>
      </c>
      <c r="C20" s="1" t="str">
        <f>VLOOKUP(B20,컬럼페이지!$B$15:$J$125,4,0)</f>
        <v>사원명</v>
      </c>
      <c r="D20" s="1" t="str">
        <f>VLOOKUP(B20,컬럼페이지!$B$15:$J$125,5,0)</f>
        <v>GENAME</v>
      </c>
      <c r="E20" s="1" t="str">
        <f>VLOOKUP(B20,컬럼페이지!$B$15:$J$125,6,0)</f>
        <v>VARCHAR2</v>
      </c>
      <c r="F20" s="1">
        <f>VLOOKUP(B20,컬럼페이지!$B$15:$J$125,7,0)</f>
        <v>200</v>
      </c>
      <c r="G20" s="1"/>
      <c r="H20" s="1"/>
      <c r="I20" s="1"/>
      <c r="J20" s="60" t="str">
        <f>VLOOKUP(B20,컬럼페이지!$B$15:$J$125,8,0)</f>
        <v>한글, 영문</v>
      </c>
      <c r="K20" s="61"/>
    </row>
    <row r="21" spans="2:11" ht="17.25" thickBot="1" x14ac:dyDescent="0.35">
      <c r="B21" s="50" t="s">
        <v>285</v>
      </c>
      <c r="C21" s="1" t="str">
        <f>VLOOKUP(B21,컬럼페이지!$B$15:$J$125,4,0)</f>
        <v>결재일</v>
      </c>
      <c r="D21" s="1" t="str">
        <f>VLOOKUP(B21,컬럼페이지!$B$15:$J$125,5,0)</f>
        <v>APPDATE</v>
      </c>
      <c r="E21" s="1" t="str">
        <f>VLOOKUP(B21,컬럼페이지!$B$15:$J$125,6,0)</f>
        <v>DATE</v>
      </c>
      <c r="F21" s="1">
        <f>VLOOKUP(B21,컬럼페이지!$B$15:$J$125,7,0)</f>
        <v>0</v>
      </c>
      <c r="G21" s="39"/>
      <c r="H21" s="39"/>
      <c r="I21" s="39" t="s">
        <v>37</v>
      </c>
      <c r="J21" s="60" t="str">
        <f>VLOOKUP(B21,컬럼페이지!$B$15:$J$125,8,0)</f>
        <v>YYYY-MM-DD</v>
      </c>
      <c r="K21" s="61"/>
    </row>
    <row r="22" spans="2:11" ht="17.25" thickBot="1" x14ac:dyDescent="0.35">
      <c r="B22" s="3"/>
      <c r="D22" s="3"/>
      <c r="E22" s="3"/>
      <c r="F22" s="3"/>
      <c r="G22" s="3"/>
      <c r="H22" s="3"/>
      <c r="I22" s="3"/>
      <c r="J22" s="108"/>
      <c r="K22" s="108"/>
    </row>
    <row r="23" spans="2:11" x14ac:dyDescent="0.3">
      <c r="B23" s="105" t="s">
        <v>99</v>
      </c>
      <c r="C23" s="106"/>
      <c r="D23" s="106"/>
      <c r="E23" s="106"/>
      <c r="F23" s="106"/>
      <c r="G23" s="106"/>
      <c r="H23" s="106"/>
      <c r="I23" s="106"/>
      <c r="J23" s="106"/>
      <c r="K23" s="107"/>
    </row>
    <row r="24" spans="2:11" x14ac:dyDescent="0.3">
      <c r="B24" s="77" t="s">
        <v>427</v>
      </c>
      <c r="C24" s="78"/>
      <c r="D24" s="78"/>
      <c r="E24" s="78"/>
      <c r="F24" s="78"/>
      <c r="G24" s="78"/>
      <c r="H24" s="78"/>
      <c r="I24" s="78"/>
      <c r="J24" s="78"/>
      <c r="K24" s="79"/>
    </row>
    <row r="25" spans="2:11" x14ac:dyDescent="0.3">
      <c r="B25" s="77"/>
      <c r="C25" s="78"/>
      <c r="D25" s="78"/>
      <c r="E25" s="78"/>
      <c r="F25" s="78"/>
      <c r="G25" s="78"/>
      <c r="H25" s="78"/>
      <c r="I25" s="78"/>
      <c r="J25" s="78"/>
      <c r="K25" s="79"/>
    </row>
    <row r="26" spans="2:11" x14ac:dyDescent="0.3">
      <c r="B26" s="77"/>
      <c r="C26" s="78"/>
      <c r="D26" s="78"/>
      <c r="E26" s="78"/>
      <c r="F26" s="78"/>
      <c r="G26" s="78"/>
      <c r="H26" s="78"/>
      <c r="I26" s="78"/>
      <c r="J26" s="78"/>
      <c r="K26" s="79"/>
    </row>
    <row r="27" spans="2:11" ht="17.25" thickBot="1" x14ac:dyDescent="0.35">
      <c r="B27" s="80"/>
      <c r="C27" s="81"/>
      <c r="D27" s="81"/>
      <c r="E27" s="81"/>
      <c r="F27" s="81"/>
      <c r="G27" s="81"/>
      <c r="H27" s="81"/>
      <c r="I27" s="81"/>
      <c r="J27" s="81"/>
      <c r="K27" s="82"/>
    </row>
    <row r="28" spans="2:11" x14ac:dyDescent="0.3">
      <c r="B28" s="85"/>
      <c r="C28" s="85"/>
      <c r="D28" s="85"/>
      <c r="E28" s="85"/>
      <c r="F28" s="85"/>
      <c r="G28" s="85"/>
      <c r="H28" s="85"/>
      <c r="I28" s="85"/>
      <c r="J28" s="85"/>
      <c r="K28" s="85"/>
    </row>
    <row r="29" spans="2:11" x14ac:dyDescent="0.3">
      <c r="B29" s="3"/>
      <c r="C29" s="3"/>
      <c r="D29" s="3"/>
      <c r="E29" s="3"/>
      <c r="F29" s="3"/>
      <c r="G29" s="3"/>
      <c r="H29" s="3"/>
      <c r="I29" s="3"/>
      <c r="J29" s="85"/>
      <c r="K29" s="85"/>
    </row>
    <row r="30" spans="2:11" x14ac:dyDescent="0.3">
      <c r="B30" s="3"/>
      <c r="C30" s="3"/>
      <c r="D30" s="3"/>
      <c r="E30" s="3"/>
      <c r="F30" s="3"/>
      <c r="G30" s="3"/>
      <c r="H30" s="3"/>
      <c r="I30" s="3"/>
      <c r="J30" s="85"/>
      <c r="K30" s="85"/>
    </row>
    <row r="31" spans="2:11" x14ac:dyDescent="0.3">
      <c r="B31" s="3"/>
      <c r="C31" s="3"/>
      <c r="D31" s="3"/>
      <c r="E31" s="3"/>
      <c r="F31" s="3"/>
      <c r="G31" s="3"/>
      <c r="H31" s="3"/>
      <c r="I31" s="3"/>
      <c r="J31" s="85"/>
      <c r="K31" s="85"/>
    </row>
    <row r="32" spans="2:11" x14ac:dyDescent="0.3">
      <c r="B32" s="3"/>
      <c r="C32" s="3"/>
      <c r="D32" s="3"/>
      <c r="E32" s="3"/>
      <c r="F32" s="3"/>
      <c r="G32" s="3"/>
      <c r="H32" s="3"/>
      <c r="I32" s="3"/>
      <c r="J32" s="85"/>
      <c r="K32" s="85"/>
    </row>
    <row r="1048576" spans="2:11" x14ac:dyDescent="0.3">
      <c r="B1048576" s="85"/>
      <c r="C1048576" s="85"/>
      <c r="D1048576" s="85"/>
      <c r="E1048576" s="85"/>
      <c r="F1048576" s="85"/>
      <c r="G1048576" s="85"/>
      <c r="H1048576" s="85"/>
      <c r="I1048576" s="85"/>
      <c r="J1048576" s="85"/>
      <c r="K1048576" s="85"/>
    </row>
  </sheetData>
  <mergeCells count="37">
    <mergeCell ref="J29:K29"/>
    <mergeCell ref="J30:K30"/>
    <mergeCell ref="B25:K25"/>
    <mergeCell ref="B26:K26"/>
    <mergeCell ref="J9:K9"/>
    <mergeCell ref="J10:K10"/>
    <mergeCell ref="J11:K11"/>
    <mergeCell ref="J12:K12"/>
    <mergeCell ref="J13:K13"/>
    <mergeCell ref="B6:C6"/>
    <mergeCell ref="D6:I6"/>
    <mergeCell ref="B7:C7"/>
    <mergeCell ref="D7:I7"/>
    <mergeCell ref="B8:C8"/>
    <mergeCell ref="D8:K8"/>
    <mergeCell ref="B3:K3"/>
    <mergeCell ref="B4:C4"/>
    <mergeCell ref="D4:I4"/>
    <mergeCell ref="J4:K4"/>
    <mergeCell ref="B5:C5"/>
    <mergeCell ref="D5:I5"/>
    <mergeCell ref="B1048576:K1048576"/>
    <mergeCell ref="B27:K27"/>
    <mergeCell ref="B28:K28"/>
    <mergeCell ref="J17:K17"/>
    <mergeCell ref="J14:K14"/>
    <mergeCell ref="J15:K15"/>
    <mergeCell ref="J16:K16"/>
    <mergeCell ref="B23:K23"/>
    <mergeCell ref="B24:K24"/>
    <mergeCell ref="J18:K18"/>
    <mergeCell ref="J19:K19"/>
    <mergeCell ref="J20:K20"/>
    <mergeCell ref="J22:K22"/>
    <mergeCell ref="J31:K31"/>
    <mergeCell ref="J21:K21"/>
    <mergeCell ref="J32:K32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F892A-BECC-45E7-9F8D-0BC4F7717982}">
  <dimension ref="B2:K33"/>
  <sheetViews>
    <sheetView zoomScale="70" zoomScaleNormal="70" workbookViewId="0">
      <selection activeCell="B28" sqref="B28:K28"/>
    </sheetView>
  </sheetViews>
  <sheetFormatPr defaultRowHeight="16.5" x14ac:dyDescent="0.3"/>
  <cols>
    <col min="2" max="3" width="9.25" bestFit="1" customWidth="1"/>
    <col min="4" max="4" width="15.625" bestFit="1" customWidth="1"/>
    <col min="5" max="5" width="11.375" bestFit="1" customWidth="1"/>
    <col min="6" max="6" width="6.375" bestFit="1" customWidth="1"/>
    <col min="7" max="7" width="4.25" bestFit="1" customWidth="1"/>
    <col min="8" max="8" width="4" bestFit="1" customWidth="1"/>
    <col min="9" max="9" width="10.875" bestFit="1" customWidth="1"/>
    <col min="10" max="10" width="10" bestFit="1" customWidth="1"/>
    <col min="11" max="11" width="27.625" customWidth="1"/>
  </cols>
  <sheetData>
    <row r="2" spans="2:11" ht="17.25" thickBot="1" x14ac:dyDescent="0.35"/>
    <row r="3" spans="2:11" ht="31.5" x14ac:dyDescent="0.3">
      <c r="B3" s="64" t="s">
        <v>1</v>
      </c>
      <c r="C3" s="65"/>
      <c r="D3" s="65"/>
      <c r="E3" s="65"/>
      <c r="F3" s="65"/>
      <c r="G3" s="65"/>
      <c r="H3" s="65"/>
      <c r="I3" s="65"/>
      <c r="J3" s="65"/>
      <c r="K3" s="66"/>
    </row>
    <row r="4" spans="2:11" x14ac:dyDescent="0.3">
      <c r="B4" s="58" t="s">
        <v>2</v>
      </c>
      <c r="C4" s="59"/>
      <c r="D4" s="60" t="s">
        <v>23</v>
      </c>
      <c r="E4" s="60"/>
      <c r="F4" s="60"/>
      <c r="G4" s="60"/>
      <c r="H4" s="60"/>
      <c r="I4" s="60"/>
      <c r="J4" s="60"/>
      <c r="K4" s="61"/>
    </row>
    <row r="5" spans="2:11" x14ac:dyDescent="0.3">
      <c r="B5" s="58" t="s">
        <v>10</v>
      </c>
      <c r="C5" s="59"/>
      <c r="D5" s="60" t="s">
        <v>48</v>
      </c>
      <c r="E5" s="60"/>
      <c r="F5" s="60"/>
      <c r="G5" s="60"/>
      <c r="H5" s="60"/>
      <c r="I5" s="60"/>
      <c r="J5" s="2" t="s">
        <v>7</v>
      </c>
      <c r="K5" s="36" t="s">
        <v>19</v>
      </c>
    </row>
    <row r="6" spans="2:11" x14ac:dyDescent="0.3">
      <c r="B6" s="58" t="s">
        <v>3</v>
      </c>
      <c r="C6" s="59"/>
      <c r="D6" s="60" t="s">
        <v>20</v>
      </c>
      <c r="E6" s="60"/>
      <c r="F6" s="60"/>
      <c r="G6" s="60"/>
      <c r="H6" s="60"/>
      <c r="I6" s="60"/>
      <c r="J6" s="2" t="s">
        <v>8</v>
      </c>
      <c r="K6" s="36" t="s">
        <v>174</v>
      </c>
    </row>
    <row r="7" spans="2:11" x14ac:dyDescent="0.3">
      <c r="B7" s="58" t="s">
        <v>4</v>
      </c>
      <c r="C7" s="59"/>
      <c r="D7" s="60" t="s">
        <v>151</v>
      </c>
      <c r="E7" s="60"/>
      <c r="F7" s="60"/>
      <c r="G7" s="60"/>
      <c r="H7" s="60"/>
      <c r="I7" s="60"/>
      <c r="J7" s="2" t="s">
        <v>336</v>
      </c>
      <c r="K7" s="36"/>
    </row>
    <row r="8" spans="2:11" ht="17.25" thickBot="1" x14ac:dyDescent="0.35">
      <c r="B8" s="70" t="s">
        <v>5</v>
      </c>
      <c r="C8" s="71"/>
      <c r="D8" s="72" t="s">
        <v>152</v>
      </c>
      <c r="E8" s="72"/>
      <c r="F8" s="72"/>
      <c r="G8" s="72"/>
      <c r="H8" s="72"/>
      <c r="I8" s="72"/>
      <c r="J8" s="72"/>
      <c r="K8" s="73"/>
    </row>
    <row r="9" spans="2:11" ht="17.25" thickTop="1" x14ac:dyDescent="0.3">
      <c r="B9" s="51" t="s">
        <v>6</v>
      </c>
      <c r="C9" s="45" t="s">
        <v>11</v>
      </c>
      <c r="D9" s="45" t="s">
        <v>12</v>
      </c>
      <c r="E9" s="45" t="s">
        <v>13</v>
      </c>
      <c r="F9" s="45" t="s">
        <v>14</v>
      </c>
      <c r="G9" s="45" t="s">
        <v>15</v>
      </c>
      <c r="H9" s="45" t="s">
        <v>16</v>
      </c>
      <c r="I9" s="45" t="s">
        <v>18</v>
      </c>
      <c r="J9" s="62" t="s">
        <v>17</v>
      </c>
      <c r="K9" s="63"/>
    </row>
    <row r="10" spans="2:11" x14ac:dyDescent="0.3">
      <c r="B10" s="48" t="s">
        <v>304</v>
      </c>
      <c r="C10" s="1" t="str">
        <f>VLOOKUP(B10,컬럼페이지!$B$15:$J$125,4,0)</f>
        <v>교육번호</v>
      </c>
      <c r="D10" s="1" t="str">
        <f>VLOOKUP(B10,컬럼페이지!$B$15:$J$125,5,0)</f>
        <v>GECRUM</v>
      </c>
      <c r="E10" s="1" t="str">
        <f>VLOOKUP(B10,컬럼페이지!$B$15:$J$125,6,0)</f>
        <v>VARCHAR2</v>
      </c>
      <c r="F10" s="1">
        <f>VLOOKUP(B10,컬럼페이지!$B$15:$J$125,7,0)</f>
        <v>20</v>
      </c>
      <c r="G10" s="1" t="s">
        <v>37</v>
      </c>
      <c r="H10" s="1"/>
      <c r="I10" s="1"/>
      <c r="J10" s="60" t="str">
        <f>VLOOKUP(B10,컬럼페이지!$B$15:$J$125,8,0)</f>
        <v>대표영문(1)+YYYYMMDD+0001</v>
      </c>
      <c r="K10" s="61"/>
    </row>
    <row r="11" spans="2:11" x14ac:dyDescent="0.3">
      <c r="B11" s="48" t="s">
        <v>306</v>
      </c>
      <c r="C11" s="1" t="str">
        <f>VLOOKUP(B11,컬럼페이지!$B$15:$J$125,4,0)</f>
        <v>교육명</v>
      </c>
      <c r="D11" s="1" t="str">
        <f>VLOOKUP(B11,컬럼페이지!$B$15:$J$125,5,0)</f>
        <v>GECNAME</v>
      </c>
      <c r="E11" s="1" t="str">
        <f>VLOOKUP(B11,컬럼페이지!$B$15:$J$125,6,0)</f>
        <v>VARCHAR2</v>
      </c>
      <c r="F11" s="1">
        <f>VLOOKUP(B11,컬럼페이지!$B$15:$J$125,7,0)</f>
        <v>200</v>
      </c>
      <c r="G11" s="49"/>
      <c r="H11" s="1"/>
      <c r="I11" s="1" t="s">
        <v>37</v>
      </c>
      <c r="J11" s="60" t="str">
        <f>VLOOKUP(B11,컬럼페이지!$B$15:$J$125,8,0)</f>
        <v>한글+영문 200BYTE</v>
      </c>
      <c r="K11" s="61"/>
    </row>
    <row r="12" spans="2:11" x14ac:dyDescent="0.3">
      <c r="B12" s="48" t="s">
        <v>308</v>
      </c>
      <c r="C12" s="1" t="str">
        <f>VLOOKUP(B12,컬럼페이지!$B$15:$J$125,4,0)</f>
        <v>교육내용</v>
      </c>
      <c r="D12" s="1" t="str">
        <f>VLOOKUP(B12,컬럼페이지!$B$15:$J$125,5,0)</f>
        <v>GECCONTENT</v>
      </c>
      <c r="E12" s="1" t="str">
        <f>VLOOKUP(B12,컬럼페이지!$B$15:$J$125,6,0)</f>
        <v>VARCHAR2</v>
      </c>
      <c r="F12" s="1">
        <f>VLOOKUP(B12,컬럼페이지!$B$15:$J$125,7,0)</f>
        <v>2000</v>
      </c>
      <c r="G12" s="1"/>
      <c r="H12" s="1"/>
      <c r="I12" s="1"/>
      <c r="J12" s="60" t="str">
        <f>VLOOKUP(B12,컬럼페이지!$B$15:$J$125,8,0)</f>
        <v>한글+영문 2000BYTE</v>
      </c>
      <c r="K12" s="61"/>
    </row>
    <row r="13" spans="2:11" x14ac:dyDescent="0.3">
      <c r="B13" s="48" t="s">
        <v>310</v>
      </c>
      <c r="C13" s="1" t="str">
        <f>VLOOKUP(B13,컬럼페이지!$B$15:$J$125,4,0)</f>
        <v>참여인원</v>
      </c>
      <c r="D13" s="1" t="str">
        <f>VLOOKUP(B13,컬럼페이지!$B$15:$J$125,5,0)</f>
        <v>GECPEOPLO</v>
      </c>
      <c r="E13" s="1" t="str">
        <f>VLOOKUP(B13,컬럼페이지!$B$15:$J$125,6,0)</f>
        <v>NUMBER</v>
      </c>
      <c r="F13" s="1">
        <f>VLOOKUP(B13,컬럼페이지!$B$15:$J$125,7,0)</f>
        <v>0</v>
      </c>
      <c r="G13" s="1"/>
      <c r="H13" s="1"/>
      <c r="I13" s="1"/>
      <c r="J13" s="60" t="str">
        <f>VLOOKUP(B13,컬럼페이지!$B$15:$J$125,8,0)</f>
        <v>숫자</v>
      </c>
      <c r="K13" s="61"/>
    </row>
    <row r="14" spans="2:11" x14ac:dyDescent="0.3">
      <c r="B14" s="48" t="s">
        <v>312</v>
      </c>
      <c r="C14" s="1" t="str">
        <f>VLOOKUP(B14,컬럼페이지!$B$15:$J$125,4,0)</f>
        <v>시작일자</v>
      </c>
      <c r="D14" s="1" t="str">
        <f>VLOOKUP(B14,컬럼페이지!$B$15:$J$125,5,0)</f>
        <v>GECSTARTDATE</v>
      </c>
      <c r="E14" s="1" t="str">
        <f>VLOOKUP(B14,컬럼페이지!$B$15:$J$125,6,0)</f>
        <v>DATE</v>
      </c>
      <c r="F14" s="1">
        <f>VLOOKUP(B14,컬럼페이지!$B$15:$J$125,7,0)</f>
        <v>0</v>
      </c>
      <c r="G14" s="1"/>
      <c r="H14" s="1"/>
      <c r="I14" s="1" t="s">
        <v>37</v>
      </c>
      <c r="J14" s="60" t="str">
        <f>VLOOKUP(B14,컬럼페이지!$B$15:$J$125,8,0)</f>
        <v>YYYY-MM-DD</v>
      </c>
      <c r="K14" s="61"/>
    </row>
    <row r="15" spans="2:11" x14ac:dyDescent="0.3">
      <c r="B15" s="48" t="s">
        <v>314</v>
      </c>
      <c r="C15" s="1" t="str">
        <f>VLOOKUP(B15,컬럼페이지!$B$15:$J$125,4,0)</f>
        <v>종료일자</v>
      </c>
      <c r="D15" s="1" t="str">
        <f>VLOOKUP(B15,컬럼페이지!$B$15:$J$125,5,0)</f>
        <v>GECENDDATE</v>
      </c>
      <c r="E15" s="1" t="str">
        <f>VLOOKUP(B15,컬럼페이지!$B$15:$J$125,6,0)</f>
        <v>DATE</v>
      </c>
      <c r="F15" s="1">
        <f>VLOOKUP(B15,컬럼페이지!$B$15:$J$125,7,0)</f>
        <v>0</v>
      </c>
      <c r="G15" s="1"/>
      <c r="H15" s="1"/>
      <c r="I15" s="1" t="s">
        <v>37</v>
      </c>
      <c r="J15" s="60" t="str">
        <f>VLOOKUP(B15,컬럼페이지!$B$15:$J$125,8,0)</f>
        <v>YYYY-MM-DD</v>
      </c>
      <c r="K15" s="61"/>
    </row>
    <row r="16" spans="2:11" x14ac:dyDescent="0.3">
      <c r="B16" s="48" t="s">
        <v>337</v>
      </c>
      <c r="C16" s="1" t="str">
        <f>VLOOKUP(B16,컬럼페이지!$B$15:$J$125,4,0)</f>
        <v>삭제여부</v>
      </c>
      <c r="D16" s="1" t="str">
        <f>VLOOKUP(B16,컬럼페이지!$B$15:$J$125,5,0)</f>
        <v>DELETEYN</v>
      </c>
      <c r="E16" s="1" t="str">
        <f>VLOOKUP(B16,컬럼페이지!$B$15:$J$125,6,0)</f>
        <v>VARCHAR2</v>
      </c>
      <c r="F16" s="1">
        <f>VLOOKUP(B16,컬럼페이지!$B$15:$J$125,7,0)</f>
        <v>1</v>
      </c>
      <c r="G16" s="1"/>
      <c r="H16" s="1"/>
      <c r="I16" s="1" t="s">
        <v>37</v>
      </c>
      <c r="J16" s="60" t="str">
        <f>VLOOKUP(B16,컬럼페이지!$B$15:$J$125,8,0)</f>
        <v>초기 Y(생성),N(삭제)로 생성</v>
      </c>
      <c r="K16" s="61"/>
    </row>
    <row r="17" spans="2:11" x14ac:dyDescent="0.3">
      <c r="B17" s="48" t="s">
        <v>316</v>
      </c>
      <c r="C17" s="1" t="str">
        <f>VLOOKUP(B17,컬럼페이지!$B$15:$J$125,4,0)</f>
        <v>등록일</v>
      </c>
      <c r="D17" s="1" t="str">
        <f>VLOOKUP(B17,컬럼페이지!$B$15:$J$125,5,0)</f>
        <v>INSERTDATE</v>
      </c>
      <c r="E17" s="1" t="str">
        <f>VLOOKUP(B17,컬럼페이지!$B$15:$J$125,6,0)</f>
        <v>DATE</v>
      </c>
      <c r="F17" s="1">
        <f>VLOOKUP(B17,컬럼페이지!$B$15:$J$125,7,0)</f>
        <v>0</v>
      </c>
      <c r="G17" s="1"/>
      <c r="H17" s="1"/>
      <c r="I17" s="1"/>
      <c r="J17" s="60" t="str">
        <f>VLOOKUP(B17,컬럼페이지!$B$15:$J$125,8,0)</f>
        <v>YYYY-MM-DD</v>
      </c>
      <c r="K17" s="61"/>
    </row>
    <row r="18" spans="2:11" x14ac:dyDescent="0.3">
      <c r="B18" s="48" t="s">
        <v>318</v>
      </c>
      <c r="C18" s="1" t="str">
        <f>VLOOKUP(B18,컬럼페이지!$B$15:$J$125,4,0)</f>
        <v>수정일</v>
      </c>
      <c r="D18" s="1" t="str">
        <f>VLOOKUP(B18,컬럼페이지!$B$15:$J$125,5,0)</f>
        <v>UPDATEDATE</v>
      </c>
      <c r="E18" s="1" t="str">
        <f>VLOOKUP(B18,컬럼페이지!$B$15:$J$125,6,0)</f>
        <v>DATE</v>
      </c>
      <c r="F18" s="1">
        <f>VLOOKUP(B18,컬럼페이지!$B$15:$J$125,7,0)</f>
        <v>0</v>
      </c>
      <c r="G18" s="1"/>
      <c r="H18" s="1"/>
      <c r="I18" s="1"/>
      <c r="J18" s="60" t="str">
        <f>VLOOKUP(B18,컬럼페이지!$B$15:$J$125,8,0)</f>
        <v>YYYY-MM-DD</v>
      </c>
      <c r="K18" s="61"/>
    </row>
    <row r="19" spans="2:11" x14ac:dyDescent="0.3">
      <c r="B19" s="48" t="s">
        <v>320</v>
      </c>
      <c r="C19" s="1" t="str">
        <f>VLOOKUP(B19,컬럼페이지!$B$15:$J$125,4,0)</f>
        <v>부서명</v>
      </c>
      <c r="D19" s="1" t="str">
        <f>VLOOKUP(B19,컬럼페이지!$B$15:$J$125,5,0)</f>
        <v>DEPT</v>
      </c>
      <c r="E19" s="1" t="str">
        <f>VLOOKUP(B19,컬럼페이지!$B$15:$J$125,6,0)</f>
        <v>VARCHAR2</v>
      </c>
      <c r="F19" s="1">
        <f>VLOOKUP(B19,컬럼페이지!$B$15:$J$125,7,0)</f>
        <v>50</v>
      </c>
      <c r="G19" s="1"/>
      <c r="H19" s="1"/>
      <c r="I19" s="1"/>
      <c r="J19" s="60" t="str">
        <f>VLOOKUP(B19,컬럼페이지!$B$15:$J$125,8,0)</f>
        <v>01:인사팀, 02:개발팀, 03:지원팀</v>
      </c>
      <c r="K19" s="61"/>
    </row>
    <row r="20" spans="2:11" x14ac:dyDescent="0.3">
      <c r="B20" s="48" t="s">
        <v>322</v>
      </c>
      <c r="C20" s="1" t="str">
        <f>VLOOKUP(B20,컬럼페이지!$B$15:$J$125,4,0)</f>
        <v>직급</v>
      </c>
      <c r="D20" s="1" t="str">
        <f>VLOOKUP(B20,컬럼페이지!$B$15:$J$125,5,0)</f>
        <v>TITLE</v>
      </c>
      <c r="E20" s="1" t="str">
        <f>VLOOKUP(B20,컬럼페이지!$B$15:$J$125,6,0)</f>
        <v>VARCHAR2</v>
      </c>
      <c r="F20" s="1">
        <f>VLOOKUP(B20,컬럼페이지!$B$15:$J$125,7,0)</f>
        <v>20</v>
      </c>
      <c r="G20" s="1"/>
      <c r="H20" s="1"/>
      <c r="I20" s="1"/>
      <c r="J20" s="60" t="str">
        <f>VLOOKUP(B20,컬럼페이지!$B$15:$J$125,8,0)</f>
        <v>01:사장, 02:이사, 03:부장, 04:과장, 05:대리, 06:사원</v>
      </c>
      <c r="K20" s="61"/>
    </row>
    <row r="21" spans="2:11" x14ac:dyDescent="0.3">
      <c r="B21" s="48" t="s">
        <v>324</v>
      </c>
      <c r="C21" s="1" t="str">
        <f>VLOOKUP(B21,컬럼페이지!$B$15:$J$125,4,0)</f>
        <v>사원번호</v>
      </c>
      <c r="D21" s="1" t="str">
        <f>VLOOKUP(B21,컬럼페이지!$B$15:$J$125,5,0)</f>
        <v>GENUM</v>
      </c>
      <c r="E21" s="1" t="str">
        <f>VLOOKUP(B21,컬럼페이지!$B$15:$J$125,6,0)</f>
        <v>VARCHAR2</v>
      </c>
      <c r="F21" s="1">
        <f>VLOOKUP(B21,컬럼페이지!$B$15:$J$125,7,0)</f>
        <v>20</v>
      </c>
      <c r="G21" s="1"/>
      <c r="H21" s="1"/>
      <c r="I21" s="1" t="s">
        <v>37</v>
      </c>
      <c r="J21" s="60" t="str">
        <f>VLOOKUP(B21,컬럼페이지!$B$15:$J$125,8,0)</f>
        <v>M+YYYYMMDD+001</v>
      </c>
      <c r="K21" s="61"/>
    </row>
    <row r="22" spans="2:11" x14ac:dyDescent="0.3">
      <c r="B22" s="48" t="s">
        <v>326</v>
      </c>
      <c r="C22" s="1" t="str">
        <f>VLOOKUP(B22,컬럼페이지!$B$15:$J$125,4,0)</f>
        <v>사원명</v>
      </c>
      <c r="D22" s="1" t="str">
        <f>VLOOKUP(B22,컬럼페이지!$B$15:$J$125,5,0)</f>
        <v>GENAME</v>
      </c>
      <c r="E22" s="1" t="str">
        <f>VLOOKUP(B22,컬럼페이지!$B$15:$J$125,6,0)</f>
        <v>VARCHAR2</v>
      </c>
      <c r="F22" s="1">
        <f>VLOOKUP(B22,컬럼페이지!$B$15:$J$125,7,0)</f>
        <v>200</v>
      </c>
      <c r="G22" s="1"/>
      <c r="H22" s="1"/>
      <c r="I22" s="1"/>
      <c r="J22" s="60" t="str">
        <f>VLOOKUP(B22,컬럼페이지!$B$15:$J$125,8,0)</f>
        <v>한글, 영문</v>
      </c>
      <c r="K22" s="61"/>
    </row>
    <row r="23" spans="2:11" ht="17.25" thickBot="1" x14ac:dyDescent="0.35">
      <c r="B23" s="50" t="s">
        <v>328</v>
      </c>
      <c r="C23" s="39" t="str">
        <f>VLOOKUP(B23,컬럼페이지!$B$15:$J$125,4,0)</f>
        <v>결재일</v>
      </c>
      <c r="D23" s="39" t="str">
        <f>VLOOKUP(B23,컬럼페이지!$B$15:$J$125,5,0)</f>
        <v>APPDATE</v>
      </c>
      <c r="E23" s="39" t="str">
        <f>VLOOKUP(B23,컬럼페이지!$B$15:$J$125,6,0)</f>
        <v>DATE</v>
      </c>
      <c r="F23" s="39">
        <f>VLOOKUP(B23,컬럼페이지!$B$15:$J$125,7,0)</f>
        <v>0</v>
      </c>
      <c r="G23" s="39"/>
      <c r="H23" s="39"/>
      <c r="I23" s="39" t="s">
        <v>37</v>
      </c>
      <c r="J23" s="68" t="str">
        <f>VLOOKUP(B23,컬럼페이지!$B$15:$J$125,8,0)</f>
        <v>YYYY-MM-DD</v>
      </c>
      <c r="K23" s="69"/>
    </row>
    <row r="24" spans="2:11" ht="17.25" thickBot="1" x14ac:dyDescent="0.35">
      <c r="B24" s="3"/>
      <c r="C24" s="3"/>
      <c r="D24" s="3"/>
      <c r="E24" s="3"/>
      <c r="F24" s="3"/>
      <c r="G24" s="3"/>
      <c r="H24" s="3"/>
      <c r="I24" s="3"/>
      <c r="J24" s="85"/>
      <c r="K24" s="85"/>
    </row>
    <row r="25" spans="2:11" x14ac:dyDescent="0.3">
      <c r="B25" s="105" t="s">
        <v>99</v>
      </c>
      <c r="C25" s="106"/>
      <c r="D25" s="106"/>
      <c r="E25" s="106"/>
      <c r="F25" s="106"/>
      <c r="G25" s="106"/>
      <c r="H25" s="106"/>
      <c r="I25" s="106"/>
      <c r="J25" s="106"/>
      <c r="K25" s="107"/>
    </row>
    <row r="26" spans="2:11" x14ac:dyDescent="0.3">
      <c r="B26" s="77" t="s">
        <v>428</v>
      </c>
      <c r="C26" s="78"/>
      <c r="D26" s="78"/>
      <c r="E26" s="78"/>
      <c r="F26" s="78"/>
      <c r="G26" s="78"/>
      <c r="H26" s="78"/>
      <c r="I26" s="78"/>
      <c r="J26" s="78"/>
      <c r="K26" s="79"/>
    </row>
    <row r="27" spans="2:11" x14ac:dyDescent="0.3">
      <c r="B27" s="77"/>
      <c r="C27" s="78"/>
      <c r="D27" s="78"/>
      <c r="E27" s="78"/>
      <c r="F27" s="78"/>
      <c r="G27" s="78"/>
      <c r="H27" s="78"/>
      <c r="I27" s="78"/>
      <c r="J27" s="78"/>
      <c r="K27" s="79"/>
    </row>
    <row r="28" spans="2:11" x14ac:dyDescent="0.3">
      <c r="B28" s="77"/>
      <c r="C28" s="78"/>
      <c r="D28" s="78"/>
      <c r="E28" s="78"/>
      <c r="F28" s="78"/>
      <c r="G28" s="78"/>
      <c r="H28" s="78"/>
      <c r="I28" s="78"/>
      <c r="J28" s="78"/>
      <c r="K28" s="79"/>
    </row>
    <row r="29" spans="2:11" x14ac:dyDescent="0.3">
      <c r="B29" s="77"/>
      <c r="C29" s="78"/>
      <c r="D29" s="78"/>
      <c r="E29" s="78"/>
      <c r="F29" s="78"/>
      <c r="G29" s="78"/>
      <c r="H29" s="78"/>
      <c r="I29" s="78"/>
      <c r="J29" s="78"/>
      <c r="K29" s="79"/>
    </row>
    <row r="30" spans="2:11" ht="17.25" thickBot="1" x14ac:dyDescent="0.35">
      <c r="B30" s="80"/>
      <c r="C30" s="81"/>
      <c r="D30" s="81"/>
      <c r="E30" s="81"/>
      <c r="F30" s="81"/>
      <c r="G30" s="81"/>
      <c r="H30" s="81"/>
      <c r="I30" s="81"/>
      <c r="J30" s="81"/>
      <c r="K30" s="82"/>
    </row>
    <row r="31" spans="2:11" x14ac:dyDescent="0.3">
      <c r="B31" s="3"/>
      <c r="C31" s="3"/>
      <c r="D31" s="3"/>
      <c r="E31" s="3"/>
      <c r="F31" s="3"/>
      <c r="G31" s="3"/>
      <c r="H31" s="3"/>
      <c r="I31" s="3"/>
      <c r="J31" s="85"/>
      <c r="K31" s="85"/>
    </row>
    <row r="32" spans="2:11" x14ac:dyDescent="0.3">
      <c r="B32" s="3"/>
      <c r="C32" s="3"/>
      <c r="D32" s="3"/>
      <c r="E32" s="3"/>
      <c r="F32" s="3"/>
      <c r="G32" s="3"/>
      <c r="H32" s="3"/>
      <c r="I32" s="3"/>
      <c r="J32" s="85"/>
      <c r="K32" s="85"/>
    </row>
    <row r="33" spans="2:11" x14ac:dyDescent="0.3">
      <c r="B33" s="3"/>
      <c r="C33" s="3"/>
      <c r="D33" s="3"/>
      <c r="E33" s="3"/>
      <c r="F33" s="3"/>
      <c r="G33" s="3"/>
      <c r="H33" s="3"/>
      <c r="I33" s="3"/>
      <c r="J33" s="85"/>
      <c r="K33" s="85"/>
    </row>
  </sheetData>
  <mergeCells count="37">
    <mergeCell ref="J32:K32"/>
    <mergeCell ref="J33:K33"/>
    <mergeCell ref="J31:K31"/>
    <mergeCell ref="B26:K26"/>
    <mergeCell ref="B27:K27"/>
    <mergeCell ref="B28:K28"/>
    <mergeCell ref="B29:K29"/>
    <mergeCell ref="B30:K30"/>
    <mergeCell ref="J9:K9"/>
    <mergeCell ref="J10:K10"/>
    <mergeCell ref="J11:K11"/>
    <mergeCell ref="J12:K12"/>
    <mergeCell ref="J14:K14"/>
    <mergeCell ref="J13:K13"/>
    <mergeCell ref="B6:C6"/>
    <mergeCell ref="D6:I6"/>
    <mergeCell ref="B7:C7"/>
    <mergeCell ref="D7:I7"/>
    <mergeCell ref="B8:C8"/>
    <mergeCell ref="D8:K8"/>
    <mergeCell ref="B3:K3"/>
    <mergeCell ref="B4:C4"/>
    <mergeCell ref="D4:I4"/>
    <mergeCell ref="J4:K4"/>
    <mergeCell ref="B5:C5"/>
    <mergeCell ref="D5:I5"/>
    <mergeCell ref="J16:K16"/>
    <mergeCell ref="J17:K17"/>
    <mergeCell ref="J18:K18"/>
    <mergeCell ref="J19:K19"/>
    <mergeCell ref="J15:K15"/>
    <mergeCell ref="B25:K25"/>
    <mergeCell ref="J20:K20"/>
    <mergeCell ref="J21:K21"/>
    <mergeCell ref="J22:K22"/>
    <mergeCell ref="J23:K23"/>
    <mergeCell ref="J24:K24"/>
  </mergeCells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1A6C7-E65B-46C0-B8D5-FECA97B28F4E}">
  <dimension ref="B1:P125"/>
  <sheetViews>
    <sheetView zoomScale="70" zoomScaleNormal="70" workbookViewId="0">
      <selection activeCell="I112" sqref="I112:J112"/>
    </sheetView>
  </sheetViews>
  <sheetFormatPr defaultRowHeight="16.5" x14ac:dyDescent="0.3"/>
  <cols>
    <col min="1" max="1" width="9" style="3"/>
    <col min="2" max="2" width="11.625" style="3" bestFit="1" customWidth="1"/>
    <col min="3" max="4" width="14.25" style="17" bestFit="1" customWidth="1"/>
    <col min="5" max="5" width="15.125" style="3" bestFit="1" customWidth="1"/>
    <col min="6" max="6" width="16.375" style="3" bestFit="1" customWidth="1"/>
    <col min="7" max="7" width="15.25" style="3" bestFit="1" customWidth="1"/>
    <col min="8" max="8" width="6.75" style="3" bestFit="1" customWidth="1"/>
    <col min="9" max="9" width="39.375" style="3" customWidth="1"/>
    <col min="10" max="11" width="5.25" style="3" customWidth="1"/>
    <col min="12" max="12" width="9" style="3"/>
    <col min="13" max="13" width="14.625" style="3" bestFit="1" customWidth="1"/>
    <col min="14" max="14" width="25.125" style="17" bestFit="1" customWidth="1"/>
    <col min="15" max="15" width="24.5" style="3" bestFit="1" customWidth="1"/>
    <col min="16" max="16384" width="9" style="3"/>
  </cols>
  <sheetData>
    <row r="1" spans="2:16" ht="17.25" thickBot="1" x14ac:dyDescent="0.35"/>
    <row r="2" spans="2:16" ht="27" thickBot="1" x14ac:dyDescent="0.35">
      <c r="M2" s="116" t="s">
        <v>187</v>
      </c>
      <c r="N2" s="117"/>
      <c r="O2" s="118"/>
    </row>
    <row r="3" spans="2:16" ht="21" thickTop="1" x14ac:dyDescent="0.3">
      <c r="M3" s="43" t="s">
        <v>185</v>
      </c>
      <c r="N3" s="41" t="s">
        <v>4</v>
      </c>
      <c r="O3" s="42" t="s">
        <v>339</v>
      </c>
      <c r="P3" s="53"/>
    </row>
    <row r="4" spans="2:16" x14ac:dyDescent="0.3">
      <c r="M4" s="28" t="s">
        <v>175</v>
      </c>
      <c r="N4" s="4" t="s">
        <v>49</v>
      </c>
      <c r="O4" s="4">
        <f>COUNTIF(C:C,M4)</f>
        <v>24</v>
      </c>
    </row>
    <row r="5" spans="2:16" x14ac:dyDescent="0.3">
      <c r="M5" s="29" t="s">
        <v>176</v>
      </c>
      <c r="N5" s="5" t="s">
        <v>184</v>
      </c>
      <c r="O5" s="5">
        <f t="shared" ref="O5:O12" si="0">COUNTIF(C:C,M5)</f>
        <v>9</v>
      </c>
    </row>
    <row r="6" spans="2:16" x14ac:dyDescent="0.3">
      <c r="M6" s="30" t="s">
        <v>177</v>
      </c>
      <c r="N6" s="25" t="s">
        <v>111</v>
      </c>
      <c r="O6" s="25">
        <f t="shared" si="0"/>
        <v>11</v>
      </c>
    </row>
    <row r="7" spans="2:16" x14ac:dyDescent="0.3">
      <c r="M7" s="31" t="s">
        <v>178</v>
      </c>
      <c r="N7" s="26" t="s">
        <v>120</v>
      </c>
      <c r="O7" s="26">
        <f t="shared" si="0"/>
        <v>11</v>
      </c>
    </row>
    <row r="8" spans="2:16" x14ac:dyDescent="0.3">
      <c r="M8" s="32" t="s">
        <v>179</v>
      </c>
      <c r="N8" s="27" t="s">
        <v>127</v>
      </c>
      <c r="O8" s="27">
        <f t="shared" si="0"/>
        <v>15</v>
      </c>
    </row>
    <row r="9" spans="2:16" x14ac:dyDescent="0.3">
      <c r="M9" s="33" t="s">
        <v>180</v>
      </c>
      <c r="N9" s="54" t="s">
        <v>133</v>
      </c>
      <c r="O9" s="54">
        <f t="shared" si="0"/>
        <v>15</v>
      </c>
    </row>
    <row r="10" spans="2:16" x14ac:dyDescent="0.3">
      <c r="M10" s="34" t="s">
        <v>181</v>
      </c>
      <c r="N10" s="55" t="s">
        <v>140</v>
      </c>
      <c r="O10" s="55">
        <f t="shared" si="0"/>
        <v>12</v>
      </c>
    </row>
    <row r="11" spans="2:16" x14ac:dyDescent="0.3">
      <c r="M11" s="35" t="s">
        <v>182</v>
      </c>
      <c r="N11" s="56" t="s">
        <v>174</v>
      </c>
      <c r="O11" s="56">
        <f t="shared" si="0"/>
        <v>14</v>
      </c>
    </row>
    <row r="12" spans="2:16" ht="17.25" thickBot="1" x14ac:dyDescent="0.35">
      <c r="M12" s="47" t="s">
        <v>183</v>
      </c>
      <c r="N12" s="39" t="s">
        <v>186</v>
      </c>
      <c r="O12" s="39">
        <f t="shared" si="0"/>
        <v>0</v>
      </c>
    </row>
    <row r="13" spans="2:16" ht="27" thickBot="1" x14ac:dyDescent="0.35">
      <c r="B13" s="111" t="s">
        <v>286</v>
      </c>
      <c r="C13" s="112"/>
      <c r="D13" s="112"/>
      <c r="E13" s="112"/>
      <c r="F13" s="112"/>
      <c r="G13" s="112"/>
      <c r="H13" s="112"/>
      <c r="I13" s="112"/>
      <c r="J13" s="113"/>
    </row>
    <row r="14" spans="2:16" ht="21" thickTop="1" x14ac:dyDescent="0.3">
      <c r="B14" s="44" t="s">
        <v>197</v>
      </c>
      <c r="C14" s="40" t="s">
        <v>188</v>
      </c>
      <c r="D14" s="40" t="s">
        <v>187</v>
      </c>
      <c r="E14" s="41" t="s">
        <v>11</v>
      </c>
      <c r="F14" s="41" t="s">
        <v>12</v>
      </c>
      <c r="G14" s="41" t="s">
        <v>13</v>
      </c>
      <c r="H14" s="41" t="s">
        <v>14</v>
      </c>
      <c r="I14" s="109" t="s">
        <v>17</v>
      </c>
      <c r="J14" s="110"/>
    </row>
    <row r="15" spans="2:16" x14ac:dyDescent="0.3">
      <c r="B15" s="28" t="s">
        <v>198</v>
      </c>
      <c r="C15" s="15" t="s">
        <v>175</v>
      </c>
      <c r="D15" s="15" t="s">
        <v>175</v>
      </c>
      <c r="E15" s="1" t="s">
        <v>52</v>
      </c>
      <c r="F15" s="1" t="s">
        <v>66</v>
      </c>
      <c r="G15" s="1" t="s">
        <v>21</v>
      </c>
      <c r="H15" s="1">
        <v>20</v>
      </c>
      <c r="I15" s="60" t="s">
        <v>434</v>
      </c>
      <c r="J15" s="61"/>
    </row>
    <row r="16" spans="2:16" x14ac:dyDescent="0.3">
      <c r="B16" s="28" t="s">
        <v>348</v>
      </c>
      <c r="C16" s="15" t="s">
        <v>175</v>
      </c>
      <c r="D16" s="15" t="s">
        <v>175</v>
      </c>
      <c r="E16" s="1" t="s">
        <v>119</v>
      </c>
      <c r="F16" s="1" t="s">
        <v>67</v>
      </c>
      <c r="G16" s="1" t="s">
        <v>21</v>
      </c>
      <c r="H16" s="1">
        <v>200</v>
      </c>
      <c r="I16" s="60" t="s">
        <v>63</v>
      </c>
      <c r="J16" s="61"/>
    </row>
    <row r="17" spans="2:10" x14ac:dyDescent="0.3">
      <c r="B17" s="28" t="s">
        <v>349</v>
      </c>
      <c r="C17" s="15" t="s">
        <v>175</v>
      </c>
      <c r="D17" s="15" t="s">
        <v>175</v>
      </c>
      <c r="E17" s="1" t="s">
        <v>51</v>
      </c>
      <c r="F17" s="1" t="s">
        <v>68</v>
      </c>
      <c r="G17" s="1" t="s">
        <v>21</v>
      </c>
      <c r="H17" s="1">
        <v>200</v>
      </c>
      <c r="I17" s="60" t="s">
        <v>64</v>
      </c>
      <c r="J17" s="61"/>
    </row>
    <row r="18" spans="2:10" x14ac:dyDescent="0.3">
      <c r="B18" s="28" t="s">
        <v>350</v>
      </c>
      <c r="C18" s="15" t="s">
        <v>175</v>
      </c>
      <c r="D18" s="15" t="s">
        <v>175</v>
      </c>
      <c r="E18" s="1" t="s">
        <v>54</v>
      </c>
      <c r="F18" s="1" t="s">
        <v>69</v>
      </c>
      <c r="G18" s="1" t="s">
        <v>21</v>
      </c>
      <c r="H18" s="1">
        <v>300</v>
      </c>
      <c r="I18" s="60" t="s">
        <v>65</v>
      </c>
      <c r="J18" s="61"/>
    </row>
    <row r="19" spans="2:10" x14ac:dyDescent="0.3">
      <c r="B19" s="28" t="s">
        <v>351</v>
      </c>
      <c r="C19" s="15" t="s">
        <v>175</v>
      </c>
      <c r="D19" s="15" t="s">
        <v>175</v>
      </c>
      <c r="E19" s="1" t="s">
        <v>24</v>
      </c>
      <c r="F19" s="1" t="s">
        <v>70</v>
      </c>
      <c r="G19" s="1" t="s">
        <v>21</v>
      </c>
      <c r="H19" s="1">
        <v>1</v>
      </c>
      <c r="I19" s="60" t="s">
        <v>38</v>
      </c>
      <c r="J19" s="61"/>
    </row>
    <row r="20" spans="2:10" x14ac:dyDescent="0.3">
      <c r="B20" s="28" t="s">
        <v>352</v>
      </c>
      <c r="C20" s="15" t="s">
        <v>175</v>
      </c>
      <c r="D20" s="15" t="s">
        <v>175</v>
      </c>
      <c r="E20" s="1" t="s">
        <v>41</v>
      </c>
      <c r="F20" s="1" t="s">
        <v>71</v>
      </c>
      <c r="G20" s="1" t="s">
        <v>21</v>
      </c>
      <c r="H20" s="1">
        <v>10</v>
      </c>
      <c r="I20" s="60" t="s">
        <v>44</v>
      </c>
      <c r="J20" s="61"/>
    </row>
    <row r="21" spans="2:10" x14ac:dyDescent="0.3">
      <c r="B21" s="28" t="s">
        <v>353</v>
      </c>
      <c r="C21" s="15" t="s">
        <v>175</v>
      </c>
      <c r="D21" s="15" t="s">
        <v>175</v>
      </c>
      <c r="E21" s="1" t="s">
        <v>25</v>
      </c>
      <c r="F21" s="1" t="s">
        <v>72</v>
      </c>
      <c r="G21" s="1" t="s">
        <v>21</v>
      </c>
      <c r="H21" s="1">
        <v>16</v>
      </c>
      <c r="I21" s="60" t="s">
        <v>40</v>
      </c>
      <c r="J21" s="61"/>
    </row>
    <row r="22" spans="2:10" x14ac:dyDescent="0.3">
      <c r="B22" s="28" t="s">
        <v>354</v>
      </c>
      <c r="C22" s="15" t="s">
        <v>175</v>
      </c>
      <c r="D22" s="15" t="s">
        <v>175</v>
      </c>
      <c r="E22" s="1" t="s">
        <v>26</v>
      </c>
      <c r="F22" s="1" t="s">
        <v>73</v>
      </c>
      <c r="G22" s="1" t="s">
        <v>21</v>
      </c>
      <c r="H22" s="1">
        <v>300</v>
      </c>
      <c r="I22" s="114" t="s">
        <v>43</v>
      </c>
      <c r="J22" s="115"/>
    </row>
    <row r="23" spans="2:10" x14ac:dyDescent="0.3">
      <c r="B23" s="28" t="s">
        <v>355</v>
      </c>
      <c r="C23" s="15" t="s">
        <v>175</v>
      </c>
      <c r="D23" s="15" t="s">
        <v>175</v>
      </c>
      <c r="E23" s="1" t="s">
        <v>27</v>
      </c>
      <c r="F23" s="1" t="s">
        <v>74</v>
      </c>
      <c r="G23" s="1" t="s">
        <v>21</v>
      </c>
      <c r="H23" s="1">
        <v>6</v>
      </c>
      <c r="I23" s="60" t="s">
        <v>45</v>
      </c>
      <c r="J23" s="61"/>
    </row>
    <row r="24" spans="2:10" x14ac:dyDescent="0.3">
      <c r="B24" s="28" t="s">
        <v>356</v>
      </c>
      <c r="C24" s="15" t="s">
        <v>175</v>
      </c>
      <c r="D24" s="15" t="s">
        <v>175</v>
      </c>
      <c r="E24" s="1" t="s">
        <v>28</v>
      </c>
      <c r="F24" s="1" t="s">
        <v>75</v>
      </c>
      <c r="G24" s="1" t="s">
        <v>21</v>
      </c>
      <c r="H24" s="1">
        <v>500</v>
      </c>
      <c r="I24" s="60" t="s">
        <v>86</v>
      </c>
      <c r="J24" s="61"/>
    </row>
    <row r="25" spans="2:10" x14ac:dyDescent="0.3">
      <c r="B25" s="28" t="s">
        <v>357</v>
      </c>
      <c r="C25" s="15" t="s">
        <v>175</v>
      </c>
      <c r="D25" s="15" t="s">
        <v>175</v>
      </c>
      <c r="E25" s="1" t="s">
        <v>29</v>
      </c>
      <c r="F25" s="1" t="s">
        <v>76</v>
      </c>
      <c r="G25" s="1" t="s">
        <v>21</v>
      </c>
      <c r="H25" s="1">
        <v>500</v>
      </c>
      <c r="I25" s="60" t="s">
        <v>87</v>
      </c>
      <c r="J25" s="61"/>
    </row>
    <row r="26" spans="2:10" x14ac:dyDescent="0.3">
      <c r="B26" s="28" t="s">
        <v>358</v>
      </c>
      <c r="C26" s="15" t="s">
        <v>175</v>
      </c>
      <c r="D26" s="15" t="s">
        <v>175</v>
      </c>
      <c r="E26" s="1" t="s">
        <v>30</v>
      </c>
      <c r="F26" s="1" t="s">
        <v>78</v>
      </c>
      <c r="G26" s="1" t="s">
        <v>21</v>
      </c>
      <c r="H26" s="1">
        <v>500</v>
      </c>
      <c r="I26" s="60" t="s">
        <v>87</v>
      </c>
      <c r="J26" s="61"/>
    </row>
    <row r="27" spans="2:10" x14ac:dyDescent="0.3">
      <c r="B27" s="28" t="s">
        <v>359</v>
      </c>
      <c r="C27" s="15" t="s">
        <v>175</v>
      </c>
      <c r="D27" s="15" t="s">
        <v>175</v>
      </c>
      <c r="E27" s="1" t="s">
        <v>31</v>
      </c>
      <c r="F27" s="1" t="s">
        <v>77</v>
      </c>
      <c r="G27" s="1" t="s">
        <v>21</v>
      </c>
      <c r="H27" s="1">
        <v>300</v>
      </c>
      <c r="I27" s="60" t="s">
        <v>189</v>
      </c>
      <c r="J27" s="61"/>
    </row>
    <row r="28" spans="2:10" x14ac:dyDescent="0.3">
      <c r="B28" s="28" t="s">
        <v>360</v>
      </c>
      <c r="C28" s="15" t="s">
        <v>175</v>
      </c>
      <c r="D28" s="15" t="s">
        <v>175</v>
      </c>
      <c r="E28" s="1" t="s">
        <v>32</v>
      </c>
      <c r="F28" s="1" t="s">
        <v>79</v>
      </c>
      <c r="G28" s="1" t="s">
        <v>21</v>
      </c>
      <c r="H28" s="1">
        <v>300</v>
      </c>
      <c r="I28" s="60" t="s">
        <v>46</v>
      </c>
      <c r="J28" s="61"/>
    </row>
    <row r="29" spans="2:10" x14ac:dyDescent="0.3">
      <c r="B29" s="28" t="s">
        <v>361</v>
      </c>
      <c r="C29" s="15" t="s">
        <v>175</v>
      </c>
      <c r="D29" s="15" t="s">
        <v>175</v>
      </c>
      <c r="E29" s="1" t="s">
        <v>61</v>
      </c>
      <c r="F29" s="1" t="s">
        <v>82</v>
      </c>
      <c r="G29" s="1" t="s">
        <v>22</v>
      </c>
      <c r="H29" s="1"/>
      <c r="I29" s="60" t="s">
        <v>44</v>
      </c>
      <c r="J29" s="61"/>
    </row>
    <row r="30" spans="2:10" x14ac:dyDescent="0.3">
      <c r="B30" s="28" t="s">
        <v>362</v>
      </c>
      <c r="C30" s="15" t="s">
        <v>175</v>
      </c>
      <c r="D30" s="15" t="s">
        <v>175</v>
      </c>
      <c r="E30" s="1" t="s">
        <v>33</v>
      </c>
      <c r="F30" s="1" t="s">
        <v>34</v>
      </c>
      <c r="G30" s="1" t="s">
        <v>21</v>
      </c>
      <c r="H30" s="1">
        <v>1</v>
      </c>
      <c r="I30" s="60" t="s">
        <v>190</v>
      </c>
      <c r="J30" s="61"/>
    </row>
    <row r="31" spans="2:10" x14ac:dyDescent="0.3">
      <c r="B31" s="28" t="s">
        <v>363</v>
      </c>
      <c r="C31" s="15" t="s">
        <v>175</v>
      </c>
      <c r="D31" s="15" t="s">
        <v>175</v>
      </c>
      <c r="E31" s="1" t="s">
        <v>118</v>
      </c>
      <c r="F31" s="1" t="s">
        <v>35</v>
      </c>
      <c r="G31" s="1" t="s">
        <v>22</v>
      </c>
      <c r="H31" s="1"/>
      <c r="I31" s="60" t="s">
        <v>44</v>
      </c>
      <c r="J31" s="61"/>
    </row>
    <row r="32" spans="2:10" x14ac:dyDescent="0.3">
      <c r="B32" s="28" t="s">
        <v>364</v>
      </c>
      <c r="C32" s="15" t="s">
        <v>175</v>
      </c>
      <c r="D32" s="15" t="s">
        <v>175</v>
      </c>
      <c r="E32" s="1" t="s">
        <v>42</v>
      </c>
      <c r="F32" s="1" t="s">
        <v>36</v>
      </c>
      <c r="G32" s="1" t="s">
        <v>22</v>
      </c>
      <c r="H32" s="1"/>
      <c r="I32" s="60" t="s">
        <v>44</v>
      </c>
      <c r="J32" s="61"/>
    </row>
    <row r="33" spans="2:10" x14ac:dyDescent="0.3">
      <c r="B33" s="28" t="s">
        <v>365</v>
      </c>
      <c r="C33" s="15" t="s">
        <v>175</v>
      </c>
      <c r="D33" s="15" t="s">
        <v>175</v>
      </c>
      <c r="E33" s="1" t="s">
        <v>56</v>
      </c>
      <c r="F33" s="1" t="s">
        <v>84</v>
      </c>
      <c r="G33" s="1" t="s">
        <v>21</v>
      </c>
      <c r="H33" s="1">
        <v>50</v>
      </c>
      <c r="I33" s="60" t="s">
        <v>88</v>
      </c>
      <c r="J33" s="61"/>
    </row>
    <row r="34" spans="2:10" x14ac:dyDescent="0.3">
      <c r="B34" s="28" t="s">
        <v>366</v>
      </c>
      <c r="C34" s="15" t="s">
        <v>175</v>
      </c>
      <c r="D34" s="15" t="s">
        <v>175</v>
      </c>
      <c r="E34" s="1" t="s">
        <v>58</v>
      </c>
      <c r="F34" s="1" t="s">
        <v>173</v>
      </c>
      <c r="G34" s="1" t="s">
        <v>21</v>
      </c>
      <c r="H34" s="1">
        <v>20</v>
      </c>
      <c r="I34" s="60" t="s">
        <v>89</v>
      </c>
      <c r="J34" s="61"/>
    </row>
    <row r="35" spans="2:10" x14ac:dyDescent="0.3">
      <c r="B35" s="28" t="s">
        <v>367</v>
      </c>
      <c r="C35" s="15" t="s">
        <v>175</v>
      </c>
      <c r="D35" s="15" t="s">
        <v>175</v>
      </c>
      <c r="E35" s="1" t="s">
        <v>55</v>
      </c>
      <c r="F35" s="1" t="s">
        <v>81</v>
      </c>
      <c r="G35" s="1" t="s">
        <v>21</v>
      </c>
      <c r="H35" s="1">
        <v>20</v>
      </c>
      <c r="I35" s="60" t="s">
        <v>89</v>
      </c>
      <c r="J35" s="61"/>
    </row>
    <row r="36" spans="2:10" x14ac:dyDescent="0.3">
      <c r="B36" s="28" t="s">
        <v>368</v>
      </c>
      <c r="C36" s="15" t="s">
        <v>175</v>
      </c>
      <c r="D36" s="15" t="s">
        <v>175</v>
      </c>
      <c r="E36" s="1" t="s">
        <v>57</v>
      </c>
      <c r="F36" s="1" t="s">
        <v>83</v>
      </c>
      <c r="G36" s="1" t="s">
        <v>21</v>
      </c>
      <c r="H36" s="1">
        <v>1</v>
      </c>
      <c r="I36" s="60" t="s">
        <v>95</v>
      </c>
      <c r="J36" s="61"/>
    </row>
    <row r="37" spans="2:10" x14ac:dyDescent="0.3">
      <c r="B37" s="28" t="s">
        <v>369</v>
      </c>
      <c r="C37" s="15" t="s">
        <v>175</v>
      </c>
      <c r="D37" s="15" t="s">
        <v>175</v>
      </c>
      <c r="E37" s="1" t="s">
        <v>59</v>
      </c>
      <c r="F37" s="1" t="s">
        <v>80</v>
      </c>
      <c r="G37" s="1" t="s">
        <v>47</v>
      </c>
      <c r="H37" s="1">
        <v>38</v>
      </c>
      <c r="I37" s="60" t="s">
        <v>90</v>
      </c>
      <c r="J37" s="61"/>
    </row>
    <row r="38" spans="2:10" x14ac:dyDescent="0.3">
      <c r="B38" s="28" t="s">
        <v>370</v>
      </c>
      <c r="C38" s="15" t="s">
        <v>175</v>
      </c>
      <c r="D38" s="15" t="s">
        <v>175</v>
      </c>
      <c r="E38" s="1" t="s">
        <v>60</v>
      </c>
      <c r="F38" s="1" t="s">
        <v>85</v>
      </c>
      <c r="G38" s="1" t="s">
        <v>47</v>
      </c>
      <c r="H38" s="1"/>
      <c r="I38" s="60" t="s">
        <v>90</v>
      </c>
      <c r="J38" s="61"/>
    </row>
    <row r="39" spans="2:10" x14ac:dyDescent="0.3">
      <c r="B39" s="29" t="s">
        <v>222</v>
      </c>
      <c r="C39" s="16" t="s">
        <v>176</v>
      </c>
      <c r="D39" s="16" t="s">
        <v>176</v>
      </c>
      <c r="E39" s="1" t="s">
        <v>101</v>
      </c>
      <c r="F39" s="1" t="s">
        <v>106</v>
      </c>
      <c r="G39" s="1" t="s">
        <v>21</v>
      </c>
      <c r="H39" s="1">
        <v>20</v>
      </c>
      <c r="I39" s="60" t="s">
        <v>434</v>
      </c>
      <c r="J39" s="61"/>
    </row>
    <row r="40" spans="2:10" x14ac:dyDescent="0.3">
      <c r="B40" s="29" t="s">
        <v>371</v>
      </c>
      <c r="C40" s="16" t="s">
        <v>176</v>
      </c>
      <c r="D40" s="16" t="s">
        <v>176</v>
      </c>
      <c r="E40" s="1" t="s">
        <v>102</v>
      </c>
      <c r="F40" s="1" t="s">
        <v>107</v>
      </c>
      <c r="G40" s="1" t="s">
        <v>21</v>
      </c>
      <c r="H40" s="1">
        <v>200</v>
      </c>
      <c r="I40" s="60" t="s">
        <v>192</v>
      </c>
      <c r="J40" s="61"/>
    </row>
    <row r="41" spans="2:10" x14ac:dyDescent="0.3">
      <c r="B41" s="29" t="s">
        <v>372</v>
      </c>
      <c r="C41" s="16" t="s">
        <v>176</v>
      </c>
      <c r="D41" s="15" t="s">
        <v>175</v>
      </c>
      <c r="E41" s="1" t="s">
        <v>119</v>
      </c>
      <c r="F41" s="1" t="s">
        <v>67</v>
      </c>
      <c r="G41" s="1" t="s">
        <v>21</v>
      </c>
      <c r="H41" s="1">
        <v>200</v>
      </c>
      <c r="I41" s="60" t="s">
        <v>63</v>
      </c>
      <c r="J41" s="61"/>
    </row>
    <row r="42" spans="2:10" x14ac:dyDescent="0.3">
      <c r="B42" s="29" t="s">
        <v>373</v>
      </c>
      <c r="C42" s="16" t="s">
        <v>176</v>
      </c>
      <c r="D42" s="16" t="s">
        <v>176</v>
      </c>
      <c r="E42" s="1" t="s">
        <v>103</v>
      </c>
      <c r="F42" s="1" t="s">
        <v>108</v>
      </c>
      <c r="G42" s="1" t="s">
        <v>21</v>
      </c>
      <c r="H42" s="1">
        <v>2000</v>
      </c>
      <c r="I42" s="60" t="s">
        <v>196</v>
      </c>
      <c r="J42" s="61"/>
    </row>
    <row r="43" spans="2:10" x14ac:dyDescent="0.3">
      <c r="B43" s="29" t="s">
        <v>374</v>
      </c>
      <c r="C43" s="16" t="s">
        <v>176</v>
      </c>
      <c r="D43" s="16" t="s">
        <v>176</v>
      </c>
      <c r="E43" s="1" t="s">
        <v>104</v>
      </c>
      <c r="F43" s="1" t="s">
        <v>110</v>
      </c>
      <c r="G43" s="1" t="s">
        <v>47</v>
      </c>
      <c r="H43" s="1"/>
      <c r="I43" s="60" t="s">
        <v>90</v>
      </c>
      <c r="J43" s="61"/>
    </row>
    <row r="44" spans="2:10" x14ac:dyDescent="0.3">
      <c r="B44" s="29" t="s">
        <v>375</v>
      </c>
      <c r="C44" s="16" t="s">
        <v>176</v>
      </c>
      <c r="D44" s="16" t="s">
        <v>176</v>
      </c>
      <c r="E44" s="1" t="s">
        <v>105</v>
      </c>
      <c r="F44" s="1" t="s">
        <v>109</v>
      </c>
      <c r="G44" s="1" t="s">
        <v>21</v>
      </c>
      <c r="H44" s="1">
        <v>300</v>
      </c>
      <c r="I44" s="60" t="s">
        <v>287</v>
      </c>
      <c r="J44" s="61"/>
    </row>
    <row r="45" spans="2:10" x14ac:dyDescent="0.3">
      <c r="B45" s="29" t="s">
        <v>376</v>
      </c>
      <c r="C45" s="16" t="s">
        <v>176</v>
      </c>
      <c r="D45" s="16" t="s">
        <v>176</v>
      </c>
      <c r="E45" s="1" t="s">
        <v>33</v>
      </c>
      <c r="F45" s="1" t="s">
        <v>34</v>
      </c>
      <c r="G45" s="1" t="s">
        <v>21</v>
      </c>
      <c r="H45" s="1">
        <v>1</v>
      </c>
      <c r="I45" s="60" t="s">
        <v>190</v>
      </c>
      <c r="J45" s="61"/>
    </row>
    <row r="46" spans="2:10" x14ac:dyDescent="0.3">
      <c r="B46" s="29" t="s">
        <v>377</v>
      </c>
      <c r="C46" s="16" t="s">
        <v>176</v>
      </c>
      <c r="D46" s="16" t="s">
        <v>176</v>
      </c>
      <c r="E46" s="1" t="s">
        <v>118</v>
      </c>
      <c r="F46" s="1" t="s">
        <v>35</v>
      </c>
      <c r="G46" s="1" t="s">
        <v>22</v>
      </c>
      <c r="H46" s="1"/>
      <c r="I46" s="60" t="s">
        <v>44</v>
      </c>
      <c r="J46" s="61"/>
    </row>
    <row r="47" spans="2:10" x14ac:dyDescent="0.3">
      <c r="B47" s="29" t="s">
        <v>378</v>
      </c>
      <c r="C47" s="16" t="s">
        <v>176</v>
      </c>
      <c r="D47" s="16" t="s">
        <v>176</v>
      </c>
      <c r="E47" s="1" t="s">
        <v>42</v>
      </c>
      <c r="F47" s="1" t="s">
        <v>36</v>
      </c>
      <c r="G47" s="1" t="s">
        <v>22</v>
      </c>
      <c r="H47" s="1"/>
      <c r="I47" s="60" t="s">
        <v>44</v>
      </c>
      <c r="J47" s="61"/>
    </row>
    <row r="48" spans="2:10" x14ac:dyDescent="0.3">
      <c r="B48" s="30" t="s">
        <v>231</v>
      </c>
      <c r="C48" s="24" t="s">
        <v>177</v>
      </c>
      <c r="D48" s="24" t="s">
        <v>177</v>
      </c>
      <c r="E48" s="1" t="s">
        <v>112</v>
      </c>
      <c r="F48" s="1" t="s">
        <v>162</v>
      </c>
      <c r="G48" s="1" t="s">
        <v>21</v>
      </c>
      <c r="H48" s="1">
        <v>20</v>
      </c>
      <c r="I48" s="60" t="s">
        <v>434</v>
      </c>
      <c r="J48" s="61"/>
    </row>
    <row r="49" spans="2:10" x14ac:dyDescent="0.3">
      <c r="B49" s="30" t="s">
        <v>379</v>
      </c>
      <c r="C49" s="24" t="s">
        <v>177</v>
      </c>
      <c r="D49" s="24" t="s">
        <v>177</v>
      </c>
      <c r="E49" s="1" t="s">
        <v>193</v>
      </c>
      <c r="F49" s="1" t="s">
        <v>194</v>
      </c>
      <c r="G49" s="1" t="s">
        <v>21</v>
      </c>
      <c r="H49" s="1">
        <v>200</v>
      </c>
      <c r="I49" s="60" t="s">
        <v>192</v>
      </c>
      <c r="J49" s="61"/>
    </row>
    <row r="50" spans="2:10" x14ac:dyDescent="0.3">
      <c r="B50" s="30" t="s">
        <v>380</v>
      </c>
      <c r="C50" s="24" t="s">
        <v>177</v>
      </c>
      <c r="D50" s="15" t="s">
        <v>175</v>
      </c>
      <c r="E50" s="1" t="s">
        <v>119</v>
      </c>
      <c r="F50" s="1" t="s">
        <v>67</v>
      </c>
      <c r="G50" s="1" t="s">
        <v>21</v>
      </c>
      <c r="H50" s="1">
        <v>200</v>
      </c>
      <c r="I50" s="60" t="s">
        <v>63</v>
      </c>
      <c r="J50" s="61"/>
    </row>
    <row r="51" spans="2:10" x14ac:dyDescent="0.3">
      <c r="B51" s="30" t="s">
        <v>381</v>
      </c>
      <c r="C51" s="24" t="s">
        <v>177</v>
      </c>
      <c r="D51" s="24" t="s">
        <v>177</v>
      </c>
      <c r="E51" s="1" t="s">
        <v>115</v>
      </c>
      <c r="F51" s="1" t="s">
        <v>165</v>
      </c>
      <c r="G51" s="1" t="s">
        <v>47</v>
      </c>
      <c r="H51" s="1"/>
      <c r="I51" s="60" t="s">
        <v>90</v>
      </c>
      <c r="J51" s="61"/>
    </row>
    <row r="52" spans="2:10" x14ac:dyDescent="0.3">
      <c r="B52" s="30" t="s">
        <v>382</v>
      </c>
      <c r="C52" s="24" t="s">
        <v>177</v>
      </c>
      <c r="D52" s="24" t="s">
        <v>177</v>
      </c>
      <c r="E52" s="1" t="s">
        <v>116</v>
      </c>
      <c r="F52" s="1" t="s">
        <v>166</v>
      </c>
      <c r="G52" s="1" t="s">
        <v>21</v>
      </c>
      <c r="H52" s="1">
        <v>2000</v>
      </c>
      <c r="I52" s="60" t="s">
        <v>196</v>
      </c>
      <c r="J52" s="61"/>
    </row>
    <row r="53" spans="2:10" x14ac:dyDescent="0.3">
      <c r="B53" s="30" t="s">
        <v>383</v>
      </c>
      <c r="C53" s="24" t="s">
        <v>177</v>
      </c>
      <c r="D53" s="24" t="s">
        <v>177</v>
      </c>
      <c r="E53" s="1" t="s">
        <v>117</v>
      </c>
      <c r="F53" s="1" t="s">
        <v>167</v>
      </c>
      <c r="G53" s="1" t="s">
        <v>21</v>
      </c>
      <c r="H53" s="1">
        <v>300</v>
      </c>
      <c r="I53" s="60" t="s">
        <v>86</v>
      </c>
      <c r="J53" s="61"/>
    </row>
    <row r="54" spans="2:10" x14ac:dyDescent="0.3">
      <c r="B54" s="30" t="s">
        <v>384</v>
      </c>
      <c r="C54" s="24" t="s">
        <v>177</v>
      </c>
      <c r="D54" s="24" t="s">
        <v>177</v>
      </c>
      <c r="E54" s="1" t="s">
        <v>113</v>
      </c>
      <c r="F54" s="1" t="s">
        <v>163</v>
      </c>
      <c r="G54" s="1" t="s">
        <v>22</v>
      </c>
      <c r="H54" s="1"/>
      <c r="I54" s="60" t="s">
        <v>44</v>
      </c>
      <c r="J54" s="61"/>
    </row>
    <row r="55" spans="2:10" x14ac:dyDescent="0.3">
      <c r="B55" s="30" t="s">
        <v>385</v>
      </c>
      <c r="C55" s="24" t="s">
        <v>177</v>
      </c>
      <c r="D55" s="24" t="s">
        <v>177</v>
      </c>
      <c r="E55" s="1" t="s">
        <v>114</v>
      </c>
      <c r="F55" s="1" t="s">
        <v>164</v>
      </c>
      <c r="G55" s="1" t="s">
        <v>22</v>
      </c>
      <c r="H55" s="1"/>
      <c r="I55" s="60" t="s">
        <v>44</v>
      </c>
      <c r="J55" s="61"/>
    </row>
    <row r="56" spans="2:10" x14ac:dyDescent="0.3">
      <c r="B56" s="30" t="s">
        <v>386</v>
      </c>
      <c r="C56" s="24" t="s">
        <v>177</v>
      </c>
      <c r="D56" s="24" t="s">
        <v>177</v>
      </c>
      <c r="E56" s="1" t="s">
        <v>33</v>
      </c>
      <c r="F56" s="1" t="s">
        <v>34</v>
      </c>
      <c r="G56" s="1" t="s">
        <v>21</v>
      </c>
      <c r="H56" s="1">
        <v>1</v>
      </c>
      <c r="I56" s="60" t="s">
        <v>190</v>
      </c>
      <c r="J56" s="61"/>
    </row>
    <row r="57" spans="2:10" x14ac:dyDescent="0.3">
      <c r="B57" s="30" t="s">
        <v>387</v>
      </c>
      <c r="C57" s="24" t="s">
        <v>177</v>
      </c>
      <c r="D57" s="24" t="s">
        <v>177</v>
      </c>
      <c r="E57" s="1" t="s">
        <v>118</v>
      </c>
      <c r="F57" s="1" t="s">
        <v>35</v>
      </c>
      <c r="G57" s="1" t="s">
        <v>22</v>
      </c>
      <c r="H57" s="1"/>
      <c r="I57" s="60" t="s">
        <v>44</v>
      </c>
      <c r="J57" s="61"/>
    </row>
    <row r="58" spans="2:10" x14ac:dyDescent="0.3">
      <c r="B58" s="30" t="s">
        <v>388</v>
      </c>
      <c r="C58" s="24" t="s">
        <v>177</v>
      </c>
      <c r="D58" s="24" t="s">
        <v>177</v>
      </c>
      <c r="E58" s="1" t="s">
        <v>42</v>
      </c>
      <c r="F58" s="1" t="s">
        <v>36</v>
      </c>
      <c r="G58" s="1" t="s">
        <v>22</v>
      </c>
      <c r="H58" s="1"/>
      <c r="I58" s="60" t="s">
        <v>44</v>
      </c>
      <c r="J58" s="61"/>
    </row>
    <row r="59" spans="2:10" x14ac:dyDescent="0.3">
      <c r="B59" s="31" t="s">
        <v>242</v>
      </c>
      <c r="C59" s="19" t="s">
        <v>178</v>
      </c>
      <c r="D59" s="19" t="s">
        <v>178</v>
      </c>
      <c r="E59" s="1" t="s">
        <v>122</v>
      </c>
      <c r="F59" s="1" t="s">
        <v>156</v>
      </c>
      <c r="G59" s="1" t="s">
        <v>21</v>
      </c>
      <c r="H59" s="1">
        <v>20</v>
      </c>
      <c r="I59" s="60" t="s">
        <v>434</v>
      </c>
      <c r="J59" s="61"/>
    </row>
    <row r="60" spans="2:10" x14ac:dyDescent="0.3">
      <c r="B60" s="31" t="s">
        <v>389</v>
      </c>
      <c r="C60" s="19" t="s">
        <v>178</v>
      </c>
      <c r="D60" s="19" t="s">
        <v>178</v>
      </c>
      <c r="E60" s="1" t="s">
        <v>123</v>
      </c>
      <c r="F60" s="1" t="s">
        <v>157</v>
      </c>
      <c r="G60" s="1" t="s">
        <v>21</v>
      </c>
      <c r="H60" s="1">
        <v>200</v>
      </c>
      <c r="I60" s="60" t="s">
        <v>192</v>
      </c>
      <c r="J60" s="61"/>
    </row>
    <row r="61" spans="2:10" x14ac:dyDescent="0.3">
      <c r="B61" s="31" t="s">
        <v>390</v>
      </c>
      <c r="C61" s="19" t="s">
        <v>178</v>
      </c>
      <c r="D61" s="19" t="s">
        <v>178</v>
      </c>
      <c r="E61" s="1" t="s">
        <v>124</v>
      </c>
      <c r="F61" s="1" t="s">
        <v>158</v>
      </c>
      <c r="G61" s="1" t="s">
        <v>21</v>
      </c>
      <c r="H61" s="1">
        <v>2000</v>
      </c>
      <c r="I61" s="60" t="s">
        <v>196</v>
      </c>
      <c r="J61" s="61"/>
    </row>
    <row r="62" spans="2:10" x14ac:dyDescent="0.3">
      <c r="B62" s="31" t="s">
        <v>391</v>
      </c>
      <c r="C62" s="19" t="s">
        <v>178</v>
      </c>
      <c r="D62" s="15" t="s">
        <v>175</v>
      </c>
      <c r="E62" s="1" t="s">
        <v>119</v>
      </c>
      <c r="F62" s="1" t="s">
        <v>67</v>
      </c>
      <c r="G62" s="1" t="s">
        <v>21</v>
      </c>
      <c r="H62" s="1">
        <v>200</v>
      </c>
      <c r="I62" s="60" t="s">
        <v>63</v>
      </c>
      <c r="J62" s="61"/>
    </row>
    <row r="63" spans="2:10" x14ac:dyDescent="0.3">
      <c r="B63" s="31" t="s">
        <v>392</v>
      </c>
      <c r="C63" s="19" t="s">
        <v>178</v>
      </c>
      <c r="D63" s="19" t="s">
        <v>178</v>
      </c>
      <c r="E63" s="1" t="s">
        <v>125</v>
      </c>
      <c r="F63" s="1" t="s">
        <v>159</v>
      </c>
      <c r="G63" s="1" t="s">
        <v>21</v>
      </c>
      <c r="H63" s="1">
        <v>200</v>
      </c>
      <c r="I63" s="60" t="s">
        <v>63</v>
      </c>
      <c r="J63" s="61"/>
    </row>
    <row r="64" spans="2:10" x14ac:dyDescent="0.3">
      <c r="B64" s="31" t="s">
        <v>393</v>
      </c>
      <c r="C64" s="19" t="s">
        <v>178</v>
      </c>
      <c r="D64" s="19" t="s">
        <v>178</v>
      </c>
      <c r="E64" s="1" t="s">
        <v>126</v>
      </c>
      <c r="F64" s="1" t="s">
        <v>160</v>
      </c>
      <c r="G64" s="1" t="s">
        <v>21</v>
      </c>
      <c r="H64" s="1">
        <v>200</v>
      </c>
      <c r="I64" s="60" t="s">
        <v>63</v>
      </c>
      <c r="J64" s="61"/>
    </row>
    <row r="65" spans="2:10" x14ac:dyDescent="0.3">
      <c r="B65" s="31" t="s">
        <v>394</v>
      </c>
      <c r="C65" s="19" t="s">
        <v>178</v>
      </c>
      <c r="D65" s="19" t="s">
        <v>178</v>
      </c>
      <c r="E65" s="1" t="s">
        <v>113</v>
      </c>
      <c r="F65" s="1" t="s">
        <v>340</v>
      </c>
      <c r="G65" s="1" t="s">
        <v>22</v>
      </c>
      <c r="H65" s="1"/>
      <c r="I65" s="60" t="s">
        <v>44</v>
      </c>
      <c r="J65" s="61"/>
    </row>
    <row r="66" spans="2:10" x14ac:dyDescent="0.3">
      <c r="B66" s="31" t="s">
        <v>395</v>
      </c>
      <c r="C66" s="19" t="s">
        <v>178</v>
      </c>
      <c r="D66" s="19" t="s">
        <v>178</v>
      </c>
      <c r="E66" s="1" t="s">
        <v>114</v>
      </c>
      <c r="F66" s="1" t="s">
        <v>161</v>
      </c>
      <c r="G66" s="1" t="s">
        <v>22</v>
      </c>
      <c r="H66" s="1"/>
      <c r="I66" s="60" t="s">
        <v>44</v>
      </c>
      <c r="J66" s="61"/>
    </row>
    <row r="67" spans="2:10" x14ac:dyDescent="0.3">
      <c r="B67" s="31" t="s">
        <v>396</v>
      </c>
      <c r="C67" s="19" t="s">
        <v>178</v>
      </c>
      <c r="D67" s="19" t="s">
        <v>178</v>
      </c>
      <c r="E67" s="1" t="s">
        <v>33</v>
      </c>
      <c r="F67" s="1" t="s">
        <v>34</v>
      </c>
      <c r="G67" s="1" t="s">
        <v>21</v>
      </c>
      <c r="H67" s="1">
        <v>1</v>
      </c>
      <c r="I67" s="60" t="s">
        <v>190</v>
      </c>
      <c r="J67" s="61"/>
    </row>
    <row r="68" spans="2:10" x14ac:dyDescent="0.3">
      <c r="B68" s="31" t="s">
        <v>397</v>
      </c>
      <c r="C68" s="19" t="s">
        <v>178</v>
      </c>
      <c r="D68" s="19" t="s">
        <v>178</v>
      </c>
      <c r="E68" s="1" t="s">
        <v>118</v>
      </c>
      <c r="F68" s="1" t="s">
        <v>35</v>
      </c>
      <c r="G68" s="1" t="s">
        <v>22</v>
      </c>
      <c r="H68" s="1"/>
      <c r="I68" s="60" t="s">
        <v>44</v>
      </c>
      <c r="J68" s="61"/>
    </row>
    <row r="69" spans="2:10" x14ac:dyDescent="0.3">
      <c r="B69" s="31" t="s">
        <v>398</v>
      </c>
      <c r="C69" s="19" t="s">
        <v>178</v>
      </c>
      <c r="D69" s="19" t="s">
        <v>178</v>
      </c>
      <c r="E69" s="1" t="s">
        <v>42</v>
      </c>
      <c r="F69" s="1" t="s">
        <v>36</v>
      </c>
      <c r="G69" s="1" t="s">
        <v>22</v>
      </c>
      <c r="H69" s="1"/>
      <c r="I69" s="60" t="s">
        <v>44</v>
      </c>
      <c r="J69" s="61"/>
    </row>
    <row r="70" spans="2:10" x14ac:dyDescent="0.3">
      <c r="B70" s="32" t="s">
        <v>289</v>
      </c>
      <c r="C70" s="20" t="s">
        <v>179</v>
      </c>
      <c r="D70" s="20" t="s">
        <v>179</v>
      </c>
      <c r="E70" s="1" t="s">
        <v>128</v>
      </c>
      <c r="F70" s="1" t="s">
        <v>341</v>
      </c>
      <c r="G70" s="1" t="s">
        <v>21</v>
      </c>
      <c r="H70" s="1">
        <v>20</v>
      </c>
      <c r="I70" s="60" t="s">
        <v>434</v>
      </c>
      <c r="J70" s="61"/>
    </row>
    <row r="71" spans="2:10" x14ac:dyDescent="0.3">
      <c r="B71" s="32" t="s">
        <v>290</v>
      </c>
      <c r="C71" s="20" t="s">
        <v>179</v>
      </c>
      <c r="D71" s="20" t="s">
        <v>179</v>
      </c>
      <c r="E71" s="1" t="s">
        <v>129</v>
      </c>
      <c r="F71" s="1" t="s">
        <v>342</v>
      </c>
      <c r="G71" s="1" t="s">
        <v>21</v>
      </c>
      <c r="H71" s="1">
        <v>200</v>
      </c>
      <c r="I71" s="60" t="s">
        <v>192</v>
      </c>
      <c r="J71" s="61"/>
    </row>
    <row r="72" spans="2:10" x14ac:dyDescent="0.3">
      <c r="B72" s="32" t="s">
        <v>291</v>
      </c>
      <c r="C72" s="20" t="s">
        <v>179</v>
      </c>
      <c r="D72" s="20" t="s">
        <v>179</v>
      </c>
      <c r="E72" s="1" t="s">
        <v>130</v>
      </c>
      <c r="F72" s="1" t="s">
        <v>343</v>
      </c>
      <c r="G72" s="1" t="s">
        <v>21</v>
      </c>
      <c r="H72" s="1">
        <v>2000</v>
      </c>
      <c r="I72" s="60" t="s">
        <v>196</v>
      </c>
      <c r="J72" s="61"/>
    </row>
    <row r="73" spans="2:10" x14ac:dyDescent="0.3">
      <c r="B73" s="32" t="s">
        <v>292</v>
      </c>
      <c r="C73" s="20" t="s">
        <v>179</v>
      </c>
      <c r="D73" s="20" t="s">
        <v>179</v>
      </c>
      <c r="E73" s="1" t="s">
        <v>131</v>
      </c>
      <c r="F73" s="1" t="s">
        <v>344</v>
      </c>
      <c r="G73" s="1" t="s">
        <v>21</v>
      </c>
      <c r="H73" s="1">
        <v>300</v>
      </c>
      <c r="I73" s="60" t="s">
        <v>86</v>
      </c>
      <c r="J73" s="61"/>
    </row>
    <row r="74" spans="2:10" x14ac:dyDescent="0.3">
      <c r="B74" s="32" t="s">
        <v>293</v>
      </c>
      <c r="C74" s="20" t="s">
        <v>179</v>
      </c>
      <c r="D74" s="20" t="s">
        <v>179</v>
      </c>
      <c r="E74" s="1" t="s">
        <v>132</v>
      </c>
      <c r="F74" s="1" t="s">
        <v>345</v>
      </c>
      <c r="G74" s="1" t="s">
        <v>47</v>
      </c>
      <c r="H74" s="1"/>
      <c r="I74" s="60" t="s">
        <v>90</v>
      </c>
      <c r="J74" s="61"/>
    </row>
    <row r="75" spans="2:10" x14ac:dyDescent="0.3">
      <c r="B75" s="32" t="s">
        <v>294</v>
      </c>
      <c r="C75" s="20" t="s">
        <v>179</v>
      </c>
      <c r="D75" s="20" t="s">
        <v>179</v>
      </c>
      <c r="E75" s="1" t="s">
        <v>113</v>
      </c>
      <c r="F75" s="1" t="s">
        <v>346</v>
      </c>
      <c r="G75" s="1" t="s">
        <v>22</v>
      </c>
      <c r="H75" s="1"/>
      <c r="I75" s="60" t="s">
        <v>44</v>
      </c>
      <c r="J75" s="61"/>
    </row>
    <row r="76" spans="2:10" x14ac:dyDescent="0.3">
      <c r="B76" s="32" t="s">
        <v>295</v>
      </c>
      <c r="C76" s="20" t="s">
        <v>179</v>
      </c>
      <c r="D76" s="20" t="s">
        <v>179</v>
      </c>
      <c r="E76" s="1" t="s">
        <v>114</v>
      </c>
      <c r="F76" s="1" t="s">
        <v>347</v>
      </c>
      <c r="G76" s="1" t="s">
        <v>22</v>
      </c>
      <c r="H76" s="1"/>
      <c r="I76" s="60" t="s">
        <v>44</v>
      </c>
      <c r="J76" s="61"/>
    </row>
    <row r="77" spans="2:10" x14ac:dyDescent="0.3">
      <c r="B77" s="32" t="s">
        <v>296</v>
      </c>
      <c r="C77" s="20" t="s">
        <v>179</v>
      </c>
      <c r="D77" s="20" t="s">
        <v>179</v>
      </c>
      <c r="E77" s="1" t="s">
        <v>33</v>
      </c>
      <c r="F77" s="1" t="s">
        <v>34</v>
      </c>
      <c r="G77" s="1" t="s">
        <v>21</v>
      </c>
      <c r="H77" s="1">
        <v>1</v>
      </c>
      <c r="I77" s="60" t="s">
        <v>190</v>
      </c>
      <c r="J77" s="61"/>
    </row>
    <row r="78" spans="2:10" x14ac:dyDescent="0.3">
      <c r="B78" s="32" t="s">
        <v>297</v>
      </c>
      <c r="C78" s="20" t="s">
        <v>179</v>
      </c>
      <c r="D78" s="20" t="s">
        <v>179</v>
      </c>
      <c r="E78" s="1" t="s">
        <v>118</v>
      </c>
      <c r="F78" s="1" t="s">
        <v>35</v>
      </c>
      <c r="G78" s="1" t="s">
        <v>22</v>
      </c>
      <c r="H78" s="1"/>
      <c r="I78" s="60" t="s">
        <v>44</v>
      </c>
      <c r="J78" s="61"/>
    </row>
    <row r="79" spans="2:10" x14ac:dyDescent="0.3">
      <c r="B79" s="32" t="s">
        <v>298</v>
      </c>
      <c r="C79" s="20" t="s">
        <v>179</v>
      </c>
      <c r="D79" s="20" t="s">
        <v>179</v>
      </c>
      <c r="E79" s="1" t="s">
        <v>42</v>
      </c>
      <c r="F79" s="1" t="s">
        <v>36</v>
      </c>
      <c r="G79" s="1" t="s">
        <v>22</v>
      </c>
      <c r="H79" s="1"/>
      <c r="I79" s="60" t="s">
        <v>44</v>
      </c>
      <c r="J79" s="61"/>
    </row>
    <row r="80" spans="2:10" x14ac:dyDescent="0.3">
      <c r="B80" s="32" t="s">
        <v>299</v>
      </c>
      <c r="C80" s="20" t="s">
        <v>179</v>
      </c>
      <c r="D80" s="15" t="s">
        <v>175</v>
      </c>
      <c r="E80" s="1" t="s">
        <v>56</v>
      </c>
      <c r="F80" s="1" t="s">
        <v>84</v>
      </c>
      <c r="G80" s="1" t="s">
        <v>21</v>
      </c>
      <c r="H80" s="1">
        <v>50</v>
      </c>
      <c r="I80" s="60" t="s">
        <v>88</v>
      </c>
      <c r="J80" s="61"/>
    </row>
    <row r="81" spans="2:10" x14ac:dyDescent="0.3">
      <c r="B81" s="32" t="s">
        <v>300</v>
      </c>
      <c r="C81" s="20" t="s">
        <v>179</v>
      </c>
      <c r="D81" s="15" t="s">
        <v>175</v>
      </c>
      <c r="E81" s="1" t="s">
        <v>55</v>
      </c>
      <c r="F81" s="1" t="s">
        <v>81</v>
      </c>
      <c r="G81" s="1" t="s">
        <v>21</v>
      </c>
      <c r="H81" s="1">
        <v>20</v>
      </c>
      <c r="I81" s="60" t="s">
        <v>89</v>
      </c>
      <c r="J81" s="61"/>
    </row>
    <row r="82" spans="2:10" x14ac:dyDescent="0.3">
      <c r="B82" s="32" t="s">
        <v>301</v>
      </c>
      <c r="C82" s="20" t="s">
        <v>179</v>
      </c>
      <c r="D82" s="15" t="s">
        <v>175</v>
      </c>
      <c r="E82" s="1" t="s">
        <v>52</v>
      </c>
      <c r="F82" s="1" t="s">
        <v>66</v>
      </c>
      <c r="G82" s="1" t="s">
        <v>21</v>
      </c>
      <c r="H82" s="1">
        <v>20</v>
      </c>
      <c r="I82" s="60" t="s">
        <v>62</v>
      </c>
      <c r="J82" s="61"/>
    </row>
    <row r="83" spans="2:10" x14ac:dyDescent="0.3">
      <c r="B83" s="32" t="s">
        <v>302</v>
      </c>
      <c r="C83" s="20" t="s">
        <v>179</v>
      </c>
      <c r="D83" s="15" t="s">
        <v>175</v>
      </c>
      <c r="E83" s="1" t="s">
        <v>119</v>
      </c>
      <c r="F83" s="1" t="s">
        <v>67</v>
      </c>
      <c r="G83" s="1" t="s">
        <v>21</v>
      </c>
      <c r="H83" s="1">
        <v>200</v>
      </c>
      <c r="I83" s="60" t="s">
        <v>63</v>
      </c>
      <c r="J83" s="61"/>
    </row>
    <row r="84" spans="2:10" x14ac:dyDescent="0.3">
      <c r="B84" s="32" t="s">
        <v>303</v>
      </c>
      <c r="C84" s="20" t="s">
        <v>179</v>
      </c>
      <c r="D84" s="18" t="s">
        <v>183</v>
      </c>
      <c r="E84" s="1" t="s">
        <v>425</v>
      </c>
      <c r="F84" s="1" t="s">
        <v>191</v>
      </c>
      <c r="G84" s="1" t="s">
        <v>22</v>
      </c>
      <c r="H84" s="1"/>
      <c r="I84" s="60" t="s">
        <v>44</v>
      </c>
      <c r="J84" s="61"/>
    </row>
    <row r="85" spans="2:10" x14ac:dyDescent="0.3">
      <c r="B85" s="33" t="s">
        <v>253</v>
      </c>
      <c r="C85" s="21" t="s">
        <v>180</v>
      </c>
      <c r="D85" s="21" t="s">
        <v>180</v>
      </c>
      <c r="E85" s="1" t="s">
        <v>136</v>
      </c>
      <c r="F85" s="1" t="s">
        <v>168</v>
      </c>
      <c r="G85" s="1" t="s">
        <v>21</v>
      </c>
      <c r="H85" s="1">
        <v>20</v>
      </c>
      <c r="I85" s="60" t="s">
        <v>434</v>
      </c>
      <c r="J85" s="61"/>
    </row>
    <row r="86" spans="2:10" x14ac:dyDescent="0.3">
      <c r="B86" s="33" t="s">
        <v>399</v>
      </c>
      <c r="C86" s="21" t="s">
        <v>180</v>
      </c>
      <c r="D86" s="21" t="s">
        <v>180</v>
      </c>
      <c r="E86" s="1" t="s">
        <v>195</v>
      </c>
      <c r="F86" s="1" t="s">
        <v>268</v>
      </c>
      <c r="G86" s="1" t="s">
        <v>21</v>
      </c>
      <c r="H86" s="1">
        <v>200</v>
      </c>
      <c r="I86" s="60" t="s">
        <v>192</v>
      </c>
      <c r="J86" s="61"/>
    </row>
    <row r="87" spans="2:10" x14ac:dyDescent="0.3">
      <c r="B87" s="33" t="s">
        <v>400</v>
      </c>
      <c r="C87" s="21" t="s">
        <v>180</v>
      </c>
      <c r="D87" s="21" t="s">
        <v>180</v>
      </c>
      <c r="E87" s="1" t="s">
        <v>139</v>
      </c>
      <c r="F87" s="1" t="s">
        <v>269</v>
      </c>
      <c r="G87" s="1" t="s">
        <v>21</v>
      </c>
      <c r="H87" s="1">
        <v>2000</v>
      </c>
      <c r="I87" s="60" t="s">
        <v>196</v>
      </c>
      <c r="J87" s="61"/>
    </row>
    <row r="88" spans="2:10" x14ac:dyDescent="0.3">
      <c r="B88" s="33" t="s">
        <v>401</v>
      </c>
      <c r="C88" s="21" t="s">
        <v>180</v>
      </c>
      <c r="D88" s="21" t="s">
        <v>180</v>
      </c>
      <c r="E88" s="1" t="s">
        <v>138</v>
      </c>
      <c r="F88" s="1" t="s">
        <v>270</v>
      </c>
      <c r="G88" s="1" t="s">
        <v>47</v>
      </c>
      <c r="H88" s="1"/>
      <c r="I88" s="60" t="s">
        <v>90</v>
      </c>
      <c r="J88" s="61"/>
    </row>
    <row r="89" spans="2:10" x14ac:dyDescent="0.3">
      <c r="B89" s="33" t="s">
        <v>402</v>
      </c>
      <c r="C89" s="21" t="s">
        <v>180</v>
      </c>
      <c r="D89" s="21" t="s">
        <v>180</v>
      </c>
      <c r="E89" s="1" t="s">
        <v>137</v>
      </c>
      <c r="F89" s="1" t="s">
        <v>271</v>
      </c>
      <c r="G89" s="1" t="s">
        <v>47</v>
      </c>
      <c r="H89" s="1"/>
      <c r="I89" s="60" t="s">
        <v>90</v>
      </c>
      <c r="J89" s="61"/>
    </row>
    <row r="90" spans="2:10" x14ac:dyDescent="0.3">
      <c r="B90" s="33" t="s">
        <v>403</v>
      </c>
      <c r="C90" s="21" t="s">
        <v>180</v>
      </c>
      <c r="D90" s="21" t="s">
        <v>180</v>
      </c>
      <c r="E90" s="1" t="s">
        <v>113</v>
      </c>
      <c r="F90" s="1" t="s">
        <v>272</v>
      </c>
      <c r="G90" s="1" t="s">
        <v>22</v>
      </c>
      <c r="H90" s="1"/>
      <c r="I90" s="60" t="s">
        <v>44</v>
      </c>
      <c r="J90" s="61"/>
    </row>
    <row r="91" spans="2:10" x14ac:dyDescent="0.3">
      <c r="B91" s="33" t="s">
        <v>404</v>
      </c>
      <c r="C91" s="21" t="s">
        <v>180</v>
      </c>
      <c r="D91" s="21" t="s">
        <v>180</v>
      </c>
      <c r="E91" s="1" t="s">
        <v>114</v>
      </c>
      <c r="F91" s="1" t="s">
        <v>273</v>
      </c>
      <c r="G91" s="1" t="s">
        <v>22</v>
      </c>
      <c r="H91" s="1"/>
      <c r="I91" s="60" t="s">
        <v>44</v>
      </c>
      <c r="J91" s="61"/>
    </row>
    <row r="92" spans="2:10" x14ac:dyDescent="0.3">
      <c r="B92" s="33" t="s">
        <v>405</v>
      </c>
      <c r="C92" s="21" t="s">
        <v>180</v>
      </c>
      <c r="D92" s="21" t="s">
        <v>180</v>
      </c>
      <c r="E92" s="1" t="s">
        <v>33</v>
      </c>
      <c r="F92" s="1" t="s">
        <v>34</v>
      </c>
      <c r="G92" s="1" t="s">
        <v>21</v>
      </c>
      <c r="H92" s="1">
        <v>1</v>
      </c>
      <c r="I92" s="60" t="s">
        <v>190</v>
      </c>
      <c r="J92" s="61"/>
    </row>
    <row r="93" spans="2:10" x14ac:dyDescent="0.3">
      <c r="B93" s="33" t="s">
        <v>406</v>
      </c>
      <c r="C93" s="21" t="s">
        <v>180</v>
      </c>
      <c r="D93" s="21" t="s">
        <v>180</v>
      </c>
      <c r="E93" s="1" t="s">
        <v>118</v>
      </c>
      <c r="F93" s="1" t="s">
        <v>35</v>
      </c>
      <c r="G93" s="1" t="s">
        <v>22</v>
      </c>
      <c r="H93" s="1"/>
      <c r="I93" s="60" t="s">
        <v>44</v>
      </c>
      <c r="J93" s="61"/>
    </row>
    <row r="94" spans="2:10" x14ac:dyDescent="0.3">
      <c r="B94" s="33" t="s">
        <v>407</v>
      </c>
      <c r="C94" s="21" t="s">
        <v>180</v>
      </c>
      <c r="D94" s="21" t="s">
        <v>180</v>
      </c>
      <c r="E94" s="1" t="s">
        <v>42</v>
      </c>
      <c r="F94" s="1" t="s">
        <v>36</v>
      </c>
      <c r="G94" s="1" t="s">
        <v>22</v>
      </c>
      <c r="H94" s="1"/>
      <c r="I94" s="60" t="s">
        <v>44</v>
      </c>
      <c r="J94" s="61"/>
    </row>
    <row r="95" spans="2:10" x14ac:dyDescent="0.3">
      <c r="B95" s="33" t="s">
        <v>408</v>
      </c>
      <c r="C95" s="21" t="s">
        <v>180</v>
      </c>
      <c r="D95" s="15" t="s">
        <v>175</v>
      </c>
      <c r="E95" s="1" t="s">
        <v>56</v>
      </c>
      <c r="F95" s="1" t="s">
        <v>84</v>
      </c>
      <c r="G95" s="1" t="s">
        <v>21</v>
      </c>
      <c r="H95" s="1">
        <v>50</v>
      </c>
      <c r="I95" s="60" t="s">
        <v>88</v>
      </c>
      <c r="J95" s="61"/>
    </row>
    <row r="96" spans="2:10" x14ac:dyDescent="0.3">
      <c r="B96" s="33" t="s">
        <v>409</v>
      </c>
      <c r="C96" s="21" t="s">
        <v>180</v>
      </c>
      <c r="D96" s="15" t="s">
        <v>175</v>
      </c>
      <c r="E96" s="1" t="s">
        <v>55</v>
      </c>
      <c r="F96" s="1" t="s">
        <v>81</v>
      </c>
      <c r="G96" s="1" t="s">
        <v>21</v>
      </c>
      <c r="H96" s="1">
        <v>20</v>
      </c>
      <c r="I96" s="60" t="s">
        <v>89</v>
      </c>
      <c r="J96" s="61"/>
    </row>
    <row r="97" spans="2:10" x14ac:dyDescent="0.3">
      <c r="B97" s="33" t="s">
        <v>410</v>
      </c>
      <c r="C97" s="21" t="s">
        <v>180</v>
      </c>
      <c r="D97" s="15" t="s">
        <v>175</v>
      </c>
      <c r="E97" s="1" t="s">
        <v>52</v>
      </c>
      <c r="F97" s="1" t="s">
        <v>66</v>
      </c>
      <c r="G97" s="1" t="s">
        <v>21</v>
      </c>
      <c r="H97" s="1">
        <v>20</v>
      </c>
      <c r="I97" s="60" t="s">
        <v>62</v>
      </c>
      <c r="J97" s="61"/>
    </row>
    <row r="98" spans="2:10" x14ac:dyDescent="0.3">
      <c r="B98" s="33" t="s">
        <v>411</v>
      </c>
      <c r="C98" s="21" t="s">
        <v>180</v>
      </c>
      <c r="D98" s="15" t="s">
        <v>175</v>
      </c>
      <c r="E98" s="1" t="s">
        <v>119</v>
      </c>
      <c r="F98" s="1" t="s">
        <v>67</v>
      </c>
      <c r="G98" s="1" t="s">
        <v>21</v>
      </c>
      <c r="H98" s="1">
        <v>200</v>
      </c>
      <c r="I98" s="60" t="s">
        <v>63</v>
      </c>
      <c r="J98" s="61"/>
    </row>
    <row r="99" spans="2:10" x14ac:dyDescent="0.3">
      <c r="B99" s="33" t="s">
        <v>412</v>
      </c>
      <c r="C99" s="21" t="s">
        <v>180</v>
      </c>
      <c r="D99" s="18" t="s">
        <v>183</v>
      </c>
      <c r="E99" s="1" t="s">
        <v>425</v>
      </c>
      <c r="F99" s="1" t="s">
        <v>191</v>
      </c>
      <c r="G99" s="1" t="s">
        <v>22</v>
      </c>
      <c r="H99" s="1"/>
      <c r="I99" s="60" t="s">
        <v>44</v>
      </c>
      <c r="J99" s="61"/>
    </row>
    <row r="100" spans="2:10" x14ac:dyDescent="0.3">
      <c r="B100" s="34" t="s">
        <v>274</v>
      </c>
      <c r="C100" s="22" t="s">
        <v>181</v>
      </c>
      <c r="D100" s="22" t="s">
        <v>181</v>
      </c>
      <c r="E100" s="1" t="s">
        <v>148</v>
      </c>
      <c r="F100" s="1" t="s">
        <v>169</v>
      </c>
      <c r="G100" s="1" t="s">
        <v>21</v>
      </c>
      <c r="H100" s="1">
        <v>20</v>
      </c>
      <c r="I100" s="60" t="s">
        <v>434</v>
      </c>
      <c r="J100" s="61"/>
    </row>
    <row r="101" spans="2:10" x14ac:dyDescent="0.3">
      <c r="B101" s="34" t="s">
        <v>413</v>
      </c>
      <c r="C101" s="22" t="s">
        <v>181</v>
      </c>
      <c r="D101" s="22" t="s">
        <v>181</v>
      </c>
      <c r="E101" s="1" t="s">
        <v>149</v>
      </c>
      <c r="F101" s="1" t="s">
        <v>170</v>
      </c>
      <c r="G101" s="1" t="s">
        <v>21</v>
      </c>
      <c r="H101" s="1">
        <v>2000</v>
      </c>
      <c r="I101" s="60" t="s">
        <v>196</v>
      </c>
      <c r="J101" s="61"/>
    </row>
    <row r="102" spans="2:10" x14ac:dyDescent="0.3">
      <c r="B102" s="34" t="s">
        <v>414</v>
      </c>
      <c r="C102" s="22" t="s">
        <v>181</v>
      </c>
      <c r="D102" s="22" t="s">
        <v>181</v>
      </c>
      <c r="E102" s="1" t="s">
        <v>113</v>
      </c>
      <c r="F102" s="1" t="s">
        <v>171</v>
      </c>
      <c r="G102" s="1" t="s">
        <v>22</v>
      </c>
      <c r="H102" s="1"/>
      <c r="I102" s="60" t="s">
        <v>44</v>
      </c>
      <c r="J102" s="61"/>
    </row>
    <row r="103" spans="2:10" x14ac:dyDescent="0.3">
      <c r="B103" s="34" t="s">
        <v>415</v>
      </c>
      <c r="C103" s="22" t="s">
        <v>181</v>
      </c>
      <c r="D103" s="22" t="s">
        <v>181</v>
      </c>
      <c r="E103" s="1" t="s">
        <v>114</v>
      </c>
      <c r="F103" s="1" t="s">
        <v>172</v>
      </c>
      <c r="G103" s="1" t="s">
        <v>22</v>
      </c>
      <c r="H103" s="1"/>
      <c r="I103" s="60" t="s">
        <v>44</v>
      </c>
      <c r="J103" s="61"/>
    </row>
    <row r="104" spans="2:10" x14ac:dyDescent="0.3">
      <c r="B104" s="34" t="s">
        <v>416</v>
      </c>
      <c r="C104" s="22" t="s">
        <v>181</v>
      </c>
      <c r="D104" s="22" t="s">
        <v>181</v>
      </c>
      <c r="E104" s="1" t="s">
        <v>33</v>
      </c>
      <c r="F104" s="1" t="s">
        <v>34</v>
      </c>
      <c r="G104" s="1" t="s">
        <v>21</v>
      </c>
      <c r="H104" s="1">
        <v>1</v>
      </c>
      <c r="I104" s="60" t="s">
        <v>190</v>
      </c>
      <c r="J104" s="61"/>
    </row>
    <row r="105" spans="2:10" x14ac:dyDescent="0.3">
      <c r="B105" s="34" t="s">
        <v>417</v>
      </c>
      <c r="C105" s="22" t="s">
        <v>181</v>
      </c>
      <c r="D105" s="22" t="s">
        <v>181</v>
      </c>
      <c r="E105" s="1" t="s">
        <v>118</v>
      </c>
      <c r="F105" s="1" t="s">
        <v>35</v>
      </c>
      <c r="G105" s="1" t="s">
        <v>22</v>
      </c>
      <c r="H105" s="1"/>
      <c r="I105" s="60" t="s">
        <v>44</v>
      </c>
      <c r="J105" s="61"/>
    </row>
    <row r="106" spans="2:10" x14ac:dyDescent="0.3">
      <c r="B106" s="34" t="s">
        <v>418</v>
      </c>
      <c r="C106" s="22" t="s">
        <v>181</v>
      </c>
      <c r="D106" s="22" t="s">
        <v>181</v>
      </c>
      <c r="E106" s="1" t="s">
        <v>42</v>
      </c>
      <c r="F106" s="1" t="s">
        <v>36</v>
      </c>
      <c r="G106" s="1" t="s">
        <v>22</v>
      </c>
      <c r="H106" s="1"/>
      <c r="I106" s="60" t="s">
        <v>44</v>
      </c>
      <c r="J106" s="61"/>
    </row>
    <row r="107" spans="2:10" x14ac:dyDescent="0.3">
      <c r="B107" s="34" t="s">
        <v>419</v>
      </c>
      <c r="C107" s="22" t="s">
        <v>181</v>
      </c>
      <c r="D107" s="15" t="s">
        <v>175</v>
      </c>
      <c r="E107" s="1" t="s">
        <v>56</v>
      </c>
      <c r="F107" s="1" t="s">
        <v>84</v>
      </c>
      <c r="G107" s="1" t="s">
        <v>21</v>
      </c>
      <c r="H107" s="1">
        <v>50</v>
      </c>
      <c r="I107" s="60" t="s">
        <v>88</v>
      </c>
      <c r="J107" s="61"/>
    </row>
    <row r="108" spans="2:10" x14ac:dyDescent="0.3">
      <c r="B108" s="34" t="s">
        <v>420</v>
      </c>
      <c r="C108" s="22" t="s">
        <v>181</v>
      </c>
      <c r="D108" s="15" t="s">
        <v>175</v>
      </c>
      <c r="E108" s="1" t="s">
        <v>55</v>
      </c>
      <c r="F108" s="1" t="s">
        <v>81</v>
      </c>
      <c r="G108" s="1" t="s">
        <v>21</v>
      </c>
      <c r="H108" s="1">
        <v>20</v>
      </c>
      <c r="I108" s="60" t="s">
        <v>89</v>
      </c>
      <c r="J108" s="61"/>
    </row>
    <row r="109" spans="2:10" x14ac:dyDescent="0.3">
      <c r="B109" s="34" t="s">
        <v>421</v>
      </c>
      <c r="C109" s="22" t="s">
        <v>181</v>
      </c>
      <c r="D109" s="15" t="s">
        <v>175</v>
      </c>
      <c r="E109" s="1" t="s">
        <v>52</v>
      </c>
      <c r="F109" s="1" t="s">
        <v>66</v>
      </c>
      <c r="G109" s="1" t="s">
        <v>21</v>
      </c>
      <c r="H109" s="1">
        <v>20</v>
      </c>
      <c r="I109" s="60" t="s">
        <v>62</v>
      </c>
      <c r="J109" s="61"/>
    </row>
    <row r="110" spans="2:10" x14ac:dyDescent="0.3">
      <c r="B110" s="34" t="s">
        <v>422</v>
      </c>
      <c r="C110" s="22" t="s">
        <v>181</v>
      </c>
      <c r="D110" s="15" t="s">
        <v>175</v>
      </c>
      <c r="E110" s="1" t="s">
        <v>119</v>
      </c>
      <c r="F110" s="1" t="s">
        <v>67</v>
      </c>
      <c r="G110" s="1" t="s">
        <v>21</v>
      </c>
      <c r="H110" s="1">
        <v>200</v>
      </c>
      <c r="I110" s="60" t="s">
        <v>63</v>
      </c>
      <c r="J110" s="61"/>
    </row>
    <row r="111" spans="2:10" x14ac:dyDescent="0.3">
      <c r="B111" s="34" t="s">
        <v>423</v>
      </c>
      <c r="C111" s="22" t="s">
        <v>181</v>
      </c>
      <c r="D111" s="18" t="s">
        <v>183</v>
      </c>
      <c r="E111" s="1" t="s">
        <v>150</v>
      </c>
      <c r="F111" s="1" t="s">
        <v>191</v>
      </c>
      <c r="G111" s="1" t="s">
        <v>22</v>
      </c>
      <c r="H111" s="1"/>
      <c r="I111" s="60" t="s">
        <v>44</v>
      </c>
      <c r="J111" s="61"/>
    </row>
    <row r="112" spans="2:10" x14ac:dyDescent="0.3">
      <c r="B112" s="35" t="s">
        <v>305</v>
      </c>
      <c r="C112" s="23" t="s">
        <v>182</v>
      </c>
      <c r="D112" s="23" t="s">
        <v>182</v>
      </c>
      <c r="E112" s="1" t="s">
        <v>153</v>
      </c>
      <c r="F112" s="1" t="s">
        <v>330</v>
      </c>
      <c r="G112" s="1" t="s">
        <v>21</v>
      </c>
      <c r="H112" s="1">
        <v>20</v>
      </c>
      <c r="I112" s="60" t="s">
        <v>434</v>
      </c>
      <c r="J112" s="61"/>
    </row>
    <row r="113" spans="2:10" x14ac:dyDescent="0.3">
      <c r="B113" s="35" t="s">
        <v>307</v>
      </c>
      <c r="C113" s="23" t="s">
        <v>182</v>
      </c>
      <c r="D113" s="23" t="s">
        <v>182</v>
      </c>
      <c r="E113" s="1" t="s">
        <v>154</v>
      </c>
      <c r="F113" s="1" t="s">
        <v>331</v>
      </c>
      <c r="G113" s="1" t="s">
        <v>21</v>
      </c>
      <c r="H113" s="1">
        <v>200</v>
      </c>
      <c r="I113" s="60" t="s">
        <v>192</v>
      </c>
      <c r="J113" s="61"/>
    </row>
    <row r="114" spans="2:10" x14ac:dyDescent="0.3">
      <c r="B114" s="35" t="s">
        <v>309</v>
      </c>
      <c r="C114" s="23" t="s">
        <v>182</v>
      </c>
      <c r="D114" s="23" t="s">
        <v>182</v>
      </c>
      <c r="E114" s="1" t="s">
        <v>155</v>
      </c>
      <c r="F114" s="1" t="s">
        <v>332</v>
      </c>
      <c r="G114" s="1" t="s">
        <v>21</v>
      </c>
      <c r="H114" s="1">
        <v>2000</v>
      </c>
      <c r="I114" s="60" t="s">
        <v>196</v>
      </c>
      <c r="J114" s="61"/>
    </row>
    <row r="115" spans="2:10" x14ac:dyDescent="0.3">
      <c r="B115" s="35" t="s">
        <v>311</v>
      </c>
      <c r="C115" s="23" t="s">
        <v>182</v>
      </c>
      <c r="D115" s="23" t="s">
        <v>182</v>
      </c>
      <c r="E115" s="1" t="s">
        <v>115</v>
      </c>
      <c r="F115" s="1" t="s">
        <v>333</v>
      </c>
      <c r="G115" s="1" t="s">
        <v>47</v>
      </c>
      <c r="H115" s="1"/>
      <c r="I115" s="60" t="s">
        <v>90</v>
      </c>
      <c r="J115" s="61"/>
    </row>
    <row r="116" spans="2:10" x14ac:dyDescent="0.3">
      <c r="B116" s="35" t="s">
        <v>313</v>
      </c>
      <c r="C116" s="23" t="s">
        <v>182</v>
      </c>
      <c r="D116" s="23" t="s">
        <v>182</v>
      </c>
      <c r="E116" s="1" t="s">
        <v>113</v>
      </c>
      <c r="F116" s="1" t="s">
        <v>334</v>
      </c>
      <c r="G116" s="1" t="s">
        <v>22</v>
      </c>
      <c r="H116" s="1"/>
      <c r="I116" s="60" t="s">
        <v>44</v>
      </c>
      <c r="J116" s="61"/>
    </row>
    <row r="117" spans="2:10" x14ac:dyDescent="0.3">
      <c r="B117" s="35" t="s">
        <v>315</v>
      </c>
      <c r="C117" s="23" t="s">
        <v>182</v>
      </c>
      <c r="D117" s="23" t="s">
        <v>182</v>
      </c>
      <c r="E117" s="1" t="s">
        <v>114</v>
      </c>
      <c r="F117" s="1" t="s">
        <v>335</v>
      </c>
      <c r="G117" s="1" t="s">
        <v>22</v>
      </c>
      <c r="H117" s="1"/>
      <c r="I117" s="60" t="s">
        <v>44</v>
      </c>
      <c r="J117" s="61"/>
    </row>
    <row r="118" spans="2:10" x14ac:dyDescent="0.3">
      <c r="B118" s="35" t="s">
        <v>338</v>
      </c>
      <c r="C118" s="23" t="s">
        <v>182</v>
      </c>
      <c r="D118" s="23" t="s">
        <v>182</v>
      </c>
      <c r="E118" s="1" t="s">
        <v>33</v>
      </c>
      <c r="F118" s="1" t="s">
        <v>34</v>
      </c>
      <c r="G118" s="1" t="s">
        <v>21</v>
      </c>
      <c r="H118" s="1">
        <v>1</v>
      </c>
      <c r="I118" s="60" t="s">
        <v>190</v>
      </c>
      <c r="J118" s="61"/>
    </row>
    <row r="119" spans="2:10" x14ac:dyDescent="0.3">
      <c r="B119" s="35" t="s">
        <v>317</v>
      </c>
      <c r="C119" s="23" t="s">
        <v>182</v>
      </c>
      <c r="D119" s="23" t="s">
        <v>182</v>
      </c>
      <c r="E119" s="1" t="s">
        <v>118</v>
      </c>
      <c r="F119" s="1" t="s">
        <v>35</v>
      </c>
      <c r="G119" s="1" t="s">
        <v>22</v>
      </c>
      <c r="H119" s="1"/>
      <c r="I119" s="60" t="s">
        <v>44</v>
      </c>
      <c r="J119" s="61"/>
    </row>
    <row r="120" spans="2:10" x14ac:dyDescent="0.3">
      <c r="B120" s="35" t="s">
        <v>319</v>
      </c>
      <c r="C120" s="23" t="s">
        <v>182</v>
      </c>
      <c r="D120" s="23" t="s">
        <v>182</v>
      </c>
      <c r="E120" s="1" t="s">
        <v>42</v>
      </c>
      <c r="F120" s="1" t="s">
        <v>36</v>
      </c>
      <c r="G120" s="1" t="s">
        <v>22</v>
      </c>
      <c r="H120" s="1"/>
      <c r="I120" s="60" t="s">
        <v>44</v>
      </c>
      <c r="J120" s="61"/>
    </row>
    <row r="121" spans="2:10" x14ac:dyDescent="0.3">
      <c r="B121" s="35" t="s">
        <v>321</v>
      </c>
      <c r="C121" s="23" t="s">
        <v>182</v>
      </c>
      <c r="D121" s="15" t="s">
        <v>175</v>
      </c>
      <c r="E121" s="1" t="s">
        <v>56</v>
      </c>
      <c r="F121" s="1" t="s">
        <v>84</v>
      </c>
      <c r="G121" s="1" t="s">
        <v>21</v>
      </c>
      <c r="H121" s="1">
        <v>50</v>
      </c>
      <c r="I121" s="60" t="s">
        <v>88</v>
      </c>
      <c r="J121" s="61"/>
    </row>
    <row r="122" spans="2:10" x14ac:dyDescent="0.3">
      <c r="B122" s="35" t="s">
        <v>323</v>
      </c>
      <c r="C122" s="23" t="s">
        <v>182</v>
      </c>
      <c r="D122" s="15" t="s">
        <v>175</v>
      </c>
      <c r="E122" s="1" t="s">
        <v>55</v>
      </c>
      <c r="F122" s="1" t="s">
        <v>81</v>
      </c>
      <c r="G122" s="1" t="s">
        <v>21</v>
      </c>
      <c r="H122" s="1">
        <v>20</v>
      </c>
      <c r="I122" s="60" t="s">
        <v>89</v>
      </c>
      <c r="J122" s="61"/>
    </row>
    <row r="123" spans="2:10" x14ac:dyDescent="0.3">
      <c r="B123" s="35" t="s">
        <v>325</v>
      </c>
      <c r="C123" s="23" t="s">
        <v>182</v>
      </c>
      <c r="D123" s="15" t="s">
        <v>175</v>
      </c>
      <c r="E123" s="1" t="s">
        <v>52</v>
      </c>
      <c r="F123" s="1" t="s">
        <v>66</v>
      </c>
      <c r="G123" s="1" t="s">
        <v>21</v>
      </c>
      <c r="H123" s="1">
        <v>20</v>
      </c>
      <c r="I123" s="60" t="s">
        <v>62</v>
      </c>
      <c r="J123" s="61"/>
    </row>
    <row r="124" spans="2:10" x14ac:dyDescent="0.3">
      <c r="B124" s="35" t="s">
        <v>327</v>
      </c>
      <c r="C124" s="23" t="s">
        <v>182</v>
      </c>
      <c r="D124" s="15" t="s">
        <v>175</v>
      </c>
      <c r="E124" s="1" t="s">
        <v>119</v>
      </c>
      <c r="F124" s="1" t="s">
        <v>67</v>
      </c>
      <c r="G124" s="1" t="s">
        <v>21</v>
      </c>
      <c r="H124" s="1">
        <v>200</v>
      </c>
      <c r="I124" s="60" t="s">
        <v>63</v>
      </c>
      <c r="J124" s="61"/>
    </row>
    <row r="125" spans="2:10" ht="17.25" thickBot="1" x14ac:dyDescent="0.35">
      <c r="B125" s="37" t="s">
        <v>329</v>
      </c>
      <c r="C125" s="57" t="s">
        <v>182</v>
      </c>
      <c r="D125" s="38" t="s">
        <v>183</v>
      </c>
      <c r="E125" s="39" t="s">
        <v>150</v>
      </c>
      <c r="F125" s="39" t="s">
        <v>191</v>
      </c>
      <c r="G125" s="39" t="s">
        <v>22</v>
      </c>
      <c r="H125" s="39"/>
      <c r="I125" s="68" t="s">
        <v>44</v>
      </c>
      <c r="J125" s="69"/>
    </row>
  </sheetData>
  <autoFilter ref="B14:J125" xr:uid="{4BB1A6C7-E65B-46C0-B8D5-FECA97B28F4E}">
    <filterColumn colId="7" showButton="0"/>
  </autoFilter>
  <mergeCells count="114">
    <mergeCell ref="M2:O2"/>
    <mergeCell ref="I125:J125"/>
    <mergeCell ref="I82:J82"/>
    <mergeCell ref="I49:J49"/>
    <mergeCell ref="I54:J54"/>
    <mergeCell ref="I55:J55"/>
    <mergeCell ref="I119:J119"/>
    <mergeCell ref="I120:J120"/>
    <mergeCell ref="I121:J121"/>
    <mergeCell ref="I122:J122"/>
    <mergeCell ref="I123:J123"/>
    <mergeCell ref="I124:J124"/>
    <mergeCell ref="I113:J113"/>
    <mergeCell ref="I114:J114"/>
    <mergeCell ref="I115:J115"/>
    <mergeCell ref="I116:J116"/>
    <mergeCell ref="I117:J117"/>
    <mergeCell ref="I118:J118"/>
    <mergeCell ref="I107:J107"/>
    <mergeCell ref="I108:J108"/>
    <mergeCell ref="I109:J109"/>
    <mergeCell ref="I110:J110"/>
    <mergeCell ref="I111:J111"/>
    <mergeCell ref="I112:J112"/>
    <mergeCell ref="I101:J101"/>
    <mergeCell ref="I102:J102"/>
    <mergeCell ref="I103:J103"/>
    <mergeCell ref="I104:J104"/>
    <mergeCell ref="I105:J105"/>
    <mergeCell ref="I106:J106"/>
    <mergeCell ref="I95:J95"/>
    <mergeCell ref="I96:J96"/>
    <mergeCell ref="I97:J97"/>
    <mergeCell ref="I98:J98"/>
    <mergeCell ref="I99:J99"/>
    <mergeCell ref="I100:J100"/>
    <mergeCell ref="I89:J89"/>
    <mergeCell ref="I90:J90"/>
    <mergeCell ref="I91:J91"/>
    <mergeCell ref="I92:J92"/>
    <mergeCell ref="I93:J93"/>
    <mergeCell ref="I94:J94"/>
    <mergeCell ref="I83:J83"/>
    <mergeCell ref="I84:J84"/>
    <mergeCell ref="I85:J85"/>
    <mergeCell ref="I86:J86"/>
    <mergeCell ref="I87:J87"/>
    <mergeCell ref="I88:J88"/>
    <mergeCell ref="I74:J74"/>
    <mergeCell ref="I77:J77"/>
    <mergeCell ref="I78:J78"/>
    <mergeCell ref="I79:J79"/>
    <mergeCell ref="I80:J80"/>
    <mergeCell ref="I81:J81"/>
    <mergeCell ref="I75:J75"/>
    <mergeCell ref="I76:J76"/>
    <mergeCell ref="I68:J68"/>
    <mergeCell ref="I69:J69"/>
    <mergeCell ref="I70:J70"/>
    <mergeCell ref="I71:J71"/>
    <mergeCell ref="I72:J72"/>
    <mergeCell ref="I73:J73"/>
    <mergeCell ref="I62:J62"/>
    <mergeCell ref="I63:J63"/>
    <mergeCell ref="I64:J64"/>
    <mergeCell ref="I65:J65"/>
    <mergeCell ref="I66:J66"/>
    <mergeCell ref="I67:J67"/>
    <mergeCell ref="I57:J57"/>
    <mergeCell ref="I58:J58"/>
    <mergeCell ref="I59:J59"/>
    <mergeCell ref="I60:J60"/>
    <mergeCell ref="I61:J61"/>
    <mergeCell ref="I51:J51"/>
    <mergeCell ref="I52:J52"/>
    <mergeCell ref="I53:J53"/>
    <mergeCell ref="I56:J56"/>
    <mergeCell ref="I44:J44"/>
    <mergeCell ref="I45:J45"/>
    <mergeCell ref="I46:J46"/>
    <mergeCell ref="I47:J47"/>
    <mergeCell ref="I48:J48"/>
    <mergeCell ref="I50:J50"/>
    <mergeCell ref="I38:J38"/>
    <mergeCell ref="I39:J39"/>
    <mergeCell ref="I40:J40"/>
    <mergeCell ref="I41:J41"/>
    <mergeCell ref="I42:J42"/>
    <mergeCell ref="I43:J43"/>
    <mergeCell ref="I32:J32"/>
    <mergeCell ref="I33:J33"/>
    <mergeCell ref="I34:J34"/>
    <mergeCell ref="I35:J35"/>
    <mergeCell ref="I36:J36"/>
    <mergeCell ref="I37:J37"/>
    <mergeCell ref="I28:J28"/>
    <mergeCell ref="I29:J29"/>
    <mergeCell ref="I30:J30"/>
    <mergeCell ref="I31:J31"/>
    <mergeCell ref="I20:J20"/>
    <mergeCell ref="I21:J21"/>
    <mergeCell ref="I22:J22"/>
    <mergeCell ref="I23:J23"/>
    <mergeCell ref="I24:J24"/>
    <mergeCell ref="I25:J25"/>
    <mergeCell ref="I14:J14"/>
    <mergeCell ref="I15:J15"/>
    <mergeCell ref="I16:J16"/>
    <mergeCell ref="I17:J17"/>
    <mergeCell ref="I18:J18"/>
    <mergeCell ref="I19:J19"/>
    <mergeCell ref="B13:J13"/>
    <mergeCell ref="I26:J26"/>
    <mergeCell ref="I27:J27"/>
  </mergeCells>
  <phoneticPr fontId="1" type="noConversion"/>
  <hyperlinks>
    <hyperlink ref="I22" r:id="rId1" xr:uid="{ADBA3EA3-A750-428E-8490-90C0F98CB74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GOAT_EMPLOYEE</vt:lpstr>
      <vt:lpstr>GOAT_BOARD</vt:lpstr>
      <vt:lpstr>GOAT_PLAN</vt:lpstr>
      <vt:lpstr>GOAT_PROJECT</vt:lpstr>
      <vt:lpstr>GOAT_BUSINESSTRIP</vt:lpstr>
      <vt:lpstr>GOAT_VACATION</vt:lpstr>
      <vt:lpstr>GOAT_TELECOMMUTING</vt:lpstr>
      <vt:lpstr>GOAT_TRANING</vt:lpstr>
      <vt:lpstr>컬럼페이지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komso</dc:creator>
  <cp:lastModifiedBy>kosmo</cp:lastModifiedBy>
  <dcterms:created xsi:type="dcterms:W3CDTF">2023-03-17T02:59:24Z</dcterms:created>
  <dcterms:modified xsi:type="dcterms:W3CDTF">2023-06-19T05:11:04Z</dcterms:modified>
</cp:coreProperties>
</file>