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8001_{F62C5DCC-9AB0-448F-9BB7-3A75EC8AD521}" xr6:coauthVersionLast="47" xr6:coauthVersionMax="47" xr10:uidLastSave="{00000000-0000-0000-0000-000000000000}"/>
  <bookViews>
    <workbookView xWindow="9210" yWindow="2920" windowWidth="29030" windowHeight="16880" tabRatio="741" xr2:uid="{00000000-000D-0000-FFFF-FFFF00000000}"/>
  </bookViews>
  <sheets>
    <sheet name="GC2AH" sheetId="3" r:id="rId1"/>
    <sheet name="AH2GC" sheetId="5" r:id="rId2"/>
    <sheet name="EH2AH" sheetId="17" r:id="rId3"/>
    <sheet name="AH2EH" sheetId="16" r:id="rId4"/>
    <sheet name="SPB2SCB" sheetId="6" r:id="rId5"/>
    <sheet name="SCB2SPB" sheetId="19" r:id="rId6"/>
    <sheet name="AH2P1(ZYNQ)" sheetId="9" r:id="rId7"/>
    <sheet name="AH2P2(ZYNQ)" sheetId="11" r:id="rId8"/>
    <sheet name="P12AH(ZYNQ)" sheetId="12" r:id="rId9"/>
    <sheet name="P22AH(ZYNQ)" sheetId="13" r:id="rId10"/>
    <sheet name="시험장비 연동(SP2TE)" sheetId="24" r:id="rId11"/>
    <sheet name="SP2TE(CH)" sheetId="21" r:id="rId12"/>
    <sheet name="SP2TE(Beam)" sheetId="22" r:id="rId13"/>
    <sheet name="SP2TE(CH+SelectBeam)" sheetId="29" r:id="rId14"/>
    <sheet name="SP2TE(SelectBeam)" sheetId="30" r:id="rId15"/>
    <sheet name="SP2TE(Result)" sheetId="28" r:id="rId16"/>
    <sheet name="기록" sheetId="25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30" l="1"/>
  <c r="C81" i="30"/>
  <c r="C74" i="30"/>
  <c r="C70" i="30"/>
  <c r="C53" i="30"/>
  <c r="C78" i="30"/>
  <c r="D40" i="30"/>
  <c r="C40" i="30"/>
  <c r="D37" i="30"/>
  <c r="D21" i="30"/>
  <c r="C15" i="30"/>
  <c r="C13" i="30"/>
  <c r="C11" i="30"/>
  <c r="C9" i="30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C145" i="29"/>
  <c r="C149" i="29"/>
  <c r="C128" i="29"/>
  <c r="C156" i="29"/>
  <c r="G98" i="29"/>
  <c r="C114" i="29" s="1"/>
  <c r="C97" i="29"/>
  <c r="C70" i="29"/>
  <c r="D40" i="29"/>
  <c r="C40" i="29"/>
  <c r="D37" i="29"/>
  <c r="D21" i="29"/>
  <c r="C15" i="29"/>
  <c r="C13" i="29"/>
  <c r="C11" i="29"/>
  <c r="C9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C156" i="22"/>
  <c r="C125" i="21"/>
  <c r="B42" i="30" l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C84" i="30"/>
  <c r="C83" i="30"/>
  <c r="C153" i="29"/>
  <c r="C158" i="29" s="1"/>
  <c r="B146" i="29"/>
  <c r="B147" i="29" s="1"/>
  <c r="B148" i="29" s="1"/>
  <c r="B149" i="29" s="1"/>
  <c r="C159" i="29" l="1"/>
  <c r="B53" i="30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C98" i="28"/>
  <c r="C103" i="28" s="1"/>
  <c r="C95" i="28"/>
  <c r="C91" i="28"/>
  <c r="D90" i="28"/>
  <c r="D70" i="28"/>
  <c r="D22" i="28"/>
  <c r="C15" i="28"/>
  <c r="C13" i="28"/>
  <c r="C11" i="28"/>
  <c r="C9" i="28"/>
  <c r="B6" i="28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D21" i="13" l="1"/>
  <c r="D21" i="12"/>
  <c r="D21" i="11"/>
  <c r="D40" i="22" l="1"/>
  <c r="C40" i="22"/>
  <c r="D37" i="22"/>
  <c r="D21" i="22"/>
  <c r="D40" i="21"/>
  <c r="C40" i="21"/>
  <c r="D37" i="21"/>
  <c r="D21" i="21"/>
  <c r="D40" i="13"/>
  <c r="C40" i="13"/>
  <c r="D37" i="13"/>
  <c r="D40" i="12"/>
  <c r="C40" i="12"/>
  <c r="D37" i="12"/>
  <c r="C40" i="11"/>
  <c r="D40" i="11"/>
  <c r="C40" i="9"/>
  <c r="D40" i="9"/>
  <c r="C40" i="19"/>
  <c r="D40" i="19"/>
  <c r="C71" i="6"/>
  <c r="D40" i="6"/>
  <c r="D37" i="6"/>
  <c r="C111" i="22" l="1"/>
  <c r="C145" i="22"/>
  <c r="C153" i="22"/>
  <c r="C149" i="22"/>
  <c r="C97" i="22"/>
  <c r="C70" i="22"/>
  <c r="C15" i="22"/>
  <c r="C13" i="22"/>
  <c r="C11" i="22"/>
  <c r="C9" i="22"/>
  <c r="B6" i="22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C122" i="21"/>
  <c r="C118" i="21"/>
  <c r="G98" i="21"/>
  <c r="C114" i="21" s="1"/>
  <c r="C97" i="21"/>
  <c r="C70" i="21"/>
  <c r="C15" i="21"/>
  <c r="C13" i="21"/>
  <c r="C11" i="21"/>
  <c r="C9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C159" i="22" l="1"/>
  <c r="C158" i="22"/>
  <c r="C128" i="21"/>
  <c r="C127" i="21"/>
  <c r="B20" i="2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146" i="22" l="1"/>
  <c r="B147" i="22" s="1"/>
  <c r="B148" i="22" s="1"/>
  <c r="B149" i="22" s="1"/>
  <c r="B98" i="22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6" i="13" l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6" i="6"/>
  <c r="B19" i="13" l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19" i="12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19" i="1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19" i="9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19" i="19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7" i="6"/>
  <c r="B38" i="9" l="1"/>
  <c r="B39" i="9" s="1"/>
  <c r="B40" i="9" s="1"/>
  <c r="B41" i="9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99" i="13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41" i="19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70" i="12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70" i="1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8" i="6"/>
  <c r="B106" i="12" l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66" i="19"/>
  <c r="B9" i="6"/>
  <c r="B67" i="19" l="1"/>
  <c r="B10" i="6"/>
  <c r="B68" i="19" l="1"/>
  <c r="B11" i="6"/>
  <c r="B69" i="19" l="1"/>
  <c r="B70" i="19" s="1"/>
  <c r="B12" i="6"/>
  <c r="B71" i="19" l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13" i="6"/>
  <c r="B96" i="19" l="1"/>
  <c r="B97" i="19" s="1"/>
  <c r="B14" i="6"/>
  <c r="B15" i="6" l="1"/>
  <c r="B16" i="6" l="1"/>
  <c r="B17" i="6" l="1"/>
  <c r="B18" i="6" l="1"/>
  <c r="B19" i="6" l="1"/>
  <c r="B20" i="6" l="1"/>
  <c r="B21" i="6" s="1"/>
  <c r="B22" i="6" l="1"/>
  <c r="B6" i="16"/>
  <c r="B7" i="16" s="1"/>
  <c r="C13" i="17"/>
  <c r="B6" i="17"/>
  <c r="B7" i="17" s="1"/>
  <c r="B8" i="17" s="1"/>
  <c r="B9" i="17" s="1"/>
  <c r="B10" i="17" s="1"/>
  <c r="B6" i="5"/>
  <c r="B6" i="3"/>
  <c r="B23" i="6" l="1"/>
  <c r="B8" i="16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7" i="5"/>
  <c r="B24" i="6" l="1"/>
  <c r="B9" i="16"/>
  <c r="B8" i="5"/>
  <c r="B25" i="6" l="1"/>
  <c r="B10" i="16"/>
  <c r="B9" i="5"/>
  <c r="B26" i="6" l="1"/>
  <c r="B11" i="16"/>
  <c r="B10" i="5"/>
  <c r="B27" i="6" l="1"/>
  <c r="B12" i="16"/>
  <c r="B11" i="5"/>
  <c r="B28" i="6" l="1"/>
  <c r="B13" i="16"/>
  <c r="B12" i="5"/>
  <c r="B29" i="6" l="1"/>
  <c r="B14" i="16"/>
  <c r="B13" i="5"/>
  <c r="B30" i="6" l="1"/>
  <c r="B15" i="16"/>
  <c r="B14" i="5"/>
  <c r="B31" i="6" l="1"/>
  <c r="B16" i="16"/>
  <c r="B15" i="5"/>
  <c r="B32" i="6" l="1"/>
  <c r="B17" i="16"/>
  <c r="B16" i="5"/>
  <c r="B33" i="6" l="1"/>
  <c r="B18" i="16"/>
  <c r="B17" i="5"/>
  <c r="B34" i="6" l="1"/>
  <c r="B19" i="16"/>
  <c r="B18" i="5"/>
  <c r="B35" i="6" l="1"/>
  <c r="B20" i="16"/>
  <c r="B19" i="5"/>
  <c r="B36" i="6" l="1"/>
  <c r="B37" i="6" s="1"/>
  <c r="B38" i="6" s="1"/>
  <c r="B40" i="6" s="1"/>
  <c r="B21" i="16"/>
  <c r="B20" i="5"/>
  <c r="B22" i="16" l="1"/>
  <c r="B21" i="5"/>
  <c r="B41" i="6" l="1"/>
  <c r="B23" i="16"/>
  <c r="B22" i="5"/>
  <c r="B42" i="6" l="1"/>
  <c r="B24" i="16"/>
  <c r="B23" i="5"/>
  <c r="B43" i="6" l="1"/>
  <c r="B25" i="16"/>
  <c r="B24" i="5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C70" i="13"/>
  <c r="C13" i="13"/>
  <c r="D139" i="12"/>
  <c r="C70" i="12"/>
  <c r="C13" i="12"/>
  <c r="C132" i="11"/>
  <c r="C70" i="11"/>
  <c r="C13" i="11"/>
  <c r="C112" i="9"/>
  <c r="D21" i="9"/>
  <c r="D21" i="19"/>
  <c r="C40" i="6"/>
  <c r="C70" i="9"/>
  <c r="C13" i="9"/>
  <c r="C15" i="9"/>
  <c r="C125" i="19"/>
  <c r="C118" i="19"/>
  <c r="G98" i="19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C97" i="19"/>
  <c r="C70" i="19"/>
  <c r="D37" i="19"/>
  <c r="C15" i="19"/>
  <c r="C13" i="19"/>
  <c r="C11" i="19"/>
  <c r="C9" i="19"/>
  <c r="D140" i="16"/>
  <c r="C13" i="6"/>
  <c r="C155" i="16"/>
  <c r="D155" i="16"/>
  <c r="C91" i="5"/>
  <c r="C48" i="3"/>
  <c r="C122" i="19" l="1"/>
  <c r="C127" i="19" s="1"/>
  <c r="B44" i="6"/>
  <c r="B26" i="16"/>
  <c r="C114" i="19"/>
  <c r="C79" i="6"/>
  <c r="C84" i="6" s="1"/>
  <c r="C163" i="16"/>
  <c r="D19" i="16"/>
  <c r="C23" i="17"/>
  <c r="C28" i="17" s="1"/>
  <c r="C98" i="5"/>
  <c r="C103" i="5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128" i="19" l="1"/>
  <c r="B45" i="6"/>
  <c r="B27" i="16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D21" i="6"/>
  <c r="C75" i="6"/>
  <c r="C15" i="6"/>
  <c r="C11" i="6"/>
  <c r="C9" i="6"/>
  <c r="D22" i="16"/>
  <c r="D70" i="16"/>
  <c r="D90" i="16"/>
  <c r="D120" i="16"/>
  <c r="D148" i="16"/>
  <c r="D144" i="16"/>
  <c r="C160" i="16"/>
  <c r="C15" i="16"/>
  <c r="C13" i="16"/>
  <c r="C11" i="16"/>
  <c r="C9" i="16"/>
  <c r="B46" i="6" l="1"/>
  <c r="B28" i="16"/>
  <c r="B37" i="5"/>
  <c r="C168" i="16"/>
  <c r="B47" i="6" l="1"/>
  <c r="B29" i="16"/>
  <c r="B38" i="5"/>
  <c r="C20" i="17"/>
  <c r="D70" i="5"/>
  <c r="D22" i="5"/>
  <c r="C95" i="5"/>
  <c r="D90" i="5"/>
  <c r="C15" i="5"/>
  <c r="C13" i="5"/>
  <c r="C11" i="5"/>
  <c r="C9" i="5"/>
  <c r="C55" i="3"/>
  <c r="C60" i="3" s="1"/>
  <c r="C52" i="3"/>
  <c r="C50" i="3"/>
  <c r="C15" i="3"/>
  <c r="C13" i="3"/>
  <c r="C11" i="3"/>
  <c r="C9" i="3"/>
  <c r="B48" i="6" l="1"/>
  <c r="B30" i="16"/>
  <c r="B39" i="5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49" i="6" l="1"/>
  <c r="B31" i="16"/>
  <c r="C136" i="13"/>
  <c r="C15" i="13"/>
  <c r="C11" i="13"/>
  <c r="C169" i="12"/>
  <c r="C15" i="12"/>
  <c r="C11" i="12"/>
  <c r="C9" i="12"/>
  <c r="C128" i="11"/>
  <c r="C15" i="11"/>
  <c r="C11" i="11"/>
  <c r="C9" i="11"/>
  <c r="C108" i="9"/>
  <c r="C11" i="9"/>
  <c r="B50" i="6" l="1"/>
  <c r="B32" i="16"/>
  <c r="C140" i="13"/>
  <c r="C144" i="13" s="1"/>
  <c r="C131" i="13"/>
  <c r="D96" i="13"/>
  <c r="C96" i="13"/>
  <c r="D94" i="13"/>
  <c r="D92" i="13"/>
  <c r="C90" i="13"/>
  <c r="C9" i="13"/>
  <c r="C165" i="12"/>
  <c r="D162" i="12"/>
  <c r="C173" i="12"/>
  <c r="C177" i="12" s="1"/>
  <c r="D104" i="12"/>
  <c r="C96" i="12"/>
  <c r="D96" i="12"/>
  <c r="D94" i="12"/>
  <c r="D92" i="12"/>
  <c r="B51" i="6" l="1"/>
  <c r="B33" i="16"/>
  <c r="C143" i="13"/>
  <c r="C176" i="12"/>
  <c r="B52" i="6" l="1"/>
  <c r="B34" i="16"/>
  <c r="C90" i="12"/>
  <c r="C124" i="11"/>
  <c r="C90" i="11"/>
  <c r="D37" i="11"/>
  <c r="C104" i="9"/>
  <c r="C90" i="9"/>
  <c r="D37" i="9"/>
  <c r="C9" i="9"/>
  <c r="B53" i="6" l="1"/>
  <c r="B35" i="16"/>
  <c r="C136" i="11"/>
  <c r="B54" i="6" l="1"/>
  <c r="B36" i="16"/>
  <c r="C135" i="11"/>
  <c r="C116" i="9"/>
  <c r="C115" i="9"/>
  <c r="B55" i="6" l="1"/>
  <c r="B37" i="16"/>
  <c r="B56" i="6" l="1"/>
  <c r="B38" i="16"/>
  <c r="B57" i="6" l="1"/>
  <c r="B39" i="16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58" i="6" l="1"/>
  <c r="B59" i="6" l="1"/>
  <c r="B60" i="6" l="1"/>
  <c r="B61" i="6" l="1"/>
  <c r="B62" i="6" l="1"/>
  <c r="B63" i="6" l="1"/>
  <c r="B64" i="6" l="1"/>
  <c r="B65" i="6" l="1"/>
  <c r="B66" i="6" l="1"/>
  <c r="B67" i="6" l="1"/>
  <c r="B68" i="6" l="1"/>
  <c r="B71" i="5"/>
  <c r="B69" i="6" l="1"/>
  <c r="B72" i="5"/>
  <c r="B70" i="6" l="1"/>
  <c r="B71" i="6" s="1"/>
  <c r="B73" i="5"/>
  <c r="B72" i="6" l="1"/>
  <c r="B73" i="6" s="1"/>
  <c r="B74" i="6" s="1"/>
  <c r="B75" i="6" s="1"/>
  <c r="B74" i="5"/>
  <c r="B75" i="5" l="1"/>
  <c r="B76" i="5" l="1"/>
  <c r="B77" i="5" l="1"/>
  <c r="B78" i="5" l="1"/>
  <c r="B79" i="5" l="1"/>
  <c r="B71" i="16" l="1"/>
  <c r="B80" i="5"/>
  <c r="B72" i="16" l="1"/>
  <c r="B81" i="5"/>
  <c r="B73" i="16" l="1"/>
  <c r="B82" i="5"/>
  <c r="B74" i="16" l="1"/>
  <c r="B83" i="5"/>
  <c r="B75" i="16" l="1"/>
  <c r="B84" i="5"/>
  <c r="B76" i="16" l="1"/>
  <c r="B85" i="5"/>
  <c r="B77" i="16" l="1"/>
  <c r="B86" i="5"/>
  <c r="B78" i="16" l="1"/>
  <c r="B87" i="5"/>
  <c r="B79" i="16" l="1"/>
  <c r="B88" i="5"/>
  <c r="B80" i="16" l="1"/>
  <c r="B89" i="5"/>
  <c r="B81" i="16" l="1"/>
  <c r="B90" i="5"/>
  <c r="B91" i="5" s="1"/>
  <c r="B92" i="5" s="1"/>
  <c r="B93" i="5" s="1"/>
  <c r="B94" i="5" s="1"/>
  <c r="B95" i="5" s="1"/>
  <c r="B82" i="16" l="1"/>
  <c r="B83" i="16" l="1"/>
  <c r="B84" i="16" l="1"/>
  <c r="B85" i="16" l="1"/>
  <c r="B86" i="16" l="1"/>
  <c r="B87" i="16" l="1"/>
  <c r="B88" i="16" l="1"/>
  <c r="B89" i="16" l="1"/>
  <c r="B90" i="16" l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l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</calcChain>
</file>

<file path=xl/sharedStrings.xml><?xml version="1.0" encoding="utf-8"?>
<sst xmlns="http://schemas.openxmlformats.org/spreadsheetml/2006/main" count="9390" uniqueCount="944">
  <si>
    <t>Fire</t>
  </si>
  <si>
    <t>ReservedBit15</t>
  </si>
  <si>
    <t>Test_Trig</t>
  </si>
  <si>
    <t>REC_Disable_Set</t>
  </si>
  <si>
    <t>Test_Mode_Set</t>
  </si>
  <si>
    <t>ReservedBit14</t>
  </si>
  <si>
    <t>ReservedBit13</t>
  </si>
  <si>
    <t>ReservedBit12</t>
  </si>
  <si>
    <t>ReservedBit11</t>
  </si>
  <si>
    <t>ReservedBit10</t>
  </si>
  <si>
    <t>Terminal_Homing</t>
  </si>
  <si>
    <t>Close_In</t>
  </si>
  <si>
    <t>E_Range</t>
  </si>
  <si>
    <t>EXHD_Mode</t>
  </si>
  <si>
    <t>HILS_Mode</t>
  </si>
  <si>
    <t>Surface_Det</t>
  </si>
  <si>
    <t>Floor_Det</t>
  </si>
  <si>
    <t>Ceiling_Det</t>
  </si>
  <si>
    <t>Motor_Stop</t>
  </si>
  <si>
    <t>Motor_Start</t>
  </si>
  <si>
    <t>EOM</t>
  </si>
  <si>
    <t>Hold_In</t>
  </si>
  <si>
    <t>Inhibit</t>
  </si>
  <si>
    <t>Homing_Enable</t>
  </si>
  <si>
    <t>Pre_ACO_Chk</t>
  </si>
  <si>
    <t>ACM_Det</t>
  </si>
  <si>
    <t>Target_Loss</t>
  </si>
  <si>
    <t>Target_Det</t>
  </si>
  <si>
    <t>M_Stop</t>
  </si>
  <si>
    <t>UINT32</t>
    <phoneticPr fontId="1" type="noConversion"/>
  </si>
  <si>
    <t>데이터 타입</t>
    <phoneticPr fontId="1" type="noConversion"/>
  </si>
  <si>
    <t>크기
(Bytes)</t>
    <phoneticPr fontId="1" type="noConversion"/>
  </si>
  <si>
    <t>Byte</t>
    <phoneticPr fontId="1" type="noConversion"/>
  </si>
  <si>
    <t>구분</t>
    <phoneticPr fontId="1" type="noConversion"/>
  </si>
  <si>
    <t>ACK</t>
    <phoneticPr fontId="1" type="noConversion"/>
  </si>
  <si>
    <t>HWORD</t>
    <phoneticPr fontId="1" type="noConversion"/>
  </si>
  <si>
    <t>BAT_VOLT</t>
    <phoneticPr fontId="1" type="noConversion"/>
  </si>
  <si>
    <t>BYTE</t>
    <phoneticPr fontId="1" type="noConversion"/>
  </si>
  <si>
    <t>INT32</t>
    <phoneticPr fontId="1" type="noConversion"/>
  </si>
  <si>
    <t>UINT16</t>
    <phoneticPr fontId="1" type="noConversion"/>
  </si>
  <si>
    <t>INT16</t>
    <phoneticPr fontId="1" type="noConversion"/>
  </si>
  <si>
    <t>음향탐지기 송신핑 주파수 / 0:Short Ping, 1:Moddle Ping, 2:Long Ping</t>
    <phoneticPr fontId="1" type="noConversion"/>
  </si>
  <si>
    <t>음향탐지기 PrePulse 사용 여부 / 0:Off, 1:On</t>
    <phoneticPr fontId="1" type="noConversion"/>
  </si>
  <si>
    <t>송신핑 전원 전압 (0~500VDC) / FS:500, LSB:1 Volt</t>
    <phoneticPr fontId="1" type="noConversion"/>
  </si>
  <si>
    <t>발사지점 기준 현재 어뢰 Pn 위치 (FS: ±100000, LSB:0.01) m</t>
    <phoneticPr fontId="1" type="noConversion"/>
  </si>
  <si>
    <t>발사지점 기준 현재 어뢰 Pe 위치 (FS: ±100000, LSB:0.01) m</t>
    <phoneticPr fontId="1" type="noConversion"/>
  </si>
  <si>
    <t>현재 어뢰 심도 (FS:4096, LSB:0.0625) m</t>
    <phoneticPr fontId="1" type="noConversion"/>
  </si>
  <si>
    <t>어뢰 침로(진북기준) (FS:±pi, LSB:9.5876725168e-5(pi/2^15))rad</t>
    <phoneticPr fontId="1" type="noConversion"/>
  </si>
  <si>
    <t>어뢰 롤 (FS:±pi, LSB:9.5876725168e-5(pi/2^15))rad</t>
    <phoneticPr fontId="1" type="noConversion"/>
  </si>
  <si>
    <t>어뢰 피치 (FS:±pi/2, LSB:9.5876725168e-5(pi/2^15))rad</t>
    <phoneticPr fontId="1" type="noConversion"/>
  </si>
  <si>
    <t>음향탐지 시험장비 수신 설정용</t>
    <phoneticPr fontId="1" type="noConversion"/>
  </si>
  <si>
    <t>음향탐지 시험장비 송신 설정용</t>
    <phoneticPr fontId="1" type="noConversion"/>
  </si>
  <si>
    <t>Bit 수</t>
    <phoneticPr fontId="1" type="noConversion"/>
  </si>
  <si>
    <t>동작</t>
    <phoneticPr fontId="1" type="noConversion"/>
  </si>
  <si>
    <t>Telegram 순서 (매 통신마다 1씩 증가, 2^32*0.05=59,652Hours)</t>
    <phoneticPr fontId="1" type="noConversion"/>
  </si>
  <si>
    <t>발사 후 Enable_Range 주행이면 1, 아니면 0</t>
    <phoneticPr fontId="1" type="noConversion"/>
  </si>
  <si>
    <t>현재 수심이 Ceiling 수심보다 얕은 경우 1, 깊은 경우 0</t>
    <phoneticPr fontId="1" type="noConversion"/>
  </si>
  <si>
    <t>현재 수심이 Floor 수심보다 깊은 경우 1, 얕은 경우 0</t>
    <phoneticPr fontId="1" type="noConversion"/>
  </si>
  <si>
    <t>음향신호처리장치가 Pre_Enable되면 1, 아니면 0</t>
    <phoneticPr fontId="1" type="noConversion"/>
  </si>
  <si>
    <t>음향신호처리장치가 음향탐색 시작하면 1, 아니면 0</t>
    <phoneticPr fontId="1" type="noConversion"/>
  </si>
  <si>
    <t>적용</t>
    <phoneticPr fontId="1" type="noConversion"/>
  </si>
  <si>
    <t>표적상실 등의 상황에서 현재의 음향탐색 상태(PRI, 송신 빔 등)를 고정하는 경우 1로 설정, 아니면 0</t>
    <phoneticPr fontId="1" type="noConversion"/>
  </si>
  <si>
    <t>초기 값</t>
    <phoneticPr fontId="1" type="noConversion"/>
  </si>
  <si>
    <t>Pre_ACO_Chk bit가 1로 설정된 상태에서 ACO 거리 이내의 표적정보를 수신하면 1로 설정. ACO 후 재공격시 0으로 reset 됨 (ACO : Attack Cut Off, 공격 중단)</t>
    <phoneticPr fontId="1" type="noConversion"/>
  </si>
  <si>
    <t>DAQ_Count_Reset</t>
    <phoneticPr fontId="1" type="noConversion"/>
  </si>
  <si>
    <t>Reset</t>
    <phoneticPr fontId="1" type="noConversion"/>
  </si>
  <si>
    <t>BPF_On/Off</t>
    <phoneticPr fontId="1" type="noConversion"/>
  </si>
  <si>
    <t>REC_Mode</t>
    <phoneticPr fontId="1" type="noConversion"/>
  </si>
  <si>
    <t>Reserved</t>
    <phoneticPr fontId="1" type="noConversion"/>
  </si>
  <si>
    <t>Tx_Reset</t>
    <phoneticPr fontId="1" type="noConversion"/>
  </si>
  <si>
    <t>Number_of_Tx</t>
    <phoneticPr fontId="1" type="noConversion"/>
  </si>
  <si>
    <t>Tx1_Type</t>
    <phoneticPr fontId="1" type="noConversion"/>
  </si>
  <si>
    <t>Tx_Pulse_Interval</t>
    <phoneticPr fontId="1" type="noConversion"/>
  </si>
  <si>
    <t>Beam_Steering_Angle</t>
  </si>
  <si>
    <t>Beam_Steering_Angle</t>
    <phoneticPr fontId="1" type="noConversion"/>
  </si>
  <si>
    <t>Tx1_Pulse_Length</t>
  </si>
  <si>
    <t>Tx1_Pulse_Length</t>
    <phoneticPr fontId="1" type="noConversion"/>
  </si>
  <si>
    <t>Tx1_Start_Frequency_(7-0)</t>
    <phoneticPr fontId="1" type="noConversion"/>
  </si>
  <si>
    <t>Tx1_Start_Frequency_(14-8)</t>
    <phoneticPr fontId="1" type="noConversion"/>
  </si>
  <si>
    <t>Tx1_Sweep_Frequency</t>
  </si>
  <si>
    <t>Tx1_Sweep_Frequency</t>
    <phoneticPr fontId="1" type="noConversion"/>
  </si>
  <si>
    <t>Tx2_Type</t>
    <phoneticPr fontId="1" type="noConversion"/>
  </si>
  <si>
    <t>Tx2_Pulse_Length</t>
    <phoneticPr fontId="1" type="noConversion"/>
  </si>
  <si>
    <t>Tx2_Start_Frequency_(7-0)</t>
    <phoneticPr fontId="1" type="noConversion"/>
  </si>
  <si>
    <t>Tx2_Sweep_Frequency</t>
    <phoneticPr fontId="1" type="noConversion"/>
  </si>
  <si>
    <t>Tx2_Start_Frequency_(14-8)</t>
    <phoneticPr fontId="1" type="noConversion"/>
  </si>
  <si>
    <t>Beam_Weighting_Select</t>
  </si>
  <si>
    <t>Beam_Weighting_Select</t>
    <phoneticPr fontId="1" type="noConversion"/>
  </si>
  <si>
    <t>Battery_Voltage_(7-0)</t>
    <phoneticPr fontId="1" type="noConversion"/>
  </si>
  <si>
    <t>Battery_Voltage_(15-8)</t>
    <phoneticPr fontId="1" type="noConversion"/>
  </si>
  <si>
    <t>Stave_Tx_Mode</t>
    <phoneticPr fontId="1" type="noConversion"/>
  </si>
  <si>
    <t>Test_Mode</t>
    <phoneticPr fontId="1" type="noConversion"/>
  </si>
  <si>
    <t>Stave_Selection_Number</t>
  </si>
  <si>
    <t>Stave_Selection_Number</t>
    <phoneticPr fontId="1" type="noConversion"/>
  </si>
  <si>
    <t>Stave_Weight</t>
  </si>
  <si>
    <t>Stave_Weight</t>
    <phoneticPr fontId="1" type="noConversion"/>
  </si>
  <si>
    <t>총 데이터</t>
    <phoneticPr fontId="1" type="noConversion"/>
  </si>
  <si>
    <t>Tx1_Start_Frequency</t>
    <phoneticPr fontId="1" type="noConversion"/>
  </si>
  <si>
    <t>Tx2_Start_Frequency</t>
    <phoneticPr fontId="1" type="noConversion"/>
  </si>
  <si>
    <t>Battery_Voltage</t>
    <phoneticPr fontId="1" type="noConversion"/>
  </si>
  <si>
    <t>0 : Not Reset, 1 : Reset / 주장비 내부 메모리 및 버퍼 리셋</t>
    <phoneticPr fontId="1" type="noConversion"/>
  </si>
  <si>
    <t>0 : Off, 1 : On / 시험장비 데이터 저장 여부 선택</t>
    <phoneticPr fontId="1" type="noConversion"/>
  </si>
  <si>
    <t>0 : Off, 1 : On / 빔형성 FPGA의 BPF 기능 On/Off</t>
    <phoneticPr fontId="1" type="noConversion"/>
  </si>
  <si>
    <t>0 : Not Reset, 1 : Reset / Tx FPGA 내부 메모리 및 버퍼 리셋</t>
    <phoneticPr fontId="1" type="noConversion"/>
  </si>
  <si>
    <t>0~100 (ms) / PRI 당 송신펄스가 2개인 경우 2개 간 간격</t>
    <phoneticPr fontId="1" type="noConversion"/>
  </si>
  <si>
    <t>0 : CW, 1 : LFM / Tx Type</t>
    <phoneticPr fontId="1" type="noConversion"/>
  </si>
  <si>
    <t>3~120 (ms) / Pulse Length</t>
    <phoneticPr fontId="1" type="noConversion"/>
  </si>
  <si>
    <t>0~80 (0~8kHz) / Sweep Rate = SwFreq / PL, 100Hz 단위</t>
    <phoneticPr fontId="1" type="noConversion"/>
  </si>
  <si>
    <t>0x BB8</t>
    <phoneticPr fontId="1" type="noConversion"/>
  </si>
  <si>
    <t>0 : Normal, 1 : Stave Test / 0 : 일반 송신 모드 (All Stave), 1 : 개별 Stave Test를 위한 송신 모드</t>
    <phoneticPr fontId="1" type="noConversion"/>
  </si>
  <si>
    <t xml:space="preserve">0~100 / 설정 값/100의 비율로 Weighting 선택 (100일 때 Weight는 1) </t>
    <phoneticPr fontId="1" type="noConversion"/>
  </si>
  <si>
    <t>0 : 완성탄, 1 : 시험장비 / 0 : 완성탄 연결, 1 : 시험장비 연결</t>
    <phoneticPr fontId="1" type="noConversion"/>
  </si>
  <si>
    <t>0~180 (-90(Left) ~ +90(Right)) / Centre 각으로 환산 = Value - 90</t>
    <phoneticPr fontId="1" type="noConversion"/>
  </si>
  <si>
    <t>Terminal_Homing</t>
    <phoneticPr fontId="1" type="noConversion"/>
  </si>
  <si>
    <t>AD_On</t>
    <phoneticPr fontId="1" type="noConversion"/>
  </si>
  <si>
    <t>ReservedBit07</t>
    <phoneticPr fontId="1" type="noConversion"/>
  </si>
  <si>
    <t>ReservedBit06</t>
    <phoneticPr fontId="1" type="noConversion"/>
  </si>
  <si>
    <t>ReservedBit02</t>
    <phoneticPr fontId="1" type="noConversion"/>
  </si>
  <si>
    <t>ReservedBit01</t>
    <phoneticPr fontId="1" type="noConversion"/>
  </si>
  <si>
    <t>ReservedBit08</t>
    <phoneticPr fontId="1" type="noConversion"/>
  </si>
  <si>
    <t>ReservedBit09</t>
    <phoneticPr fontId="1" type="noConversion"/>
  </si>
  <si>
    <t>Start Bytes</t>
    <phoneticPr fontId="1" type="noConversion"/>
  </si>
  <si>
    <t>Checksum</t>
    <phoneticPr fontId="1" type="noConversion"/>
  </si>
  <si>
    <t>ReservedBit03</t>
    <phoneticPr fontId="1" type="noConversion"/>
  </si>
  <si>
    <t>ReservedBit05</t>
    <phoneticPr fontId="1" type="noConversion"/>
  </si>
  <si>
    <t>ReservedBit04</t>
    <phoneticPr fontId="1" type="noConversion"/>
  </si>
  <si>
    <t>ID</t>
    <phoneticPr fontId="1" type="noConversion"/>
  </si>
  <si>
    <t>EXHD_Mode</t>
    <phoneticPr fontId="1" type="noConversion"/>
  </si>
  <si>
    <t>0 : 근접상태 아닐 경우, 1 : 표적추적 중 근접상태에 도달하는 경우</t>
    <phoneticPr fontId="1" type="noConversion"/>
  </si>
  <si>
    <t>0 : 발사 이전, 1 : 어뢰가 발사되어 주행상태</t>
    <phoneticPr fontId="1" type="noConversion"/>
  </si>
  <si>
    <t>HILS_Mode</t>
    <phoneticPr fontId="1" type="noConversion"/>
  </si>
  <si>
    <t>Motor_Start</t>
    <phoneticPr fontId="1" type="noConversion"/>
  </si>
  <si>
    <t>Band_Sel</t>
    <phoneticPr fontId="1" type="noConversion"/>
  </si>
  <si>
    <t>Salvo_On</t>
    <phoneticPr fontId="1" type="noConversion"/>
  </si>
  <si>
    <t>0 : 가상표적 무, 1 : 가상표적 유</t>
    <phoneticPr fontId="1" type="noConversion"/>
  </si>
  <si>
    <t>Beam_Steering</t>
    <phoneticPr fontId="1" type="noConversion"/>
  </si>
  <si>
    <t>Gain_Mode</t>
    <phoneticPr fontId="1" type="noConversion"/>
  </si>
  <si>
    <t>0 : Flat, 1 : TVG / Active 일 경우, 센서 Gain 모드를 설정하는 값</t>
    <phoneticPr fontId="1" type="noConversion"/>
  </si>
  <si>
    <t>Gain</t>
    <phoneticPr fontId="1" type="noConversion"/>
  </si>
  <si>
    <t>20dB~100dB 가변 값 생성. LSB : 0.5, Max : 80dB</t>
    <phoneticPr fontId="1" type="noConversion"/>
  </si>
  <si>
    <t>TVG</t>
    <phoneticPr fontId="1" type="noConversion"/>
  </si>
  <si>
    <t>0~50000(Hz) / 10Hz 단위</t>
    <phoneticPr fontId="1" type="noConversion"/>
  </si>
  <si>
    <t>0~5, 0 : Centre, 1 : L0/R0, 2 : L1/R1, 3 : L2/R2, 4 : L3/R3, 5 : Uniform for Test</t>
    <phoneticPr fontId="1" type="noConversion"/>
  </si>
  <si>
    <t>0~500 / GC 수신 값 , 전원 범위가 변경되므로 유도와 협의 필요</t>
    <phoneticPr fontId="1" type="noConversion"/>
  </si>
  <si>
    <t>1~7 / 각 번호에 해당하는 Stave 선택</t>
    <phoneticPr fontId="1" type="noConversion"/>
  </si>
  <si>
    <t>PLC_RESULT</t>
    <phoneticPr fontId="1" type="noConversion"/>
  </si>
  <si>
    <t>PRE_DET_RESULT</t>
    <phoneticPr fontId="1" type="noConversion"/>
  </si>
  <si>
    <t>Pre-Detection Result 7개 SUM 빔에 대한 탐지 결과, 해당 bit가 1이면 탐지 된 것을 나타냄</t>
    <phoneticPr fontId="1" type="noConversion"/>
  </si>
  <si>
    <t>BEAM_1_LEVEL</t>
    <phoneticPr fontId="1" type="noConversion"/>
  </si>
  <si>
    <t>BEAM_2_LEVEL</t>
    <phoneticPr fontId="1" type="noConversion"/>
  </si>
  <si>
    <t>BEAM_3_LEVEL</t>
  </si>
  <si>
    <t>BEAM_4_LEVEL</t>
  </si>
  <si>
    <t>BEAM_5_LEVEL</t>
  </si>
  <si>
    <t>BEAM_6_LEVEL</t>
  </si>
  <si>
    <t>BEAM_7_LEVEL</t>
  </si>
  <si>
    <t>R3 Sum beam level [dB] (Scale 범위 TBD)</t>
    <phoneticPr fontId="1" type="noConversion"/>
  </si>
  <si>
    <t>R2 Sum beam level [dB] (Scale 범위 TBD)</t>
    <phoneticPr fontId="1" type="noConversion"/>
  </si>
  <si>
    <t>R1 Sum beam level [dB] (Scale 범위 TBD)</t>
    <phoneticPr fontId="1" type="noConversion"/>
  </si>
  <si>
    <t>C0 Sum beam level [dB] (Scale 범위 TBD)</t>
    <phoneticPr fontId="1" type="noConversion"/>
  </si>
  <si>
    <t>L1 Sum beam level [dB] (Scale 범위 TBD)</t>
    <phoneticPr fontId="1" type="noConversion"/>
  </si>
  <si>
    <t>L2 Sum beam level [dB] (Scale 범위 TBD)</t>
    <phoneticPr fontId="1" type="noConversion"/>
  </si>
  <si>
    <t>L3 Sum beam level [dB] (Scale 범위 TBD)</t>
    <phoneticPr fontId="1" type="noConversion"/>
  </si>
  <si>
    <t xml:space="preserve">가상표적 탐지 유무 : 수동표적, Masker </t>
    <phoneticPr fontId="1" type="noConversion"/>
  </si>
  <si>
    <t>탐지 표적 개수</t>
    <phoneticPr fontId="1" type="noConversion"/>
  </si>
  <si>
    <t xml:space="preserve">1st 선택 빔 번호 (1 : L3, 2 : L2, 3 : L1, 4 : C0, 5 : R1, 6 : R2, 7 : R3) </t>
    <phoneticPr fontId="1" type="noConversion"/>
  </si>
  <si>
    <t xml:space="preserve">2nd 선택 빔 번호 (1 : L3, 2 : L2, 3 : L1, 4 : C0, 5 : R1, 6 : R2, 7 : R3) </t>
    <phoneticPr fontId="1" type="noConversion"/>
  </si>
  <si>
    <t xml:space="preserve">3rd 선택 빔 번호 (1 : L3, 2 : L2, 3 : L1, 4 : C0, 5 : R1, 6 : R2, 7 : R3) </t>
    <phoneticPr fontId="1" type="noConversion"/>
  </si>
  <si>
    <t>DAQCounter</t>
    <phoneticPr fontId="1" type="noConversion"/>
  </si>
  <si>
    <t>DAQ Counter</t>
    <phoneticPr fontId="1" type="noConversion"/>
  </si>
  <si>
    <t>RX gain value</t>
    <phoneticPr fontId="1" type="noConversion"/>
  </si>
  <si>
    <t>PLC_State</t>
    <phoneticPr fontId="1" type="noConversion"/>
  </si>
  <si>
    <t>기만기 탐지 개수</t>
    <phoneticPr fontId="1" type="noConversion"/>
  </si>
  <si>
    <t>Command</t>
    <phoneticPr fontId="1" type="noConversion"/>
  </si>
  <si>
    <t>bps</t>
    <phoneticPr fontId="1" type="noConversion"/>
  </si>
  <si>
    <t>SCB2SPB Telegram (SCB → SPB, 5us 통신 주기)</t>
    <phoneticPr fontId="1" type="noConversion"/>
  </si>
  <si>
    <t>Data</t>
    <phoneticPr fontId="1" type="noConversion"/>
  </si>
  <si>
    <t>CH_Data</t>
    <phoneticPr fontId="1" type="noConversion"/>
  </si>
  <si>
    <t>Mbps</t>
    <phoneticPr fontId="1" type="noConversion"/>
  </si>
  <si>
    <t>ReservedBit00</t>
    <phoneticPr fontId="1" type="noConversion"/>
  </si>
  <si>
    <t>SCB_Power_On_Check</t>
    <phoneticPr fontId="1" type="noConversion"/>
  </si>
  <si>
    <t>PAB_Power_On_Check</t>
    <phoneticPr fontId="1" type="noConversion"/>
  </si>
  <si>
    <t>PSB_Check</t>
    <phoneticPr fontId="1" type="noConversion"/>
  </si>
  <si>
    <t>SPB_Power_On_Check</t>
    <phoneticPr fontId="1" type="noConversion"/>
  </si>
  <si>
    <t>ReservedBit02</t>
  </si>
  <si>
    <t>SC_GTP</t>
  </si>
  <si>
    <t>PRE_DET</t>
  </si>
  <si>
    <t>SC_GainValue</t>
    <phoneticPr fontId="1" type="noConversion"/>
  </si>
  <si>
    <t>GC Telegram Counter 복사</t>
    <phoneticPr fontId="1" type="noConversion"/>
  </si>
  <si>
    <t>GC_Count</t>
    <phoneticPr fontId="1" type="noConversion"/>
  </si>
  <si>
    <t>GC_CMD</t>
    <phoneticPr fontId="1" type="noConversion"/>
  </si>
  <si>
    <t>ReservedBit07</t>
  </si>
  <si>
    <t>ReservedBit06</t>
  </si>
  <si>
    <t>TelegramCounter</t>
    <phoneticPr fontId="1" type="noConversion"/>
  </si>
  <si>
    <t>SC_TelegramCounter</t>
    <phoneticPr fontId="1" type="noConversion"/>
  </si>
  <si>
    <t>ProcessTelegramErrCounter</t>
    <phoneticPr fontId="1" type="noConversion"/>
  </si>
  <si>
    <t>SP_SC_UART_TelegramCounter</t>
    <phoneticPr fontId="1" type="noConversion"/>
  </si>
  <si>
    <t>SP에서 SC로 UART통신을 통해 송신한 Telegram 개수</t>
    <phoneticPr fontId="1" type="noConversion"/>
  </si>
  <si>
    <t>SC_SP_UART_ErrCounter</t>
    <phoneticPr fontId="1" type="noConversion"/>
  </si>
  <si>
    <t>UART 에러가 발생한 횟수</t>
    <phoneticPr fontId="1" type="noConversion"/>
  </si>
  <si>
    <t>WS_Telegram_Sync_ErrCounter</t>
    <phoneticPr fontId="1" type="noConversion"/>
  </si>
  <si>
    <t>SS_Telegram_Sync_ErrCounter</t>
    <phoneticPr fontId="1" type="noConversion"/>
  </si>
  <si>
    <t>Virtual-Target-Detect</t>
    <phoneticPr fontId="1" type="noConversion"/>
  </si>
  <si>
    <t>Target-Information</t>
    <phoneticPr fontId="1" type="noConversion"/>
  </si>
  <si>
    <t>ACM_Information</t>
    <phoneticPr fontId="1" type="noConversion"/>
  </si>
  <si>
    <t>Passive-Gate</t>
    <phoneticPr fontId="1" type="noConversion"/>
  </si>
  <si>
    <t>ACM_Repeater_Gate</t>
    <phoneticPr fontId="1" type="noConversion"/>
  </si>
  <si>
    <t>ACM_Masker_Gate</t>
    <phoneticPr fontId="1" type="noConversion"/>
  </si>
  <si>
    <t>Speed-Change-Request</t>
    <phoneticPr fontId="1" type="noConversion"/>
  </si>
  <si>
    <t>TSE-Information</t>
    <phoneticPr fontId="1" type="noConversion"/>
  </si>
  <si>
    <t>Active-Gate</t>
    <phoneticPr fontId="1" type="noConversion"/>
  </si>
  <si>
    <t>PLC</t>
  </si>
  <si>
    <t>Gain_Mode</t>
  </si>
  <si>
    <t>Reserved03</t>
  </si>
  <si>
    <t>Reserved00</t>
  </si>
  <si>
    <t>Reserved02</t>
  </si>
  <si>
    <t>Reserved01</t>
  </si>
  <si>
    <t>PRI</t>
    <phoneticPr fontId="1" type="noConversion"/>
  </si>
  <si>
    <t>Tx_Trigger</t>
    <phoneticPr fontId="1" type="noConversion"/>
  </si>
  <si>
    <t>Telegram 순서 (매 통신마다 1씩 증가, 2^32*0.001=1193Hours)</t>
    <phoneticPr fontId="1" type="noConversion"/>
  </si>
  <si>
    <t>CH01[7:0]</t>
    <phoneticPr fontId="1" type="noConversion"/>
  </si>
  <si>
    <t>CH01[15:8]</t>
    <phoneticPr fontId="1" type="noConversion"/>
  </si>
  <si>
    <t>CH01[23:16]</t>
    <phoneticPr fontId="1" type="noConversion"/>
  </si>
  <si>
    <t>CH02[7:0]</t>
    <phoneticPr fontId="1" type="noConversion"/>
  </si>
  <si>
    <t>CH02[15:8]</t>
    <phoneticPr fontId="1" type="noConversion"/>
  </si>
  <si>
    <t>CH02[23:16]</t>
    <phoneticPr fontId="1" type="noConversion"/>
  </si>
  <si>
    <t>CH37[7:0]</t>
    <phoneticPr fontId="1" type="noConversion"/>
  </si>
  <si>
    <t>CH37[15:8]</t>
    <phoneticPr fontId="1" type="noConversion"/>
  </si>
  <si>
    <t>CH37[23:16]</t>
    <phoneticPr fontId="1" type="noConversion"/>
  </si>
  <si>
    <t>Sum_Beam_L2 [15:8]</t>
    <phoneticPr fontId="1" type="noConversion"/>
  </si>
  <si>
    <t>Sum_Beam_L2 [23:16]</t>
    <phoneticPr fontId="1" type="noConversion"/>
  </si>
  <si>
    <t>Sum_Beam_L2 [31:24]</t>
    <phoneticPr fontId="1" type="noConversion"/>
  </si>
  <si>
    <t>Sum_Beam
(L3/L2/L1/C0/R1/R2/R3)</t>
    <phoneticPr fontId="1" type="noConversion"/>
  </si>
  <si>
    <t>Sum_Beam_L3 [7:0]</t>
    <phoneticPr fontId="1" type="noConversion"/>
  </si>
  <si>
    <t>Sum_Beam_L3 [15:8]</t>
    <phoneticPr fontId="1" type="noConversion"/>
  </si>
  <si>
    <t>Sum_Beam_L3 [23:16]</t>
    <phoneticPr fontId="1" type="noConversion"/>
  </si>
  <si>
    <t>Sum_Beam_L3 [31:24]</t>
    <phoneticPr fontId="1" type="noConversion"/>
  </si>
  <si>
    <t>Sum_Beam_L2 [7:0]</t>
    <phoneticPr fontId="1" type="noConversion"/>
  </si>
  <si>
    <t xml:space="preserve"> . . . L1 . . . C0 . . . R1 . . . R2 . . .</t>
    <phoneticPr fontId="1" type="noConversion"/>
  </si>
  <si>
    <t>Sum_Beam_R3 [7:0]</t>
    <phoneticPr fontId="1" type="noConversion"/>
  </si>
  <si>
    <t>Sum_Beam_R3 [15:8]</t>
    <phoneticPr fontId="1" type="noConversion"/>
  </si>
  <si>
    <t>Sum_Beam_R3 [23:16]</t>
    <phoneticPr fontId="1" type="noConversion"/>
  </si>
  <si>
    <t>Sum_Beam_R3 [31:24]</t>
    <phoneticPr fontId="1" type="noConversion"/>
  </si>
  <si>
    <t>U_Beam_L3 [7:0]</t>
    <phoneticPr fontId="1" type="noConversion"/>
  </si>
  <si>
    <t>U_Beam_L3 [15:8]</t>
    <phoneticPr fontId="1" type="noConversion"/>
  </si>
  <si>
    <t>U_Beam_L3 [23:16]</t>
    <phoneticPr fontId="1" type="noConversion"/>
  </si>
  <si>
    <t>U_Beam_L3 [31:24]</t>
    <phoneticPr fontId="1" type="noConversion"/>
  </si>
  <si>
    <t>D_Beam_L3 [7:0]</t>
    <phoneticPr fontId="1" type="noConversion"/>
  </si>
  <si>
    <t>D_Beam_L3 [15:8]</t>
    <phoneticPr fontId="1" type="noConversion"/>
  </si>
  <si>
    <t>D_Beam_L3 [23:16]</t>
    <phoneticPr fontId="1" type="noConversion"/>
  </si>
  <si>
    <t>D_Beam_L3 [31:24]</t>
    <phoneticPr fontId="1" type="noConversion"/>
  </si>
  <si>
    <t>R_Beam_L3 [7:0]</t>
    <phoneticPr fontId="1" type="noConversion"/>
  </si>
  <si>
    <t>R_Beam_L3 [15:8]</t>
    <phoneticPr fontId="1" type="noConversion"/>
  </si>
  <si>
    <t>R_Beam_L3 [23:16]</t>
    <phoneticPr fontId="1" type="noConversion"/>
  </si>
  <si>
    <t>R_Beam_L3 [31:24]</t>
    <phoneticPr fontId="1" type="noConversion"/>
  </si>
  <si>
    <t>L_Beam_L3 [7:0]</t>
    <phoneticPr fontId="1" type="noConversion"/>
  </si>
  <si>
    <t>L_Beam_L3 [15:8]</t>
    <phoneticPr fontId="1" type="noConversion"/>
  </si>
  <si>
    <t>L_Beam_L3 [23:16]</t>
    <phoneticPr fontId="1" type="noConversion"/>
  </si>
  <si>
    <t>L_Beam_L3 [31:24]</t>
    <phoneticPr fontId="1" type="noConversion"/>
  </si>
  <si>
    <t>U_Beam_R3 [7:0]</t>
    <phoneticPr fontId="1" type="noConversion"/>
  </si>
  <si>
    <t>U_Beam_R3 [15:8]</t>
    <phoneticPr fontId="1" type="noConversion"/>
  </si>
  <si>
    <t>U_Beam_R3 [23:16]</t>
    <phoneticPr fontId="1" type="noConversion"/>
  </si>
  <si>
    <t>U_Beam_R3 [31:24]</t>
    <phoneticPr fontId="1" type="noConversion"/>
  </si>
  <si>
    <t>D_Beam_R3 [7:0]</t>
    <phoneticPr fontId="1" type="noConversion"/>
  </si>
  <si>
    <t>D_Beam_R3 [15:8]</t>
    <phoneticPr fontId="1" type="noConversion"/>
  </si>
  <si>
    <t>D_Beam_R3 [23:16]</t>
    <phoneticPr fontId="1" type="noConversion"/>
  </si>
  <si>
    <t>D_Beam_R3 [31:24]</t>
    <phoneticPr fontId="1" type="noConversion"/>
  </si>
  <si>
    <t>R_Beam_R3 [7:0]</t>
    <phoneticPr fontId="1" type="noConversion"/>
  </si>
  <si>
    <t>R_Beam_R3 [15:8]</t>
    <phoneticPr fontId="1" type="noConversion"/>
  </si>
  <si>
    <t>R_Beam_R3 [23:16]</t>
    <phoneticPr fontId="1" type="noConversion"/>
  </si>
  <si>
    <t>R_Beam_R3 [31:24]</t>
    <phoneticPr fontId="1" type="noConversion"/>
  </si>
  <si>
    <t>L_Beam_R3 [7:0]</t>
    <phoneticPr fontId="1" type="noConversion"/>
  </si>
  <si>
    <t>L_Beam_R3 [15:8]</t>
    <phoneticPr fontId="1" type="noConversion"/>
  </si>
  <si>
    <t>L_Beam_R3 [23:16]</t>
    <phoneticPr fontId="1" type="noConversion"/>
  </si>
  <si>
    <t>L_Beam_R3 [31:24]</t>
    <phoneticPr fontId="1" type="noConversion"/>
  </si>
  <si>
    <t xml:space="preserve"> . . . U/D/R/L_Beam_L2 . . . U/D/R/L_Beam_L1 . . . U/D/R/L_Beam_C0 . . . U/D/R/L_Beam_R1 . . . U/D/R/L_Beam_R2 . . . </t>
    <phoneticPr fontId="1" type="noConversion"/>
  </si>
  <si>
    <t>SPB Telegram (BF → WS, 10us 통신 주기)</t>
    <phoneticPr fontId="1" type="noConversion"/>
  </si>
  <si>
    <t>SPB Telegram (BF → SS, 10us 통신 주기)</t>
    <phoneticPr fontId="1" type="noConversion"/>
  </si>
  <si>
    <t>SPB Telegram (WS → BF, 1ms 통신 주기)</t>
    <phoneticPr fontId="1" type="noConversion"/>
  </si>
  <si>
    <t>FLOAT</t>
    <phoneticPr fontId="1" type="noConversion"/>
  </si>
  <si>
    <t>Sum_Beam_SEL1_1ms</t>
    <phoneticPr fontId="1" type="noConversion"/>
  </si>
  <si>
    <t>Sum_Beam_SEL2_1ms</t>
    <phoneticPr fontId="1" type="noConversion"/>
  </si>
  <si>
    <t>Sum_Beam_SEL3_1ms</t>
    <phoneticPr fontId="1" type="noConversion"/>
  </si>
  <si>
    <t>ACM_Masker_Gate</t>
    <phoneticPr fontId="1" type="noConversion"/>
  </si>
  <si>
    <t>ACM_Repeater_Gate</t>
    <phoneticPr fontId="1" type="noConversion"/>
  </si>
  <si>
    <t>ACM_INFO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</si>
  <si>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</si>
  <si>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</si>
  <si>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</si>
  <si>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</si>
  <si>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</si>
  <si>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</si>
  <si>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</si>
  <si>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</si>
  <si>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</si>
  <si>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</si>
  <si>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</si>
  <si>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</si>
  <si>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ACM_N</t>
    <phoneticPr fontId="1" type="noConversion"/>
  </si>
  <si>
    <t>UINT32</t>
  </si>
  <si>
    <t>UINT32</t>
    <phoneticPr fontId="1" type="noConversion"/>
  </si>
  <si>
    <t>PRE_DET_INFO</t>
    <phoneticPr fontId="1" type="noConversion"/>
  </si>
  <si>
    <t>Target_INFO</t>
    <phoneticPr fontId="1" type="noConversion"/>
  </si>
  <si>
    <t>Passive-Gate</t>
    <phoneticPr fontId="1" type="noConversion"/>
  </si>
  <si>
    <t>ACM_1_Range</t>
    <phoneticPr fontId="1" type="noConversion"/>
  </si>
  <si>
    <t>ACM_2_Range</t>
    <phoneticPr fontId="1" type="noConversion"/>
  </si>
  <si>
    <t>ACM_3_Range</t>
    <phoneticPr fontId="1" type="noConversion"/>
  </si>
  <si>
    <t>ACM_4_Range</t>
    <phoneticPr fontId="1" type="noConversion"/>
  </si>
  <si>
    <t>Target_N</t>
    <phoneticPr fontId="1" type="noConversion"/>
  </si>
  <si>
    <t>Target_ID_1</t>
    <phoneticPr fontId="1" type="noConversion"/>
  </si>
  <si>
    <t>Target_1_Doppler</t>
    <phoneticPr fontId="1" type="noConversion"/>
  </si>
  <si>
    <t>Target_ID_2</t>
    <phoneticPr fontId="1" type="noConversion"/>
  </si>
  <si>
    <t>Target_2_Doppler</t>
    <phoneticPr fontId="1" type="noConversion"/>
  </si>
  <si>
    <t>Target_ID_3</t>
    <phoneticPr fontId="1" type="noConversion"/>
  </si>
  <si>
    <t>Target_3_Doppler</t>
    <phoneticPr fontId="1" type="noConversion"/>
  </si>
  <si>
    <t>Target_ID_4</t>
    <phoneticPr fontId="1" type="noConversion"/>
  </si>
  <si>
    <t>Target_4_Doppler</t>
    <phoneticPr fontId="1" type="noConversion"/>
  </si>
  <si>
    <t>Virtual_Target</t>
  </si>
  <si>
    <t>Active-Gate</t>
    <phoneticPr fontId="1" type="noConversion"/>
  </si>
  <si>
    <t>ReaservedBit02</t>
    <phoneticPr fontId="1" type="noConversion"/>
  </si>
  <si>
    <t>ReaservedBit03</t>
    <phoneticPr fontId="1" type="noConversion"/>
  </si>
  <si>
    <t>ReaservedBit04</t>
    <phoneticPr fontId="1" type="noConversion"/>
  </si>
  <si>
    <t>ReaservedBit05</t>
    <phoneticPr fontId="1" type="noConversion"/>
  </si>
  <si>
    <t>ReaservedBit06</t>
    <phoneticPr fontId="1" type="noConversion"/>
  </si>
  <si>
    <t>ReaservedBit07</t>
    <phoneticPr fontId="1" type="noConversion"/>
  </si>
  <si>
    <t>탐지 표적 개수 (1~4)</t>
    <phoneticPr fontId="1" type="noConversion"/>
  </si>
  <si>
    <t>ID1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</si>
  <si>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</si>
  <si>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</si>
  <si>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</si>
  <si>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</si>
  <si>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</si>
  <si>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ID4</t>
    <phoneticPr fontId="1" type="noConversion"/>
  </si>
  <si>
    <t>ID3</t>
    <phoneticPr fontId="1" type="noConversion"/>
  </si>
  <si>
    <t>Target_Gate</t>
    <phoneticPr fontId="1" type="noConversion"/>
  </si>
  <si>
    <t>ACM_Gate</t>
    <phoneticPr fontId="1" type="noConversion"/>
  </si>
  <si>
    <t>ACM 개수 (1~4)</t>
    <phoneticPr fontId="1" type="noConversion"/>
  </si>
  <si>
    <t>수동 표적의 CloseIn or Lost 등의 상태를 표시</t>
    <phoneticPr fontId="1" type="noConversion"/>
  </si>
  <si>
    <t>SS_DetectionInfo</t>
    <phoneticPr fontId="1" type="noConversion"/>
  </si>
  <si>
    <t>SPB Telegram (SS → BF, 1ms 통신 주기)</t>
    <phoneticPr fontId="1" type="noConversion"/>
  </si>
  <si>
    <t>Speed_Mode</t>
    <phoneticPr fontId="1" type="noConversion"/>
  </si>
  <si>
    <t>1: Init, 2: Low, 3: Middle, 4: High, 5: Mixed</t>
    <phoneticPr fontId="1" type="noConversion"/>
  </si>
  <si>
    <t>Pulse_Freq</t>
    <phoneticPr fontId="1" type="noConversion"/>
  </si>
  <si>
    <t>0: Low Frequency, 1: High Frequency</t>
    <phoneticPr fontId="1" type="noConversion"/>
  </si>
  <si>
    <t>Pulse_Type</t>
    <phoneticPr fontId="1" type="noConversion"/>
  </si>
  <si>
    <t>Pulse_Length</t>
    <phoneticPr fontId="1" type="noConversion"/>
  </si>
  <si>
    <t>음향탐지기 송신핑 종류 / 0: CW, 1: FM, 2: CW&amp;FM, 3: FM&amp;CW, 4: CW&amp;CW</t>
    <phoneticPr fontId="1" type="noConversion"/>
  </si>
  <si>
    <t>PRE_Pulse</t>
    <phoneticPr fontId="1" type="noConversion"/>
  </si>
  <si>
    <t>PRI 주기(0 ~ 3.2s, Step 0.1s)</t>
    <phoneticPr fontId="1" type="noConversion"/>
  </si>
  <si>
    <t xml:space="preserve">1: L3, 2: L2, 3: L1, 4: L0, 5: C, 6: R0, 7: R1, 8: R1, 9:R2 </t>
    <phoneticPr fontId="1" type="noConversion"/>
  </si>
  <si>
    <t>UINT8</t>
  </si>
  <si>
    <t>UINT8</t>
    <phoneticPr fontId="1" type="noConversion"/>
  </si>
  <si>
    <t>TORP_N</t>
    <phoneticPr fontId="1" type="noConversion"/>
  </si>
  <si>
    <t>TORP_E</t>
    <phoneticPr fontId="1" type="noConversion"/>
  </si>
  <si>
    <t>TORP_D</t>
    <phoneticPr fontId="1" type="noConversion"/>
  </si>
  <si>
    <t>ACT_On_Off</t>
    <phoneticPr fontId="1" type="noConversion"/>
  </si>
  <si>
    <t>bit 0: 구동기 동작 시작, bit 4: 주행 종료 후 구동기 리셋</t>
    <phoneticPr fontId="1" type="noConversion"/>
  </si>
  <si>
    <t>Audio_Beam_No/Frequency/BandWidth/Samping 대체 가능</t>
    <phoneticPr fontId="1" type="noConversion"/>
  </si>
  <si>
    <t>Stop Bytes</t>
    <phoneticPr fontId="1" type="noConversion"/>
  </si>
  <si>
    <t>Count</t>
    <phoneticPr fontId="1" type="noConversion"/>
  </si>
  <si>
    <t>ReservedBit03</t>
  </si>
  <si>
    <t>PLC</t>
    <phoneticPr fontId="1" type="noConversion"/>
  </si>
  <si>
    <t>TORP_Roll</t>
    <phoneticPr fontId="1" type="noConversion"/>
  </si>
  <si>
    <t>TORP_Pitch</t>
    <phoneticPr fontId="1" type="noConversion"/>
  </si>
  <si>
    <t>TORP_Yaw</t>
    <phoneticPr fontId="1" type="noConversion"/>
  </si>
  <si>
    <t>Pre_Enable</t>
    <phoneticPr fontId="1" type="noConversion"/>
  </si>
  <si>
    <t>Enable</t>
    <phoneticPr fontId="1" type="noConversion"/>
  </si>
  <si>
    <t>Mode_Set</t>
    <phoneticPr fontId="1" type="noConversion"/>
  </si>
  <si>
    <t>PRI_Start</t>
    <phoneticPr fontId="1" type="noConversion"/>
  </si>
  <si>
    <t>ReservedBit14</t>
    <phoneticPr fontId="1" type="noConversion"/>
  </si>
  <si>
    <t>ReservedBit13</t>
    <phoneticPr fontId="1" type="noConversion"/>
  </si>
  <si>
    <t>Leakage_Det</t>
    <phoneticPr fontId="1" type="noConversion"/>
  </si>
  <si>
    <t>ReservedBit11</t>
    <phoneticPr fontId="1" type="noConversion"/>
  </si>
  <si>
    <t>ReservedBit10</t>
    <phoneticPr fontId="1" type="noConversion"/>
  </si>
  <si>
    <t>ESAD_Power</t>
    <phoneticPr fontId="1" type="noConversion"/>
  </si>
  <si>
    <t>ESAD_HV</t>
    <phoneticPr fontId="1" type="noConversion"/>
  </si>
  <si>
    <t>ESAD_Chk</t>
    <phoneticPr fontId="1" type="noConversion"/>
  </si>
  <si>
    <t>Fail</t>
    <phoneticPr fontId="1" type="noConversion"/>
  </si>
  <si>
    <t>Closein</t>
    <phoneticPr fontId="1" type="noConversion"/>
  </si>
  <si>
    <t>Detect</t>
    <phoneticPr fontId="1" type="noConversion"/>
  </si>
  <si>
    <t>V-Target</t>
    <phoneticPr fontId="1" type="noConversion"/>
  </si>
  <si>
    <t>Speed Mode1</t>
    <phoneticPr fontId="1" type="noConversion"/>
  </si>
  <si>
    <t>Speed Mode2</t>
    <phoneticPr fontId="1" type="noConversion"/>
  </si>
  <si>
    <t>Homming-Enable</t>
    <phoneticPr fontId="1" type="noConversion"/>
  </si>
  <si>
    <t>Homming-Mode</t>
    <phoneticPr fontId="1" type="noConversion"/>
  </si>
  <si>
    <t>Inhibit</t>
    <phoneticPr fontId="1" type="noConversion"/>
  </si>
  <si>
    <t>Hold_In</t>
    <phoneticPr fontId="1" type="noConversion"/>
  </si>
  <si>
    <t>Target_Det</t>
    <phoneticPr fontId="1" type="noConversion"/>
  </si>
  <si>
    <t>Target_Loss</t>
    <phoneticPr fontId="1" type="noConversion"/>
  </si>
  <si>
    <t>ACM_Det</t>
    <phoneticPr fontId="1" type="noConversion"/>
  </si>
  <si>
    <t>Pre_ACO_Chk</t>
    <phoneticPr fontId="1" type="noConversion"/>
  </si>
  <si>
    <t>ACO_Det</t>
    <phoneticPr fontId="1" type="noConversion"/>
  </si>
  <si>
    <t>C_Range</t>
    <phoneticPr fontId="1" type="noConversion"/>
  </si>
  <si>
    <t>EOM</t>
    <phoneticPr fontId="1" type="noConversion"/>
  </si>
  <si>
    <t>E_Range</t>
    <phoneticPr fontId="1" type="noConversion"/>
  </si>
  <si>
    <t>Fire</t>
    <phoneticPr fontId="1" type="noConversion"/>
  </si>
  <si>
    <t>EOR</t>
    <phoneticPr fontId="1" type="noConversion"/>
  </si>
  <si>
    <t>SelfTest_Result</t>
    <phoneticPr fontId="1" type="noConversion"/>
  </si>
  <si>
    <t>PLC_CHK_Result</t>
    <phoneticPr fontId="1" type="noConversion"/>
  </si>
  <si>
    <t>AHS_Event</t>
    <phoneticPr fontId="1" type="noConversion"/>
  </si>
  <si>
    <t>GC_Event</t>
    <phoneticPr fontId="1" type="noConversion"/>
  </si>
  <si>
    <t>GC_Event_1</t>
    <phoneticPr fontId="1" type="noConversion"/>
  </si>
  <si>
    <t>GC_Event_2</t>
    <phoneticPr fontId="1" type="noConversion"/>
  </si>
  <si>
    <t>GC_Event_3</t>
    <phoneticPr fontId="1" type="noConversion"/>
  </si>
  <si>
    <t>GC_Event_4</t>
    <phoneticPr fontId="1" type="noConversion"/>
  </si>
  <si>
    <t>AHS_State 대체 가능</t>
    <phoneticPr fontId="1" type="noConversion"/>
  </si>
  <si>
    <t>PRE_DET_Result</t>
    <phoneticPr fontId="1" type="noConversion"/>
  </si>
  <si>
    <t>Target_Number</t>
    <phoneticPr fontId="1" type="noConversion"/>
  </si>
  <si>
    <t>ACM_Number</t>
    <phoneticPr fontId="1" type="noConversion"/>
  </si>
  <si>
    <t>ACM_ID_1</t>
    <phoneticPr fontId="1" type="noConversion"/>
  </si>
  <si>
    <t>ACM_ID_2</t>
    <phoneticPr fontId="1" type="noConversion"/>
  </si>
  <si>
    <t>ACM_ID_3</t>
    <phoneticPr fontId="1" type="noConversion"/>
  </si>
  <si>
    <t>ACM_ID_4</t>
    <phoneticPr fontId="1" type="noConversion"/>
  </si>
  <si>
    <t>UINT32</t>
    <phoneticPr fontId="1" type="noConversion"/>
  </si>
  <si>
    <t>ID1</t>
    <phoneticPr fontId="1" type="noConversion"/>
  </si>
  <si>
    <t>UINT16</t>
    <phoneticPr fontId="1" type="noConversion"/>
  </si>
  <si>
    <t>0 ~ 2400 m</t>
    <phoneticPr fontId="1" type="noConversion"/>
  </si>
  <si>
    <t>f1 ~ f2 Hz</t>
    <phoneticPr fontId="1" type="noConversion"/>
  </si>
  <si>
    <t>수평방위각(degree, scale 1/100-80)</t>
    <phoneticPr fontId="1" type="noConversion"/>
  </si>
  <si>
    <t>수직방위각(degree, scale 1/100-80)</t>
    <phoneticPr fontId="1" type="noConversion"/>
  </si>
  <si>
    <t>ID2</t>
    <phoneticPr fontId="1" type="noConversion"/>
  </si>
  <si>
    <t>ID3</t>
    <phoneticPr fontId="1" type="noConversion"/>
  </si>
  <si>
    <t>ID4</t>
    <phoneticPr fontId="1" type="noConversion"/>
  </si>
  <si>
    <t>ACM_ID_1</t>
    <phoneticPr fontId="1" type="noConversion"/>
  </si>
  <si>
    <t>ACM_1_Range</t>
    <phoneticPr fontId="1" type="noConversion"/>
  </si>
  <si>
    <t>ACM_1_Doppler</t>
    <phoneticPr fontId="1" type="noConversion"/>
  </si>
  <si>
    <t>ACM_1_Azimuth</t>
    <phoneticPr fontId="1" type="noConversion"/>
  </si>
  <si>
    <t>ACM_1_Elevation</t>
    <phoneticPr fontId="1" type="noConversion"/>
  </si>
  <si>
    <t>ACM_ID_2</t>
    <phoneticPr fontId="1" type="noConversion"/>
  </si>
  <si>
    <t>ACM_2_Range</t>
    <phoneticPr fontId="1" type="noConversion"/>
  </si>
  <si>
    <t>ACM_2_Doppler</t>
    <phoneticPr fontId="1" type="noConversion"/>
  </si>
  <si>
    <t>ACM_2_Azimuth</t>
    <phoneticPr fontId="1" type="noConversion"/>
  </si>
  <si>
    <t>ACM_2_Elevation</t>
    <phoneticPr fontId="1" type="noConversion"/>
  </si>
  <si>
    <t>ACM_ID_3</t>
    <phoneticPr fontId="1" type="noConversion"/>
  </si>
  <si>
    <t>ACM_3_Range</t>
    <phoneticPr fontId="1" type="noConversion"/>
  </si>
  <si>
    <t>ACM_3_Doppler</t>
    <phoneticPr fontId="1" type="noConversion"/>
  </si>
  <si>
    <t>ACM_3_Azimuth</t>
    <phoneticPr fontId="1" type="noConversion"/>
  </si>
  <si>
    <t>ACM_3_Elevation</t>
    <phoneticPr fontId="1" type="noConversion"/>
  </si>
  <si>
    <t>ACM_ID_4</t>
    <phoneticPr fontId="1" type="noConversion"/>
  </si>
  <si>
    <t>ACM_4_Range</t>
    <phoneticPr fontId="1" type="noConversion"/>
  </si>
  <si>
    <t>ACM_4_Doppler</t>
    <phoneticPr fontId="1" type="noConversion"/>
  </si>
  <si>
    <t>ACM_4_Azimuth</t>
    <phoneticPr fontId="1" type="noConversion"/>
  </si>
  <si>
    <t>ACM_4_Elevation</t>
    <phoneticPr fontId="1" type="noConversion"/>
  </si>
  <si>
    <t>Information</t>
    <phoneticPr fontId="1" type="noConversion"/>
  </si>
  <si>
    <t>Test_INFO_AHS</t>
    <phoneticPr fontId="1" type="noConversion"/>
  </si>
  <si>
    <t>Test_INFO_RxCMD</t>
    <phoneticPr fontId="1" type="noConversion"/>
  </si>
  <si>
    <t>Test_INFO_TxCMD</t>
    <phoneticPr fontId="1" type="noConversion"/>
  </si>
  <si>
    <t>Test_INFO_AHS 설명</t>
    <phoneticPr fontId="1" type="noConversion"/>
  </si>
  <si>
    <t>Count 부터 Checksum 전까지의 모든 BYTE 합</t>
    <phoneticPr fontId="1" type="noConversion"/>
  </si>
  <si>
    <t>GC_Command</t>
    <phoneticPr fontId="1" type="noConversion"/>
  </si>
  <si>
    <t>Save_Beam1_INFO_1ms</t>
  </si>
  <si>
    <t>Save_Beam2_INFO_1ms</t>
  </si>
  <si>
    <t>Save_Beam3_INFO_1ms</t>
  </si>
  <si>
    <t>Reserved</t>
    <phoneticPr fontId="1" type="noConversion"/>
  </si>
  <si>
    <t>WS_Detection_
INFO</t>
    <phoneticPr fontId="1" type="noConversion"/>
  </si>
  <si>
    <t>GC2AH Telegram (GC → AH, 50ms 통신 주기)</t>
    <phoneticPr fontId="1" type="noConversion"/>
  </si>
  <si>
    <t>AH2GC Telegram (AH → GC, 50ms 통신 주기)</t>
    <phoneticPr fontId="1" type="noConversion"/>
  </si>
  <si>
    <t>EH2AH Telegram (EH → AH, 50ms 통신 주기)</t>
    <phoneticPr fontId="1" type="noConversion"/>
  </si>
  <si>
    <t>AH2EH Telegram (AH → EH, 50ms 통신 주기)</t>
    <phoneticPr fontId="1" type="noConversion"/>
  </si>
  <si>
    <t>SC_Rx_FPGA_CMD</t>
    <phoneticPr fontId="1" type="noConversion"/>
  </si>
  <si>
    <t>PA_Tx_FPGA_CMD</t>
    <phoneticPr fontId="1" type="noConversion"/>
  </si>
  <si>
    <t>FPGA_CMD</t>
    <phoneticPr fontId="1" type="noConversion"/>
  </si>
  <si>
    <t>Stop/Run</t>
    <phoneticPr fontId="1" type="noConversion"/>
  </si>
  <si>
    <t>Pass/Active</t>
    <phoneticPr fontId="1" type="noConversion"/>
  </si>
  <si>
    <t>GC_INFO</t>
    <phoneticPr fontId="1" type="noConversion"/>
  </si>
  <si>
    <t>신호처리장치의 PLC요구 (0 : PLC 미수행, 1 : PLC 수행)</t>
    <phoneticPr fontId="1" type="noConversion"/>
  </si>
  <si>
    <t>신호처리장치의 ADC 동작 클럭 20MHz(TBD) On/Off (0 : Off, 1 : On)</t>
    <phoneticPr fontId="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</si>
  <si>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" type="noConversion"/>
  </si>
  <si>
    <t>유도제어부에서 음향탐지부로 수행 요청</t>
    <phoneticPr fontId="1" type="noConversion"/>
  </si>
  <si>
    <t>신호처리장치의 탐지 기능 수행 (0: 미수행, 1: 수행)</t>
    <phoneticPr fontId="1" type="noConversion"/>
  </si>
  <si>
    <t>Salve 운용 여부 (0 : Salvo off, 1 : Salvo On)</t>
    <phoneticPr fontId="1" type="noConversion"/>
  </si>
  <si>
    <t>대역 선택 (0 : Band1, 1 : Band2)</t>
    <phoneticPr fontId="1" type="noConversion"/>
  </si>
  <si>
    <t>신호처리장치의 모드 선택 (0 : 수동, 1 : 능동)</t>
    <phoneticPr fontId="1" type="noConversion"/>
  </si>
  <si>
    <t>신호처리장치의 핑 송신 시작 명령 (0 : None, 1 : Start)</t>
    <phoneticPr fontId="1" type="noConversion"/>
  </si>
  <si>
    <t>시험장비 연동 식별자 (0: GC, 1: 시험장비)</t>
    <phoneticPr fontId="1" type="noConversion"/>
  </si>
  <si>
    <t>신호처리장치 기록 모듈의 기록 수행 여부 (0 :  미수행, 1 : 수행)</t>
    <phoneticPr fontId="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</si>
  <si>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" type="noConversion"/>
  </si>
  <si>
    <t>유도제어부 이벤트 1</t>
    <phoneticPr fontId="1" type="noConversion"/>
  </si>
  <si>
    <t>0 : 발사 모드, 1 : HILS 모드</t>
    <phoneticPr fontId="1" type="noConversion"/>
  </si>
  <si>
    <t>0 : 전투 모드, 1 : 연습 모드</t>
    <phoneticPr fontId="1" type="noConversion"/>
  </si>
  <si>
    <t>사용여부 확인 필요(유도제어부 검토 중)</t>
    <phoneticPr fontId="1" type="noConversion"/>
  </si>
  <si>
    <t>임무주행을 종료하면 1 (이후 계속 1 유지), 아니면 0 (EOM : End Of Mission, 임무 중단. 주로 연습어뢰 임무 종료를 의미함)</t>
    <phoneticPr fontId="1" type="noConversion"/>
  </si>
  <si>
    <t>어뢰발사 후 추진전동기 작동시작시점부터 1 (이후 계속 1 유지), 아니면 0</t>
    <phoneticPr fontId="1" type="noConversion"/>
  </si>
  <si>
    <t>어뢰발사 후 추진전동기가 기동한 후 작동을 정지(RPM XXX이하)하면 1 (이후 계속 1 유지), 아니면 0</t>
    <phoneticPr fontId="1" type="noConversion"/>
  </si>
  <si>
    <t>Motor_Stop 이후 어뢰 수심이 XXm 보다 작은 상태가 XX초 이상 유지되면 1 (이후 계속 1 유지), 아니면 0</t>
    <phoneticPr fontId="1" type="noConversion"/>
  </si>
  <si>
    <t>EOM On 이후 전동기 정지 단계가 되면 1 (이후 계속 1 유지), 아니면 0</t>
    <phoneticPr fontId="1" type="noConversion"/>
  </si>
  <si>
    <t>유도제어부 이벤트 2</t>
    <phoneticPr fontId="1" type="noConversion"/>
  </si>
  <si>
    <t>Homing_Mode</t>
    <phoneticPr fontId="1" type="noConversion"/>
  </si>
  <si>
    <t>0 : 초기 속도, 1 : 저속</t>
    <phoneticPr fontId="1" type="noConversion"/>
  </si>
  <si>
    <t>0 : 중속 , 1 : 고속</t>
    <phoneticPr fontId="1" type="noConversion"/>
  </si>
  <si>
    <t>0 : 표적으로 호밍하지 않음 (수신된 표적정보 무시), 1 : 음향에 의해 탐지된 표적으로 Horming</t>
    <phoneticPr fontId="1" type="noConversion"/>
  </si>
  <si>
    <t>능동 음향탐색 모드에서 핑 송신 중단 필요시 1로 설정 (1 : 핑 송신 중단, 0 : 핑 송신 가능)</t>
    <phoneticPr fontId="1" type="noConversion"/>
  </si>
  <si>
    <t>표적을 탐지하는 경우 1, 아니면 0</t>
    <phoneticPr fontId="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</si>
  <si>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" type="noConversion"/>
  </si>
  <si>
    <t>유도조종장치가 음향신호처리장치로부터 ACM 정보를 수신하는 경우 1로 설정, 아니면 0</t>
    <phoneticPr fontId="1" type="noConversion"/>
  </si>
  <si>
    <t>오탐지에 의한 ACO 발생을 방지하기 위해 근접거리이내의 표적정보를 수신하면 1로 설정. ACO 후 재공격시 0으로 reset 됨 (ACO : Attack Cut Off, 공격 중단)</t>
    <phoneticPr fontId="1" type="noConversion"/>
  </si>
  <si>
    <t>유도제어부 이벤트 3</t>
    <phoneticPr fontId="1" type="noConversion"/>
  </si>
  <si>
    <t>1: L3, 2: L2, 3: L1, 4: C, 5: R1, 6: R2, 7: R3, 8: L0, 9: R0</t>
    <phoneticPr fontId="1" type="noConversion"/>
  </si>
  <si>
    <t>유도제어부 이벤트 4</t>
    <phoneticPr fontId="1" type="noConversion"/>
  </si>
  <si>
    <t>0 : 신관 장전해제신호 비인가,  1: 신관 장전해제신호 인가</t>
    <phoneticPr fontId="1" type="noConversion"/>
  </si>
  <si>
    <t>0 : 신관 장전1 신호 비인가, 1 : 신관 장전1 신호 인가</t>
    <phoneticPr fontId="1" type="noConversion"/>
  </si>
  <si>
    <t>0 : 신관 장전2 신호 비인가, 1 : 신관 장전2 신호 인가</t>
    <phoneticPr fontId="1" type="noConversion"/>
  </si>
  <si>
    <t>0 : 신관 장전3 신호 비인가, 1 : 신관 장전3 신호 인가</t>
    <phoneticPr fontId="1" type="noConversion"/>
  </si>
  <si>
    <t>0 : 신관 상태 정상, 1 : 신관에 28 VDC 전원이 인가되지 않았거나 신관상태가 비정상일 경우</t>
    <phoneticPr fontId="1" type="noConversion"/>
  </si>
  <si>
    <t>0 : 신관 비장전 상태, 1 : 신관 장전전압 충전 완료</t>
    <phoneticPr fontId="1" type="noConversion"/>
  </si>
  <si>
    <t>0 : 신관 28 VDC 전원 비인가, 1 : 신관 28 VDC 전원 인가</t>
    <phoneticPr fontId="1" type="noConversion"/>
  </si>
  <si>
    <t>0 : 누수 없음, 1 : 누수 감지</t>
    <phoneticPr fontId="1" type="noConversion"/>
  </si>
  <si>
    <t>M_Stop</t>
    <phoneticPr fontId="1" type="noConversion"/>
  </si>
  <si>
    <t>유도조종장치가 추진전동기로 비상종료 신호 인가하는 경우 1, 아니면 0</t>
    <phoneticPr fontId="1" type="noConversion"/>
  </si>
  <si>
    <t>0 : Straight 1: Circle, 2: Helical</t>
    <phoneticPr fontId="1" type="noConversion"/>
  </si>
  <si>
    <t>시험장비 연동 정보</t>
    <phoneticPr fontId="1" type="noConversion"/>
  </si>
  <si>
    <t>0 : Passive, 1~4 : TVG table, 5~15 : Reserved</t>
    <phoneticPr fontId="1" type="noConversion"/>
  </si>
  <si>
    <t>기능 시험 (1 : PLC, 0 : 미수행)</t>
    <phoneticPr fontId="1" type="noConversion"/>
  </si>
  <si>
    <t>수신 FPGA Reset 수행 여부 표시 (1 : Reset, 0 : 미수행)</t>
    <phoneticPr fontId="1" type="noConversion"/>
  </si>
  <si>
    <t>송신여부 표시(0 : Stop, 1 : Start)</t>
    <phoneticPr fontId="1" type="noConversion"/>
  </si>
  <si>
    <t>1 PRI 당 송신파형 개수 (0 : 1개, 1 :  2개)</t>
    <phoneticPr fontId="1" type="noConversion"/>
  </si>
  <si>
    <t>Save_L3</t>
    <phoneticPr fontId="1" type="noConversion"/>
  </si>
  <si>
    <t>Save_L2</t>
    <phoneticPr fontId="1" type="noConversion"/>
  </si>
  <si>
    <t>Save_L1</t>
    <phoneticPr fontId="1" type="noConversion"/>
  </si>
  <si>
    <t>Save_C</t>
    <phoneticPr fontId="1" type="noConversion"/>
  </si>
  <si>
    <t>Save_R1</t>
    <phoneticPr fontId="1" type="noConversion"/>
  </si>
  <si>
    <t>Save_R2</t>
    <phoneticPr fontId="1" type="noConversion"/>
  </si>
  <si>
    <t>Save_L0</t>
    <phoneticPr fontId="1" type="noConversion"/>
  </si>
  <si>
    <t>Save_R0</t>
    <phoneticPr fontId="1" type="noConversion"/>
  </si>
  <si>
    <t>Beam_Select_SUM</t>
  </si>
  <si>
    <t>Beam_Select_U</t>
  </si>
  <si>
    <t>Beam_Select_D</t>
  </si>
  <si>
    <t>Beam_Select_R</t>
  </si>
  <si>
    <t>Beam_Select_L</t>
  </si>
  <si>
    <t>음향탐지부에서 유도제어부로 ACK 신호</t>
    <phoneticPr fontId="1" type="noConversion"/>
  </si>
  <si>
    <t>PLC 결과</t>
    <phoneticPr fontId="1" type="noConversion"/>
  </si>
  <si>
    <t>PLC_Result</t>
  </si>
  <si>
    <t>전원반 상태 (0 : 정상, 1 : 비정상)</t>
    <phoneticPr fontId="1" type="noConversion"/>
  </si>
  <si>
    <t>신호처리보드 상태 (0 : 정상, 1 : 비정상)</t>
    <phoneticPr fontId="1" type="noConversion"/>
  </si>
  <si>
    <t>전력증폭반 상태 (0 : 정상, 1 : 비정상)</t>
    <phoneticPr fontId="1" type="noConversion"/>
  </si>
  <si>
    <t>신호변환반 상태 (0 : 정상, 1 : 비정상)</t>
    <phoneticPr fontId="1" type="noConversion"/>
  </si>
  <si>
    <t>신호변환반 FPGA 상태 (0 : 정상, 1 : 비정상)</t>
    <phoneticPr fontId="1" type="noConversion"/>
  </si>
  <si>
    <t>전력증폭반 FPGA 상태 (0 : 정상, 1 : 비정상)</t>
    <phoneticPr fontId="1" type="noConversion"/>
  </si>
  <si>
    <t>기록모듈 GTP 연동 상태 (0 : 정상, 1 : 비정상)</t>
    <phoneticPr fontId="1" type="noConversion"/>
  </si>
  <si>
    <t>신호변환반 GTP 연동 상태 (0 : 정상, 1 : 비정상)</t>
    <phoneticPr fontId="1" type="noConversion"/>
  </si>
  <si>
    <t>SC_UART</t>
    <phoneticPr fontId="1" type="noConversion"/>
  </si>
  <si>
    <t>신호변환반 UART 연동 상태 (0 : 정상, 1 : 비정상)</t>
    <phoneticPr fontId="1" type="noConversion"/>
  </si>
  <si>
    <t>SP_DR_MEM</t>
    <phoneticPr fontId="1" type="noConversion"/>
  </si>
  <si>
    <t>신호처리보드 기록 모듈 메모리 상태 (0 : 정상, 1 : 비정상)</t>
    <phoneticPr fontId="1" type="noConversion"/>
  </si>
  <si>
    <t>신호처리보드 빔형성 메모리 상태 (0 : 정상, 1 : 비정상)</t>
    <phoneticPr fontId="1" type="noConversion"/>
  </si>
  <si>
    <t>신호처리보드 광대역 신호처리 메모리 상태 (0 : 정상, 1 : 비정상)</t>
    <phoneticPr fontId="1" type="noConversion"/>
  </si>
  <si>
    <t>신호처리보드 선택빔 신호처리 메모리 상태 (0 : 정상, 1 : 비정상)</t>
    <phoneticPr fontId="1" type="noConversion"/>
  </si>
  <si>
    <t>SC_FPGA</t>
  </si>
  <si>
    <t>PA_FPGA</t>
  </si>
  <si>
    <t>음향탐지부 이벤트</t>
    <phoneticPr fontId="1" type="noConversion"/>
  </si>
  <si>
    <t>Virtual-Target-Detect</t>
  </si>
  <si>
    <t>PRE_DET</t>
    <phoneticPr fontId="1" type="noConversion"/>
  </si>
  <si>
    <t>Virtual-Target이 있는 경우 1, 아니면 0</t>
    <phoneticPr fontId="1" type="noConversion"/>
  </si>
  <si>
    <t>표적 정보가 있는 경우 1, 아니면 0</t>
    <phoneticPr fontId="1" type="noConversion"/>
  </si>
  <si>
    <t>기만기 정보가 있는 경우 1, 아니면 0</t>
    <phoneticPr fontId="1" type="noConversion"/>
  </si>
  <si>
    <t>수동모드 표적 탐지 결과 (0 : 없음, 1 : 탐지)</t>
    <phoneticPr fontId="1" type="noConversion"/>
  </si>
  <si>
    <t>ACM Repeater 탐지 (0 : 없음, 1 : 탐지)</t>
    <phoneticPr fontId="1" type="noConversion"/>
  </si>
  <si>
    <t>ACM Masker 탐지 (0 : 없음, 1 : 탐지)</t>
    <phoneticPr fontId="1" type="noConversion"/>
  </si>
  <si>
    <t>속도 변경 요청이 필요한 경우 1, 아니면 0</t>
    <phoneticPr fontId="1" type="noConversion"/>
  </si>
  <si>
    <t>Pre-Detection 결과가 있는 경우 1, 아니면 0</t>
    <phoneticPr fontId="1" type="noConversion"/>
  </si>
  <si>
    <t>수동표적의 CloseIn 상태이면 1, 아니면 0</t>
    <phoneticPr fontId="1" type="noConversion"/>
  </si>
  <si>
    <t>능동모드 표적 탐지 결과 (0 : 없음, 1 : 탐지)</t>
    <phoneticPr fontId="1" type="noConversion"/>
  </si>
  <si>
    <t>표적 상태 추정 정보가 있는 경우 1, 아니면 0</t>
    <phoneticPr fontId="1" type="noConversion"/>
  </si>
  <si>
    <t>비고</t>
  </si>
  <si>
    <t>SC_FPGA_SelfTest_Result</t>
  </si>
  <si>
    <t>0 : 수동, 1 : 능동</t>
    <phoneticPr fontId="1" type="noConversion"/>
  </si>
  <si>
    <t>신호변환반 제어 명령</t>
    <phoneticPr fontId="1" type="noConversion"/>
  </si>
  <si>
    <t>전력증폭반 제어 명령</t>
    <phoneticPr fontId="1" type="noConversion"/>
  </si>
  <si>
    <t>비고</t>
    <phoneticPr fontId="1" type="noConversion"/>
  </si>
  <si>
    <t>UINT8</t>
    <phoneticPr fontId="1" type="noConversion"/>
  </si>
  <si>
    <t>frame/sec</t>
    <phoneticPr fontId="1" type="noConversion"/>
  </si>
  <si>
    <t>bit/byte</t>
    <phoneticPr fontId="1" type="noConversion"/>
  </si>
  <si>
    <t>byte/frame</t>
    <phoneticPr fontId="1" type="noConversion"/>
  </si>
  <si>
    <t>BYTE</t>
    <phoneticPr fontId="1" type="noConversion"/>
  </si>
  <si>
    <t>Reserved</t>
    <phoneticPr fontId="1" type="noConversion"/>
  </si>
  <si>
    <t>BYTE</t>
    <phoneticPr fontId="1" type="noConversion"/>
  </si>
  <si>
    <t>Byte/Frame</t>
    <phoneticPr fontId="1" type="noConversion"/>
  </si>
  <si>
    <t>CH01[31:24]</t>
    <phoneticPr fontId="1" type="noConversion"/>
  </si>
  <si>
    <t>CH02[31:24]</t>
    <phoneticPr fontId="1" type="noConversion"/>
  </si>
  <si>
    <t>CH37[31:24]</t>
    <phoneticPr fontId="1" type="noConversion"/>
  </si>
  <si>
    <t>• • • • •</t>
    <phoneticPr fontId="1" type="noConversion"/>
  </si>
  <si>
    <t>8/10</t>
    <phoneticPr fontId="1" type="noConversion"/>
  </si>
  <si>
    <t>Reserved</t>
  </si>
  <si>
    <t>Reserved</t>
    <phoneticPr fontId="1" type="noConversion"/>
  </si>
  <si>
    <t>PRE_DET_Result</t>
  </si>
  <si>
    <t>R3 Sum Beam level [dB] (Scale 범위 TBD)</t>
  </si>
  <si>
    <t>Beam_1_Level</t>
  </si>
  <si>
    <t>R2 Sum Beam level [dB] (Scale 범위 TBD)</t>
  </si>
  <si>
    <t>Beam_2_Level</t>
  </si>
  <si>
    <t>R1 Sum Beam level [dB] (Scale 범위 TBD)</t>
  </si>
  <si>
    <t>Beam_3_Level</t>
  </si>
  <si>
    <t>C0 Sum Beam level [dB] (Scale 범위 TBD)</t>
  </si>
  <si>
    <t>Beam_4_Level</t>
  </si>
  <si>
    <t>L1 Sum Beam level [dB] (Scale 범위 TBD)</t>
  </si>
  <si>
    <t>Beam_5_Level</t>
  </si>
  <si>
    <t>L2 Sum Beam level [dB] (Scale 범위 TBD)</t>
  </si>
  <si>
    <t>Beam_6_Level</t>
  </si>
  <si>
    <t>L3 Sum Beam level [dB] (Scale 범위 TBD)</t>
  </si>
  <si>
    <t>Beam_7_Level</t>
  </si>
  <si>
    <t>Beam_SEL_1</t>
  </si>
  <si>
    <t>Beam_SEL_2</t>
  </si>
  <si>
    <t>Beam_SEL_3</t>
  </si>
  <si>
    <t>Beam_Steering</t>
  </si>
  <si>
    <t>Virtual_Target_INFO</t>
  </si>
  <si>
    <t>BYTE</t>
  </si>
  <si>
    <t>누적 (Byte)</t>
    <phoneticPr fontId="1" type="noConversion"/>
  </si>
  <si>
    <t>비고</t>
    <phoneticPr fontId="1" type="noConversion"/>
  </si>
  <si>
    <t>변경 (4 Byte -&gt; 6 Byte)</t>
    <phoneticPr fontId="1" type="noConversion"/>
  </si>
  <si>
    <t>변경 (9 Byte -&gt; 7 Byte)</t>
    <phoneticPr fontId="1" type="noConversion"/>
  </si>
  <si>
    <t>추가 (2 Byte)</t>
    <phoneticPr fontId="1" type="noConversion"/>
  </si>
  <si>
    <t>추가 (4 Byte)</t>
    <phoneticPr fontId="1" type="noConversion"/>
  </si>
  <si>
    <t>추가 (6 Byte)</t>
    <phoneticPr fontId="1" type="noConversion"/>
  </si>
  <si>
    <t>Bit07 변경 (TSE-Information 삭제)</t>
    <phoneticPr fontId="1" type="noConversion"/>
  </si>
  <si>
    <t>TSE_INFO 삭제 및 Reserved 변경(74 Byte -&gt; 16 Byte)</t>
    <phoneticPr fontId="1" type="noConversion"/>
  </si>
  <si>
    <t>추가 (2 Byte)
: Command 라고 써있지만 Reserved로 생각하시면 됨.</t>
    <phoneticPr fontId="1" type="noConversion"/>
  </si>
  <si>
    <t>TSE_INFO 및 Reserved 삭제 (22 Byte -&gt; 0 Byte)</t>
    <phoneticPr fontId="1" type="noConversion"/>
  </si>
  <si>
    <t>변경 (9 Byte --&gt; 7 Byte)</t>
    <phoneticPr fontId="1" type="noConversion"/>
  </si>
  <si>
    <t>Reserved</t>
    <phoneticPr fontId="1" type="noConversion"/>
  </si>
  <si>
    <t>변경 (4 Byte --&gt; 8 Byte)</t>
    <phoneticPr fontId="1" type="noConversion"/>
  </si>
  <si>
    <t xml:space="preserve"> </t>
    <phoneticPr fontId="1" type="noConversion"/>
  </si>
  <si>
    <t>추가 (4 Byte)</t>
    <phoneticPr fontId="1" type="noConversion"/>
  </si>
  <si>
    <t>추가 (2 Byte)</t>
    <phoneticPr fontId="1" type="noConversion"/>
  </si>
  <si>
    <t>변경 (9 Byte --&gt; 7 Byte)</t>
    <phoneticPr fontId="1" type="noConversion"/>
  </si>
  <si>
    <t>변경 (8 Byte --&gt; 6 Byte)</t>
    <phoneticPr fontId="1" type="noConversion"/>
  </si>
  <si>
    <t>SPB2SCB Telegram (SPB → SCB, 50ms(TBC) 통신 주기)</t>
    <phoneticPr fontId="1" type="noConversion"/>
  </si>
  <si>
    <t>변경 (4 Byte --&gt; 6 Byte)</t>
    <phoneticPr fontId="1" type="noConversion"/>
  </si>
  <si>
    <t>추가 (6 Byte)</t>
    <phoneticPr fontId="1" type="noConversion"/>
  </si>
  <si>
    <t>채널 당 4 Byte로 변경</t>
    <phoneticPr fontId="1" type="noConversion"/>
  </si>
  <si>
    <t>변경 (1 Byte --&gt; 4 Byte)</t>
    <phoneticPr fontId="1" type="noConversion"/>
  </si>
  <si>
    <t>추가 (8 Byte)</t>
    <phoneticPr fontId="1" type="noConversion"/>
  </si>
  <si>
    <t>추가 (3 Byte)</t>
    <phoneticPr fontId="1" type="noConversion"/>
  </si>
  <si>
    <t>PA_FPGA_SelfTest_Result</t>
    <phoneticPr fontId="1" type="noConversion"/>
  </si>
  <si>
    <t>TX_Voltage_Sample1</t>
    <phoneticPr fontId="1" type="noConversion"/>
  </si>
  <si>
    <t>TX_Voltage_Sample2</t>
    <phoneticPr fontId="1" type="noConversion"/>
  </si>
  <si>
    <t>TX_P_GATE</t>
    <phoneticPr fontId="1" type="noConversion"/>
  </si>
  <si>
    <t>TX_TRIG</t>
    <phoneticPr fontId="1" type="noConversion"/>
  </si>
  <si>
    <t>추가 (2 Byte)</t>
  </si>
  <si>
    <t>추가 (2 Byte)</t>
    <phoneticPr fontId="1" type="noConversion"/>
  </si>
  <si>
    <t>SC_FPGA</t>
    <phoneticPr fontId="1" type="noConversion"/>
  </si>
  <si>
    <t>추가 (2 Byte) / 항목 정의</t>
  </si>
  <si>
    <t>추가 (2 Byte) / 항목 정의</t>
    <phoneticPr fontId="1" type="noConversion"/>
  </si>
  <si>
    <t>항목 정의</t>
  </si>
  <si>
    <t>항목 정의</t>
    <phoneticPr fontId="1" type="noConversion"/>
  </si>
  <si>
    <t>U/D/R/L_Beam(L3/L2/L1/C0/R1/R2/R3)</t>
    <phoneticPr fontId="1" type="noConversion"/>
  </si>
  <si>
    <t>Reserved (STAR_Bearing/Range/Course/Speed/Valid 대체 가능, 사용 시 1 Byte 부족)</t>
    <phoneticPr fontId="1" type="noConversion"/>
  </si>
  <si>
    <t>Reserved (Audio 정보, 선유도가 아니라 필요 없을 듯…)</t>
    <phoneticPr fontId="1" type="noConversion"/>
  </si>
  <si>
    <t>SP_AH_MEM</t>
  </si>
  <si>
    <t>SP_P1_MEM</t>
  </si>
  <si>
    <t>SP_P2_MEM</t>
  </si>
  <si>
    <t>PA_MEM</t>
    <phoneticPr fontId="1" type="noConversion"/>
  </si>
  <si>
    <t>SC_MEM</t>
    <phoneticPr fontId="1" type="noConversion"/>
  </si>
  <si>
    <t>PA_FPGA_Reset</t>
  </si>
  <si>
    <t>SC_FPGA_Reset</t>
  </si>
  <si>
    <t>PA_FPGA_Temperature</t>
  </si>
  <si>
    <t>SC_FPGA_Temperature</t>
  </si>
  <si>
    <t>PAB FPGA 온도 정보</t>
  </si>
  <si>
    <t>SCB FPGA 온도 정보</t>
  </si>
  <si>
    <t>SP_AH_Zynq</t>
  </si>
  <si>
    <t>SP_P1_Zynq</t>
  </si>
  <si>
    <t>SP_P2_Zynq</t>
  </si>
  <si>
    <t>SP_DR_Zynq</t>
  </si>
  <si>
    <t>신호처리반 기록 모듈 Zynq 상태 (0 : 정상, 1 : 비정상)</t>
  </si>
  <si>
    <t>신호처리보드 선택빔 신호처리 Zynq 상태 (0 : 정상, 1 : 비정상)</t>
  </si>
  <si>
    <t>신호처리보드 광대역 신호처리 Zynq 상태 (0 : 정상, 1 : 비정상)</t>
  </si>
  <si>
    <t>신호처리보드 빔형성 Zynq 상태 (0 : 정상, 1 : 비정상)</t>
  </si>
  <si>
    <t>Zynq/FPGA_
State</t>
  </si>
  <si>
    <t>FPGA/Zynq_Control</t>
  </si>
  <si>
    <t>SP_AH_Zynq_Reset</t>
  </si>
  <si>
    <t>SP_P1_Zynq_Reset</t>
  </si>
  <si>
    <t>SP_P2_Zynq_Reset</t>
  </si>
  <si>
    <t>SP_AH_Zynq_Temperature</t>
  </si>
  <si>
    <t>SP_P1_Zynq_Temperature</t>
  </si>
  <si>
    <t>SP_P2_Zynq_Temperature</t>
  </si>
  <si>
    <t>The Telegram Counter Processed by the WS_Zynq</t>
  </si>
  <si>
    <t>The Telegram Counter Received by the WS_Zynq</t>
  </si>
  <si>
    <t>Zynq 내 동기 에러 등의 문제가 발생한 횟수</t>
  </si>
  <si>
    <t>The Telegram Counter Processed by the SS_Zynq</t>
  </si>
  <si>
    <t>The Telegram Counter Received by the SS_Zynq</t>
  </si>
  <si>
    <t>BF_Zynq_State</t>
  </si>
  <si>
    <t>The Telegram Counter Processed by the BF_Zynq</t>
  </si>
  <si>
    <t>The Telegram Counter Received by the BF_Zynq</t>
  </si>
  <si>
    <t>SPB AH Zynq 온도 정보</t>
  </si>
  <si>
    <t>SPB P1 Zynq 온도 정보</t>
  </si>
  <si>
    <t>SPB P2 Zynq 온도 정보</t>
  </si>
  <si>
    <t>SC2SP_Zynq_GTP_ERR</t>
  </si>
  <si>
    <t>SC2SP_GTP_ERR</t>
  </si>
  <si>
    <t>SC2SP_GTP_ERR_NUM</t>
  </si>
  <si>
    <t>SC2SP_GTP_ERR_NUM</t>
    <phoneticPr fontId="1" type="noConversion"/>
  </si>
  <si>
    <t>AH2P1_GTP_ERR</t>
  </si>
  <si>
    <t>AH2P1_GTP_ERR_NUM</t>
  </si>
  <si>
    <t>AH2P1_Zynq_GTP_ERR</t>
  </si>
  <si>
    <t>AH2P2_Zynq_GTP_ERR</t>
  </si>
  <si>
    <t>DR_GTP</t>
  </si>
  <si>
    <t>AH2P2_GTP_ERR</t>
  </si>
  <si>
    <t>AH2P2_GTP_ERR_NUM</t>
  </si>
  <si>
    <t>SPB AH Zynq 온도 정보</t>
    <phoneticPr fontId="1" type="noConversion"/>
  </si>
  <si>
    <t>SCB FPGA 온도 정보</t>
    <phoneticPr fontId="1" type="noConversion"/>
  </si>
  <si>
    <t>PAB FPGA 온도 정보</t>
    <phoneticPr fontId="1" type="noConversion"/>
  </si>
  <si>
    <t>PA_FPGA_Reset</t>
    <phoneticPr fontId="1" type="noConversion"/>
  </si>
  <si>
    <t>Zynq_State : GC_INFO 위에서 GC_INFO 아래로 위치 변경
SelfTest_Result, Tx_Voltage/Current 및 Reserved 변경/추가
SelfTest_Result를 더 자세히 풀지… 결정
[신호변환반]
EX) SP2SC_UART, SC2PA_UART(ACK로 판단), PA2SC_UART, SC_Power_On_Check
[전력증폭반]
EX) PA2SC_UART(ACK로 판단), SC2PA_UART, PA_Power_On_Check</t>
    <phoneticPr fontId="1" type="noConversion"/>
  </si>
  <si>
    <t>TX_Voltage 현재 Sample</t>
    <phoneticPr fontId="1" type="noConversion"/>
  </si>
  <si>
    <t>TX_Voltage 이전 Sample</t>
    <phoneticPr fontId="1" type="noConversion"/>
  </si>
  <si>
    <t>TX_DC_Voltage 현재 Sample</t>
    <phoneticPr fontId="1" type="noConversion"/>
  </si>
  <si>
    <t>TX_DC_Voltage 이전 Sample</t>
    <phoneticPr fontId="1" type="noConversion"/>
  </si>
  <si>
    <t>TX_DC_Current_Sample1</t>
    <phoneticPr fontId="1" type="noConversion"/>
  </si>
  <si>
    <t>TX_DC_Current_Sample2</t>
    <phoneticPr fontId="1" type="noConversion"/>
  </si>
  <si>
    <t>Zynq/FPGA_State</t>
    <phoneticPr fontId="1" type="noConversion"/>
  </si>
  <si>
    <t>GC_Event 필요할 것 같은데 차중에서는 기록 안함.</t>
    <phoneticPr fontId="1" type="noConversion"/>
  </si>
  <si>
    <t>TX_DC_Voltage_Sample1</t>
    <phoneticPr fontId="1" type="noConversion"/>
  </si>
  <si>
    <t>TX_DC_Voltage_Sample2</t>
    <phoneticPr fontId="1" type="noConversion"/>
  </si>
  <si>
    <t>TX_DC_Current 현재 Sample</t>
    <phoneticPr fontId="1" type="noConversion"/>
  </si>
  <si>
    <t>TX_DC_Current 이전 Sample</t>
    <phoneticPr fontId="1" type="noConversion"/>
  </si>
  <si>
    <t xml:space="preserve">Reserved (연습탄두부에서는 송신전압, 전류 모니터링 안함, Reserved 20 Byte로 변경) </t>
    <phoneticPr fontId="1" type="noConversion"/>
  </si>
  <si>
    <t>FPGA_State</t>
    <phoneticPr fontId="1" type="noConversion"/>
  </si>
  <si>
    <t>Trigger_State</t>
    <phoneticPr fontId="1" type="noConversion"/>
  </si>
  <si>
    <t>P1_Zynq_State</t>
  </si>
  <si>
    <t>P2_Zynq_State</t>
  </si>
  <si>
    <t>RX_TRIG</t>
    <phoneticPr fontId="1" type="noConversion"/>
  </si>
  <si>
    <t>Reserved (SP_AH_Zynq_Temperature)</t>
    <phoneticPr fontId="1" type="noConversion"/>
  </si>
  <si>
    <t>Reserved (SP_P1_Zynq_Temperature)</t>
    <phoneticPr fontId="1" type="noConversion"/>
  </si>
  <si>
    <t>Reserved (SP_P2_Zynq_Temperature)</t>
    <phoneticPr fontId="1" type="noConversion"/>
  </si>
  <si>
    <t>Reserved (SC2SP_GTP_ERR)</t>
    <phoneticPr fontId="1" type="noConversion"/>
  </si>
  <si>
    <t>Reserved (AH2P1_GTP_ERR)</t>
    <phoneticPr fontId="1" type="noConversion"/>
  </si>
  <si>
    <t>Reserved (AH2P2_GTP_ERR)</t>
    <phoneticPr fontId="1" type="noConversion"/>
  </si>
  <si>
    <t>SC2SP_Zynq_GTP_ERR</t>
    <phoneticPr fontId="1" type="noConversion"/>
  </si>
  <si>
    <t>추가 (1 Byte)</t>
    <phoneticPr fontId="1" type="noConversion"/>
  </si>
  <si>
    <t>SP_Zynq_SelfTest_Result</t>
    <phoneticPr fontId="1" type="noConversion"/>
  </si>
  <si>
    <t>SP_AH_Zynq</t>
    <phoneticPr fontId="1" type="noConversion"/>
  </si>
  <si>
    <t>SP_P1_Zynq</t>
    <phoneticPr fontId="1" type="noConversion"/>
  </si>
  <si>
    <t>SP_P2_Zynq</t>
    <phoneticPr fontId="1" type="noConversion"/>
  </si>
  <si>
    <t>SP_AH_MEM</t>
    <phoneticPr fontId="1" type="noConversion"/>
  </si>
  <si>
    <t>SP_P1_MEM</t>
    <phoneticPr fontId="1" type="noConversion"/>
  </si>
  <si>
    <t>SP_P2_MEM</t>
    <phoneticPr fontId="1" type="noConversion"/>
  </si>
  <si>
    <t>SP_Zynq</t>
    <phoneticPr fontId="1" type="noConversion"/>
  </si>
  <si>
    <t>SP_MEM</t>
    <phoneticPr fontId="1" type="noConversion"/>
  </si>
  <si>
    <t>SP_COMM</t>
    <phoneticPr fontId="1" type="noConversion"/>
  </si>
  <si>
    <t>SC_COMM</t>
    <phoneticPr fontId="1" type="noConversion"/>
  </si>
  <si>
    <t>PA_COMM</t>
    <phoneticPr fontId="1" type="noConversion"/>
  </si>
  <si>
    <t>PA_CHK_ACK</t>
    <phoneticPr fontId="1" type="noConversion"/>
  </si>
  <si>
    <t>SC_CHK_ACK</t>
    <phoneticPr fontId="1" type="noConversion"/>
  </si>
  <si>
    <t>P12AH_Zynq_GTP_ERR</t>
    <phoneticPr fontId="1" type="noConversion"/>
  </si>
  <si>
    <t>P22AH_Zynq_GTP_ERR</t>
    <phoneticPr fontId="1" type="noConversion"/>
  </si>
  <si>
    <t>P12AH_GTP_ERR</t>
    <phoneticPr fontId="1" type="noConversion"/>
  </si>
  <si>
    <t>P22AH_GTP_ERR</t>
    <phoneticPr fontId="1" type="noConversion"/>
  </si>
  <si>
    <t>P12AH_GTP_ERR_NUM</t>
    <phoneticPr fontId="1" type="noConversion"/>
  </si>
  <si>
    <t>P22AH_GTP_ERR_NUM</t>
    <phoneticPr fontId="1" type="noConversion"/>
  </si>
  <si>
    <t>SC_LVDS</t>
    <phoneticPr fontId="1" type="noConversion"/>
  </si>
  <si>
    <t>SPC_GTP</t>
    <phoneticPr fontId="1" type="noConversion"/>
  </si>
  <si>
    <t>SC_GTP</t>
    <phoneticPr fontId="1" type="noConversion"/>
  </si>
  <si>
    <t>SC_UART</t>
    <phoneticPr fontId="1" type="noConversion"/>
  </si>
  <si>
    <t>SP_UART</t>
    <phoneticPr fontId="1" type="noConversion"/>
  </si>
  <si>
    <t>SC_CHK_ACK</t>
    <phoneticPr fontId="1" type="noConversion"/>
  </si>
  <si>
    <t>PA_CHK_ACK</t>
    <phoneticPr fontId="1" type="noConversion"/>
  </si>
  <si>
    <t>SC_CMD_ACK</t>
    <phoneticPr fontId="1" type="noConversion"/>
  </si>
  <si>
    <t>PA_CMD_ACK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</si>
  <si>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</si>
  <si>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</si>
  <si>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 (P12AH_GTP_ERR)</t>
    <phoneticPr fontId="1" type="noConversion"/>
  </si>
  <si>
    <t>Reserved (P22AH_GTP_ERR)</t>
    <phoneticPr fontId="1" type="noConversion"/>
  </si>
  <si>
    <t>Reserved
(SP_Zynq_SelfTest_Result)</t>
    <phoneticPr fontId="1" type="noConversion"/>
  </si>
  <si>
    <t>Reserved (SP_P1_Zynq_Temperature)</t>
    <phoneticPr fontId="1" type="noConversion"/>
  </si>
  <si>
    <t>Reserved (AH2P1_GTP_ERR)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</si>
  <si>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</si>
  <si>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</si>
  <si>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20 Byte)</t>
    <phoneticPr fontId="1" type="noConversion"/>
  </si>
  <si>
    <t>변경 (7 Byte --&gt; 5 Byte)</t>
    <phoneticPr fontId="1" type="noConversion"/>
  </si>
  <si>
    <t>PLC_Result</t>
    <phoneticPr fontId="1" type="noConversion"/>
  </si>
  <si>
    <t>AD_On_Result</t>
    <phoneticPr fontId="1" type="noConversion"/>
  </si>
  <si>
    <t>Pre_Enable_Result</t>
    <phoneticPr fontId="1" type="noConversion"/>
  </si>
  <si>
    <t>Enable_Result</t>
    <phoneticPr fontId="1" type="noConversion"/>
  </si>
  <si>
    <t>Test_Trig_Result</t>
    <phoneticPr fontId="1" type="noConversion"/>
  </si>
  <si>
    <t>Test_Mode_Set_Result</t>
    <phoneticPr fontId="1" type="noConversion"/>
  </si>
  <si>
    <t>PRI_Start_Result</t>
    <phoneticPr fontId="1" type="noConversion"/>
  </si>
  <si>
    <t>Mode_Set_Result</t>
    <phoneticPr fontId="1" type="noConversion"/>
  </si>
  <si>
    <t>Band_Sel_Result</t>
    <phoneticPr fontId="1" type="noConversion"/>
  </si>
  <si>
    <t>PLC_REQ</t>
    <phoneticPr fontId="1" type="noConversion"/>
  </si>
  <si>
    <t>Pre_Enable</t>
    <phoneticPr fontId="1" type="noConversion"/>
  </si>
  <si>
    <t>Enable</t>
    <phoneticPr fontId="1" type="noConversion"/>
  </si>
  <si>
    <t>Salvo_On</t>
  </si>
  <si>
    <t>Salvo_On_Result</t>
    <phoneticPr fontId="1" type="noConversion"/>
  </si>
  <si>
    <t>SPB_Power_On_Check</t>
    <phoneticPr fontId="1" type="noConversion"/>
  </si>
  <si>
    <t>PSB_Check</t>
    <phoneticPr fontId="1" type="noConversion"/>
  </si>
  <si>
    <t>SCB_Power_On_Check</t>
    <phoneticPr fontId="1" type="noConversion"/>
  </si>
  <si>
    <t>Passive_Close_In</t>
  </si>
  <si>
    <t>SP2TE Telegram (5us 통신 주기)</t>
    <phoneticPr fontId="1" type="noConversion"/>
  </si>
  <si>
    <t>SP2TE Telegram (10us 통신 주기)</t>
    <phoneticPr fontId="1" type="noConversion"/>
  </si>
  <si>
    <t>TE_TX_TRIG</t>
    <phoneticPr fontId="1" type="noConversion"/>
  </si>
  <si>
    <t>TE_RX_TRIG</t>
    <phoneticPr fontId="1" type="noConversion"/>
  </si>
  <si>
    <t>Ping On/Off</t>
  </si>
  <si>
    <t>Pre-Detection Result 7개 SUM 빔에 대한 탐지 결과, 해당 bit가 1이면 탐지 된 것을 나타냄 (R2, R1, C, )</t>
    <phoneticPr fontId="1" type="noConversion"/>
  </si>
  <si>
    <t>육상(광)</t>
    <phoneticPr fontId="1" type="noConversion"/>
  </si>
  <si>
    <t>이더넷</t>
    <phoneticPr fontId="1" type="noConversion"/>
  </si>
  <si>
    <t>100Mbps 이내</t>
    <phoneticPr fontId="1" type="noConversion"/>
  </si>
  <si>
    <t>속도</t>
    <phoneticPr fontId="1" type="noConversion"/>
  </si>
  <si>
    <t>1.25Gbbs (TBC)</t>
    <phoneticPr fontId="1" type="noConversion"/>
  </si>
  <si>
    <t>비고</t>
    <phoneticPr fontId="1" type="noConversion"/>
  </si>
  <si>
    <t>시험장비 연동 관련 사항</t>
    <phoneticPr fontId="1" type="noConversion"/>
  </si>
  <si>
    <t>연동 내용</t>
    <phoneticPr fontId="1" type="noConversion"/>
  </si>
  <si>
    <t>연동 방식</t>
    <phoneticPr fontId="1" type="noConversion"/>
  </si>
  <si>
    <t>해상시험장비</t>
    <phoneticPr fontId="1" type="noConversion"/>
  </si>
  <si>
    <t>그 외 시험장비</t>
    <phoneticPr fontId="1" type="noConversion"/>
  </si>
  <si>
    <t>기록 관련 사항</t>
    <phoneticPr fontId="1" type="noConversion"/>
  </si>
  <si>
    <t>1차 시제</t>
    <phoneticPr fontId="1" type="noConversion"/>
  </si>
  <si>
    <t>기록 내용</t>
    <phoneticPr fontId="1" type="noConversion"/>
  </si>
  <si>
    <t>2차 시제</t>
    <phoneticPr fontId="1" type="noConversion"/>
  </si>
  <si>
    <t>채널 또는 빔, 신호처리 결과(TBC)</t>
    <phoneticPr fontId="1" type="noConversion"/>
  </si>
  <si>
    <t>채널, 빔, 신호처리 결과(TBC)</t>
    <phoneticPr fontId="1" type="noConversion"/>
  </si>
  <si>
    <t>※ 데이터량에 따라 변경 될 수 있음.</t>
    <phoneticPr fontId="1" type="noConversion"/>
  </si>
  <si>
    <t>채널 또는 빔, 결과</t>
    <phoneticPr fontId="1" type="noConversion"/>
  </si>
  <si>
    <t>빔(선택), 결과</t>
    <phoneticPr fontId="1" type="noConversion"/>
  </si>
  <si>
    <t>Byte</t>
    <phoneticPr fontId="1" type="noConversion"/>
  </si>
  <si>
    <t>Target_1_Range</t>
    <phoneticPr fontId="1" type="noConversion"/>
  </si>
  <si>
    <t>Target_1_Valid</t>
    <phoneticPr fontId="1" type="noConversion"/>
  </si>
  <si>
    <t>UINT16</t>
    <phoneticPr fontId="1" type="noConversion"/>
  </si>
  <si>
    <t>Target_1_Bearing_Hor</t>
    <phoneticPr fontId="1" type="noConversion"/>
  </si>
  <si>
    <t>ReservedBit05</t>
    <phoneticPr fontId="1" type="noConversion"/>
  </si>
  <si>
    <t>ReservedBit04</t>
    <phoneticPr fontId="1" type="noConversion"/>
  </si>
  <si>
    <t>ReservedBit07</t>
    <phoneticPr fontId="1" type="noConversion"/>
  </si>
  <si>
    <t>ReservedBit06</t>
    <phoneticPr fontId="1" type="noConversion"/>
  </si>
  <si>
    <t>RangeValid</t>
    <phoneticPr fontId="1" type="noConversion"/>
  </si>
  <si>
    <t>DopplerValid</t>
    <phoneticPr fontId="1" type="noConversion"/>
  </si>
  <si>
    <t>HAngleValid</t>
    <phoneticPr fontId="1" type="noConversion"/>
  </si>
  <si>
    <t>VAngleValid</t>
    <phoneticPr fontId="1" type="noConversion"/>
  </si>
  <si>
    <t>0 ~ 2400 m</t>
    <phoneticPr fontId="1" type="noConversion"/>
  </si>
  <si>
    <t>TBD</t>
    <phoneticPr fontId="1" type="noConversion"/>
  </si>
  <si>
    <t>-π ~ +π step 0.01</t>
    <phoneticPr fontId="1" type="noConversion"/>
  </si>
  <si>
    <t>Target_1_Bearing_Ver</t>
    <phoneticPr fontId="1" type="noConversion"/>
  </si>
  <si>
    <t>-π/2 ~ +π/2 step 0.01</t>
    <phoneticPr fontId="1" type="noConversion"/>
  </si>
  <si>
    <t>탐지 표적 분류(TBD)</t>
    <phoneticPr fontId="1" type="noConversion"/>
  </si>
  <si>
    <t>Reserved</t>
    <phoneticPr fontId="1" type="noConversion"/>
  </si>
  <si>
    <t>UINT8</t>
    <phoneticPr fontId="1" type="noConversion"/>
  </si>
  <si>
    <t>Target_2_Valid</t>
    <phoneticPr fontId="1" type="noConversion"/>
  </si>
  <si>
    <t>Target_2_Range</t>
    <phoneticPr fontId="1" type="noConversion"/>
  </si>
  <si>
    <t>Target_2_Bearing_Hor</t>
    <phoneticPr fontId="1" type="noConversion"/>
  </si>
  <si>
    <t>Target_2_Bearing_Ver</t>
    <phoneticPr fontId="1" type="noConversion"/>
  </si>
  <si>
    <t>Target_1_Contact_Type</t>
    <phoneticPr fontId="1" type="noConversion"/>
  </si>
  <si>
    <t>Target_2_Contact_Type</t>
    <phoneticPr fontId="1" type="noConversion"/>
  </si>
  <si>
    <t>Target_3_Valid</t>
    <phoneticPr fontId="1" type="noConversion"/>
  </si>
  <si>
    <t>Target_3_Range</t>
    <phoneticPr fontId="1" type="noConversion"/>
  </si>
  <si>
    <t>Target_3_Bearing_Hor</t>
    <phoneticPr fontId="1" type="noConversion"/>
  </si>
  <si>
    <t>Target_3_Bearing_Ver</t>
    <phoneticPr fontId="1" type="noConversion"/>
  </si>
  <si>
    <t>Target_3_Contact_Type</t>
    <phoneticPr fontId="1" type="noConversion"/>
  </si>
  <si>
    <t>Target_4_Valid</t>
    <phoneticPr fontId="1" type="noConversion"/>
  </si>
  <si>
    <t>Target_4_Range</t>
    <phoneticPr fontId="1" type="noConversion"/>
  </si>
  <si>
    <t>Target_4_Bearing_Hor</t>
    <phoneticPr fontId="1" type="noConversion"/>
  </si>
  <si>
    <t>Target_4_Bearing_Ver</t>
    <phoneticPr fontId="1" type="noConversion"/>
  </si>
  <si>
    <t>Target_4_Contact_Type</t>
    <phoneticPr fontId="1" type="noConversion"/>
  </si>
  <si>
    <t>ID1 : 1</t>
    <phoneticPr fontId="1" type="noConversion"/>
  </si>
  <si>
    <t>ID1 : 2</t>
    <phoneticPr fontId="1" type="noConversion"/>
  </si>
  <si>
    <t>ID1 : 3</t>
    <phoneticPr fontId="1" type="noConversion"/>
  </si>
  <si>
    <t>ID1 : 4</t>
    <phoneticPr fontId="1" type="noConversion"/>
  </si>
  <si>
    <t>PCM_Boot</t>
    <phoneticPr fontId="1" type="noConversion"/>
  </si>
  <si>
    <t>CMD_DATA_ERR</t>
    <phoneticPr fontId="1" type="noConversion"/>
  </si>
  <si>
    <t>PAM1_Boot</t>
    <phoneticPr fontId="1" type="noConversion"/>
  </si>
  <si>
    <t>PAM2_Boot</t>
    <phoneticPr fontId="1" type="noConversion"/>
  </si>
  <si>
    <t>PAM3_Boot</t>
    <phoneticPr fontId="1" type="noConversion"/>
  </si>
  <si>
    <t>PAM4_Boot</t>
    <phoneticPr fontId="1" type="noConversion"/>
  </si>
  <si>
    <t>PAM5_Boot</t>
    <phoneticPr fontId="1" type="noConversion"/>
  </si>
  <si>
    <t>PAM6_Boot</t>
    <phoneticPr fontId="1" type="noConversion"/>
  </si>
  <si>
    <t>PAM7_Boot</t>
    <phoneticPr fontId="1" type="noConversion"/>
  </si>
  <si>
    <t>Temp_warn</t>
    <phoneticPr fontId="1" type="noConversion"/>
  </si>
  <si>
    <t>PAB_ST_RESULT</t>
    <phoneticPr fontId="1" type="noConversion"/>
  </si>
  <si>
    <t>Test_INFO_SpCMD</t>
  </si>
  <si>
    <t>SP_ZYNQ_CMD</t>
  </si>
  <si>
    <t>REC_Disable_Set_Result</t>
  </si>
  <si>
    <t>Search_Pattern</t>
  </si>
  <si>
    <t>0 : 종말공격 이전, 1 : 종말공격거리 이내 도달</t>
  </si>
  <si>
    <t>수동 탐색 모드 : 0, 능동 탐색 모드 : 1</t>
  </si>
  <si>
    <t>Ethernet_On</t>
    <phoneticPr fontId="1" type="noConversion"/>
  </si>
  <si>
    <t>Optic_On</t>
    <phoneticPr fontId="1" type="noConversion"/>
  </si>
  <si>
    <t>Data_Path</t>
    <phoneticPr fontId="1" type="noConversion"/>
  </si>
  <si>
    <t>REC_On/Off</t>
  </si>
  <si>
    <t>시험모드에서만 사용 예정이며, 유도제어부는 무시 가능</t>
    <phoneticPr fontId="1" type="noConversion"/>
  </si>
  <si>
    <t>REC_On/Off</t>
    <phoneticPr fontId="1" type="noConversion"/>
  </si>
  <si>
    <t>AD_On</t>
    <phoneticPr fontId="1" type="noConversion"/>
  </si>
  <si>
    <t>Data_Path</t>
    <phoneticPr fontId="1" type="noConversion"/>
  </si>
  <si>
    <t>PLC_Mode</t>
    <phoneticPr fontId="1" type="noConversion"/>
  </si>
  <si>
    <t>Data_Path</t>
    <phoneticPr fontId="1" type="noConversion"/>
  </si>
  <si>
    <t>Save_R3</t>
    <phoneticPr fontId="1" type="noConversion"/>
  </si>
  <si>
    <t>8b/10b</t>
    <phoneticPr fontId="1" type="noConversion"/>
  </si>
  <si>
    <t>PA_FPGA_Temperature</t>
    <phoneticPr fontId="1" type="noConversion"/>
  </si>
  <si>
    <t>SC_FPGA_SelfTest_Result</t>
    <phoneticPr fontId="1" type="noConversion"/>
  </si>
  <si>
    <t>TE_Data_Input</t>
    <phoneticPr fontId="1" type="noConversion"/>
  </si>
  <si>
    <t>0 : CH, 1 : Beam 2 : CH(All) + Selected Beam(3EA), 3 : Selected Beam(3EA)</t>
    <phoneticPr fontId="1" type="noConversion"/>
  </si>
  <si>
    <t>AD_On</t>
    <phoneticPr fontId="1" type="noConversion"/>
  </si>
  <si>
    <t>0 : A/D 중지, 1 : A/D 시작</t>
    <phoneticPr fontId="1" type="noConversion"/>
  </si>
  <si>
    <t>Pass/Active</t>
  </si>
  <si>
    <t>0 : 수동, 1 : 능동</t>
    <phoneticPr fontId="1" type="noConversion"/>
  </si>
  <si>
    <t>Stop/Run</t>
    <phoneticPr fontId="1" type="noConversion"/>
  </si>
  <si>
    <t>0 : Stop, 1 : Run / 주장비 동작 시작/ 정지</t>
    <phoneticPr fontId="1" type="noConversion"/>
  </si>
  <si>
    <t>PLC_Mode</t>
    <phoneticPr fontId="1" type="noConversion"/>
  </si>
  <si>
    <t>PLC 시험에 사용할 시험데이터 선택 (0 : 사용 안함, 1 : 32 kHz Center, 2 : 32 kHz R1 Beam, 3 : 32 kHz L1 Beam)</t>
    <phoneticPr fontId="1" type="noConversion"/>
  </si>
  <si>
    <t>0 : 외부 경로 (센서 데이터), 1 : 내부 경로 (모의 부하)</t>
    <phoneticPr fontId="1" type="noConversion"/>
  </si>
  <si>
    <t>Test_INFO_SpCMD</t>
    <phoneticPr fontId="1" type="noConversion"/>
  </si>
  <si>
    <t>Test_INFO_SpCMD</t>
    <phoneticPr fontId="1" type="noConversion"/>
  </si>
  <si>
    <t>Save_XX</t>
    <phoneticPr fontId="1" type="noConversion"/>
  </si>
  <si>
    <t>저장할 빔 선택 (총 3개)</t>
    <phoneticPr fontId="1" type="noConversion"/>
  </si>
  <si>
    <t>0 : 시험장비 연동 이더넷 포트 비활성화, 1 : 시험장비 연동 광포트 활성화</t>
    <phoneticPr fontId="1" type="noConversion"/>
  </si>
  <si>
    <t>0 : 시험장비 연동 광 포트 비활성화, 1 : 시험장비 연동 광포트 활성화</t>
    <phoneticPr fontId="1" type="noConversion"/>
  </si>
  <si>
    <t>0 : 신호변환반 데이터 수신, 1 : 시험장비 데이터 수신(CH), 2 : 시험장비 데이터 수신(Beam)</t>
    <phoneticPr fontId="1" type="noConversion"/>
  </si>
  <si>
    <t>0 : Stop, 1 : Run / 주장비 동작 시작/ 정지</t>
    <phoneticPr fontId="1" type="noConversion"/>
  </si>
  <si>
    <t>0 : 외부 경로 (센서 데이터), 1 : 내부 경로 (모의 부하)</t>
    <phoneticPr fontId="1" type="noConversion"/>
  </si>
  <si>
    <t>0 : A/D 중지, 1 : A/D 시작</t>
    <phoneticPr fontId="1" type="noConversion"/>
  </si>
  <si>
    <t>신호처리반 제어 명령</t>
    <phoneticPr fontId="1" type="noConversion"/>
  </si>
  <si>
    <t>0 : 요격거리 밖, 1 : 요격 거리 안</t>
    <phoneticPr fontId="1" type="noConversion"/>
  </si>
  <si>
    <t>Surface_Det</t>
    <phoneticPr fontId="1" type="noConversion"/>
  </si>
  <si>
    <t>수동 탐색 모드 : 0, 능동 탐색 모드 : 1</t>
    <phoneticPr fontId="1" type="noConversion"/>
  </si>
  <si>
    <t>U_Beam_Select1 [7:0]</t>
  </si>
  <si>
    <t>U_Beam_Select1 [15:8]</t>
  </si>
  <si>
    <t>U_Beam_Select1[23:16]</t>
  </si>
  <si>
    <t>U_Beam_Select1[31:24]</t>
  </si>
  <si>
    <t>D_Beam_Select1 [7:0]</t>
  </si>
  <si>
    <t>D_Beam_Select1 [15:8]</t>
  </si>
  <si>
    <t>D_Beam_Select1[23:16]</t>
  </si>
  <si>
    <t>D_Beam_Select1[31:24]</t>
  </si>
  <si>
    <t>R_Beam_Select1 [7:0]</t>
  </si>
  <si>
    <t>R_Beam_Select1 [15:8]</t>
  </si>
  <si>
    <t>R_Beam_Select1[23:16]</t>
  </si>
  <si>
    <t>R_Beam_Select1[31:24]</t>
  </si>
  <si>
    <t>L_Beam_Select1 [7:0]</t>
  </si>
  <si>
    <t>L_Beam_Select1 [15:8]</t>
  </si>
  <si>
    <t>L_Beam_Select1[23:16]</t>
  </si>
  <si>
    <t>L_Beam_Select1[31:24]</t>
  </si>
  <si>
    <t xml:space="preserve"> . . . U/D/R/L_Beam_Select2 . . . U/D/R/L_Beam_Select3</t>
    <phoneticPr fontId="1" type="noConversion"/>
  </si>
  <si>
    <t>U/D/R/L_Beam(Select Beam 3EA)</t>
    <phoneticPr fontId="1" type="noConversion"/>
  </si>
  <si>
    <t>Data(CH)</t>
    <phoneticPr fontId="1" type="noConversion"/>
  </si>
  <si>
    <t>Data(Sum Beam)</t>
    <phoneticPr fontId="1" type="noConversion"/>
  </si>
  <si>
    <t>Data_(Select Beam)</t>
    <phoneticPr fontId="1" type="noConversion"/>
  </si>
  <si>
    <t>Sum_Beam(Select Beam 3EA)</t>
    <phoneticPr fontId="1" type="noConversion"/>
  </si>
  <si>
    <t>Sum_Beam_Select1 [7:0]</t>
    <phoneticPr fontId="1" type="noConversion"/>
  </si>
  <si>
    <t>Sum_Beam_Select1 [15:8]</t>
    <phoneticPr fontId="1" type="noConversion"/>
  </si>
  <si>
    <t>Sum_Beam__Select1 [23:16]</t>
    <phoneticPr fontId="1" type="noConversion"/>
  </si>
  <si>
    <t>Sum_Beam__Select1 [31:24]</t>
    <phoneticPr fontId="1" type="noConversion"/>
  </si>
  <si>
    <t>Sum_Beam_Select2 [7:0]</t>
    <phoneticPr fontId="1" type="noConversion"/>
  </si>
  <si>
    <t>Sum_Beam_Select2 [15:8]</t>
    <phoneticPr fontId="1" type="noConversion"/>
  </si>
  <si>
    <t>Sum_Beam__Select2 [23:16]</t>
    <phoneticPr fontId="1" type="noConversion"/>
  </si>
  <si>
    <t>Sum_Beam__Select2 [31:24]</t>
    <phoneticPr fontId="1" type="noConversion"/>
  </si>
  <si>
    <t>Sum_Beam_Select3 [7:0]</t>
    <phoneticPr fontId="1" type="noConversion"/>
  </si>
  <si>
    <t>Sum_Beam_Select3 [15:8]</t>
    <phoneticPr fontId="1" type="noConversion"/>
  </si>
  <si>
    <t>Sum_Beam__Select3 [23:16]</t>
    <phoneticPr fontId="1" type="noConversion"/>
  </si>
  <si>
    <t>Sum_Beam__Select3 [31:24]</t>
    <phoneticPr fontId="1" type="noConversion"/>
  </si>
  <si>
    <t>기록 데이터는 SP2TE(CH), SP2TE(Beam), SP2TE(Result) 만 기록</t>
    <phoneticPr fontId="1" type="noConversion"/>
  </si>
  <si>
    <t>Ramping Time</t>
    <phoneticPr fontId="1" type="noConversion"/>
  </si>
  <si>
    <t>Ramping Time</t>
    <phoneticPr fontId="1" type="noConversion"/>
  </si>
  <si>
    <t>0~1 (ms) / 0.1 ms 단위, Ramping Time Raw data *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</si>
</sst>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/>
    </xf>
    <xf numFmtId="0" fontId="0" fillId="12" borderId="2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5" fillId="11" borderId="2" xfId="0" applyNumberFormat="1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0" fillId="0" borderId="68" xfId="0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0" fillId="15" borderId="54" xfId="0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15" borderId="68" xfId="0" applyFont="1" applyFill="1" applyBorder="1" applyAlignment="1">
      <alignment horizontal="center" vertical="center"/>
    </xf>
    <xf numFmtId="0" fontId="13" fillId="15" borderId="54" xfId="0" applyFont="1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0" fillId="15" borderId="69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6" borderId="54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1" borderId="54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12" borderId="60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1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0" fillId="12" borderId="69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7" fillId="12" borderId="72" xfId="0" applyFont="1" applyFill="1" applyBorder="1" applyAlignment="1">
      <alignment horizontal="center" vertical="center"/>
    </xf>
    <xf numFmtId="0" fontId="7" fillId="12" borderId="47" xfId="0" applyFont="1" applyFill="1" applyBorder="1" applyAlignment="1">
      <alignment horizontal="center" vertical="center"/>
    </xf>
    <xf numFmtId="0" fontId="7" fillId="12" borderId="55" xfId="0" applyFont="1" applyFill="1" applyBorder="1" applyAlignment="1">
      <alignment horizontal="center" vertical="center"/>
    </xf>
    <xf numFmtId="0" fontId="7" fillId="12" borderId="7" xfId="0" quotePrefix="1" applyFont="1" applyFill="1" applyBorder="1" applyAlignment="1">
      <alignment horizontal="center" vertical="center"/>
    </xf>
    <xf numFmtId="0" fontId="6" fillId="12" borderId="6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61" xfId="0" applyFont="1" applyFill="1" applyBorder="1" applyAlignment="1">
      <alignment horizontal="center" vertical="center"/>
    </xf>
    <xf numFmtId="0" fontId="6" fillId="12" borderId="52" xfId="0" applyFont="1" applyFill="1" applyBorder="1" applyAlignment="1">
      <alignment horizontal="center" vertical="center"/>
    </xf>
    <xf numFmtId="0" fontId="6" fillId="12" borderId="50" xfId="0" applyFont="1" applyFill="1" applyBorder="1" applyAlignment="1">
      <alignment horizontal="center" vertical="center"/>
    </xf>
    <xf numFmtId="0" fontId="6" fillId="12" borderId="53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7" fillId="12" borderId="57" xfId="0" applyFont="1" applyFill="1" applyBorder="1" applyAlignment="1">
      <alignment horizontal="center" vertical="center"/>
    </xf>
    <xf numFmtId="0" fontId="7" fillId="12" borderId="58" xfId="0" applyFont="1" applyFill="1" applyBorder="1" applyAlignment="1">
      <alignment horizontal="center" vertical="center"/>
    </xf>
    <xf numFmtId="0" fontId="7" fillId="12" borderId="59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12" borderId="45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12" borderId="7" xfId="0" quotePrefix="1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0" fontId="6" fillId="12" borderId="58" xfId="0" applyFont="1" applyFill="1" applyBorder="1" applyAlignment="1">
      <alignment horizontal="center" vertical="center"/>
    </xf>
    <xf numFmtId="0" fontId="6" fillId="12" borderId="59" xfId="0" applyFont="1" applyFill="1" applyBorder="1" applyAlignment="1">
      <alignment horizontal="center" vertical="center"/>
    </xf>
    <xf numFmtId="0" fontId="6" fillId="12" borderId="64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41" xfId="0" applyFont="1" applyFill="1" applyBorder="1" applyAlignment="1">
      <alignment horizontal="center"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3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45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12" borderId="71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6" borderId="50" xfId="0" applyFont="1" applyFill="1" applyBorder="1" applyAlignment="1">
      <alignment horizontal="center" vertical="center"/>
    </xf>
    <xf numFmtId="0" fontId="6" fillId="6" borderId="5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/>
    </xf>
    <xf numFmtId="0" fontId="6" fillId="12" borderId="51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55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/>
    </xf>
    <xf numFmtId="0" fontId="6" fillId="12" borderId="6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6" fillId="9" borderId="51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0" fontId="6" fillId="12" borderId="62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15" fillId="12" borderId="57" xfId="0" applyFont="1" applyFill="1" applyBorder="1" applyAlignment="1">
      <alignment horizontal="center" vertical="center" wrapText="1"/>
    </xf>
    <xf numFmtId="0" fontId="15" fillId="12" borderId="58" xfId="0" applyFont="1" applyFill="1" applyBorder="1" applyAlignment="1">
      <alignment horizontal="center" vertical="center" wrapText="1"/>
    </xf>
    <xf numFmtId="0" fontId="15" fillId="12" borderId="59" xfId="0" applyFont="1" applyFill="1" applyBorder="1" applyAlignment="1">
      <alignment horizontal="center" vertical="center" wrapText="1"/>
    </xf>
    <xf numFmtId="0" fontId="15" fillId="12" borderId="63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15" fillId="12" borderId="65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2" borderId="61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12" borderId="46" xfId="0" applyFont="1" applyFill="1" applyBorder="1" applyAlignment="1">
      <alignment horizontal="center" vertical="center" wrapText="1"/>
    </xf>
    <xf numFmtId="0" fontId="6" fillId="12" borderId="47" xfId="0" applyFont="1" applyFill="1" applyBorder="1" applyAlignment="1">
      <alignment horizontal="center" vertical="center" wrapText="1"/>
    </xf>
    <xf numFmtId="0" fontId="6" fillId="12" borderId="55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12" borderId="63" xfId="0" applyFont="1" applyFill="1" applyBorder="1" applyAlignment="1">
      <alignment horizontal="center" vertical="center"/>
    </xf>
    <xf numFmtId="0" fontId="6" fillId="12" borderId="65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12" borderId="56" xfId="0" applyFont="1" applyFill="1" applyBorder="1" applyAlignment="1">
      <alignment horizontal="center" vertical="center" wrapText="1"/>
    </xf>
    <xf numFmtId="0" fontId="6" fillId="12" borderId="38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AB110"/>
  <sheetViews>
    <sheetView tabSelected="1" zoomScale="55" zoomScaleNormal="55" workbookViewId="0">
      <selection activeCell="D31" sqref="D31:E31"/>
    </sheetView>
  </sheetViews>
  <sheetFormatPr defaultRowHeight="17"/>
  <cols>
    <col min="1" max="1" width="6.5" customWidth="1"/>
    <col min="2" max="2" width="10.83203125" style="23" bestFit="1" customWidth="1"/>
    <col min="3" max="3" width="11.58203125" style="3" bestFit="1" customWidth="1"/>
    <col min="4" max="4" width="14.75" style="3" bestFit="1" customWidth="1"/>
    <col min="5" max="5" width="22.33203125" bestFit="1" customWidth="1"/>
    <col min="6" max="6" width="11.75" style="3" bestFit="1" customWidth="1"/>
    <col min="7" max="7" width="7.25" bestFit="1" customWidth="1"/>
    <col min="8" max="15" width="17.58203125" customWidth="1"/>
    <col min="16" max="16" width="21.8320312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454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234" t="s">
        <v>33</v>
      </c>
      <c r="D4" s="235"/>
      <c r="E4" s="235"/>
      <c r="F4" s="238" t="s">
        <v>30</v>
      </c>
      <c r="G4" s="240" t="s">
        <v>31</v>
      </c>
      <c r="H4" s="238" t="s">
        <v>32</v>
      </c>
      <c r="I4" s="238"/>
      <c r="J4" s="238"/>
      <c r="K4" s="238"/>
      <c r="L4" s="238"/>
      <c r="M4" s="238"/>
      <c r="N4" s="238"/>
      <c r="O4" s="242"/>
      <c r="P4" s="268" t="s">
        <v>605</v>
      </c>
      <c r="R4" s="32" t="s">
        <v>467</v>
      </c>
      <c r="S4" s="32"/>
      <c r="T4" s="32"/>
      <c r="U4" s="32"/>
      <c r="V4" s="32"/>
    </row>
    <row r="5" spans="2:22" ht="17.5" thickBot="1">
      <c r="B5" s="317"/>
      <c r="C5" s="236"/>
      <c r="D5" s="237"/>
      <c r="E5" s="237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318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>
      <c r="B6" s="44">
        <f>G6</f>
        <v>1</v>
      </c>
      <c r="C6" s="234" t="s">
        <v>121</v>
      </c>
      <c r="D6" s="235"/>
      <c r="E6" s="235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0</v>
      </c>
      <c r="P6" s="124"/>
      <c r="R6" s="2" t="s">
        <v>774</v>
      </c>
      <c r="S6" s="2">
        <v>1</v>
      </c>
      <c r="T6" s="1" t="s">
        <v>464</v>
      </c>
      <c r="U6" s="2">
        <v>0</v>
      </c>
      <c r="V6" s="1"/>
    </row>
    <row r="7" spans="2:22">
      <c r="B7" s="33">
        <f t="shared" ref="B7:B52" si="0">B6+G7</f>
        <v>2</v>
      </c>
      <c r="C7" s="243"/>
      <c r="D7" s="244"/>
      <c r="E7" s="244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0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/>
    </row>
    <row r="8" spans="2:22">
      <c r="B8" s="33">
        <f t="shared" si="0"/>
        <v>3</v>
      </c>
      <c r="C8" s="243"/>
      <c r="D8" s="244"/>
      <c r="E8" s="244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0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/>
    </row>
    <row r="9" spans="2:22" ht="17.5" thickBot="1">
      <c r="B9" s="48">
        <f t="shared" si="0"/>
        <v>4</v>
      </c>
      <c r="C9" s="248">
        <f>SUM(G6:G9)</f>
        <v>4</v>
      </c>
      <c r="D9" s="249"/>
      <c r="E9" s="249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0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/>
    </row>
    <row r="10" spans="2:22">
      <c r="B10" s="42">
        <f t="shared" si="0"/>
        <v>8</v>
      </c>
      <c r="C10" s="234" t="s">
        <v>358</v>
      </c>
      <c r="D10" s="235"/>
      <c r="E10" s="235"/>
      <c r="F10" s="238" t="s">
        <v>29</v>
      </c>
      <c r="G10" s="238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8"/>
      <c r="R10" s="2" t="s">
        <v>133</v>
      </c>
      <c r="S10" s="2">
        <v>1</v>
      </c>
      <c r="T10" s="1" t="s">
        <v>469</v>
      </c>
      <c r="U10" s="2">
        <v>0</v>
      </c>
      <c r="V10" s="1"/>
    </row>
    <row r="11" spans="2:22" ht="17.5" thickBot="1">
      <c r="B11" s="36">
        <f t="shared" si="0"/>
        <v>8</v>
      </c>
      <c r="C11" s="256">
        <f>SUM(G10)</f>
        <v>4</v>
      </c>
      <c r="D11" s="257"/>
      <c r="E11" s="257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2" t="s">
        <v>132</v>
      </c>
      <c r="S11" s="2">
        <v>1</v>
      </c>
      <c r="T11" s="1" t="s">
        <v>470</v>
      </c>
      <c r="U11" s="2">
        <v>0</v>
      </c>
      <c r="V11" s="1"/>
    </row>
    <row r="12" spans="2:22">
      <c r="B12" s="44">
        <f t="shared" si="0"/>
        <v>10</v>
      </c>
      <c r="C12" s="258" t="s">
        <v>172</v>
      </c>
      <c r="D12" s="259"/>
      <c r="E12" s="260"/>
      <c r="F12" s="245" t="s">
        <v>39</v>
      </c>
      <c r="G12" s="245">
        <v>2</v>
      </c>
      <c r="H12" s="52" t="s">
        <v>115</v>
      </c>
      <c r="I12" s="52" t="s">
        <v>116</v>
      </c>
      <c r="J12" s="92" t="s">
        <v>776</v>
      </c>
      <c r="K12" s="92" t="s">
        <v>775</v>
      </c>
      <c r="L12" s="52" t="s">
        <v>123</v>
      </c>
      <c r="M12" s="52" t="s">
        <v>117</v>
      </c>
      <c r="N12" s="92" t="s">
        <v>114</v>
      </c>
      <c r="O12" s="60" t="s">
        <v>774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/>
    </row>
    <row r="13" spans="2:22" ht="17.5" thickBot="1">
      <c r="B13" s="45">
        <f t="shared" si="0"/>
        <v>10</v>
      </c>
      <c r="C13" s="256">
        <f>SUM(G12:G13)</f>
        <v>2</v>
      </c>
      <c r="D13" s="257"/>
      <c r="E13" s="257"/>
      <c r="F13" s="247"/>
      <c r="G13" s="247"/>
      <c r="H13" s="63" t="s">
        <v>1</v>
      </c>
      <c r="I13" s="52" t="s">
        <v>368</v>
      </c>
      <c r="J13" s="95" t="s">
        <v>3</v>
      </c>
      <c r="K13" s="95" t="s">
        <v>4</v>
      </c>
      <c r="L13" s="95" t="s">
        <v>367</v>
      </c>
      <c r="M13" s="95" t="s">
        <v>366</v>
      </c>
      <c r="N13" s="95" t="s">
        <v>132</v>
      </c>
      <c r="O13" s="58" t="s">
        <v>777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/>
    </row>
    <row r="14" spans="2:22">
      <c r="B14" s="47">
        <f t="shared" si="0"/>
        <v>12</v>
      </c>
      <c r="C14" s="258" t="s">
        <v>34</v>
      </c>
      <c r="D14" s="259"/>
      <c r="E14" s="260"/>
      <c r="F14" s="245" t="s">
        <v>39</v>
      </c>
      <c r="G14" s="238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47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/>
    </row>
    <row r="16" spans="2:22">
      <c r="B16" s="40">
        <f t="shared" si="0"/>
        <v>16</v>
      </c>
      <c r="C16" s="268" t="s">
        <v>442</v>
      </c>
      <c r="D16" s="267" t="s">
        <v>582</v>
      </c>
      <c r="E16" s="260"/>
      <c r="F16" s="108" t="s">
        <v>572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24" t="s">
        <v>609</v>
      </c>
      <c r="R16" s="3"/>
      <c r="S16" s="3"/>
      <c r="U16" s="3"/>
    </row>
    <row r="17" spans="2:22">
      <c r="B17" s="33">
        <f t="shared" si="0"/>
        <v>18</v>
      </c>
      <c r="C17" s="269"/>
      <c r="D17" s="264" t="s">
        <v>399</v>
      </c>
      <c r="E17" s="211" t="s">
        <v>400</v>
      </c>
      <c r="F17" s="211" t="s">
        <v>37</v>
      </c>
      <c r="G17" s="211">
        <v>2</v>
      </c>
      <c r="H17" s="102" t="s">
        <v>113</v>
      </c>
      <c r="I17" s="102" t="s">
        <v>11</v>
      </c>
      <c r="J17" s="52" t="s">
        <v>124</v>
      </c>
      <c r="K17" s="102" t="s">
        <v>393</v>
      </c>
      <c r="L17" s="102" t="s">
        <v>391</v>
      </c>
      <c r="M17" s="92" t="s">
        <v>13</v>
      </c>
      <c r="N17" s="92" t="s">
        <v>130</v>
      </c>
      <c r="O17" s="55" t="s">
        <v>178</v>
      </c>
      <c r="P17" s="65"/>
      <c r="R17" s="32" t="s">
        <v>476</v>
      </c>
      <c r="S17" s="32"/>
      <c r="T17" s="32"/>
      <c r="U17" s="32"/>
      <c r="V17" s="32"/>
    </row>
    <row r="18" spans="2:22">
      <c r="B18" s="33">
        <f t="shared" si="0"/>
        <v>18</v>
      </c>
      <c r="C18" s="269"/>
      <c r="D18" s="265"/>
      <c r="E18" s="211"/>
      <c r="F18" s="211"/>
      <c r="G18" s="211"/>
      <c r="H18" s="92" t="s">
        <v>395</v>
      </c>
      <c r="I18" s="102" t="s">
        <v>15</v>
      </c>
      <c r="J18" s="102" t="s">
        <v>16</v>
      </c>
      <c r="K18" s="102" t="s">
        <v>17</v>
      </c>
      <c r="L18" s="102" t="s">
        <v>18</v>
      </c>
      <c r="M18" s="92" t="s">
        <v>131</v>
      </c>
      <c r="N18" s="92" t="s">
        <v>392</v>
      </c>
      <c r="O18" s="67" t="s">
        <v>394</v>
      </c>
      <c r="P18" s="65"/>
      <c r="R18" s="9" t="s">
        <v>400</v>
      </c>
      <c r="S18" s="9" t="s">
        <v>52</v>
      </c>
      <c r="T18" s="9" t="s">
        <v>53</v>
      </c>
      <c r="U18" s="6" t="s">
        <v>62</v>
      </c>
      <c r="V18" s="9" t="s">
        <v>562</v>
      </c>
    </row>
    <row r="19" spans="2:22">
      <c r="B19" s="33">
        <f t="shared" si="0"/>
        <v>20</v>
      </c>
      <c r="C19" s="269"/>
      <c r="D19" s="265"/>
      <c r="E19" s="211" t="s">
        <v>401</v>
      </c>
      <c r="F19" s="211" t="s">
        <v>37</v>
      </c>
      <c r="G19" s="211">
        <v>2</v>
      </c>
      <c r="H19" s="92" t="s">
        <v>384</v>
      </c>
      <c r="I19" s="92" t="s">
        <v>383</v>
      </c>
      <c r="J19" s="92" t="s">
        <v>382</v>
      </c>
      <c r="K19" s="102" t="s">
        <v>381</v>
      </c>
      <c r="L19" s="102" t="s">
        <v>380</v>
      </c>
      <c r="M19" s="102" t="s">
        <v>379</v>
      </c>
      <c r="N19" s="102" t="s">
        <v>365</v>
      </c>
      <c r="O19" s="60" t="s">
        <v>364</v>
      </c>
      <c r="P19" s="65"/>
      <c r="R19" s="2" t="s">
        <v>14</v>
      </c>
      <c r="S19" s="2">
        <v>1</v>
      </c>
      <c r="T19" s="1" t="s">
        <v>477</v>
      </c>
      <c r="U19" s="2">
        <v>0</v>
      </c>
      <c r="V19" s="1"/>
    </row>
    <row r="20" spans="2:22">
      <c r="B20" s="33">
        <f t="shared" si="0"/>
        <v>20</v>
      </c>
      <c r="C20" s="269"/>
      <c r="D20" s="265"/>
      <c r="E20" s="211"/>
      <c r="F20" s="211"/>
      <c r="G20" s="211"/>
      <c r="H20" s="52" t="s">
        <v>1</v>
      </c>
      <c r="I20" s="52" t="s">
        <v>5</v>
      </c>
      <c r="J20" s="92" t="s">
        <v>390</v>
      </c>
      <c r="K20" s="102" t="s">
        <v>389</v>
      </c>
      <c r="L20" s="102" t="s">
        <v>388</v>
      </c>
      <c r="M20" s="102" t="s">
        <v>387</v>
      </c>
      <c r="N20" s="102" t="s">
        <v>386</v>
      </c>
      <c r="O20" s="60" t="s">
        <v>385</v>
      </c>
      <c r="P20" s="65"/>
      <c r="R20" s="2" t="s">
        <v>127</v>
      </c>
      <c r="S20" s="2">
        <v>1</v>
      </c>
      <c r="T20" s="1" t="s">
        <v>478</v>
      </c>
      <c r="U20" s="2">
        <v>0</v>
      </c>
      <c r="V20" s="1"/>
    </row>
    <row r="21" spans="2:22">
      <c r="B21" s="33">
        <f t="shared" si="0"/>
        <v>22</v>
      </c>
      <c r="C21" s="269"/>
      <c r="D21" s="265"/>
      <c r="E21" s="211" t="s">
        <v>402</v>
      </c>
      <c r="F21" s="211" t="s">
        <v>37</v>
      </c>
      <c r="G21" s="211">
        <v>2</v>
      </c>
      <c r="H21" s="52" t="s">
        <v>115</v>
      </c>
      <c r="I21" s="52" t="s">
        <v>116</v>
      </c>
      <c r="J21" s="52" t="s">
        <v>124</v>
      </c>
      <c r="K21" s="52" t="s">
        <v>125</v>
      </c>
      <c r="L21" s="226" t="s">
        <v>135</v>
      </c>
      <c r="M21" s="226"/>
      <c r="N21" s="226"/>
      <c r="O21" s="271"/>
      <c r="P21" s="65"/>
      <c r="R21" s="2" t="s">
        <v>391</v>
      </c>
      <c r="S21" s="2">
        <v>1</v>
      </c>
      <c r="T21" s="1" t="s">
        <v>903</v>
      </c>
      <c r="U21" s="2">
        <v>0</v>
      </c>
      <c r="V21" s="1"/>
    </row>
    <row r="22" spans="2:22">
      <c r="B22" s="33">
        <f t="shared" si="0"/>
        <v>22</v>
      </c>
      <c r="C22" s="269"/>
      <c r="D22" s="265"/>
      <c r="E22" s="211"/>
      <c r="F22" s="211"/>
      <c r="G22" s="211"/>
      <c r="H22" s="52" t="s">
        <v>1</v>
      </c>
      <c r="I22" s="52" t="s">
        <v>5</v>
      </c>
      <c r="J22" s="52" t="s">
        <v>6</v>
      </c>
      <c r="K22" s="52" t="s">
        <v>7</v>
      </c>
      <c r="L22" s="52" t="s">
        <v>8</v>
      </c>
      <c r="M22" s="52" t="s">
        <v>9</v>
      </c>
      <c r="N22" s="52" t="s">
        <v>120</v>
      </c>
      <c r="O22" s="55" t="s">
        <v>119</v>
      </c>
      <c r="P22" s="65"/>
      <c r="R22" s="11" t="s">
        <v>12</v>
      </c>
      <c r="S22" s="11">
        <v>1</v>
      </c>
      <c r="T22" s="14" t="s">
        <v>55</v>
      </c>
      <c r="U22" s="11">
        <v>0</v>
      </c>
      <c r="V22" s="14"/>
    </row>
    <row r="23" spans="2:22">
      <c r="B23" s="34">
        <f t="shared" si="0"/>
        <v>24</v>
      </c>
      <c r="C23" s="269"/>
      <c r="D23" s="265"/>
      <c r="E23" s="211" t="s">
        <v>403</v>
      </c>
      <c r="F23" s="211" t="s">
        <v>37</v>
      </c>
      <c r="G23" s="211">
        <v>2</v>
      </c>
      <c r="H23" s="52" t="s">
        <v>115</v>
      </c>
      <c r="I23" s="93" t="s">
        <v>373</v>
      </c>
      <c r="J23" s="93" t="s">
        <v>374</v>
      </c>
      <c r="K23" s="93" t="s">
        <v>375</v>
      </c>
      <c r="L23" s="93" t="s">
        <v>376</v>
      </c>
      <c r="M23" s="93" t="s">
        <v>377</v>
      </c>
      <c r="N23" s="93" t="s">
        <v>378</v>
      </c>
      <c r="O23" s="67" t="s">
        <v>365</v>
      </c>
      <c r="P23" s="65"/>
      <c r="R23" s="2" t="s">
        <v>11</v>
      </c>
      <c r="S23" s="2">
        <v>1</v>
      </c>
      <c r="T23" s="1" t="s">
        <v>128</v>
      </c>
      <c r="U23" s="2">
        <v>0</v>
      </c>
      <c r="V23" s="1"/>
    </row>
    <row r="24" spans="2:22">
      <c r="B24" s="34">
        <f t="shared" si="0"/>
        <v>24</v>
      </c>
      <c r="C24" s="269"/>
      <c r="D24" s="266"/>
      <c r="E24" s="211"/>
      <c r="F24" s="211"/>
      <c r="G24" s="211"/>
      <c r="H24" s="102" t="s">
        <v>28</v>
      </c>
      <c r="I24" s="52" t="s">
        <v>368</v>
      </c>
      <c r="J24" s="52" t="s">
        <v>369</v>
      </c>
      <c r="K24" s="93" t="s">
        <v>370</v>
      </c>
      <c r="L24" s="52" t="s">
        <v>371</v>
      </c>
      <c r="M24" s="52" t="s">
        <v>372</v>
      </c>
      <c r="N24" s="52" t="s">
        <v>120</v>
      </c>
      <c r="O24" s="55" t="s">
        <v>119</v>
      </c>
      <c r="P24" s="65"/>
      <c r="R24" s="2" t="s">
        <v>10</v>
      </c>
      <c r="S24" s="2">
        <v>1</v>
      </c>
      <c r="T24" s="1" t="s">
        <v>865</v>
      </c>
      <c r="U24" s="2">
        <v>0</v>
      </c>
      <c r="V24" s="1"/>
    </row>
    <row r="25" spans="2:22">
      <c r="B25" s="33">
        <f t="shared" si="0"/>
        <v>25</v>
      </c>
      <c r="C25" s="269"/>
      <c r="D25" s="215" t="s">
        <v>339</v>
      </c>
      <c r="E25" s="272"/>
      <c r="F25" s="104" t="s">
        <v>350</v>
      </c>
      <c r="G25" s="104">
        <v>1</v>
      </c>
      <c r="H25" s="272" t="s">
        <v>340</v>
      </c>
      <c r="I25" s="272"/>
      <c r="J25" s="272"/>
      <c r="K25" s="272"/>
      <c r="L25" s="272"/>
      <c r="M25" s="272"/>
      <c r="N25" s="272"/>
      <c r="O25" s="273"/>
      <c r="P25" s="117"/>
      <c r="R25" s="16" t="s">
        <v>0</v>
      </c>
      <c r="S25" s="16">
        <v>1</v>
      </c>
      <c r="T25" s="15" t="s">
        <v>129</v>
      </c>
      <c r="U25" s="16">
        <v>0</v>
      </c>
      <c r="V25" s="15"/>
    </row>
    <row r="26" spans="2:22">
      <c r="B26" s="33">
        <f t="shared" si="0"/>
        <v>26</v>
      </c>
      <c r="C26" s="269"/>
      <c r="D26" s="270" t="s">
        <v>864</v>
      </c>
      <c r="E26" s="211"/>
      <c r="F26" s="92" t="s">
        <v>349</v>
      </c>
      <c r="G26" s="92">
        <v>1</v>
      </c>
      <c r="H26" s="219" t="s">
        <v>508</v>
      </c>
      <c r="I26" s="220"/>
      <c r="J26" s="220"/>
      <c r="K26" s="220"/>
      <c r="L26" s="220"/>
      <c r="M26" s="220"/>
      <c r="N26" s="220"/>
      <c r="O26" s="221"/>
      <c r="P26" s="65"/>
      <c r="R26" s="2" t="s">
        <v>20</v>
      </c>
      <c r="S26" s="2">
        <v>1</v>
      </c>
      <c r="T26" s="1" t="s">
        <v>480</v>
      </c>
      <c r="U26" s="2">
        <v>0</v>
      </c>
      <c r="V26" s="1"/>
    </row>
    <row r="27" spans="2:22">
      <c r="B27" s="33">
        <f t="shared" si="0"/>
        <v>27</v>
      </c>
      <c r="C27" s="269"/>
      <c r="D27" s="270" t="s">
        <v>341</v>
      </c>
      <c r="E27" s="211"/>
      <c r="F27" s="92" t="s">
        <v>349</v>
      </c>
      <c r="G27" s="92">
        <v>1</v>
      </c>
      <c r="H27" s="274" t="s">
        <v>342</v>
      </c>
      <c r="I27" s="275"/>
      <c r="J27" s="275"/>
      <c r="K27" s="275"/>
      <c r="L27" s="275"/>
      <c r="M27" s="275"/>
      <c r="N27" s="275"/>
      <c r="O27" s="276"/>
      <c r="P27" s="65"/>
      <c r="R27" s="2" t="s">
        <v>19</v>
      </c>
      <c r="S27" s="2">
        <v>1</v>
      </c>
      <c r="T27" s="1" t="s">
        <v>481</v>
      </c>
      <c r="U27" s="2">
        <v>0</v>
      </c>
      <c r="V27" s="1"/>
    </row>
    <row r="28" spans="2:22">
      <c r="B28" s="33">
        <f t="shared" si="0"/>
        <v>28</v>
      </c>
      <c r="C28" s="269"/>
      <c r="D28" s="270" t="s">
        <v>343</v>
      </c>
      <c r="E28" s="211"/>
      <c r="F28" s="92" t="s">
        <v>349</v>
      </c>
      <c r="G28" s="92">
        <v>1</v>
      </c>
      <c r="H28" s="211" t="s">
        <v>345</v>
      </c>
      <c r="I28" s="211"/>
      <c r="J28" s="211"/>
      <c r="K28" s="211"/>
      <c r="L28" s="211"/>
      <c r="M28" s="211"/>
      <c r="N28" s="211"/>
      <c r="O28" s="212"/>
      <c r="P28" s="65"/>
      <c r="R28" s="2" t="s">
        <v>18</v>
      </c>
      <c r="S28" s="2">
        <v>1</v>
      </c>
      <c r="T28" s="1" t="s">
        <v>482</v>
      </c>
      <c r="U28" s="2">
        <v>0</v>
      </c>
      <c r="V28" s="1"/>
    </row>
    <row r="29" spans="2:22">
      <c r="B29" s="33">
        <f t="shared" si="0"/>
        <v>29</v>
      </c>
      <c r="C29" s="269"/>
      <c r="D29" s="270" t="s">
        <v>344</v>
      </c>
      <c r="E29" s="211"/>
      <c r="F29" s="92" t="s">
        <v>349</v>
      </c>
      <c r="G29" s="92">
        <v>1</v>
      </c>
      <c r="H29" s="211" t="s">
        <v>41</v>
      </c>
      <c r="I29" s="211"/>
      <c r="J29" s="211"/>
      <c r="K29" s="211"/>
      <c r="L29" s="211"/>
      <c r="M29" s="211"/>
      <c r="N29" s="211"/>
      <c r="O29" s="212"/>
      <c r="P29" s="65"/>
      <c r="R29" s="2" t="s">
        <v>17</v>
      </c>
      <c r="S29" s="2">
        <v>1</v>
      </c>
      <c r="T29" s="1" t="s">
        <v>56</v>
      </c>
      <c r="U29" s="2">
        <v>0</v>
      </c>
      <c r="V29" s="1"/>
    </row>
    <row r="30" spans="2:22">
      <c r="B30" s="33">
        <f t="shared" si="0"/>
        <v>30</v>
      </c>
      <c r="C30" s="269"/>
      <c r="D30" s="225" t="s">
        <v>346</v>
      </c>
      <c r="E30" s="226"/>
      <c r="F30" s="102" t="s">
        <v>349</v>
      </c>
      <c r="G30" s="102">
        <v>1</v>
      </c>
      <c r="H30" s="211" t="s">
        <v>42</v>
      </c>
      <c r="I30" s="211"/>
      <c r="J30" s="211"/>
      <c r="K30" s="211"/>
      <c r="L30" s="211"/>
      <c r="M30" s="211"/>
      <c r="N30" s="211"/>
      <c r="O30" s="212"/>
      <c r="P30" s="65"/>
      <c r="R30" s="2" t="s">
        <v>16</v>
      </c>
      <c r="S30" s="2">
        <v>1</v>
      </c>
      <c r="T30" s="1" t="s">
        <v>57</v>
      </c>
      <c r="U30" s="2">
        <v>0</v>
      </c>
      <c r="V30" s="1"/>
    </row>
    <row r="31" spans="2:22">
      <c r="B31" s="33">
        <f t="shared" si="0"/>
        <v>31</v>
      </c>
      <c r="C31" s="269"/>
      <c r="D31" s="270" t="s">
        <v>216</v>
      </c>
      <c r="E31" s="211"/>
      <c r="F31" s="92" t="s">
        <v>349</v>
      </c>
      <c r="G31" s="92">
        <v>1</v>
      </c>
      <c r="H31" s="219" t="s">
        <v>347</v>
      </c>
      <c r="I31" s="220"/>
      <c r="J31" s="220"/>
      <c r="K31" s="220"/>
      <c r="L31" s="220"/>
      <c r="M31" s="220"/>
      <c r="N31" s="220"/>
      <c r="O31" s="221"/>
      <c r="P31" s="65"/>
      <c r="R31" s="2" t="s">
        <v>904</v>
      </c>
      <c r="S31" s="2">
        <v>1</v>
      </c>
      <c r="T31" s="1" t="s">
        <v>483</v>
      </c>
      <c r="U31" s="2">
        <v>0</v>
      </c>
      <c r="V31" s="1"/>
    </row>
    <row r="32" spans="2:22">
      <c r="B32" s="34">
        <f t="shared" si="0"/>
        <v>32</v>
      </c>
      <c r="C32" s="269"/>
      <c r="D32" s="270" t="s">
        <v>135</v>
      </c>
      <c r="E32" s="211"/>
      <c r="F32" s="92" t="s">
        <v>349</v>
      </c>
      <c r="G32" s="92">
        <v>1</v>
      </c>
      <c r="H32" s="219" t="s">
        <v>348</v>
      </c>
      <c r="I32" s="220"/>
      <c r="J32" s="220"/>
      <c r="K32" s="220"/>
      <c r="L32" s="220"/>
      <c r="M32" s="220"/>
      <c r="N32" s="220"/>
      <c r="O32" s="221"/>
      <c r="P32" s="65"/>
      <c r="R32" s="2" t="s">
        <v>395</v>
      </c>
      <c r="S32" s="2">
        <v>1</v>
      </c>
      <c r="T32" s="1" t="s">
        <v>484</v>
      </c>
      <c r="U32" s="2">
        <v>0</v>
      </c>
      <c r="V32" s="1"/>
    </row>
    <row r="33" spans="2:22">
      <c r="B33" s="33">
        <f t="shared" si="0"/>
        <v>34</v>
      </c>
      <c r="C33" s="269"/>
      <c r="D33" s="225" t="s">
        <v>36</v>
      </c>
      <c r="E33" s="226"/>
      <c r="F33" s="102" t="s">
        <v>349</v>
      </c>
      <c r="G33" s="92">
        <v>2</v>
      </c>
      <c r="H33" s="211" t="s">
        <v>43</v>
      </c>
      <c r="I33" s="211"/>
      <c r="J33" s="211"/>
      <c r="K33" s="211"/>
      <c r="L33" s="211"/>
      <c r="M33" s="211"/>
      <c r="N33" s="211"/>
      <c r="O33" s="212"/>
      <c r="P33" s="65"/>
      <c r="R33" s="3"/>
      <c r="S33" s="3"/>
      <c r="U33" s="3"/>
    </row>
    <row r="34" spans="2:22">
      <c r="B34" s="38">
        <f t="shared" si="0"/>
        <v>40</v>
      </c>
      <c r="C34" s="269"/>
      <c r="D34" s="228" t="s">
        <v>68</v>
      </c>
      <c r="E34" s="225"/>
      <c r="F34" s="102" t="s">
        <v>568</v>
      </c>
      <c r="G34" s="92">
        <v>6</v>
      </c>
      <c r="H34" s="226" t="s">
        <v>644</v>
      </c>
      <c r="I34" s="226"/>
      <c r="J34" s="226"/>
      <c r="K34" s="226"/>
      <c r="L34" s="226"/>
      <c r="M34" s="226"/>
      <c r="N34" s="226"/>
      <c r="O34" s="271"/>
      <c r="P34" s="65" t="s">
        <v>606</v>
      </c>
      <c r="R34" s="32" t="s">
        <v>485</v>
      </c>
      <c r="S34" s="32"/>
      <c r="T34" s="32"/>
      <c r="U34" s="32"/>
      <c r="V34" s="32"/>
    </row>
    <row r="35" spans="2:22">
      <c r="B35" s="35">
        <f t="shared" si="0"/>
        <v>44</v>
      </c>
      <c r="C35" s="269"/>
      <c r="D35" s="225" t="s">
        <v>351</v>
      </c>
      <c r="E35" s="226"/>
      <c r="F35" s="102" t="s">
        <v>38</v>
      </c>
      <c r="G35" s="102">
        <v>4</v>
      </c>
      <c r="H35" s="226" t="s">
        <v>44</v>
      </c>
      <c r="I35" s="226"/>
      <c r="J35" s="226"/>
      <c r="K35" s="226"/>
      <c r="L35" s="226"/>
      <c r="M35" s="226"/>
      <c r="N35" s="226"/>
      <c r="O35" s="271"/>
      <c r="P35" s="65"/>
      <c r="R35" s="9" t="s">
        <v>401</v>
      </c>
      <c r="S35" s="9" t="s">
        <v>52</v>
      </c>
      <c r="T35" s="9" t="s">
        <v>53</v>
      </c>
      <c r="U35" s="9" t="s">
        <v>62</v>
      </c>
      <c r="V35" s="9" t="s">
        <v>562</v>
      </c>
    </row>
    <row r="36" spans="2:22">
      <c r="B36" s="38">
        <f t="shared" si="0"/>
        <v>48</v>
      </c>
      <c r="C36" s="269"/>
      <c r="D36" s="225" t="s">
        <v>352</v>
      </c>
      <c r="E36" s="226"/>
      <c r="F36" s="102" t="s">
        <v>38</v>
      </c>
      <c r="G36" s="102">
        <v>4</v>
      </c>
      <c r="H36" s="226" t="s">
        <v>45</v>
      </c>
      <c r="I36" s="226"/>
      <c r="J36" s="226"/>
      <c r="K36" s="226"/>
      <c r="L36" s="226"/>
      <c r="M36" s="226"/>
      <c r="N36" s="226"/>
      <c r="O36" s="271"/>
      <c r="P36" s="65"/>
      <c r="R36" s="2" t="s">
        <v>364</v>
      </c>
      <c r="S36" s="2">
        <v>1</v>
      </c>
      <c r="T36" s="1" t="s">
        <v>58</v>
      </c>
      <c r="U36" s="2">
        <v>0</v>
      </c>
      <c r="V36" s="1"/>
    </row>
    <row r="37" spans="2:22">
      <c r="B37" s="35">
        <f t="shared" si="0"/>
        <v>50</v>
      </c>
      <c r="C37" s="269"/>
      <c r="D37" s="225" t="s">
        <v>353</v>
      </c>
      <c r="E37" s="226"/>
      <c r="F37" s="102" t="s">
        <v>39</v>
      </c>
      <c r="G37" s="102">
        <v>2</v>
      </c>
      <c r="H37" s="226" t="s">
        <v>46</v>
      </c>
      <c r="I37" s="226"/>
      <c r="J37" s="226"/>
      <c r="K37" s="226"/>
      <c r="L37" s="226"/>
      <c r="M37" s="226"/>
      <c r="N37" s="226"/>
      <c r="O37" s="271"/>
      <c r="P37" s="65"/>
      <c r="R37" s="2" t="s">
        <v>365</v>
      </c>
      <c r="S37" s="2">
        <v>1</v>
      </c>
      <c r="T37" s="1" t="s">
        <v>59</v>
      </c>
      <c r="U37" s="2">
        <v>0</v>
      </c>
      <c r="V37" s="1"/>
    </row>
    <row r="38" spans="2:22">
      <c r="B38" s="35">
        <f t="shared" si="0"/>
        <v>52</v>
      </c>
      <c r="C38" s="269"/>
      <c r="D38" s="224" t="s">
        <v>361</v>
      </c>
      <c r="E38" s="222"/>
      <c r="F38" s="93" t="s">
        <v>40</v>
      </c>
      <c r="G38" s="93">
        <v>2</v>
      </c>
      <c r="H38" s="222" t="s">
        <v>48</v>
      </c>
      <c r="I38" s="222"/>
      <c r="J38" s="222"/>
      <c r="K38" s="222"/>
      <c r="L38" s="222"/>
      <c r="M38" s="222"/>
      <c r="N38" s="222"/>
      <c r="O38" s="223"/>
      <c r="P38" s="65"/>
      <c r="R38" s="2" t="s">
        <v>379</v>
      </c>
      <c r="S38" s="2">
        <v>1</v>
      </c>
      <c r="T38" s="1" t="s">
        <v>134</v>
      </c>
      <c r="U38" s="2">
        <v>0</v>
      </c>
      <c r="V38" s="1"/>
    </row>
    <row r="39" spans="2:22">
      <c r="B39" s="35">
        <f t="shared" si="0"/>
        <v>54</v>
      </c>
      <c r="C39" s="269"/>
      <c r="D39" s="224" t="s">
        <v>362</v>
      </c>
      <c r="E39" s="222"/>
      <c r="F39" s="93" t="s">
        <v>40</v>
      </c>
      <c r="G39" s="93">
        <v>2</v>
      </c>
      <c r="H39" s="222" t="s">
        <v>49</v>
      </c>
      <c r="I39" s="222"/>
      <c r="J39" s="222"/>
      <c r="K39" s="222"/>
      <c r="L39" s="222"/>
      <c r="M39" s="222"/>
      <c r="N39" s="222"/>
      <c r="O39" s="223"/>
      <c r="P39" s="65"/>
      <c r="R39" s="2" t="s">
        <v>380</v>
      </c>
      <c r="S39" s="2">
        <v>1</v>
      </c>
      <c r="T39" s="1" t="s">
        <v>487</v>
      </c>
      <c r="U39" s="2">
        <v>0</v>
      </c>
      <c r="V39" s="1"/>
    </row>
    <row r="40" spans="2:22">
      <c r="B40" s="38">
        <f t="shared" si="0"/>
        <v>56</v>
      </c>
      <c r="C40" s="269"/>
      <c r="D40" s="224" t="s">
        <v>363</v>
      </c>
      <c r="E40" s="222"/>
      <c r="F40" s="93" t="s">
        <v>40</v>
      </c>
      <c r="G40" s="93">
        <v>2</v>
      </c>
      <c r="H40" s="222" t="s">
        <v>47</v>
      </c>
      <c r="I40" s="222"/>
      <c r="J40" s="222"/>
      <c r="K40" s="222"/>
      <c r="L40" s="222"/>
      <c r="M40" s="222"/>
      <c r="N40" s="222"/>
      <c r="O40" s="223"/>
      <c r="P40" s="65"/>
      <c r="R40" s="2" t="s">
        <v>381</v>
      </c>
      <c r="S40" s="2">
        <v>1</v>
      </c>
      <c r="T40" s="1" t="s">
        <v>488</v>
      </c>
      <c r="U40" s="2">
        <v>0</v>
      </c>
      <c r="V40" s="1"/>
    </row>
    <row r="41" spans="2:22">
      <c r="B41" s="35">
        <f t="shared" si="0"/>
        <v>57</v>
      </c>
      <c r="C41" s="269"/>
      <c r="D41" s="225" t="s">
        <v>354</v>
      </c>
      <c r="E41" s="226"/>
      <c r="F41" s="102" t="s">
        <v>37</v>
      </c>
      <c r="G41" s="102">
        <v>1</v>
      </c>
      <c r="H41" s="227" t="s">
        <v>355</v>
      </c>
      <c r="I41" s="228"/>
      <c r="J41" s="228"/>
      <c r="K41" s="228"/>
      <c r="L41" s="228"/>
      <c r="M41" s="228"/>
      <c r="N41" s="228"/>
      <c r="O41" s="229"/>
      <c r="P41" s="65"/>
      <c r="R41" s="2" t="s">
        <v>23</v>
      </c>
      <c r="S41" s="2">
        <v>1</v>
      </c>
      <c r="T41" s="1" t="s">
        <v>489</v>
      </c>
      <c r="U41" s="2">
        <v>0</v>
      </c>
      <c r="V41" s="1"/>
    </row>
    <row r="42" spans="2:22">
      <c r="B42" s="38">
        <f t="shared" si="0"/>
        <v>64</v>
      </c>
      <c r="C42" s="269"/>
      <c r="D42" s="230" t="s">
        <v>68</v>
      </c>
      <c r="E42" s="225"/>
      <c r="F42" s="102" t="s">
        <v>37</v>
      </c>
      <c r="G42" s="102">
        <v>7</v>
      </c>
      <c r="H42" s="227" t="s">
        <v>643</v>
      </c>
      <c r="I42" s="228"/>
      <c r="J42" s="228"/>
      <c r="K42" s="228"/>
      <c r="L42" s="228"/>
      <c r="M42" s="228"/>
      <c r="N42" s="228"/>
      <c r="O42" s="229"/>
      <c r="P42" s="65" t="s">
        <v>607</v>
      </c>
      <c r="R42" s="2" t="s">
        <v>486</v>
      </c>
      <c r="S42" s="2">
        <v>1</v>
      </c>
      <c r="T42" s="1" t="s">
        <v>905</v>
      </c>
      <c r="U42" s="2">
        <v>0</v>
      </c>
      <c r="V42" s="1"/>
    </row>
    <row r="43" spans="2:22">
      <c r="B43" s="35">
        <f t="shared" si="0"/>
        <v>70</v>
      </c>
      <c r="C43" s="269"/>
      <c r="D43" s="213" t="s">
        <v>443</v>
      </c>
      <c r="E43" s="319" t="s">
        <v>444</v>
      </c>
      <c r="F43" s="92" t="s">
        <v>37</v>
      </c>
      <c r="G43" s="92">
        <v>6</v>
      </c>
      <c r="H43" s="211" t="s">
        <v>50</v>
      </c>
      <c r="I43" s="211"/>
      <c r="J43" s="211"/>
      <c r="K43" s="211"/>
      <c r="L43" s="211"/>
      <c r="M43" s="211"/>
      <c r="N43" s="211"/>
      <c r="O43" s="212"/>
      <c r="P43" s="65"/>
      <c r="R43" s="2" t="s">
        <v>22</v>
      </c>
      <c r="S43" s="2">
        <v>1</v>
      </c>
      <c r="T43" s="1" t="s">
        <v>490</v>
      </c>
      <c r="U43" s="2">
        <v>0</v>
      </c>
      <c r="V43" s="1"/>
    </row>
    <row r="44" spans="2:22">
      <c r="B44" s="38">
        <f t="shared" si="0"/>
        <v>72</v>
      </c>
      <c r="C44" s="269"/>
      <c r="D44" s="214"/>
      <c r="E44" s="320"/>
      <c r="F44" s="92" t="s">
        <v>37</v>
      </c>
      <c r="G44" s="92">
        <v>2</v>
      </c>
      <c r="H44" s="211" t="s">
        <v>68</v>
      </c>
      <c r="I44" s="211"/>
      <c r="J44" s="211"/>
      <c r="K44" s="211"/>
      <c r="L44" s="211"/>
      <c r="M44" s="211"/>
      <c r="N44" s="211"/>
      <c r="O44" s="212"/>
      <c r="P44" s="65" t="s">
        <v>608</v>
      </c>
      <c r="R44" s="2" t="s">
        <v>21</v>
      </c>
      <c r="S44" s="2">
        <v>1</v>
      </c>
      <c r="T44" s="1" t="s">
        <v>61</v>
      </c>
      <c r="U44" s="2">
        <v>0</v>
      </c>
      <c r="V44" s="1"/>
    </row>
    <row r="45" spans="2:22">
      <c r="B45" s="38">
        <f t="shared" si="0"/>
        <v>88</v>
      </c>
      <c r="C45" s="269"/>
      <c r="D45" s="214"/>
      <c r="E45" s="83" t="s">
        <v>445</v>
      </c>
      <c r="F45" s="92" t="s">
        <v>37</v>
      </c>
      <c r="G45" s="92">
        <v>16</v>
      </c>
      <c r="H45" s="211" t="s">
        <v>51</v>
      </c>
      <c r="I45" s="211"/>
      <c r="J45" s="211"/>
      <c r="K45" s="211"/>
      <c r="L45" s="211"/>
      <c r="M45" s="211"/>
      <c r="N45" s="211"/>
      <c r="O45" s="212"/>
      <c r="P45" s="65"/>
      <c r="R45" s="2" t="s">
        <v>27</v>
      </c>
      <c r="S45" s="2">
        <v>1</v>
      </c>
      <c r="T45" s="1" t="s">
        <v>491</v>
      </c>
      <c r="U45" s="2">
        <v>0</v>
      </c>
      <c r="V45" s="1"/>
    </row>
    <row r="46" spans="2:22">
      <c r="B46" s="35">
        <f t="shared" si="0"/>
        <v>89</v>
      </c>
      <c r="C46" s="269"/>
      <c r="D46" s="214"/>
      <c r="E46" s="216" t="s">
        <v>861</v>
      </c>
      <c r="F46" s="92" t="s">
        <v>37</v>
      </c>
      <c r="G46" s="92">
        <v>1</v>
      </c>
      <c r="H46" s="92" t="s">
        <v>515</v>
      </c>
      <c r="I46" s="92" t="s">
        <v>516</v>
      </c>
      <c r="J46" s="92" t="s">
        <v>517</v>
      </c>
      <c r="K46" s="92" t="s">
        <v>518</v>
      </c>
      <c r="L46" s="92" t="s">
        <v>519</v>
      </c>
      <c r="M46" s="92" t="s">
        <v>520</v>
      </c>
      <c r="N46" s="92" t="s">
        <v>521</v>
      </c>
      <c r="O46" s="60" t="s">
        <v>522</v>
      </c>
      <c r="P46" s="65"/>
      <c r="R46" s="2" t="s">
        <v>26</v>
      </c>
      <c r="S46" s="2">
        <v>1</v>
      </c>
      <c r="T46" s="1" t="s">
        <v>492</v>
      </c>
      <c r="U46" s="2">
        <v>0</v>
      </c>
      <c r="V46" s="2"/>
    </row>
    <row r="47" spans="2:22">
      <c r="B47" s="35">
        <f t="shared" si="0"/>
        <v>90</v>
      </c>
      <c r="C47" s="269"/>
      <c r="D47" s="214"/>
      <c r="E47" s="217"/>
      <c r="F47" s="92" t="s">
        <v>37</v>
      </c>
      <c r="G47" s="92">
        <v>1</v>
      </c>
      <c r="H47" s="52" t="s">
        <v>115</v>
      </c>
      <c r="I47" s="52" t="s">
        <v>116</v>
      </c>
      <c r="J47" s="52" t="s">
        <v>124</v>
      </c>
      <c r="K47" s="92" t="s">
        <v>523</v>
      </c>
      <c r="L47" s="92" t="s">
        <v>524</v>
      </c>
      <c r="M47" s="92" t="s">
        <v>525</v>
      </c>
      <c r="N47" s="92" t="s">
        <v>526</v>
      </c>
      <c r="O47" s="60" t="s">
        <v>527</v>
      </c>
      <c r="P47" s="65"/>
      <c r="R47" s="2" t="s">
        <v>25</v>
      </c>
      <c r="S47" s="2">
        <v>1</v>
      </c>
      <c r="T47" s="1" t="s">
        <v>493</v>
      </c>
      <c r="U47" s="2">
        <v>0</v>
      </c>
      <c r="V47" s="2"/>
    </row>
    <row r="48" spans="2:22" ht="17.5" thickBot="1">
      <c r="B48" s="39">
        <f t="shared" si="0"/>
        <v>96</v>
      </c>
      <c r="C48" s="80">
        <f>SUM(G16:G48)</f>
        <v>84</v>
      </c>
      <c r="D48" s="215"/>
      <c r="E48" s="218"/>
      <c r="F48" s="92" t="s">
        <v>37</v>
      </c>
      <c r="G48" s="92">
        <v>6</v>
      </c>
      <c r="H48" s="219" t="s">
        <v>68</v>
      </c>
      <c r="I48" s="220"/>
      <c r="J48" s="220"/>
      <c r="K48" s="220"/>
      <c r="L48" s="220"/>
      <c r="M48" s="220"/>
      <c r="N48" s="220"/>
      <c r="O48" s="221"/>
      <c r="P48" s="129" t="s">
        <v>610</v>
      </c>
      <c r="R48" s="2" t="s">
        <v>24</v>
      </c>
      <c r="S48" s="2">
        <v>1</v>
      </c>
      <c r="T48" s="1" t="s">
        <v>494</v>
      </c>
      <c r="U48" s="2">
        <v>0</v>
      </c>
      <c r="V48" s="2"/>
    </row>
    <row r="49" spans="2:22">
      <c r="B49" s="41">
        <f t="shared" si="0"/>
        <v>98</v>
      </c>
      <c r="C49" s="277" t="s">
        <v>122</v>
      </c>
      <c r="D49" s="278"/>
      <c r="E49" s="279"/>
      <c r="F49" s="238" t="s">
        <v>39</v>
      </c>
      <c r="G49" s="238">
        <v>2</v>
      </c>
      <c r="H49" s="250" t="s">
        <v>447</v>
      </c>
      <c r="I49" s="251"/>
      <c r="J49" s="251"/>
      <c r="K49" s="251"/>
      <c r="L49" s="251"/>
      <c r="M49" s="251"/>
      <c r="N49" s="251"/>
      <c r="O49" s="252"/>
      <c r="P49" s="268"/>
      <c r="R49" s="2" t="s">
        <v>390</v>
      </c>
      <c r="S49" s="2">
        <v>1</v>
      </c>
      <c r="T49" s="1" t="s">
        <v>63</v>
      </c>
      <c r="U49" s="2"/>
      <c r="V49" s="2"/>
    </row>
    <row r="50" spans="2:22" ht="17.5" thickBot="1">
      <c r="B50" s="37">
        <f t="shared" si="0"/>
        <v>98</v>
      </c>
      <c r="C50" s="280">
        <f>SUM(G49)</f>
        <v>2</v>
      </c>
      <c r="D50" s="281"/>
      <c r="E50" s="282"/>
      <c r="F50" s="239"/>
      <c r="G50" s="239"/>
      <c r="H50" s="253"/>
      <c r="I50" s="254"/>
      <c r="J50" s="254"/>
      <c r="K50" s="254"/>
      <c r="L50" s="254"/>
      <c r="M50" s="254"/>
      <c r="N50" s="254"/>
      <c r="O50" s="255"/>
      <c r="P50" s="318"/>
      <c r="R50" s="3"/>
      <c r="S50" s="3"/>
      <c r="U50" s="3"/>
    </row>
    <row r="51" spans="2:22">
      <c r="B51" s="41">
        <f t="shared" si="0"/>
        <v>100</v>
      </c>
      <c r="C51" s="277" t="s">
        <v>357</v>
      </c>
      <c r="D51" s="278"/>
      <c r="E51" s="279"/>
      <c r="F51" s="238" t="s">
        <v>39</v>
      </c>
      <c r="G51" s="238">
        <v>2</v>
      </c>
      <c r="H51" s="108">
        <v>1</v>
      </c>
      <c r="I51" s="108">
        <v>0</v>
      </c>
      <c r="J51" s="108">
        <v>0</v>
      </c>
      <c r="K51" s="108">
        <v>0</v>
      </c>
      <c r="L51" s="108">
        <v>0</v>
      </c>
      <c r="M51" s="108">
        <v>0</v>
      </c>
      <c r="N51" s="108">
        <v>0</v>
      </c>
      <c r="O51" s="98">
        <v>1</v>
      </c>
      <c r="P51" s="124"/>
      <c r="R51" s="321" t="s">
        <v>495</v>
      </c>
      <c r="S51" s="321"/>
      <c r="T51" s="321"/>
      <c r="U51" s="321"/>
      <c r="V51" s="321"/>
    </row>
    <row r="52" spans="2:22" ht="17.5" thickBot="1">
      <c r="B52" s="37">
        <f t="shared" si="0"/>
        <v>100</v>
      </c>
      <c r="C52" s="280">
        <f>SUM(G51)</f>
        <v>2</v>
      </c>
      <c r="D52" s="281"/>
      <c r="E52" s="282"/>
      <c r="F52" s="239"/>
      <c r="G52" s="239"/>
      <c r="H52" s="95">
        <v>1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58">
        <v>1</v>
      </c>
      <c r="P52" s="125"/>
      <c r="R52" s="9" t="s">
        <v>402</v>
      </c>
      <c r="S52" s="9" t="s">
        <v>52</v>
      </c>
      <c r="T52" s="9" t="s">
        <v>53</v>
      </c>
      <c r="U52" s="9" t="s">
        <v>62</v>
      </c>
      <c r="V52" s="9" t="s">
        <v>562</v>
      </c>
    </row>
    <row r="53" spans="2:22">
      <c r="E53" s="3"/>
      <c r="G53" s="3"/>
      <c r="R53" s="2" t="s">
        <v>135</v>
      </c>
      <c r="S53" s="2">
        <v>4</v>
      </c>
      <c r="T53" s="1" t="s">
        <v>496</v>
      </c>
      <c r="U53" s="2"/>
      <c r="V53" s="2"/>
    </row>
    <row r="54" spans="2:22" ht="17.5" thickBot="1">
      <c r="C54" s="3" t="s">
        <v>96</v>
      </c>
      <c r="E54" s="3"/>
      <c r="G54" s="3"/>
      <c r="R54" s="3"/>
      <c r="S54" s="3"/>
      <c r="U54" s="3"/>
    </row>
    <row r="55" spans="2:22">
      <c r="C55" s="322">
        <f>SUM(G6:G52)</f>
        <v>100</v>
      </c>
      <c r="E55" s="3"/>
      <c r="G55" s="3"/>
      <c r="R55" s="321" t="s">
        <v>497</v>
      </c>
      <c r="S55" s="321"/>
      <c r="T55" s="321"/>
      <c r="U55" s="321"/>
      <c r="V55" s="321"/>
    </row>
    <row r="56" spans="2:22" ht="21.5" thickBot="1">
      <c r="C56" s="323"/>
      <c r="D56" s="150" t="s">
        <v>571</v>
      </c>
      <c r="E56" s="3"/>
      <c r="G56" s="3"/>
      <c r="R56" s="9" t="s">
        <v>403</v>
      </c>
      <c r="S56" s="9" t="s">
        <v>52</v>
      </c>
      <c r="T56" s="9" t="s">
        <v>53</v>
      </c>
      <c r="U56" s="9" t="s">
        <v>62</v>
      </c>
      <c r="V56" s="9" t="s">
        <v>562</v>
      </c>
    </row>
    <row r="57" spans="2:22" ht="17.25" customHeight="1">
      <c r="D57" s="151"/>
      <c r="E57" s="3"/>
      <c r="G57" s="3"/>
      <c r="R57" s="16" t="s">
        <v>365</v>
      </c>
      <c r="S57" s="16">
        <v>1</v>
      </c>
      <c r="T57" s="15" t="s">
        <v>499</v>
      </c>
      <c r="U57" s="16"/>
      <c r="V57" s="16"/>
    </row>
    <row r="58" spans="2:22" ht="21">
      <c r="C58" s="152">
        <v>10</v>
      </c>
      <c r="D58" s="153" t="s">
        <v>570</v>
      </c>
      <c r="R58" s="16" t="s">
        <v>378</v>
      </c>
      <c r="S58" s="16">
        <v>1</v>
      </c>
      <c r="T58" s="15" t="s">
        <v>500</v>
      </c>
      <c r="U58" s="16"/>
      <c r="V58" s="16"/>
    </row>
    <row r="59" spans="2:22" ht="21">
      <c r="C59" s="152">
        <v>20</v>
      </c>
      <c r="D59" s="153" t="s">
        <v>569</v>
      </c>
      <c r="R59" s="16" t="s">
        <v>377</v>
      </c>
      <c r="S59" s="16">
        <v>1</v>
      </c>
      <c r="T59" s="15" t="s">
        <v>501</v>
      </c>
      <c r="U59" s="16"/>
      <c r="V59" s="16"/>
    </row>
    <row r="60" spans="2:22" ht="21">
      <c r="C60" s="12">
        <f>C55*C58*C59</f>
        <v>20000</v>
      </c>
      <c r="D60" s="12" t="s">
        <v>173</v>
      </c>
      <c r="F60" s="304"/>
      <c r="G60" s="305"/>
      <c r="H60" s="305"/>
      <c r="I60" s="305"/>
      <c r="J60" s="305"/>
      <c r="K60" s="305"/>
      <c r="L60" s="305"/>
      <c r="M60" s="305"/>
      <c r="N60" s="305"/>
      <c r="O60" s="305"/>
      <c r="R60" s="16" t="s">
        <v>376</v>
      </c>
      <c r="S60" s="16">
        <v>1</v>
      </c>
      <c r="T60" s="15" t="s">
        <v>498</v>
      </c>
      <c r="U60" s="16"/>
      <c r="V60" s="16"/>
    </row>
    <row r="61" spans="2:22">
      <c r="R61" s="16" t="s">
        <v>375</v>
      </c>
      <c r="S61" s="16">
        <v>1</v>
      </c>
      <c r="T61" s="15" t="s">
        <v>502</v>
      </c>
      <c r="U61" s="16"/>
      <c r="V61" s="16"/>
    </row>
    <row r="62" spans="2:22" ht="17.5" thickBot="1">
      <c r="R62" s="16" t="s">
        <v>374</v>
      </c>
      <c r="S62" s="16">
        <v>1</v>
      </c>
      <c r="T62" s="15" t="s">
        <v>503</v>
      </c>
      <c r="U62" s="16"/>
      <c r="V62" s="16"/>
    </row>
    <row r="63" spans="2:22" ht="26" thickBot="1">
      <c r="C63" s="306" t="s">
        <v>446</v>
      </c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8"/>
      <c r="R63" s="16" t="s">
        <v>373</v>
      </c>
      <c r="S63" s="16">
        <v>1</v>
      </c>
      <c r="T63" s="15" t="s">
        <v>504</v>
      </c>
      <c r="U63" s="16"/>
      <c r="V63" s="16"/>
    </row>
    <row r="64" spans="2:22" ht="17.25" customHeight="1" thickBot="1">
      <c r="E64" s="3"/>
      <c r="G64" s="3"/>
      <c r="R64" s="16" t="s">
        <v>370</v>
      </c>
      <c r="S64" s="16">
        <v>1</v>
      </c>
      <c r="T64" s="15" t="s">
        <v>505</v>
      </c>
      <c r="U64" s="16"/>
      <c r="V64" s="16"/>
    </row>
    <row r="65" spans="3:28">
      <c r="C65" s="309" t="s">
        <v>33</v>
      </c>
      <c r="D65" s="310"/>
      <c r="E65" s="310"/>
      <c r="F65" s="310"/>
      <c r="G65" s="311"/>
      <c r="H65" s="235" t="s">
        <v>32</v>
      </c>
      <c r="I65" s="235"/>
      <c r="J65" s="235"/>
      <c r="K65" s="235"/>
      <c r="L65" s="235"/>
      <c r="M65" s="235"/>
      <c r="N65" s="235"/>
      <c r="O65" s="315"/>
      <c r="R65" s="2" t="s">
        <v>506</v>
      </c>
      <c r="S65" s="2">
        <v>1</v>
      </c>
      <c r="T65" s="1" t="s">
        <v>507</v>
      </c>
      <c r="U65" s="2"/>
      <c r="V65" s="2"/>
    </row>
    <row r="66" spans="3:28" ht="17.5" thickBot="1">
      <c r="C66" s="312"/>
      <c r="D66" s="313"/>
      <c r="E66" s="313"/>
      <c r="F66" s="313"/>
      <c r="G66" s="314"/>
      <c r="H66" s="94">
        <v>7</v>
      </c>
      <c r="I66" s="94">
        <v>6</v>
      </c>
      <c r="J66" s="94">
        <v>5</v>
      </c>
      <c r="K66" s="94">
        <v>4</v>
      </c>
      <c r="L66" s="94">
        <v>3</v>
      </c>
      <c r="M66" s="94">
        <v>2</v>
      </c>
      <c r="N66" s="94">
        <v>1</v>
      </c>
      <c r="O66" s="4">
        <v>0</v>
      </c>
      <c r="R66" s="3"/>
      <c r="S66" s="3"/>
      <c r="U66" s="3"/>
    </row>
    <row r="67" spans="3:28">
      <c r="C67" s="295" t="s">
        <v>444</v>
      </c>
      <c r="D67" s="296"/>
      <c r="E67" s="296"/>
      <c r="F67" s="296"/>
      <c r="G67" s="297"/>
      <c r="H67" s="77" t="s">
        <v>115</v>
      </c>
      <c r="I67" s="77" t="s">
        <v>116</v>
      </c>
      <c r="J67" s="324" t="s">
        <v>67</v>
      </c>
      <c r="K67" s="325"/>
      <c r="L67" s="326" t="s">
        <v>140</v>
      </c>
      <c r="M67" s="327"/>
      <c r="N67" s="327"/>
      <c r="O67" s="328"/>
      <c r="R67" s="321" t="s">
        <v>509</v>
      </c>
      <c r="S67" s="321"/>
      <c r="T67" s="321"/>
      <c r="U67" s="321"/>
      <c r="V67" s="321"/>
    </row>
    <row r="68" spans="3:28" ht="16.5" customHeight="1">
      <c r="C68" s="298"/>
      <c r="D68" s="299"/>
      <c r="E68" s="299"/>
      <c r="F68" s="299"/>
      <c r="G68" s="300"/>
      <c r="H68" s="102" t="s">
        <v>461</v>
      </c>
      <c r="I68" s="92" t="s">
        <v>65</v>
      </c>
      <c r="J68" s="102" t="s">
        <v>462</v>
      </c>
      <c r="K68" s="92" t="s">
        <v>66</v>
      </c>
      <c r="L68" s="102" t="s">
        <v>211</v>
      </c>
      <c r="M68" s="19" t="s">
        <v>214</v>
      </c>
      <c r="N68" s="102" t="s">
        <v>64</v>
      </c>
      <c r="O68" s="103" t="s">
        <v>210</v>
      </c>
      <c r="R68" s="7" t="s">
        <v>444</v>
      </c>
      <c r="S68" s="7" t="s">
        <v>52</v>
      </c>
      <c r="T68" s="7" t="s">
        <v>53</v>
      </c>
      <c r="U68" s="7" t="s">
        <v>62</v>
      </c>
      <c r="V68" s="7" t="s">
        <v>562</v>
      </c>
    </row>
    <row r="69" spans="3:28">
      <c r="C69" s="298"/>
      <c r="D69" s="299"/>
      <c r="E69" s="299"/>
      <c r="F69" s="299"/>
      <c r="G69" s="300"/>
      <c r="H69" s="52" t="s">
        <v>115</v>
      </c>
      <c r="I69" s="52" t="s">
        <v>116</v>
      </c>
      <c r="J69" s="52" t="s">
        <v>124</v>
      </c>
      <c r="K69" s="52" t="s">
        <v>125</v>
      </c>
      <c r="L69" s="161" t="s">
        <v>876</v>
      </c>
      <c r="M69" s="202" t="s">
        <v>875</v>
      </c>
      <c r="N69" s="201"/>
      <c r="O69" s="103" t="s">
        <v>872</v>
      </c>
      <c r="R69" s="11" t="s">
        <v>140</v>
      </c>
      <c r="S69" s="11">
        <v>4</v>
      </c>
      <c r="T69" s="14" t="s">
        <v>510</v>
      </c>
      <c r="U69" s="11">
        <v>0</v>
      </c>
      <c r="V69" s="14"/>
    </row>
    <row r="70" spans="3:28">
      <c r="C70" s="298"/>
      <c r="D70" s="299"/>
      <c r="E70" s="299"/>
      <c r="F70" s="299"/>
      <c r="G70" s="300"/>
      <c r="H70" s="219" t="s">
        <v>138</v>
      </c>
      <c r="I70" s="220"/>
      <c r="J70" s="220"/>
      <c r="K70" s="220"/>
      <c r="L70" s="220"/>
      <c r="M70" s="220"/>
      <c r="N70" s="220"/>
      <c r="O70" s="221"/>
      <c r="R70" s="159" t="s">
        <v>67</v>
      </c>
      <c r="S70" s="159">
        <v>2</v>
      </c>
      <c r="T70" s="158" t="s">
        <v>882</v>
      </c>
      <c r="U70" s="2">
        <v>1</v>
      </c>
      <c r="V70" s="1"/>
    </row>
    <row r="71" spans="3:28">
      <c r="C71" s="298"/>
      <c r="D71" s="299"/>
      <c r="E71" s="299"/>
      <c r="F71" s="299"/>
      <c r="G71" s="300"/>
      <c r="H71" s="19" t="s">
        <v>115</v>
      </c>
      <c r="I71" s="19" t="s">
        <v>116</v>
      </c>
      <c r="J71" s="19" t="s">
        <v>124</v>
      </c>
      <c r="K71" s="19" t="s">
        <v>125</v>
      </c>
      <c r="L71" s="19" t="s">
        <v>212</v>
      </c>
      <c r="M71" s="19" t="s">
        <v>214</v>
      </c>
      <c r="N71" s="19" t="s">
        <v>215</v>
      </c>
      <c r="O71" s="22" t="s">
        <v>213</v>
      </c>
      <c r="R71" s="11" t="s">
        <v>360</v>
      </c>
      <c r="S71" s="11">
        <v>1</v>
      </c>
      <c r="T71" s="13" t="s">
        <v>511</v>
      </c>
      <c r="U71" s="11">
        <v>0</v>
      </c>
      <c r="V71" s="11"/>
    </row>
    <row r="72" spans="3:28">
      <c r="C72" s="298"/>
      <c r="D72" s="299"/>
      <c r="E72" s="299"/>
      <c r="F72" s="299"/>
      <c r="G72" s="300"/>
      <c r="H72" s="19" t="s">
        <v>115</v>
      </c>
      <c r="I72" s="19" t="s">
        <v>116</v>
      </c>
      <c r="J72" s="19" t="s">
        <v>124</v>
      </c>
      <c r="K72" s="19" t="s">
        <v>125</v>
      </c>
      <c r="L72" s="19" t="s">
        <v>212</v>
      </c>
      <c r="M72" s="19" t="s">
        <v>214</v>
      </c>
      <c r="N72" s="19" t="s">
        <v>215</v>
      </c>
      <c r="O72" s="22" t="s">
        <v>213</v>
      </c>
      <c r="R72" s="11" t="s">
        <v>64</v>
      </c>
      <c r="S72" s="11">
        <v>1</v>
      </c>
      <c r="T72" s="13" t="s">
        <v>512</v>
      </c>
      <c r="U72" s="11">
        <v>0</v>
      </c>
      <c r="V72" s="11"/>
    </row>
    <row r="73" spans="3:28">
      <c r="C73" s="301"/>
      <c r="D73" s="302"/>
      <c r="E73" s="302"/>
      <c r="F73" s="302"/>
      <c r="G73" s="303"/>
      <c r="H73" s="19" t="s">
        <v>115</v>
      </c>
      <c r="I73" s="19" t="s">
        <v>116</v>
      </c>
      <c r="J73" s="19" t="s">
        <v>124</v>
      </c>
      <c r="K73" s="19" t="s">
        <v>125</v>
      </c>
      <c r="L73" s="19" t="s">
        <v>212</v>
      </c>
      <c r="M73" s="19" t="s">
        <v>214</v>
      </c>
      <c r="N73" s="19" t="s">
        <v>215</v>
      </c>
      <c r="O73" s="22" t="s">
        <v>213</v>
      </c>
      <c r="R73" s="11" t="s">
        <v>136</v>
      </c>
      <c r="S73" s="11">
        <v>1</v>
      </c>
      <c r="T73" s="13" t="s">
        <v>137</v>
      </c>
      <c r="U73" s="11">
        <v>1</v>
      </c>
      <c r="V73" s="11"/>
      <c r="X73" s="160" t="s">
        <v>883</v>
      </c>
      <c r="Y73" s="161">
        <v>1</v>
      </c>
      <c r="Z73" s="162" t="s">
        <v>884</v>
      </c>
      <c r="AA73" s="161">
        <v>0</v>
      </c>
      <c r="AB73" s="161"/>
    </row>
    <row r="74" spans="3:28" ht="17.5" thickBot="1">
      <c r="C74" s="188">
        <v>8</v>
      </c>
      <c r="D74" s="189"/>
      <c r="E74" s="189"/>
      <c r="F74" s="189"/>
      <c r="G74" s="190"/>
      <c r="H74" s="19" t="s">
        <v>115</v>
      </c>
      <c r="I74" s="19" t="s">
        <v>116</v>
      </c>
      <c r="J74" s="19" t="s">
        <v>124</v>
      </c>
      <c r="K74" s="19" t="s">
        <v>125</v>
      </c>
      <c r="L74" s="19" t="s">
        <v>212</v>
      </c>
      <c r="M74" s="19" t="s">
        <v>214</v>
      </c>
      <c r="N74" s="19" t="s">
        <v>215</v>
      </c>
      <c r="O74" s="22" t="s">
        <v>213</v>
      </c>
      <c r="R74" s="2" t="s">
        <v>66</v>
      </c>
      <c r="S74" s="2">
        <v>1</v>
      </c>
      <c r="T74" s="1" t="s">
        <v>102</v>
      </c>
      <c r="U74" s="2">
        <v>1</v>
      </c>
      <c r="V74" s="1"/>
    </row>
    <row r="75" spans="3:28">
      <c r="C75" s="283" t="s">
        <v>445</v>
      </c>
      <c r="D75" s="284"/>
      <c r="E75" s="284"/>
      <c r="F75" s="284"/>
      <c r="G75" s="285"/>
      <c r="H75" s="90" t="s">
        <v>217</v>
      </c>
      <c r="I75" s="90" t="s">
        <v>69</v>
      </c>
      <c r="J75" s="292" t="s">
        <v>216</v>
      </c>
      <c r="K75" s="293"/>
      <c r="L75" s="293"/>
      <c r="M75" s="293"/>
      <c r="N75" s="293"/>
      <c r="O75" s="294"/>
      <c r="R75" s="2" t="s">
        <v>885</v>
      </c>
      <c r="S75" s="2">
        <v>1</v>
      </c>
      <c r="T75" s="1" t="s">
        <v>886</v>
      </c>
      <c r="U75" s="2">
        <v>0</v>
      </c>
      <c r="V75" s="1"/>
    </row>
    <row r="76" spans="3:28">
      <c r="C76" s="286"/>
      <c r="D76" s="287"/>
      <c r="E76" s="287"/>
      <c r="F76" s="287"/>
      <c r="G76" s="288"/>
      <c r="H76" s="2" t="s">
        <v>70</v>
      </c>
      <c r="I76" s="203" t="s">
        <v>72</v>
      </c>
      <c r="J76" s="204"/>
      <c r="K76" s="204"/>
      <c r="L76" s="204"/>
      <c r="M76" s="204"/>
      <c r="N76" s="204"/>
      <c r="O76" s="205"/>
      <c r="R76" s="2" t="s">
        <v>65</v>
      </c>
      <c r="S76" s="2">
        <v>1</v>
      </c>
      <c r="T76" s="1" t="s">
        <v>100</v>
      </c>
      <c r="U76" s="2">
        <v>0</v>
      </c>
      <c r="V76" s="1"/>
    </row>
    <row r="77" spans="3:28">
      <c r="C77" s="286"/>
      <c r="D77" s="287"/>
      <c r="E77" s="287"/>
      <c r="F77" s="287"/>
      <c r="G77" s="288"/>
      <c r="H77" s="203" t="s">
        <v>74</v>
      </c>
      <c r="I77" s="204"/>
      <c r="J77" s="204"/>
      <c r="K77" s="204"/>
      <c r="L77" s="204"/>
      <c r="M77" s="204"/>
      <c r="N77" s="204"/>
      <c r="O77" s="205"/>
      <c r="R77" s="2" t="s">
        <v>887</v>
      </c>
      <c r="S77" s="2">
        <v>1</v>
      </c>
      <c r="T77" s="1" t="s">
        <v>888</v>
      </c>
      <c r="U77" s="2">
        <v>0</v>
      </c>
      <c r="V77" s="2"/>
    </row>
    <row r="78" spans="3:28">
      <c r="C78" s="286"/>
      <c r="D78" s="287"/>
      <c r="E78" s="287"/>
      <c r="F78" s="287"/>
      <c r="G78" s="288"/>
      <c r="H78" s="2" t="s">
        <v>71</v>
      </c>
      <c r="I78" s="203" t="s">
        <v>76</v>
      </c>
      <c r="J78" s="204"/>
      <c r="K78" s="204"/>
      <c r="L78" s="204"/>
      <c r="M78" s="204"/>
      <c r="N78" s="204"/>
      <c r="O78" s="205"/>
      <c r="R78" s="2" t="s">
        <v>870</v>
      </c>
      <c r="S78" s="2">
        <v>1</v>
      </c>
      <c r="T78" s="1" t="s">
        <v>101</v>
      </c>
      <c r="U78" s="2">
        <v>0</v>
      </c>
      <c r="V78" s="1"/>
    </row>
    <row r="79" spans="3:28">
      <c r="C79" s="286"/>
      <c r="D79" s="287"/>
      <c r="E79" s="287"/>
      <c r="F79" s="287"/>
      <c r="G79" s="288"/>
      <c r="H79" s="203" t="s">
        <v>77</v>
      </c>
      <c r="I79" s="204"/>
      <c r="J79" s="204"/>
      <c r="K79" s="204"/>
      <c r="L79" s="204"/>
      <c r="M79" s="204"/>
      <c r="N79" s="204"/>
      <c r="O79" s="205"/>
      <c r="R79" s="159" t="s">
        <v>889</v>
      </c>
      <c r="S79" s="163">
        <v>2</v>
      </c>
      <c r="T79" s="162" t="s">
        <v>890</v>
      </c>
      <c r="U79" s="163">
        <v>0</v>
      </c>
      <c r="V79" s="163"/>
    </row>
    <row r="80" spans="3:28">
      <c r="C80" s="286"/>
      <c r="D80" s="287"/>
      <c r="E80" s="287"/>
      <c r="F80" s="287"/>
      <c r="G80" s="288"/>
      <c r="H80" s="26" t="s">
        <v>115</v>
      </c>
      <c r="I80" s="203" t="s">
        <v>78</v>
      </c>
      <c r="J80" s="204"/>
      <c r="K80" s="204"/>
      <c r="L80" s="204"/>
      <c r="M80" s="204"/>
      <c r="N80" s="204"/>
      <c r="O80" s="205"/>
      <c r="R80" s="163" t="s">
        <v>869</v>
      </c>
      <c r="S80" s="163">
        <v>1</v>
      </c>
      <c r="T80" s="164" t="s">
        <v>891</v>
      </c>
      <c r="U80" s="163">
        <v>0</v>
      </c>
      <c r="V80" s="163"/>
    </row>
    <row r="81" spans="3:22">
      <c r="C81" s="286"/>
      <c r="D81" s="287"/>
      <c r="E81" s="287"/>
      <c r="F81" s="287"/>
      <c r="G81" s="288"/>
      <c r="H81" s="203" t="s">
        <v>80</v>
      </c>
      <c r="I81" s="204"/>
      <c r="J81" s="204"/>
      <c r="K81" s="204"/>
      <c r="L81" s="204"/>
      <c r="M81" s="204"/>
      <c r="N81" s="204"/>
      <c r="O81" s="205"/>
      <c r="R81" s="2" t="s">
        <v>138</v>
      </c>
      <c r="S81" s="2">
        <v>8</v>
      </c>
      <c r="T81" s="1" t="s">
        <v>139</v>
      </c>
      <c r="U81" s="11">
        <v>0</v>
      </c>
      <c r="V81" s="11"/>
    </row>
    <row r="82" spans="3:22">
      <c r="C82" s="286"/>
      <c r="D82" s="287"/>
      <c r="E82" s="287"/>
      <c r="F82" s="287"/>
      <c r="G82" s="288"/>
      <c r="H82" s="2" t="s">
        <v>81</v>
      </c>
      <c r="I82" s="203" t="s">
        <v>82</v>
      </c>
      <c r="J82" s="204"/>
      <c r="K82" s="204"/>
      <c r="L82" s="204"/>
      <c r="M82" s="204"/>
      <c r="N82" s="204"/>
      <c r="O82" s="205"/>
    </row>
    <row r="83" spans="3:22">
      <c r="C83" s="286"/>
      <c r="D83" s="287"/>
      <c r="E83" s="287"/>
      <c r="F83" s="287"/>
      <c r="G83" s="288"/>
      <c r="H83" s="203" t="s">
        <v>83</v>
      </c>
      <c r="I83" s="204"/>
      <c r="J83" s="204"/>
      <c r="K83" s="204"/>
      <c r="L83" s="204"/>
      <c r="M83" s="204"/>
      <c r="N83" s="204"/>
      <c r="O83" s="205"/>
      <c r="R83" s="8" t="s">
        <v>445</v>
      </c>
      <c r="S83" s="8" t="s">
        <v>52</v>
      </c>
      <c r="T83" s="8" t="s">
        <v>53</v>
      </c>
      <c r="U83" s="8" t="s">
        <v>62</v>
      </c>
      <c r="V83" s="8" t="s">
        <v>562</v>
      </c>
    </row>
    <row r="84" spans="3:22">
      <c r="C84" s="286"/>
      <c r="D84" s="287"/>
      <c r="E84" s="287"/>
      <c r="F84" s="287"/>
      <c r="G84" s="288"/>
      <c r="H84" s="26" t="s">
        <v>115</v>
      </c>
      <c r="I84" s="203" t="s">
        <v>85</v>
      </c>
      <c r="J84" s="204"/>
      <c r="K84" s="204"/>
      <c r="L84" s="204"/>
      <c r="M84" s="204"/>
      <c r="N84" s="204"/>
      <c r="O84" s="205"/>
      <c r="R84" s="11" t="s">
        <v>216</v>
      </c>
      <c r="S84" s="11">
        <v>6</v>
      </c>
      <c r="T84" s="13" t="s">
        <v>347</v>
      </c>
      <c r="U84" s="11">
        <v>0</v>
      </c>
      <c r="V84" s="11"/>
    </row>
    <row r="85" spans="3:22">
      <c r="C85" s="286"/>
      <c r="D85" s="287"/>
      <c r="E85" s="287"/>
      <c r="F85" s="287"/>
      <c r="G85" s="288"/>
      <c r="H85" s="203" t="s">
        <v>84</v>
      </c>
      <c r="I85" s="204"/>
      <c r="J85" s="204"/>
      <c r="K85" s="204"/>
      <c r="L85" s="204"/>
      <c r="M85" s="204"/>
      <c r="N85" s="204"/>
      <c r="O85" s="205"/>
      <c r="R85" s="2" t="s">
        <v>69</v>
      </c>
      <c r="S85" s="2">
        <v>1</v>
      </c>
      <c r="T85" s="1" t="s">
        <v>103</v>
      </c>
      <c r="U85" s="2">
        <v>0</v>
      </c>
      <c r="V85" s="1"/>
    </row>
    <row r="86" spans="3:22">
      <c r="C86" s="286"/>
      <c r="D86" s="287"/>
      <c r="E86" s="287"/>
      <c r="F86" s="287"/>
      <c r="G86" s="288"/>
      <c r="H86" s="208" t="s">
        <v>941</v>
      </c>
      <c r="I86" s="209"/>
      <c r="J86" s="209"/>
      <c r="K86" s="210"/>
      <c r="L86" s="203" t="s">
        <v>87</v>
      </c>
      <c r="M86" s="204"/>
      <c r="N86" s="204"/>
      <c r="O86" s="205"/>
      <c r="R86" s="11" t="s">
        <v>217</v>
      </c>
      <c r="S86" s="11">
        <v>1</v>
      </c>
      <c r="T86" s="14" t="s">
        <v>513</v>
      </c>
      <c r="U86" s="11">
        <v>0</v>
      </c>
      <c r="V86" s="11"/>
    </row>
    <row r="87" spans="3:22">
      <c r="C87" s="286"/>
      <c r="D87" s="287"/>
      <c r="E87" s="287"/>
      <c r="F87" s="287"/>
      <c r="G87" s="288"/>
      <c r="H87" s="203" t="s">
        <v>88</v>
      </c>
      <c r="I87" s="204"/>
      <c r="J87" s="204"/>
      <c r="K87" s="204"/>
      <c r="L87" s="204"/>
      <c r="M87" s="204"/>
      <c r="N87" s="204"/>
      <c r="O87" s="205"/>
      <c r="R87" s="2" t="s">
        <v>72</v>
      </c>
      <c r="S87" s="2">
        <v>7</v>
      </c>
      <c r="T87" s="1" t="s">
        <v>104</v>
      </c>
      <c r="U87" s="2">
        <v>0</v>
      </c>
      <c r="V87" s="11"/>
    </row>
    <row r="88" spans="3:22">
      <c r="C88" s="286"/>
      <c r="D88" s="287"/>
      <c r="E88" s="287"/>
      <c r="F88" s="287"/>
      <c r="G88" s="288"/>
      <c r="H88" s="203" t="s">
        <v>89</v>
      </c>
      <c r="I88" s="204"/>
      <c r="J88" s="204"/>
      <c r="K88" s="204"/>
      <c r="L88" s="204"/>
      <c r="M88" s="204"/>
      <c r="N88" s="204"/>
      <c r="O88" s="205"/>
      <c r="R88" s="2" t="s">
        <v>70</v>
      </c>
      <c r="S88" s="2">
        <v>1</v>
      </c>
      <c r="T88" s="1" t="s">
        <v>514</v>
      </c>
      <c r="U88" s="2">
        <v>1</v>
      </c>
      <c r="V88" s="1"/>
    </row>
    <row r="89" spans="3:22">
      <c r="C89" s="289"/>
      <c r="D89" s="290"/>
      <c r="E89" s="290"/>
      <c r="F89" s="290"/>
      <c r="G89" s="291"/>
      <c r="H89" s="2" t="s">
        <v>90</v>
      </c>
      <c r="I89" s="2" t="s">
        <v>91</v>
      </c>
      <c r="J89" s="2" t="s">
        <v>68</v>
      </c>
      <c r="K89" s="2" t="s">
        <v>68</v>
      </c>
      <c r="L89" s="203" t="s">
        <v>93</v>
      </c>
      <c r="M89" s="204"/>
      <c r="N89" s="204"/>
      <c r="O89" s="205"/>
      <c r="R89" s="2" t="s">
        <v>73</v>
      </c>
      <c r="S89" s="2">
        <v>8</v>
      </c>
      <c r="T89" s="1" t="s">
        <v>112</v>
      </c>
      <c r="U89" s="2">
        <v>90</v>
      </c>
      <c r="V89" s="1"/>
    </row>
    <row r="90" spans="3:22" ht="17.5" thickBot="1">
      <c r="C90" s="188">
        <v>16</v>
      </c>
      <c r="D90" s="189"/>
      <c r="E90" s="189"/>
      <c r="F90" s="189"/>
      <c r="G90" s="190"/>
      <c r="H90" s="206" t="s">
        <v>95</v>
      </c>
      <c r="I90" s="189"/>
      <c r="J90" s="189"/>
      <c r="K90" s="189"/>
      <c r="L90" s="189"/>
      <c r="M90" s="189"/>
      <c r="N90" s="189"/>
      <c r="O90" s="207"/>
      <c r="R90" s="2" t="s">
        <v>75</v>
      </c>
      <c r="S90" s="2">
        <v>7</v>
      </c>
      <c r="T90" s="1" t="s">
        <v>106</v>
      </c>
      <c r="U90" s="2">
        <v>60</v>
      </c>
      <c r="V90" s="1"/>
    </row>
    <row r="91" spans="3:22">
      <c r="C91" s="191" t="s">
        <v>892</v>
      </c>
      <c r="D91" s="192"/>
      <c r="E91" s="192"/>
      <c r="F91" s="192"/>
      <c r="G91" s="193"/>
      <c r="H91" s="184" t="s">
        <v>516</v>
      </c>
      <c r="I91" s="90" t="s">
        <v>517</v>
      </c>
      <c r="J91" s="90" t="s">
        <v>521</v>
      </c>
      <c r="K91" s="90" t="s">
        <v>518</v>
      </c>
      <c r="L91" s="90" t="s">
        <v>522</v>
      </c>
      <c r="M91" s="90" t="s">
        <v>519</v>
      </c>
      <c r="N91" s="90" t="s">
        <v>520</v>
      </c>
      <c r="O91" s="91" t="s">
        <v>877</v>
      </c>
      <c r="R91" s="2" t="s">
        <v>71</v>
      </c>
      <c r="S91" s="2">
        <v>1</v>
      </c>
      <c r="T91" s="1" t="s">
        <v>105</v>
      </c>
      <c r="U91" s="2">
        <v>0</v>
      </c>
      <c r="V91" s="1"/>
    </row>
    <row r="92" spans="3:22">
      <c r="C92" s="194"/>
      <c r="D92" s="195"/>
      <c r="E92" s="195"/>
      <c r="F92" s="195"/>
      <c r="G92" s="196"/>
      <c r="H92" s="187" t="s">
        <v>515</v>
      </c>
      <c r="I92" s="19" t="s">
        <v>116</v>
      </c>
      <c r="J92" s="19" t="s">
        <v>124</v>
      </c>
      <c r="K92" s="19" t="s">
        <v>125</v>
      </c>
      <c r="L92" s="200" t="s">
        <v>881</v>
      </c>
      <c r="M92" s="201"/>
      <c r="N92" s="160" t="s">
        <v>867</v>
      </c>
      <c r="O92" s="166" t="s">
        <v>868</v>
      </c>
      <c r="R92" s="2" t="s">
        <v>97</v>
      </c>
      <c r="S92" s="2">
        <v>15</v>
      </c>
      <c r="T92" s="1" t="s">
        <v>141</v>
      </c>
      <c r="U92" s="2" t="s">
        <v>108</v>
      </c>
      <c r="V92" s="1"/>
    </row>
    <row r="93" spans="3:22">
      <c r="C93" s="194"/>
      <c r="D93" s="195"/>
      <c r="E93" s="195"/>
      <c r="F93" s="195"/>
      <c r="G93" s="196"/>
      <c r="H93" s="19" t="s">
        <v>115</v>
      </c>
      <c r="I93" s="19" t="s">
        <v>116</v>
      </c>
      <c r="J93" s="19" t="s">
        <v>124</v>
      </c>
      <c r="K93" s="19" t="s">
        <v>125</v>
      </c>
      <c r="L93" s="19" t="s">
        <v>212</v>
      </c>
      <c r="M93" s="19" t="s">
        <v>214</v>
      </c>
      <c r="N93" s="19" t="s">
        <v>215</v>
      </c>
      <c r="O93" s="22" t="s">
        <v>213</v>
      </c>
      <c r="R93" s="2" t="s">
        <v>79</v>
      </c>
      <c r="S93" s="2">
        <v>8</v>
      </c>
      <c r="T93" s="1" t="s">
        <v>107</v>
      </c>
      <c r="U93" s="2">
        <v>0</v>
      </c>
      <c r="V93" s="1"/>
    </row>
    <row r="94" spans="3:22">
      <c r="C94" s="194"/>
      <c r="D94" s="195"/>
      <c r="E94" s="195"/>
      <c r="F94" s="195"/>
      <c r="G94" s="196"/>
      <c r="H94" s="19" t="s">
        <v>115</v>
      </c>
      <c r="I94" s="19" t="s">
        <v>116</v>
      </c>
      <c r="J94" s="19" t="s">
        <v>124</v>
      </c>
      <c r="K94" s="19" t="s">
        <v>125</v>
      </c>
      <c r="L94" s="19" t="s">
        <v>212</v>
      </c>
      <c r="M94" s="19" t="s">
        <v>214</v>
      </c>
      <c r="N94" s="19" t="s">
        <v>215</v>
      </c>
      <c r="O94" s="22" t="s">
        <v>213</v>
      </c>
      <c r="R94" s="2" t="s">
        <v>82</v>
      </c>
      <c r="S94" s="2">
        <v>7</v>
      </c>
      <c r="T94" s="1" t="s">
        <v>106</v>
      </c>
      <c r="U94" s="2">
        <v>60</v>
      </c>
      <c r="V94" s="1"/>
    </row>
    <row r="95" spans="3:22">
      <c r="C95" s="194"/>
      <c r="D95" s="195"/>
      <c r="E95" s="195"/>
      <c r="F95" s="195"/>
      <c r="G95" s="196"/>
      <c r="H95" s="19" t="s">
        <v>115</v>
      </c>
      <c r="I95" s="19" t="s">
        <v>116</v>
      </c>
      <c r="J95" s="19" t="s">
        <v>124</v>
      </c>
      <c r="K95" s="19" t="s">
        <v>125</v>
      </c>
      <c r="L95" s="19" t="s">
        <v>212</v>
      </c>
      <c r="M95" s="19" t="s">
        <v>214</v>
      </c>
      <c r="N95" s="19" t="s">
        <v>215</v>
      </c>
      <c r="O95" s="22" t="s">
        <v>213</v>
      </c>
      <c r="R95" s="2" t="s">
        <v>81</v>
      </c>
      <c r="S95" s="2">
        <v>1</v>
      </c>
      <c r="T95" s="1" t="s">
        <v>105</v>
      </c>
      <c r="U95" s="2">
        <v>0</v>
      </c>
      <c r="V95" s="1"/>
    </row>
    <row r="96" spans="3:22">
      <c r="C96" s="194"/>
      <c r="D96" s="195"/>
      <c r="E96" s="195"/>
      <c r="F96" s="195"/>
      <c r="G96" s="196"/>
      <c r="H96" s="19" t="s">
        <v>115</v>
      </c>
      <c r="I96" s="19" t="s">
        <v>116</v>
      </c>
      <c r="J96" s="19" t="s">
        <v>124</v>
      </c>
      <c r="K96" s="19" t="s">
        <v>125</v>
      </c>
      <c r="L96" s="19" t="s">
        <v>212</v>
      </c>
      <c r="M96" s="19" t="s">
        <v>214</v>
      </c>
      <c r="N96" s="19" t="s">
        <v>215</v>
      </c>
      <c r="O96" s="22" t="s">
        <v>213</v>
      </c>
      <c r="R96" s="2" t="s">
        <v>98</v>
      </c>
      <c r="S96" s="2">
        <v>15</v>
      </c>
      <c r="T96" s="1" t="s">
        <v>141</v>
      </c>
      <c r="U96" s="2" t="s">
        <v>108</v>
      </c>
      <c r="V96" s="1"/>
    </row>
    <row r="97" spans="3:22">
      <c r="C97" s="197"/>
      <c r="D97" s="198"/>
      <c r="E97" s="198"/>
      <c r="F97" s="198"/>
      <c r="G97" s="199"/>
      <c r="H97" s="19" t="s">
        <v>115</v>
      </c>
      <c r="I97" s="19" t="s">
        <v>116</v>
      </c>
      <c r="J97" s="19" t="s">
        <v>124</v>
      </c>
      <c r="K97" s="19" t="s">
        <v>125</v>
      </c>
      <c r="L97" s="19" t="s">
        <v>212</v>
      </c>
      <c r="M97" s="19" t="s">
        <v>214</v>
      </c>
      <c r="N97" s="19" t="s">
        <v>215</v>
      </c>
      <c r="O97" s="22" t="s">
        <v>213</v>
      </c>
      <c r="R97" s="2" t="s">
        <v>84</v>
      </c>
      <c r="S97" s="2">
        <v>8</v>
      </c>
      <c r="T97" s="1" t="s">
        <v>107</v>
      </c>
      <c r="U97" s="2">
        <v>0</v>
      </c>
      <c r="V97" s="1"/>
    </row>
    <row r="98" spans="3:22" ht="17.5" thickBot="1">
      <c r="C98" s="188">
        <v>8</v>
      </c>
      <c r="D98" s="189"/>
      <c r="E98" s="189"/>
      <c r="F98" s="189"/>
      <c r="G98" s="190"/>
      <c r="H98" s="20" t="s">
        <v>115</v>
      </c>
      <c r="I98" s="20" t="s">
        <v>116</v>
      </c>
      <c r="J98" s="20" t="s">
        <v>124</v>
      </c>
      <c r="K98" s="20" t="s">
        <v>125</v>
      </c>
      <c r="L98" s="20" t="s">
        <v>212</v>
      </c>
      <c r="M98" s="20" t="s">
        <v>214</v>
      </c>
      <c r="N98" s="20" t="s">
        <v>215</v>
      </c>
      <c r="O98" s="21" t="s">
        <v>213</v>
      </c>
      <c r="R98" s="2" t="s">
        <v>942</v>
      </c>
      <c r="S98" s="2">
        <v>4</v>
      </c>
      <c r="T98" s="1" t="s">
        <v>943</v>
      </c>
      <c r="U98" s="2">
        <v>0</v>
      </c>
      <c r="V98" s="1"/>
    </row>
    <row r="99" spans="3:22">
      <c r="R99" s="2" t="s">
        <v>86</v>
      </c>
      <c r="S99" s="2">
        <v>4</v>
      </c>
      <c r="T99" s="1" t="s">
        <v>142</v>
      </c>
      <c r="U99" s="2">
        <v>0</v>
      </c>
      <c r="V99" s="1"/>
    </row>
    <row r="100" spans="3:22">
      <c r="R100" s="2" t="s">
        <v>99</v>
      </c>
      <c r="S100" s="2">
        <v>16</v>
      </c>
      <c r="T100" s="1" t="s">
        <v>143</v>
      </c>
      <c r="U100" s="2">
        <v>0</v>
      </c>
      <c r="V100" s="1"/>
    </row>
    <row r="101" spans="3:22">
      <c r="R101" s="2" t="s">
        <v>92</v>
      </c>
      <c r="S101" s="2">
        <v>4</v>
      </c>
      <c r="T101" s="1" t="s">
        <v>144</v>
      </c>
      <c r="U101" s="2">
        <v>0</v>
      </c>
      <c r="V101" s="1"/>
    </row>
    <row r="102" spans="3:22">
      <c r="R102" s="2" t="s">
        <v>91</v>
      </c>
      <c r="S102" s="2">
        <v>1</v>
      </c>
      <c r="T102" s="1" t="s">
        <v>111</v>
      </c>
      <c r="U102" s="2">
        <v>0</v>
      </c>
      <c r="V102" s="1"/>
    </row>
    <row r="103" spans="3:22">
      <c r="R103" s="2" t="s">
        <v>90</v>
      </c>
      <c r="S103" s="2">
        <v>1</v>
      </c>
      <c r="T103" s="1" t="s">
        <v>109</v>
      </c>
      <c r="U103" s="2">
        <v>0</v>
      </c>
      <c r="V103" s="1"/>
    </row>
    <row r="104" spans="3:22">
      <c r="R104" s="2" t="s">
        <v>94</v>
      </c>
      <c r="S104" s="2">
        <v>8</v>
      </c>
      <c r="T104" s="1" t="s">
        <v>110</v>
      </c>
      <c r="U104" s="2">
        <v>0</v>
      </c>
      <c r="V104" s="1"/>
    </row>
    <row r="106" spans="3:22">
      <c r="R106" s="165" t="s">
        <v>893</v>
      </c>
      <c r="S106" s="165" t="s">
        <v>52</v>
      </c>
      <c r="T106" s="165" t="s">
        <v>53</v>
      </c>
      <c r="U106" s="165" t="s">
        <v>62</v>
      </c>
      <c r="V106" s="165" t="s">
        <v>562</v>
      </c>
    </row>
    <row r="107" spans="3:22">
      <c r="R107" s="11" t="s">
        <v>894</v>
      </c>
      <c r="S107" s="11">
        <v>9</v>
      </c>
      <c r="T107" s="13" t="s">
        <v>895</v>
      </c>
      <c r="U107" s="11">
        <v>0</v>
      </c>
      <c r="V107" s="11"/>
    </row>
    <row r="108" spans="3:22">
      <c r="R108" s="159" t="s">
        <v>868</v>
      </c>
      <c r="S108" s="163">
        <v>1</v>
      </c>
      <c r="T108" s="164" t="s">
        <v>897</v>
      </c>
      <c r="U108" s="163">
        <v>0</v>
      </c>
      <c r="V108" s="164"/>
    </row>
    <row r="109" spans="3:22">
      <c r="R109" s="161" t="s">
        <v>867</v>
      </c>
      <c r="S109" s="161">
        <v>1</v>
      </c>
      <c r="T109" s="164" t="s">
        <v>896</v>
      </c>
      <c r="U109" s="161">
        <v>0</v>
      </c>
      <c r="V109" s="161"/>
    </row>
    <row r="110" spans="3:22">
      <c r="R110" s="163" t="s">
        <v>881</v>
      </c>
      <c r="S110" s="163">
        <v>2</v>
      </c>
      <c r="T110" s="164" t="s">
        <v>898</v>
      </c>
      <c r="U110" s="163">
        <v>0</v>
      </c>
      <c r="V110" s="161"/>
    </row>
  </sheetData>
  <mergeCells count="130">
    <mergeCell ref="B4:B5"/>
    <mergeCell ref="P4:P5"/>
    <mergeCell ref="P10:P11"/>
    <mergeCell ref="E43:E44"/>
    <mergeCell ref="P49:P50"/>
    <mergeCell ref="R51:V51"/>
    <mergeCell ref="R55:V55"/>
    <mergeCell ref="R67:V67"/>
    <mergeCell ref="C51:E51"/>
    <mergeCell ref="F51:F52"/>
    <mergeCell ref="G51:G52"/>
    <mergeCell ref="C52:E52"/>
    <mergeCell ref="C55:C56"/>
    <mergeCell ref="J67:K67"/>
    <mergeCell ref="L67:O67"/>
    <mergeCell ref="H28:O28"/>
    <mergeCell ref="D29:E29"/>
    <mergeCell ref="H29:O29"/>
    <mergeCell ref="D34:E34"/>
    <mergeCell ref="H34:O34"/>
    <mergeCell ref="H16:O16"/>
    <mergeCell ref="D30:E30"/>
    <mergeCell ref="D37:E37"/>
    <mergeCell ref="H37:O37"/>
    <mergeCell ref="C49:E49"/>
    <mergeCell ref="F49:F50"/>
    <mergeCell ref="G49:G50"/>
    <mergeCell ref="H49:O50"/>
    <mergeCell ref="C50:E50"/>
    <mergeCell ref="H70:O70"/>
    <mergeCell ref="C75:G89"/>
    <mergeCell ref="J75:O75"/>
    <mergeCell ref="I76:O76"/>
    <mergeCell ref="H77:O77"/>
    <mergeCell ref="I78:O78"/>
    <mergeCell ref="H79:O79"/>
    <mergeCell ref="I80:O80"/>
    <mergeCell ref="C74:G74"/>
    <mergeCell ref="C67:G73"/>
    <mergeCell ref="F60:O60"/>
    <mergeCell ref="H81:O81"/>
    <mergeCell ref="I82:O82"/>
    <mergeCell ref="C63:O63"/>
    <mergeCell ref="C65:G66"/>
    <mergeCell ref="H65:O65"/>
    <mergeCell ref="L21:O21"/>
    <mergeCell ref="E23:E24"/>
    <mergeCell ref="F23:F24"/>
    <mergeCell ref="G23:G24"/>
    <mergeCell ref="D25:E25"/>
    <mergeCell ref="H25:O25"/>
    <mergeCell ref="H35:O35"/>
    <mergeCell ref="D36:E36"/>
    <mergeCell ref="H36:O36"/>
    <mergeCell ref="D33:E33"/>
    <mergeCell ref="H33:O33"/>
    <mergeCell ref="D35:E35"/>
    <mergeCell ref="H30:O30"/>
    <mergeCell ref="D31:E31"/>
    <mergeCell ref="H31:O31"/>
    <mergeCell ref="D32:E32"/>
    <mergeCell ref="H32:O32"/>
    <mergeCell ref="H26:O26"/>
    <mergeCell ref="H27:O27"/>
    <mergeCell ref="C12:E12"/>
    <mergeCell ref="F12:F13"/>
    <mergeCell ref="G12:G13"/>
    <mergeCell ref="C13:E13"/>
    <mergeCell ref="C14:E14"/>
    <mergeCell ref="F14:F15"/>
    <mergeCell ref="G14:G15"/>
    <mergeCell ref="C15:E15"/>
    <mergeCell ref="D17:D24"/>
    <mergeCell ref="E17:E18"/>
    <mergeCell ref="F17:F18"/>
    <mergeCell ref="G17:G18"/>
    <mergeCell ref="E19:E20"/>
    <mergeCell ref="F19:F20"/>
    <mergeCell ref="G19:G20"/>
    <mergeCell ref="E21:E22"/>
    <mergeCell ref="F21:F22"/>
    <mergeCell ref="G21:G22"/>
    <mergeCell ref="D16:E16"/>
    <mergeCell ref="C16:C47"/>
    <mergeCell ref="D26:E26"/>
    <mergeCell ref="D27:E27"/>
    <mergeCell ref="D38:E38"/>
    <mergeCell ref="D28:E28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H44:O44"/>
    <mergeCell ref="D43:D48"/>
    <mergeCell ref="E46:E48"/>
    <mergeCell ref="H48:O48"/>
    <mergeCell ref="H43:O43"/>
    <mergeCell ref="H45:O45"/>
    <mergeCell ref="H38:O38"/>
    <mergeCell ref="D39:E39"/>
    <mergeCell ref="H39:O39"/>
    <mergeCell ref="D40:E40"/>
    <mergeCell ref="H40:O40"/>
    <mergeCell ref="D41:E41"/>
    <mergeCell ref="H41:O41"/>
    <mergeCell ref="D42:E42"/>
    <mergeCell ref="H42:O42"/>
    <mergeCell ref="C98:G98"/>
    <mergeCell ref="C91:G97"/>
    <mergeCell ref="L92:M92"/>
    <mergeCell ref="M69:N69"/>
    <mergeCell ref="H83:O83"/>
    <mergeCell ref="I84:O84"/>
    <mergeCell ref="H85:O85"/>
    <mergeCell ref="L86:O86"/>
    <mergeCell ref="H87:O87"/>
    <mergeCell ref="H88:O88"/>
    <mergeCell ref="L89:O89"/>
    <mergeCell ref="C90:G90"/>
    <mergeCell ref="H90:O90"/>
    <mergeCell ref="H86:K86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B1:V186"/>
  <sheetViews>
    <sheetView topLeftCell="E5" zoomScale="70" zoomScaleNormal="70" workbookViewId="0">
      <selection activeCell="R37" sqref="R37:V37"/>
    </sheetView>
  </sheetViews>
  <sheetFormatPr defaultRowHeight="17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231" t="s">
        <v>338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/>
    <row r="4" spans="2:22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0">
        <f t="shared" si="0"/>
        <v>8</v>
      </c>
      <c r="C10" s="353" t="s">
        <v>358</v>
      </c>
      <c r="D10" s="349"/>
      <c r="E10" s="349"/>
      <c r="F10" s="349" t="s">
        <v>29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0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36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7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07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5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7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  <c r="R20"/>
      <c r="S20"/>
      <c r="U20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33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34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33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33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34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33">
        <f t="shared" si="0"/>
        <v>52</v>
      </c>
      <c r="C41" s="413" t="s">
        <v>463</v>
      </c>
      <c r="D41" s="251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54</v>
      </c>
      <c r="C42" s="414"/>
      <c r="D42" s="364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327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84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65" t="s">
        <v>620</v>
      </c>
    </row>
    <row r="45" spans="2:22">
      <c r="B45" s="33">
        <f t="shared" si="0"/>
        <v>58</v>
      </c>
      <c r="C45" s="414"/>
      <c r="D45" s="364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327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364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327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364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327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364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>
      <c r="B52" s="34">
        <f t="shared" si="0"/>
        <v>64</v>
      </c>
      <c r="C52" s="414"/>
      <c r="D52" s="327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22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22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22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22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22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70</v>
      </c>
      <c r="C58" s="414"/>
      <c r="D58" s="228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22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22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28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84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28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88</v>
      </c>
      <c r="C64" s="414"/>
      <c r="D64" s="228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3">
        <f t="shared" si="0"/>
        <v>90</v>
      </c>
      <c r="C65" s="414"/>
      <c r="D65" s="228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65"/>
    </row>
    <row r="66" spans="2:22">
      <c r="B66" s="33">
        <f t="shared" si="0"/>
        <v>92</v>
      </c>
      <c r="C66" s="414"/>
      <c r="D66" s="228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65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28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28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28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452</v>
      </c>
      <c r="I70" s="430"/>
      <c r="J70" s="430"/>
      <c r="K70" s="430"/>
      <c r="L70" s="430"/>
      <c r="M70" s="430"/>
      <c r="N70" s="430"/>
      <c r="O70" s="43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ref="B71:B72" si="1">B70+G71</f>
        <v>108</v>
      </c>
      <c r="C71" s="386" t="s">
        <v>664</v>
      </c>
      <c r="D71" s="436" t="s">
        <v>167</v>
      </c>
      <c r="E71" s="436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si="1"/>
        <v>109</v>
      </c>
      <c r="C72" s="382"/>
      <c r="D72" s="226" t="s">
        <v>186</v>
      </c>
      <c r="E72" s="226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33">
        <f t="shared" ref="B73:B136" si="2">B72+G73</f>
        <v>110</v>
      </c>
      <c r="C73" s="382"/>
      <c r="D73" s="226" t="s">
        <v>665</v>
      </c>
      <c r="E73" s="226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2"/>
        <v>111</v>
      </c>
      <c r="C74" s="382"/>
      <c r="D74" s="226" t="s">
        <v>652</v>
      </c>
      <c r="E74" s="226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si="2"/>
        <v>112</v>
      </c>
      <c r="C75" s="382"/>
      <c r="D75" s="211" t="s">
        <v>653</v>
      </c>
      <c r="E75" s="211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2"/>
        <v>113</v>
      </c>
      <c r="C76" s="382"/>
      <c r="D76" s="225" t="s">
        <v>669</v>
      </c>
      <c r="E76" s="226"/>
      <c r="F76" s="102" t="s">
        <v>37</v>
      </c>
      <c r="G76" s="102">
        <v>1</v>
      </c>
      <c r="H76" s="227" t="s">
        <v>680</v>
      </c>
      <c r="I76" s="228"/>
      <c r="J76" s="228"/>
      <c r="K76" s="228"/>
      <c r="L76" s="228"/>
      <c r="M76" s="228"/>
      <c r="N76" s="228"/>
      <c r="O76" s="229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2"/>
        <v>114</v>
      </c>
      <c r="C77" s="382"/>
      <c r="D77" s="225" t="s">
        <v>68</v>
      </c>
      <c r="E77" s="226"/>
      <c r="F77" s="102" t="s">
        <v>37</v>
      </c>
      <c r="G77" s="102">
        <v>1</v>
      </c>
      <c r="H77" s="227" t="s">
        <v>759</v>
      </c>
      <c r="I77" s="228"/>
      <c r="J77" s="228"/>
      <c r="K77" s="228"/>
      <c r="L77" s="228"/>
      <c r="M77" s="228"/>
      <c r="N77" s="228"/>
      <c r="O77" s="229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2"/>
        <v>115</v>
      </c>
      <c r="C78" s="382"/>
      <c r="D78" s="226" t="s">
        <v>671</v>
      </c>
      <c r="E78" s="226"/>
      <c r="F78" s="102" t="s">
        <v>37</v>
      </c>
      <c r="G78" s="102">
        <v>1</v>
      </c>
      <c r="H78" s="111" t="s">
        <v>682</v>
      </c>
      <c r="I78" s="107"/>
      <c r="J78" s="107"/>
      <c r="K78" s="107"/>
      <c r="L78" s="107"/>
      <c r="M78" s="107"/>
      <c r="N78" s="107"/>
      <c r="O78" s="112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16.5" customHeight="1">
      <c r="B79" s="33">
        <f t="shared" si="2"/>
        <v>116</v>
      </c>
      <c r="C79" s="382"/>
      <c r="D79" s="226" t="s">
        <v>683</v>
      </c>
      <c r="E79" s="226"/>
      <c r="F79" s="102" t="s">
        <v>37</v>
      </c>
      <c r="G79" s="102">
        <v>1</v>
      </c>
      <c r="H79" s="102" t="s">
        <v>684</v>
      </c>
      <c r="I79" s="228" t="s">
        <v>685</v>
      </c>
      <c r="J79" s="228"/>
      <c r="K79" s="228"/>
      <c r="L79" s="228"/>
      <c r="M79" s="228"/>
      <c r="N79" s="228"/>
      <c r="O79" s="229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2"/>
        <v>117</v>
      </c>
      <c r="C80" s="382"/>
      <c r="D80" s="225" t="s">
        <v>68</v>
      </c>
      <c r="E80" s="226"/>
      <c r="F80" s="102" t="s">
        <v>37</v>
      </c>
      <c r="G80" s="102">
        <v>1</v>
      </c>
      <c r="H80" s="227" t="s">
        <v>760</v>
      </c>
      <c r="I80" s="228"/>
      <c r="J80" s="228"/>
      <c r="K80" s="228"/>
      <c r="L80" s="228"/>
      <c r="M80" s="228"/>
      <c r="N80" s="228"/>
      <c r="O80" s="229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2"/>
        <v>118</v>
      </c>
      <c r="C81" s="382"/>
      <c r="D81" s="226" t="s">
        <v>690</v>
      </c>
      <c r="E81" s="226"/>
      <c r="F81" s="102" t="s">
        <v>37</v>
      </c>
      <c r="G81" s="102">
        <v>1</v>
      </c>
      <c r="H81" s="102" t="s">
        <v>692</v>
      </c>
      <c r="I81" s="228" t="s">
        <v>693</v>
      </c>
      <c r="J81" s="228"/>
      <c r="K81" s="228"/>
      <c r="L81" s="228"/>
      <c r="M81" s="228"/>
      <c r="N81" s="228"/>
      <c r="O81" s="229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2"/>
        <v>119</v>
      </c>
      <c r="C82" s="382"/>
      <c r="D82" s="227" t="s">
        <v>68</v>
      </c>
      <c r="E82" s="225"/>
      <c r="F82" s="102" t="s">
        <v>37</v>
      </c>
      <c r="G82" s="102">
        <v>1</v>
      </c>
      <c r="H82" s="227" t="s">
        <v>756</v>
      </c>
      <c r="I82" s="228"/>
      <c r="J82" s="228"/>
      <c r="K82" s="228"/>
      <c r="L82" s="228"/>
      <c r="M82" s="228"/>
      <c r="N82" s="228"/>
      <c r="O82" s="229"/>
      <c r="P82" s="65" t="s">
        <v>635</v>
      </c>
    </row>
    <row r="83" spans="2:22">
      <c r="B83" s="34">
        <f t="shared" si="2"/>
        <v>120</v>
      </c>
      <c r="C83" s="382"/>
      <c r="D83" s="228" t="s">
        <v>68</v>
      </c>
      <c r="E83" s="225"/>
      <c r="F83" s="102" t="s">
        <v>37</v>
      </c>
      <c r="G83" s="102">
        <v>1</v>
      </c>
      <c r="H83" s="227" t="s">
        <v>757</v>
      </c>
      <c r="I83" s="228"/>
      <c r="J83" s="228"/>
      <c r="K83" s="228"/>
      <c r="L83" s="228"/>
      <c r="M83" s="228"/>
      <c r="N83" s="228"/>
      <c r="O83" s="229"/>
      <c r="P83" s="65"/>
      <c r="R83" s="321" t="s">
        <v>485</v>
      </c>
      <c r="S83" s="321"/>
      <c r="T83" s="321"/>
      <c r="U83" s="321"/>
      <c r="V83" s="321"/>
    </row>
    <row r="84" spans="2:22">
      <c r="B84" s="33">
        <f t="shared" si="2"/>
        <v>122</v>
      </c>
      <c r="C84" s="382"/>
      <c r="D84" s="384" t="s">
        <v>563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2"/>
        <v>122</v>
      </c>
      <c r="C85" s="382"/>
      <c r="D85" s="3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408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>
      <c r="B86" s="33">
        <f t="shared" si="2"/>
        <v>124</v>
      </c>
      <c r="C86" s="382"/>
      <c r="D86" s="364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>
      <c r="B87" s="33">
        <f t="shared" si="2"/>
        <v>124</v>
      </c>
      <c r="C87" s="382"/>
      <c r="D87" s="327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>
      <c r="B88" s="33">
        <f t="shared" si="2"/>
        <v>126</v>
      </c>
      <c r="C88" s="382"/>
      <c r="D88" s="384" t="s">
        <v>725</v>
      </c>
      <c r="E88" s="424"/>
      <c r="F88" s="403" t="s">
        <v>37</v>
      </c>
      <c r="G88" s="403">
        <v>2</v>
      </c>
      <c r="H88" s="52" t="s">
        <v>115</v>
      </c>
      <c r="I88" s="102" t="s">
        <v>726</v>
      </c>
      <c r="J88" s="52" t="s">
        <v>124</v>
      </c>
      <c r="K88" s="102" t="s">
        <v>728</v>
      </c>
      <c r="L88" s="52" t="s">
        <v>123</v>
      </c>
      <c r="M88" s="102" t="s">
        <v>729</v>
      </c>
      <c r="N88" s="52" t="s">
        <v>118</v>
      </c>
      <c r="O88" s="102" t="s">
        <v>731</v>
      </c>
      <c r="P88" s="44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>
      <c r="B89" s="33">
        <f t="shared" si="2"/>
        <v>126</v>
      </c>
      <c r="C89" s="382"/>
      <c r="D89" s="338"/>
      <c r="E89" s="359"/>
      <c r="F89" s="272"/>
      <c r="G89" s="272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>
      <c r="B90" s="36">
        <f t="shared" si="2"/>
        <v>144</v>
      </c>
      <c r="C90" s="75">
        <f>SUM(G71:G90)</f>
        <v>40</v>
      </c>
      <c r="D90" s="443" t="s">
        <v>68</v>
      </c>
      <c r="E90" s="239"/>
      <c r="F90" s="69" t="s">
        <v>37</v>
      </c>
      <c r="G90" s="69">
        <v>18</v>
      </c>
      <c r="H90" s="392" t="s">
        <v>68</v>
      </c>
      <c r="I90" s="392"/>
      <c r="J90" s="392"/>
      <c r="K90" s="392"/>
      <c r="L90" s="392"/>
      <c r="M90" s="392"/>
      <c r="N90" s="392"/>
      <c r="O90" s="393"/>
      <c r="P90" s="125" t="s">
        <v>761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 ht="16.5" customHeight="1">
      <c r="B91" s="40">
        <f t="shared" si="2"/>
        <v>544</v>
      </c>
      <c r="C91" s="493" t="s">
        <v>175</v>
      </c>
      <c r="D91" s="329" t="s">
        <v>449</v>
      </c>
      <c r="E91" s="260"/>
      <c r="F91" s="445" t="s">
        <v>278</v>
      </c>
      <c r="G91" s="445">
        <v>400</v>
      </c>
      <c r="H91" s="481" t="s">
        <v>279</v>
      </c>
      <c r="I91" s="464"/>
      <c r="J91" s="464"/>
      <c r="K91" s="464"/>
      <c r="L91" s="464"/>
      <c r="M91" s="464"/>
      <c r="N91" s="464"/>
      <c r="O91" s="482"/>
      <c r="P91" s="269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4">
        <f t="shared" si="2"/>
        <v>544</v>
      </c>
      <c r="C92" s="265"/>
      <c r="D92" s="494">
        <f>G91</f>
        <v>400</v>
      </c>
      <c r="E92" s="367"/>
      <c r="F92" s="401"/>
      <c r="G92" s="401"/>
      <c r="H92" s="337"/>
      <c r="I92" s="338"/>
      <c r="J92" s="338"/>
      <c r="K92" s="338"/>
      <c r="L92" s="338"/>
      <c r="M92" s="338"/>
      <c r="N92" s="338"/>
      <c r="O92" s="339"/>
      <c r="P92" s="408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4">
        <f t="shared" si="2"/>
        <v>944</v>
      </c>
      <c r="C93" s="265"/>
      <c r="D93" s="326" t="s">
        <v>450</v>
      </c>
      <c r="E93" s="215"/>
      <c r="F93" s="446" t="s">
        <v>278</v>
      </c>
      <c r="G93" s="446">
        <v>400</v>
      </c>
      <c r="H93" s="484" t="s">
        <v>280</v>
      </c>
      <c r="I93" s="400"/>
      <c r="J93" s="400"/>
      <c r="K93" s="400"/>
      <c r="L93" s="400"/>
      <c r="M93" s="400"/>
      <c r="N93" s="400"/>
      <c r="O93" s="485"/>
      <c r="P93" s="440"/>
      <c r="Q93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>
      <c r="B94" s="34">
        <f t="shared" si="2"/>
        <v>944</v>
      </c>
      <c r="C94" s="265"/>
      <c r="D94" s="494">
        <f>G93</f>
        <v>400</v>
      </c>
      <c r="E94" s="367"/>
      <c r="F94" s="401"/>
      <c r="G94" s="401"/>
      <c r="H94" s="337"/>
      <c r="I94" s="338"/>
      <c r="J94" s="338"/>
      <c r="K94" s="338"/>
      <c r="L94" s="338"/>
      <c r="M94" s="338"/>
      <c r="N94" s="338"/>
      <c r="O94" s="339"/>
      <c r="P94" s="408"/>
      <c r="Q94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>
      <c r="B95" s="34">
        <f t="shared" si="2"/>
        <v>1344</v>
      </c>
      <c r="C95" s="266"/>
      <c r="D95" s="326" t="s">
        <v>451</v>
      </c>
      <c r="E95" s="215"/>
      <c r="F95" s="446" t="s">
        <v>278</v>
      </c>
      <c r="G95" s="446">
        <v>400</v>
      </c>
      <c r="H95" s="484" t="s">
        <v>281</v>
      </c>
      <c r="I95" s="400"/>
      <c r="J95" s="400"/>
      <c r="K95" s="400"/>
      <c r="L95" s="400"/>
      <c r="M95" s="400"/>
      <c r="N95" s="400"/>
      <c r="O95" s="485"/>
      <c r="P95" s="440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>
      <c r="B96" s="36">
        <f t="shared" si="2"/>
        <v>1344</v>
      </c>
      <c r="C96" s="75">
        <f>SUM(G91:G96)</f>
        <v>1200</v>
      </c>
      <c r="D96" s="495">
        <f>G95</f>
        <v>400</v>
      </c>
      <c r="E96" s="399"/>
      <c r="F96" s="486"/>
      <c r="G96" s="486"/>
      <c r="H96" s="429"/>
      <c r="I96" s="430"/>
      <c r="J96" s="430"/>
      <c r="K96" s="430"/>
      <c r="L96" s="430"/>
      <c r="M96" s="430"/>
      <c r="N96" s="430"/>
      <c r="O96" s="431"/>
      <c r="P96" s="318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>
      <c r="B97" s="47">
        <f t="shared" si="2"/>
        <v>1345</v>
      </c>
      <c r="C97" s="493" t="s">
        <v>337</v>
      </c>
      <c r="D97" s="245" t="s">
        <v>301</v>
      </c>
      <c r="E97" s="108" t="s">
        <v>333</v>
      </c>
      <c r="F97" s="137" t="s">
        <v>35</v>
      </c>
      <c r="G97" s="137">
        <v>1</v>
      </c>
      <c r="H97" s="52" t="s">
        <v>323</v>
      </c>
      <c r="I97" s="52" t="s">
        <v>322</v>
      </c>
      <c r="J97" s="52" t="s">
        <v>321</v>
      </c>
      <c r="K97" s="52" t="s">
        <v>320</v>
      </c>
      <c r="L97" s="52" t="s">
        <v>319</v>
      </c>
      <c r="M97" s="52" t="s">
        <v>318</v>
      </c>
      <c r="N97" s="137" t="s">
        <v>302</v>
      </c>
      <c r="O97" s="149" t="s">
        <v>317</v>
      </c>
      <c r="P97" s="11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>
      <c r="B98" s="33">
        <f t="shared" si="2"/>
        <v>1348</v>
      </c>
      <c r="C98" s="265"/>
      <c r="D98" s="246"/>
      <c r="E98" s="104" t="s">
        <v>582</v>
      </c>
      <c r="F98" s="121" t="s">
        <v>37</v>
      </c>
      <c r="G98" s="121">
        <v>3</v>
      </c>
      <c r="H98" s="219" t="s">
        <v>582</v>
      </c>
      <c r="I98" s="220"/>
      <c r="J98" s="220"/>
      <c r="K98" s="220"/>
      <c r="L98" s="220"/>
      <c r="M98" s="220"/>
      <c r="N98" s="220"/>
      <c r="O98" s="221"/>
      <c r="P98" s="65" t="s">
        <v>629</v>
      </c>
      <c r="R98" s="2" t="s">
        <v>390</v>
      </c>
      <c r="S98" s="2">
        <v>1</v>
      </c>
      <c r="T98" s="1" t="s">
        <v>63</v>
      </c>
      <c r="U98" s="2"/>
      <c r="V98" s="2"/>
    </row>
    <row r="99" spans="2:22">
      <c r="B99" s="34">
        <f t="shared" si="2"/>
        <v>1352</v>
      </c>
      <c r="C99" s="265"/>
      <c r="D99" s="246"/>
      <c r="E99" s="92" t="s">
        <v>307</v>
      </c>
      <c r="F99" s="102" t="s">
        <v>299</v>
      </c>
      <c r="G99" s="102">
        <v>4</v>
      </c>
      <c r="H99" s="227" t="s">
        <v>324</v>
      </c>
      <c r="I99" s="228"/>
      <c r="J99" s="228"/>
      <c r="K99" s="228"/>
      <c r="L99" s="228"/>
      <c r="M99" s="228"/>
      <c r="N99" s="228"/>
      <c r="O99" s="229"/>
      <c r="P99" s="65"/>
    </row>
    <row r="100" spans="2:22" ht="16.5" customHeight="1">
      <c r="B100" s="33">
        <f t="shared" si="2"/>
        <v>1353</v>
      </c>
      <c r="C100" s="265"/>
      <c r="D100" s="246"/>
      <c r="E100" s="92" t="s">
        <v>308</v>
      </c>
      <c r="F100" s="102" t="s">
        <v>29</v>
      </c>
      <c r="G100" s="102">
        <v>1</v>
      </c>
      <c r="H100" s="227" t="s">
        <v>846</v>
      </c>
      <c r="I100" s="228"/>
      <c r="J100" s="228"/>
      <c r="K100" s="228"/>
      <c r="L100" s="228"/>
      <c r="M100" s="228"/>
      <c r="N100" s="228"/>
      <c r="O100" s="229"/>
      <c r="P100" s="65"/>
      <c r="R100" s="321" t="s">
        <v>495</v>
      </c>
      <c r="S100" s="321"/>
      <c r="T100" s="321"/>
      <c r="U100" s="321"/>
      <c r="V100" s="321"/>
    </row>
    <row r="101" spans="2:22">
      <c r="B101" s="33">
        <f t="shared" si="2"/>
        <v>1354</v>
      </c>
      <c r="C101" s="265"/>
      <c r="D101" s="246"/>
      <c r="E101" s="104" t="s">
        <v>811</v>
      </c>
      <c r="F101" s="121" t="s">
        <v>809</v>
      </c>
      <c r="G101" s="121">
        <v>1</v>
      </c>
      <c r="H101" s="52" t="s">
        <v>816</v>
      </c>
      <c r="I101" s="52" t="s">
        <v>817</v>
      </c>
      <c r="J101" s="52" t="s">
        <v>814</v>
      </c>
      <c r="K101" s="52" t="s">
        <v>815</v>
      </c>
      <c r="L101" s="92" t="s">
        <v>821</v>
      </c>
      <c r="M101" s="92" t="s">
        <v>820</v>
      </c>
      <c r="N101" s="92" t="s">
        <v>819</v>
      </c>
      <c r="O101" s="60" t="s">
        <v>818</v>
      </c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>
      <c r="B102" s="33">
        <f t="shared" si="2"/>
        <v>1356</v>
      </c>
      <c r="C102" s="265"/>
      <c r="D102" s="246"/>
      <c r="E102" s="104" t="s">
        <v>810</v>
      </c>
      <c r="F102" s="121" t="s">
        <v>812</v>
      </c>
      <c r="G102" s="121">
        <v>2</v>
      </c>
      <c r="H102" s="130" t="s">
        <v>822</v>
      </c>
      <c r="I102" s="116"/>
      <c r="J102" s="116"/>
      <c r="K102" s="116"/>
      <c r="L102" s="116"/>
      <c r="M102" s="116"/>
      <c r="N102" s="116"/>
      <c r="O102" s="131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>
      <c r="B103" s="33">
        <f t="shared" si="2"/>
        <v>1358</v>
      </c>
      <c r="C103" s="265"/>
      <c r="D103" s="246"/>
      <c r="E103" s="92" t="s">
        <v>309</v>
      </c>
      <c r="F103" s="121" t="s">
        <v>812</v>
      </c>
      <c r="G103" s="121">
        <v>2</v>
      </c>
      <c r="H103" s="130" t="s">
        <v>823</v>
      </c>
      <c r="I103" s="116"/>
      <c r="J103" s="116"/>
      <c r="K103" s="116"/>
      <c r="L103" s="116"/>
      <c r="M103" s="116"/>
      <c r="N103" s="116"/>
      <c r="O103" s="131"/>
      <c r="P103" s="65"/>
    </row>
    <row r="104" spans="2:22">
      <c r="B104" s="34">
        <f t="shared" si="2"/>
        <v>1360</v>
      </c>
      <c r="C104" s="265"/>
      <c r="D104" s="246"/>
      <c r="E104" s="92" t="s">
        <v>813</v>
      </c>
      <c r="F104" s="121" t="s">
        <v>812</v>
      </c>
      <c r="G104" s="102">
        <v>2</v>
      </c>
      <c r="H104" s="380" t="s">
        <v>824</v>
      </c>
      <c r="I104" s="228"/>
      <c r="J104" s="228"/>
      <c r="K104" s="228"/>
      <c r="L104" s="228"/>
      <c r="M104" s="228"/>
      <c r="N104" s="228"/>
      <c r="O104" s="229"/>
      <c r="P104" s="65"/>
      <c r="R104" s="321" t="s">
        <v>497</v>
      </c>
      <c r="S104" s="321"/>
      <c r="T104" s="321"/>
      <c r="U104" s="321"/>
      <c r="V104" s="321"/>
    </row>
    <row r="105" spans="2:22">
      <c r="B105" s="33">
        <f t="shared" si="2"/>
        <v>1362</v>
      </c>
      <c r="C105" s="265"/>
      <c r="D105" s="246"/>
      <c r="E105" s="92" t="s">
        <v>825</v>
      </c>
      <c r="F105" s="121" t="s">
        <v>812</v>
      </c>
      <c r="G105" s="102">
        <v>2</v>
      </c>
      <c r="H105" s="380" t="s">
        <v>826</v>
      </c>
      <c r="I105" s="228"/>
      <c r="J105" s="228"/>
      <c r="K105" s="228"/>
      <c r="L105" s="228"/>
      <c r="M105" s="228"/>
      <c r="N105" s="228"/>
      <c r="O105" s="229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>
      <c r="B106" s="33">
        <f t="shared" si="2"/>
        <v>1363</v>
      </c>
      <c r="C106" s="265"/>
      <c r="D106" s="246"/>
      <c r="E106" s="92" t="s">
        <v>834</v>
      </c>
      <c r="F106" s="102" t="s">
        <v>37</v>
      </c>
      <c r="G106" s="102">
        <v>1</v>
      </c>
      <c r="H106" s="227" t="s">
        <v>827</v>
      </c>
      <c r="I106" s="228"/>
      <c r="J106" s="228"/>
      <c r="K106" s="228"/>
      <c r="L106" s="228"/>
      <c r="M106" s="228"/>
      <c r="N106" s="228"/>
      <c r="O106" s="229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>
      <c r="B107" s="33">
        <f t="shared" si="2"/>
        <v>1364</v>
      </c>
      <c r="C107" s="265"/>
      <c r="D107" s="246"/>
      <c r="E107" s="119" t="s">
        <v>828</v>
      </c>
      <c r="F107" s="120" t="s">
        <v>829</v>
      </c>
      <c r="G107" s="120">
        <v>1</v>
      </c>
      <c r="H107" s="363" t="s">
        <v>828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>
      <c r="B108" s="33">
        <f t="shared" si="2"/>
        <v>1365</v>
      </c>
      <c r="C108" s="265"/>
      <c r="D108" s="246"/>
      <c r="E108" s="92" t="s">
        <v>310</v>
      </c>
      <c r="F108" s="102" t="s">
        <v>29</v>
      </c>
      <c r="G108" s="102">
        <v>1</v>
      </c>
      <c r="H108" s="227" t="s">
        <v>847</v>
      </c>
      <c r="I108" s="228"/>
      <c r="J108" s="228"/>
      <c r="K108" s="228"/>
      <c r="L108" s="228"/>
      <c r="M108" s="228"/>
      <c r="N108" s="228"/>
      <c r="O108" s="229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>
      <c r="B109" s="33">
        <f t="shared" si="2"/>
        <v>1366</v>
      </c>
      <c r="C109" s="265"/>
      <c r="D109" s="246"/>
      <c r="E109" s="104" t="s">
        <v>830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>
      <c r="B110" s="34">
        <f t="shared" si="2"/>
        <v>1368</v>
      </c>
      <c r="C110" s="265"/>
      <c r="D110" s="246"/>
      <c r="E110" s="104" t="s">
        <v>831</v>
      </c>
      <c r="F110" s="121" t="s">
        <v>812</v>
      </c>
      <c r="G110" s="121">
        <v>2</v>
      </c>
      <c r="H110" s="130" t="s">
        <v>822</v>
      </c>
      <c r="I110" s="116"/>
      <c r="J110" s="116"/>
      <c r="K110" s="116"/>
      <c r="L110" s="116"/>
      <c r="M110" s="116"/>
      <c r="N110" s="116"/>
      <c r="O110" s="131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>
      <c r="B111" s="33">
        <f t="shared" si="2"/>
        <v>1370</v>
      </c>
      <c r="C111" s="265"/>
      <c r="D111" s="246"/>
      <c r="E111" s="92" t="s">
        <v>311</v>
      </c>
      <c r="F111" s="121" t="s">
        <v>812</v>
      </c>
      <c r="G111" s="121">
        <v>2</v>
      </c>
      <c r="H111" s="130" t="s">
        <v>823</v>
      </c>
      <c r="I111" s="116"/>
      <c r="J111" s="116"/>
      <c r="K111" s="116"/>
      <c r="L111" s="116"/>
      <c r="M111" s="116"/>
      <c r="N111" s="116"/>
      <c r="O111" s="131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>
      <c r="B112" s="33">
        <f t="shared" si="2"/>
        <v>1372</v>
      </c>
      <c r="C112" s="265"/>
      <c r="D112" s="246"/>
      <c r="E112" s="92" t="s">
        <v>832</v>
      </c>
      <c r="F112" s="121" t="s">
        <v>812</v>
      </c>
      <c r="G112" s="102">
        <v>2</v>
      </c>
      <c r="H112" s="380" t="s">
        <v>824</v>
      </c>
      <c r="I112" s="228"/>
      <c r="J112" s="228"/>
      <c r="K112" s="228"/>
      <c r="L112" s="228"/>
      <c r="M112" s="228"/>
      <c r="N112" s="228"/>
      <c r="O112" s="229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>
      <c r="B113" s="33">
        <f t="shared" si="2"/>
        <v>1374</v>
      </c>
      <c r="C113" s="265"/>
      <c r="D113" s="246"/>
      <c r="E113" s="92" t="s">
        <v>833</v>
      </c>
      <c r="F113" s="121" t="s">
        <v>812</v>
      </c>
      <c r="G113" s="102">
        <v>2</v>
      </c>
      <c r="H113" s="380" t="s">
        <v>826</v>
      </c>
      <c r="I113" s="228"/>
      <c r="J113" s="228"/>
      <c r="K113" s="228"/>
      <c r="L113" s="228"/>
      <c r="M113" s="228"/>
      <c r="N113" s="228"/>
      <c r="O113" s="229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>
      <c r="B114" s="33">
        <f t="shared" si="2"/>
        <v>1375</v>
      </c>
      <c r="C114" s="265"/>
      <c r="D114" s="246"/>
      <c r="E114" s="92" t="s">
        <v>835</v>
      </c>
      <c r="F114" s="102" t="s">
        <v>37</v>
      </c>
      <c r="G114" s="102">
        <v>1</v>
      </c>
      <c r="H114" s="227" t="s">
        <v>827</v>
      </c>
      <c r="I114" s="228"/>
      <c r="J114" s="228"/>
      <c r="K114" s="228"/>
      <c r="L114" s="228"/>
      <c r="M114" s="228"/>
      <c r="N114" s="228"/>
      <c r="O114" s="229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>
      <c r="B115" s="34">
        <f t="shared" si="2"/>
        <v>1376</v>
      </c>
      <c r="C115" s="265"/>
      <c r="D115" s="246"/>
      <c r="E115" s="92" t="s">
        <v>828</v>
      </c>
      <c r="F115" s="102" t="s">
        <v>829</v>
      </c>
      <c r="G115" s="102">
        <v>1</v>
      </c>
      <c r="H115" s="227" t="s">
        <v>828</v>
      </c>
      <c r="I115" s="228"/>
      <c r="J115" s="228"/>
      <c r="K115" s="228"/>
      <c r="L115" s="228"/>
      <c r="M115" s="228"/>
      <c r="N115" s="228"/>
      <c r="O115" s="229"/>
      <c r="P115" s="65"/>
    </row>
    <row r="116" spans="2:22">
      <c r="B116" s="33">
        <f t="shared" si="2"/>
        <v>1377</v>
      </c>
      <c r="C116" s="265"/>
      <c r="D116" s="246"/>
      <c r="E116" s="92" t="s">
        <v>312</v>
      </c>
      <c r="F116" s="102" t="s">
        <v>29</v>
      </c>
      <c r="G116" s="102">
        <v>1</v>
      </c>
      <c r="H116" s="227" t="s">
        <v>848</v>
      </c>
      <c r="I116" s="228"/>
      <c r="J116" s="228"/>
      <c r="K116" s="228"/>
      <c r="L116" s="228"/>
      <c r="M116" s="228"/>
      <c r="N116" s="228"/>
      <c r="O116" s="229"/>
      <c r="P116" s="65"/>
    </row>
    <row r="117" spans="2:22">
      <c r="B117" s="33">
        <f t="shared" si="2"/>
        <v>1378</v>
      </c>
      <c r="C117" s="265"/>
      <c r="D117" s="246"/>
      <c r="E117" s="104" t="s">
        <v>836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>
      <c r="B118" s="33">
        <f t="shared" si="2"/>
        <v>1380</v>
      </c>
      <c r="C118" s="265"/>
      <c r="D118" s="246"/>
      <c r="E118" s="104" t="s">
        <v>837</v>
      </c>
      <c r="F118" s="121" t="s">
        <v>812</v>
      </c>
      <c r="G118" s="121">
        <v>2</v>
      </c>
      <c r="H118" s="130" t="s">
        <v>822</v>
      </c>
      <c r="I118" s="116"/>
      <c r="J118" s="116"/>
      <c r="K118" s="116"/>
      <c r="L118" s="116"/>
      <c r="M118" s="116"/>
      <c r="N118" s="116"/>
      <c r="O118" s="131"/>
      <c r="P118" s="65"/>
    </row>
    <row r="119" spans="2:22">
      <c r="B119" s="33">
        <f t="shared" si="2"/>
        <v>1382</v>
      </c>
      <c r="C119" s="265"/>
      <c r="D119" s="246"/>
      <c r="E119" s="92" t="s">
        <v>313</v>
      </c>
      <c r="F119" s="121" t="s">
        <v>812</v>
      </c>
      <c r="G119" s="121">
        <v>2</v>
      </c>
      <c r="H119" s="130" t="s">
        <v>823</v>
      </c>
      <c r="I119" s="116"/>
      <c r="J119" s="116"/>
      <c r="K119" s="116"/>
      <c r="L119" s="116"/>
      <c r="M119" s="116"/>
      <c r="N119" s="116"/>
      <c r="O119" s="131"/>
      <c r="P119" s="65"/>
    </row>
    <row r="120" spans="2:22">
      <c r="B120" s="34">
        <f t="shared" si="2"/>
        <v>1384</v>
      </c>
      <c r="C120" s="265"/>
      <c r="D120" s="246"/>
      <c r="E120" s="92" t="s">
        <v>838</v>
      </c>
      <c r="F120" s="121" t="s">
        <v>812</v>
      </c>
      <c r="G120" s="102">
        <v>2</v>
      </c>
      <c r="H120" s="380" t="s">
        <v>824</v>
      </c>
      <c r="I120" s="228"/>
      <c r="J120" s="228"/>
      <c r="K120" s="228"/>
      <c r="L120" s="228"/>
      <c r="M120" s="228"/>
      <c r="N120" s="228"/>
      <c r="O120" s="229"/>
      <c r="P120" s="65"/>
    </row>
    <row r="121" spans="2:22">
      <c r="B121" s="33">
        <f t="shared" si="2"/>
        <v>1386</v>
      </c>
      <c r="C121" s="265"/>
      <c r="D121" s="246"/>
      <c r="E121" s="92" t="s">
        <v>839</v>
      </c>
      <c r="F121" s="121" t="s">
        <v>812</v>
      </c>
      <c r="G121" s="102">
        <v>2</v>
      </c>
      <c r="H121" s="380" t="s">
        <v>826</v>
      </c>
      <c r="I121" s="228"/>
      <c r="J121" s="228"/>
      <c r="K121" s="228"/>
      <c r="L121" s="228"/>
      <c r="M121" s="228"/>
      <c r="N121" s="228"/>
      <c r="O121" s="229"/>
      <c r="P121" s="65"/>
    </row>
    <row r="122" spans="2:22">
      <c r="B122" s="33">
        <f t="shared" si="2"/>
        <v>1387</v>
      </c>
      <c r="C122" s="265"/>
      <c r="D122" s="246"/>
      <c r="E122" s="92" t="s">
        <v>840</v>
      </c>
      <c r="F122" s="102" t="s">
        <v>37</v>
      </c>
      <c r="G122" s="102">
        <v>1</v>
      </c>
      <c r="H122" s="227" t="s">
        <v>827</v>
      </c>
      <c r="I122" s="228"/>
      <c r="J122" s="228"/>
      <c r="K122" s="228"/>
      <c r="L122" s="228"/>
      <c r="M122" s="228"/>
      <c r="N122" s="228"/>
      <c r="O122" s="229"/>
      <c r="P122" s="65"/>
    </row>
    <row r="123" spans="2:22">
      <c r="B123" s="33">
        <f t="shared" si="2"/>
        <v>1388</v>
      </c>
      <c r="C123" s="265"/>
      <c r="D123" s="246"/>
      <c r="E123" s="92" t="s">
        <v>828</v>
      </c>
      <c r="F123" s="102" t="s">
        <v>829</v>
      </c>
      <c r="G123" s="102">
        <v>1</v>
      </c>
      <c r="H123" s="227" t="s">
        <v>828</v>
      </c>
      <c r="I123" s="228"/>
      <c r="J123" s="228"/>
      <c r="K123" s="228"/>
      <c r="L123" s="228"/>
      <c r="M123" s="228"/>
      <c r="N123" s="228"/>
      <c r="O123" s="229"/>
      <c r="P123" s="65"/>
    </row>
    <row r="124" spans="2:22">
      <c r="B124" s="33">
        <f t="shared" si="2"/>
        <v>1389</v>
      </c>
      <c r="C124" s="265"/>
      <c r="D124" s="246"/>
      <c r="E124" s="92" t="s">
        <v>314</v>
      </c>
      <c r="F124" s="102" t="s">
        <v>29</v>
      </c>
      <c r="G124" s="102">
        <v>1</v>
      </c>
      <c r="H124" s="227" t="s">
        <v>849</v>
      </c>
      <c r="I124" s="228"/>
      <c r="J124" s="228"/>
      <c r="K124" s="228"/>
      <c r="L124" s="228"/>
      <c r="M124" s="228"/>
      <c r="N124" s="228"/>
      <c r="O124" s="229"/>
      <c r="P124" s="65"/>
    </row>
    <row r="125" spans="2:22">
      <c r="B125" s="33">
        <f t="shared" si="2"/>
        <v>1390</v>
      </c>
      <c r="C125" s="265"/>
      <c r="D125" s="246"/>
      <c r="E125" s="104" t="s">
        <v>841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>
      <c r="B126" s="34">
        <f t="shared" si="2"/>
        <v>1392</v>
      </c>
      <c r="C126" s="265"/>
      <c r="D126" s="246"/>
      <c r="E126" s="104" t="s">
        <v>842</v>
      </c>
      <c r="F126" s="121" t="s">
        <v>812</v>
      </c>
      <c r="G126" s="121">
        <v>2</v>
      </c>
      <c r="H126" s="130" t="s">
        <v>822</v>
      </c>
      <c r="I126" s="116"/>
      <c r="J126" s="116"/>
      <c r="K126" s="116"/>
      <c r="L126" s="116"/>
      <c r="M126" s="116"/>
      <c r="N126" s="116"/>
      <c r="O126" s="131"/>
      <c r="P126" s="65"/>
    </row>
    <row r="127" spans="2:22">
      <c r="B127" s="33">
        <f t="shared" si="2"/>
        <v>1394</v>
      </c>
      <c r="C127" s="265"/>
      <c r="D127" s="246"/>
      <c r="E127" s="92" t="s">
        <v>315</v>
      </c>
      <c r="F127" s="121" t="s">
        <v>812</v>
      </c>
      <c r="G127" s="121">
        <v>2</v>
      </c>
      <c r="H127" s="130" t="s">
        <v>823</v>
      </c>
      <c r="I127" s="116"/>
      <c r="J127" s="116"/>
      <c r="K127" s="116"/>
      <c r="L127" s="116"/>
      <c r="M127" s="116"/>
      <c r="N127" s="116"/>
      <c r="O127" s="131"/>
      <c r="P127" s="65"/>
    </row>
    <row r="128" spans="2:22">
      <c r="B128" s="33">
        <f t="shared" si="2"/>
        <v>1396</v>
      </c>
      <c r="C128" s="265"/>
      <c r="D128" s="246"/>
      <c r="E128" s="92" t="s">
        <v>843</v>
      </c>
      <c r="F128" s="121" t="s">
        <v>812</v>
      </c>
      <c r="G128" s="102">
        <v>2</v>
      </c>
      <c r="H128" s="380" t="s">
        <v>824</v>
      </c>
      <c r="I128" s="228"/>
      <c r="J128" s="228"/>
      <c r="K128" s="228"/>
      <c r="L128" s="228"/>
      <c r="M128" s="228"/>
      <c r="N128" s="228"/>
      <c r="O128" s="229"/>
      <c r="P128" s="65"/>
      <c r="Q128"/>
    </row>
    <row r="129" spans="2:17">
      <c r="B129" s="33">
        <f t="shared" si="2"/>
        <v>1398</v>
      </c>
      <c r="C129" s="265"/>
      <c r="D129" s="246"/>
      <c r="E129" s="92" t="s">
        <v>844</v>
      </c>
      <c r="F129" s="121" t="s">
        <v>812</v>
      </c>
      <c r="G129" s="102">
        <v>2</v>
      </c>
      <c r="H129" s="380" t="s">
        <v>826</v>
      </c>
      <c r="I129" s="228"/>
      <c r="J129" s="228"/>
      <c r="K129" s="228"/>
      <c r="L129" s="228"/>
      <c r="M129" s="228"/>
      <c r="N129" s="228"/>
      <c r="O129" s="229"/>
      <c r="P129" s="65"/>
      <c r="Q129"/>
    </row>
    <row r="130" spans="2:17">
      <c r="B130" s="33">
        <f t="shared" si="2"/>
        <v>1399</v>
      </c>
      <c r="C130" s="265"/>
      <c r="D130" s="246"/>
      <c r="E130" s="92" t="s">
        <v>845</v>
      </c>
      <c r="F130" s="102" t="s">
        <v>37</v>
      </c>
      <c r="G130" s="102">
        <v>1</v>
      </c>
      <c r="H130" s="227" t="s">
        <v>827</v>
      </c>
      <c r="I130" s="228"/>
      <c r="J130" s="228"/>
      <c r="K130" s="228"/>
      <c r="L130" s="228"/>
      <c r="M130" s="228"/>
      <c r="N130" s="228"/>
      <c r="O130" s="229"/>
      <c r="P130" s="65"/>
    </row>
    <row r="131" spans="2:17" ht="17.5" thickBot="1">
      <c r="B131" s="36">
        <f t="shared" si="2"/>
        <v>1400</v>
      </c>
      <c r="C131" s="492">
        <f>SUM(G97:G131)</f>
        <v>56</v>
      </c>
      <c r="D131" s="399"/>
      <c r="E131" s="95" t="s">
        <v>828</v>
      </c>
      <c r="F131" s="69" t="s">
        <v>829</v>
      </c>
      <c r="G131" s="69">
        <v>1</v>
      </c>
      <c r="H131" s="340" t="s">
        <v>828</v>
      </c>
      <c r="I131" s="341"/>
      <c r="J131" s="341"/>
      <c r="K131" s="341"/>
      <c r="L131" s="341"/>
      <c r="M131" s="341"/>
      <c r="N131" s="341"/>
      <c r="O131" s="342"/>
      <c r="P131" s="125"/>
    </row>
    <row r="132" spans="2:17" ht="17.5" thickBot="1">
      <c r="B132" s="50">
        <f t="shared" si="2"/>
        <v>1408</v>
      </c>
      <c r="C132" s="377" t="s">
        <v>582</v>
      </c>
      <c r="D132" s="378"/>
      <c r="E132" s="379"/>
      <c r="F132" s="121" t="s">
        <v>37</v>
      </c>
      <c r="G132" s="121">
        <v>8</v>
      </c>
      <c r="H132" s="389" t="s">
        <v>68</v>
      </c>
      <c r="I132" s="390"/>
      <c r="J132" s="390"/>
      <c r="K132" s="390"/>
      <c r="L132" s="390"/>
      <c r="M132" s="390"/>
      <c r="N132" s="390"/>
      <c r="O132" s="391"/>
      <c r="P132" s="106" t="s">
        <v>628</v>
      </c>
    </row>
    <row r="133" spans="2:17">
      <c r="B133" s="47">
        <f t="shared" si="2"/>
        <v>1410</v>
      </c>
      <c r="C133" s="346" t="s">
        <v>122</v>
      </c>
      <c r="D133" s="347"/>
      <c r="E133" s="348"/>
      <c r="F133" s="349" t="s">
        <v>39</v>
      </c>
      <c r="G133" s="349">
        <v>2</v>
      </c>
      <c r="H133" s="250" t="s">
        <v>447</v>
      </c>
      <c r="I133" s="251"/>
      <c r="J133" s="251"/>
      <c r="K133" s="251"/>
      <c r="L133" s="251"/>
      <c r="M133" s="251"/>
      <c r="N133" s="251"/>
      <c r="O133" s="252"/>
      <c r="P133" s="269"/>
    </row>
    <row r="134" spans="2:17" ht="17.5" thickBot="1">
      <c r="B134" s="45">
        <f t="shared" si="2"/>
        <v>1410</v>
      </c>
      <c r="C134" s="343">
        <v>2</v>
      </c>
      <c r="D134" s="344"/>
      <c r="E134" s="345"/>
      <c r="F134" s="239"/>
      <c r="G134" s="239"/>
      <c r="H134" s="253"/>
      <c r="I134" s="254"/>
      <c r="J134" s="254"/>
      <c r="K134" s="254"/>
      <c r="L134" s="254"/>
      <c r="M134" s="254"/>
      <c r="N134" s="254"/>
      <c r="O134" s="255"/>
      <c r="P134" s="318"/>
    </row>
    <row r="135" spans="2:17">
      <c r="B135" s="47">
        <f t="shared" si="2"/>
        <v>1412</v>
      </c>
      <c r="C135" s="346" t="s">
        <v>357</v>
      </c>
      <c r="D135" s="347"/>
      <c r="E135" s="348"/>
      <c r="F135" s="349" t="s">
        <v>39</v>
      </c>
      <c r="G135" s="349">
        <v>2</v>
      </c>
      <c r="H135" s="108">
        <v>1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98">
        <v>1</v>
      </c>
      <c r="P135" s="117"/>
    </row>
    <row r="136" spans="2:17" ht="17.5" thickBot="1">
      <c r="B136" s="45">
        <f t="shared" si="2"/>
        <v>1412</v>
      </c>
      <c r="C136" s="343">
        <f>SUM(G135)</f>
        <v>2</v>
      </c>
      <c r="D136" s="344"/>
      <c r="E136" s="345"/>
      <c r="F136" s="239"/>
      <c r="G136" s="239"/>
      <c r="H136" s="95">
        <v>1</v>
      </c>
      <c r="I136" s="95">
        <v>0</v>
      </c>
      <c r="J136" s="95">
        <v>0</v>
      </c>
      <c r="K136" s="95">
        <v>0</v>
      </c>
      <c r="L136" s="95">
        <v>0</v>
      </c>
      <c r="M136" s="95">
        <v>0</v>
      </c>
      <c r="N136" s="95">
        <v>0</v>
      </c>
      <c r="O136" s="58">
        <v>1</v>
      </c>
      <c r="P136" s="125"/>
    </row>
    <row r="137" spans="2:17">
      <c r="H137" s="3"/>
      <c r="I137" s="3"/>
      <c r="J137" s="3"/>
      <c r="K137" s="3"/>
      <c r="L137" s="3"/>
      <c r="M137" s="3"/>
      <c r="N137" s="3"/>
      <c r="O137" s="3"/>
      <c r="P137"/>
    </row>
    <row r="138" spans="2:17">
      <c r="P138"/>
    </row>
    <row r="139" spans="2:17" ht="17.5" thickBot="1">
      <c r="C139" s="3" t="s">
        <v>96</v>
      </c>
      <c r="P139"/>
    </row>
    <row r="140" spans="2:17">
      <c r="C140" s="322">
        <f>SUM(G6:G136)</f>
        <v>1412</v>
      </c>
      <c r="P140"/>
      <c r="Q140"/>
    </row>
    <row r="141" spans="2:17" ht="17.5" thickBot="1">
      <c r="C141" s="323"/>
      <c r="P141"/>
      <c r="Q141"/>
    </row>
    <row r="142" spans="2:17">
      <c r="P142"/>
      <c r="Q142"/>
    </row>
    <row r="143" spans="2:17" ht="21">
      <c r="C143" s="12">
        <f>C140 * 1000 * 10</f>
        <v>14120000</v>
      </c>
      <c r="D143" s="12" t="s">
        <v>173</v>
      </c>
      <c r="P143"/>
      <c r="Q143"/>
    </row>
    <row r="144" spans="2:17" ht="21">
      <c r="C144" s="12">
        <f>C140 * 1000 * 10 / 1000000</f>
        <v>14.12</v>
      </c>
      <c r="D144" s="12" t="s">
        <v>177</v>
      </c>
      <c r="P144"/>
      <c r="Q144"/>
    </row>
    <row r="145" spans="16:17">
      <c r="P145"/>
      <c r="Q145"/>
    </row>
    <row r="146" spans="16:17">
      <c r="P146"/>
      <c r="Q146"/>
    </row>
    <row r="147" spans="16:17">
      <c r="P147"/>
      <c r="Q147"/>
    </row>
    <row r="148" spans="16:17">
      <c r="P148"/>
      <c r="Q148"/>
    </row>
    <row r="149" spans="16:17">
      <c r="P149"/>
      <c r="Q149"/>
    </row>
    <row r="150" spans="16:17">
      <c r="P150"/>
      <c r="Q150"/>
    </row>
    <row r="151" spans="16:17">
      <c r="P151"/>
      <c r="Q151"/>
    </row>
    <row r="152" spans="16:17">
      <c r="P152"/>
      <c r="Q152"/>
    </row>
    <row r="153" spans="16:17">
      <c r="P153"/>
      <c r="Q153"/>
    </row>
    <row r="154" spans="16:17">
      <c r="P154"/>
      <c r="Q154"/>
    </row>
    <row r="155" spans="16:17">
      <c r="P155"/>
      <c r="Q155"/>
    </row>
    <row r="156" spans="16:17">
      <c r="P156"/>
      <c r="Q156"/>
    </row>
    <row r="157" spans="16:17">
      <c r="P157"/>
      <c r="Q157"/>
    </row>
    <row r="158" spans="16:17">
      <c r="P158"/>
      <c r="Q158"/>
    </row>
    <row r="159" spans="16:17">
      <c r="P159"/>
      <c r="Q159"/>
    </row>
    <row r="160" spans="16:17">
      <c r="P160"/>
      <c r="Q160"/>
    </row>
    <row r="161" spans="2:17">
      <c r="P161"/>
      <c r="Q161"/>
    </row>
    <row r="162" spans="2:17">
      <c r="P162"/>
      <c r="Q162"/>
    </row>
    <row r="163" spans="2:17">
      <c r="P163"/>
      <c r="Q163"/>
    </row>
    <row r="164" spans="2:17">
      <c r="P164"/>
      <c r="Q164"/>
    </row>
    <row r="165" spans="2:17">
      <c r="P165"/>
      <c r="Q165"/>
    </row>
    <row r="166" spans="2:17">
      <c r="P166"/>
      <c r="Q166"/>
    </row>
    <row r="167" spans="2:17">
      <c r="P167"/>
      <c r="Q167"/>
    </row>
    <row r="168" spans="2:17">
      <c r="P168"/>
      <c r="Q168"/>
    </row>
    <row r="169" spans="2:17">
      <c r="B169" s="3"/>
      <c r="P169"/>
    </row>
    <row r="170" spans="2:17">
      <c r="P170"/>
    </row>
    <row r="171" spans="2:17">
      <c r="P171"/>
    </row>
    <row r="172" spans="2:17">
      <c r="P172"/>
    </row>
    <row r="173" spans="2:17">
      <c r="P173"/>
    </row>
    <row r="174" spans="2:17">
      <c r="P174"/>
    </row>
    <row r="175" spans="2:17">
      <c r="P175"/>
    </row>
    <row r="176" spans="2:17">
      <c r="P176"/>
    </row>
    <row r="177" spans="16:16">
      <c r="P177"/>
    </row>
    <row r="178" spans="16:16">
      <c r="P178"/>
    </row>
    <row r="179" spans="16:16">
      <c r="P179"/>
    </row>
    <row r="180" spans="16:16">
      <c r="P180"/>
    </row>
    <row r="181" spans="16:16">
      <c r="P181"/>
    </row>
    <row r="182" spans="16:16">
      <c r="P182"/>
    </row>
    <row r="183" spans="16:16">
      <c r="P183"/>
    </row>
    <row r="184" spans="16:16">
      <c r="P184"/>
    </row>
    <row r="185" spans="16:16">
      <c r="P185"/>
    </row>
    <row r="186" spans="16:16">
      <c r="P186"/>
    </row>
  </sheetData>
  <mergeCells count="214">
    <mergeCell ref="J17:K17"/>
    <mergeCell ref="L17:O17"/>
    <mergeCell ref="H20:O20"/>
    <mergeCell ref="D21:E21"/>
    <mergeCell ref="H21:O21"/>
    <mergeCell ref="D38:E39"/>
    <mergeCell ref="F38:F39"/>
    <mergeCell ref="G38:G39"/>
    <mergeCell ref="H26:O26"/>
    <mergeCell ref="I27:O27"/>
    <mergeCell ref="L33:O33"/>
    <mergeCell ref="D22:E36"/>
    <mergeCell ref="J22:O22"/>
    <mergeCell ref="I23:O23"/>
    <mergeCell ref="H24:O24"/>
    <mergeCell ref="I25:O25"/>
    <mergeCell ref="H37:O37"/>
    <mergeCell ref="H28:O28"/>
    <mergeCell ref="H33:K33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G45:G46"/>
    <mergeCell ref="D47:E48"/>
    <mergeCell ref="F47:F48"/>
    <mergeCell ref="G47:G48"/>
    <mergeCell ref="H60:O60"/>
    <mergeCell ref="D70:E70"/>
    <mergeCell ref="H70:O70"/>
    <mergeCell ref="D75:E75"/>
    <mergeCell ref="D76:E76"/>
    <mergeCell ref="L49:O49"/>
    <mergeCell ref="D51:E52"/>
    <mergeCell ref="F51:F52"/>
    <mergeCell ref="G51:G52"/>
    <mergeCell ref="D53:E53"/>
    <mergeCell ref="H53:O53"/>
    <mergeCell ref="D54:E54"/>
    <mergeCell ref="H61:O61"/>
    <mergeCell ref="H62:O62"/>
    <mergeCell ref="H56:O56"/>
    <mergeCell ref="H57:O57"/>
    <mergeCell ref="H58:O58"/>
    <mergeCell ref="H59:O59"/>
    <mergeCell ref="C132:E132"/>
    <mergeCell ref="D97:D130"/>
    <mergeCell ref="H114:O114"/>
    <mergeCell ref="H115:O115"/>
    <mergeCell ref="H116:O116"/>
    <mergeCell ref="H120:O120"/>
    <mergeCell ref="H121:O121"/>
    <mergeCell ref="G95:G96"/>
    <mergeCell ref="H95:O96"/>
    <mergeCell ref="D96:E96"/>
    <mergeCell ref="H112:O112"/>
    <mergeCell ref="H113:O113"/>
    <mergeCell ref="H132:O132"/>
    <mergeCell ref="H131:O131"/>
    <mergeCell ref="H100:O100"/>
    <mergeCell ref="H104:O104"/>
    <mergeCell ref="R52:V52"/>
    <mergeCell ref="R66:V66"/>
    <mergeCell ref="R83:V83"/>
    <mergeCell ref="R100:V100"/>
    <mergeCell ref="R104:V104"/>
    <mergeCell ref="C97:C130"/>
    <mergeCell ref="H129:O129"/>
    <mergeCell ref="H130:O130"/>
    <mergeCell ref="H108:O108"/>
    <mergeCell ref="H122:O122"/>
    <mergeCell ref="H123:O123"/>
    <mergeCell ref="H124:O124"/>
    <mergeCell ref="H128:O128"/>
    <mergeCell ref="P84:P85"/>
    <mergeCell ref="P86:P87"/>
    <mergeCell ref="P88:P89"/>
    <mergeCell ref="D81:E81"/>
    <mergeCell ref="D83:E83"/>
    <mergeCell ref="H83:O83"/>
    <mergeCell ref="D88:E89"/>
    <mergeCell ref="H93:O94"/>
    <mergeCell ref="D94:E94"/>
    <mergeCell ref="C71:C89"/>
    <mergeCell ref="D77:E77"/>
    <mergeCell ref="H16:O16"/>
    <mergeCell ref="H41:O41"/>
    <mergeCell ref="H34:O34"/>
    <mergeCell ref="H35:O35"/>
    <mergeCell ref="L36:O36"/>
    <mergeCell ref="I81:O81"/>
    <mergeCell ref="D92:E92"/>
    <mergeCell ref="D93:E93"/>
    <mergeCell ref="F93:F94"/>
    <mergeCell ref="H40:O40"/>
    <mergeCell ref="H44:O44"/>
    <mergeCell ref="F45:F46"/>
    <mergeCell ref="H82:O82"/>
    <mergeCell ref="H91:O92"/>
    <mergeCell ref="L39:M39"/>
    <mergeCell ref="M19:N19"/>
    <mergeCell ref="H76:O76"/>
    <mergeCell ref="H77:O77"/>
    <mergeCell ref="H80:O80"/>
    <mergeCell ref="G86:G87"/>
    <mergeCell ref="D78:E78"/>
    <mergeCell ref="D79:E79"/>
    <mergeCell ref="I79:O79"/>
    <mergeCell ref="D80:E80"/>
    <mergeCell ref="C12:E12"/>
    <mergeCell ref="F12:F13"/>
    <mergeCell ref="G12:G13"/>
    <mergeCell ref="C13:E13"/>
    <mergeCell ref="D16:E16"/>
    <mergeCell ref="C41:C69"/>
    <mergeCell ref="D41:E41"/>
    <mergeCell ref="D42:E43"/>
    <mergeCell ref="F42:F43"/>
    <mergeCell ref="G42:G43"/>
    <mergeCell ref="D44:E44"/>
    <mergeCell ref="D37:E37"/>
    <mergeCell ref="D62:E62"/>
    <mergeCell ref="D57:E57"/>
    <mergeCell ref="D58:E58"/>
    <mergeCell ref="D59:E59"/>
    <mergeCell ref="D60:E60"/>
    <mergeCell ref="D45:E46"/>
    <mergeCell ref="C14:E14"/>
    <mergeCell ref="F14:F15"/>
    <mergeCell ref="G14:G15"/>
    <mergeCell ref="C15:E15"/>
    <mergeCell ref="G49:G50"/>
    <mergeCell ref="D40:E40"/>
    <mergeCell ref="C140:C141"/>
    <mergeCell ref="C135:E135"/>
    <mergeCell ref="F135:F136"/>
    <mergeCell ref="G135:G136"/>
    <mergeCell ref="C136:E136"/>
    <mergeCell ref="G93:G94"/>
    <mergeCell ref="D71:E71"/>
    <mergeCell ref="D72:E72"/>
    <mergeCell ref="D73:E73"/>
    <mergeCell ref="D74:E74"/>
    <mergeCell ref="D82:E82"/>
    <mergeCell ref="C133:E133"/>
    <mergeCell ref="F133:F134"/>
    <mergeCell ref="G133:G134"/>
    <mergeCell ref="C134:E134"/>
    <mergeCell ref="D95:E95"/>
    <mergeCell ref="F95:F96"/>
    <mergeCell ref="F88:F89"/>
    <mergeCell ref="G88:G89"/>
    <mergeCell ref="D84:E85"/>
    <mergeCell ref="F84:F85"/>
    <mergeCell ref="G84:G85"/>
    <mergeCell ref="D86:E87"/>
    <mergeCell ref="F86:F87"/>
    <mergeCell ref="H133:O134"/>
    <mergeCell ref="D90:E90"/>
    <mergeCell ref="P133:P134"/>
    <mergeCell ref="D65:E65"/>
    <mergeCell ref="H65:O65"/>
    <mergeCell ref="D66:E66"/>
    <mergeCell ref="H66:O66"/>
    <mergeCell ref="D67:E67"/>
    <mergeCell ref="H67:O67"/>
    <mergeCell ref="D68:E68"/>
    <mergeCell ref="H68:O68"/>
    <mergeCell ref="D69:E69"/>
    <mergeCell ref="H69:O69"/>
    <mergeCell ref="H90:O90"/>
    <mergeCell ref="H105:O105"/>
    <mergeCell ref="H106:O106"/>
    <mergeCell ref="H107:O107"/>
    <mergeCell ref="C131:D131"/>
    <mergeCell ref="H98:O98"/>
    <mergeCell ref="C91:C95"/>
    <mergeCell ref="D91:E91"/>
    <mergeCell ref="F91:F92"/>
    <mergeCell ref="G91:G92"/>
    <mergeCell ref="H99:O99"/>
    <mergeCell ref="B4:B5"/>
    <mergeCell ref="P4:P5"/>
    <mergeCell ref="P10:P11"/>
    <mergeCell ref="P12:P13"/>
    <mergeCell ref="P91:P92"/>
    <mergeCell ref="P93:P94"/>
    <mergeCell ref="P95:P96"/>
    <mergeCell ref="D61:E61"/>
    <mergeCell ref="D63:E63"/>
    <mergeCell ref="H63:O63"/>
    <mergeCell ref="D64:E64"/>
    <mergeCell ref="H64:O64"/>
    <mergeCell ref="D56:E56"/>
    <mergeCell ref="I29:O29"/>
    <mergeCell ref="H30:O30"/>
    <mergeCell ref="I31:O31"/>
    <mergeCell ref="H32:O32"/>
    <mergeCell ref="H54:O54"/>
    <mergeCell ref="D55:E55"/>
    <mergeCell ref="H55:O55"/>
    <mergeCell ref="D49:E50"/>
    <mergeCell ref="F49:F50"/>
    <mergeCell ref="D17:E20"/>
    <mergeCell ref="C16:C39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B2:E7"/>
  <sheetViews>
    <sheetView workbookViewId="0">
      <selection activeCell="C10" sqref="C10"/>
    </sheetView>
  </sheetViews>
  <sheetFormatPr defaultRowHeight="17"/>
  <cols>
    <col min="2" max="2" width="12" customWidth="1"/>
    <col min="3" max="3" width="19.5" bestFit="1" customWidth="1"/>
    <col min="4" max="4" width="15" bestFit="1" customWidth="1"/>
    <col min="5" max="5" width="26" customWidth="1"/>
  </cols>
  <sheetData>
    <row r="2" spans="2:5">
      <c r="B2" s="496" t="s">
        <v>795</v>
      </c>
      <c r="C2" s="496"/>
      <c r="D2" s="496"/>
      <c r="E2" s="496"/>
    </row>
    <row r="3" spans="2:5">
      <c r="B3" s="82" t="s">
        <v>797</v>
      </c>
      <c r="C3" s="82" t="s">
        <v>796</v>
      </c>
      <c r="D3" s="82" t="s">
        <v>792</v>
      </c>
      <c r="E3" s="82" t="s">
        <v>794</v>
      </c>
    </row>
    <row r="4" spans="2:5">
      <c r="B4" s="2" t="s">
        <v>789</v>
      </c>
      <c r="C4" s="2" t="s">
        <v>807</v>
      </c>
      <c r="D4" s="2" t="s">
        <v>793</v>
      </c>
      <c r="E4" s="2" t="s">
        <v>799</v>
      </c>
    </row>
    <row r="5" spans="2:5">
      <c r="B5" s="2" t="s">
        <v>790</v>
      </c>
      <c r="C5" s="2" t="s">
        <v>808</v>
      </c>
      <c r="D5" s="2" t="s">
        <v>791</v>
      </c>
      <c r="E5" s="2" t="s">
        <v>798</v>
      </c>
    </row>
    <row r="7" spans="2:5">
      <c r="B7" t="s">
        <v>806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B1:V178"/>
  <sheetViews>
    <sheetView topLeftCell="A12" zoomScale="70" zoomScaleNormal="70" workbookViewId="0">
      <selection activeCell="R37" sqref="R37:V37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783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1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25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42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5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56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5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8">
        <f t="shared" si="0"/>
        <v>52</v>
      </c>
      <c r="C41" s="413" t="s">
        <v>463</v>
      </c>
      <c r="D41" s="480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54</v>
      </c>
      <c r="C42" s="414"/>
      <c r="D42" s="465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466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57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126" t="s">
        <v>608</v>
      </c>
      <c r="R44" s="3"/>
      <c r="S44" s="3"/>
      <c r="U44" s="3"/>
    </row>
    <row r="45" spans="2:22">
      <c r="B45" s="33">
        <f t="shared" si="0"/>
        <v>58</v>
      </c>
      <c r="C45" s="414"/>
      <c r="D45" s="465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466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465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466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465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466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465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>
      <c r="B52" s="34">
        <f t="shared" si="0"/>
        <v>64</v>
      </c>
      <c r="C52" s="414"/>
      <c r="D52" s="466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47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47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47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47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47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70</v>
      </c>
      <c r="C58" s="414"/>
      <c r="D58" s="230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47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47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30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57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30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88</v>
      </c>
      <c r="C64" s="414"/>
      <c r="D64" s="230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3">
        <f t="shared" si="0"/>
        <v>90</v>
      </c>
      <c r="C65" s="414"/>
      <c r="D65" s="230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126"/>
      <c r="R65" s="3"/>
      <c r="S65" s="3"/>
      <c r="U65" s="3"/>
    </row>
    <row r="66" spans="2:22">
      <c r="B66" s="33">
        <f t="shared" si="0"/>
        <v>92</v>
      </c>
      <c r="C66" s="414"/>
      <c r="D66" s="230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126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30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30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30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68</v>
      </c>
      <c r="I70" s="430"/>
      <c r="J70" s="430"/>
      <c r="K70" s="430"/>
      <c r="L70" s="430"/>
      <c r="M70" s="430"/>
      <c r="N70" s="430"/>
      <c r="O70" s="43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ref="B71" si="1">B70+G71</f>
        <v>108</v>
      </c>
      <c r="C71" s="467" t="s">
        <v>712</v>
      </c>
      <c r="D71" s="397" t="s">
        <v>167</v>
      </c>
      <c r="E71" s="436"/>
      <c r="F71" s="137" t="s">
        <v>37</v>
      </c>
      <c r="G71" s="137">
        <v>4</v>
      </c>
      <c r="H71" s="436" t="s">
        <v>168</v>
      </c>
      <c r="I71" s="436"/>
      <c r="J71" s="436"/>
      <c r="K71" s="436"/>
      <c r="L71" s="436"/>
      <c r="M71" s="436"/>
      <c r="N71" s="436"/>
      <c r="O71" s="437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ref="B72:B118" si="2">B71+G72</f>
        <v>109</v>
      </c>
      <c r="C72" s="468"/>
      <c r="D72" s="225" t="s">
        <v>186</v>
      </c>
      <c r="E72" s="226"/>
      <c r="F72" s="102" t="s">
        <v>37</v>
      </c>
      <c r="G72" s="102">
        <v>1</v>
      </c>
      <c r="H72" s="226" t="s">
        <v>169</v>
      </c>
      <c r="I72" s="226"/>
      <c r="J72" s="226"/>
      <c r="K72" s="226"/>
      <c r="L72" s="226"/>
      <c r="M72" s="226"/>
      <c r="N72" s="226"/>
      <c r="O72" s="271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33">
        <f t="shared" si="2"/>
        <v>110</v>
      </c>
      <c r="C73" s="468"/>
      <c r="D73" s="225" t="s">
        <v>665</v>
      </c>
      <c r="E73" s="226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2"/>
        <v>111</v>
      </c>
      <c r="C74" s="468"/>
      <c r="D74" s="230" t="s">
        <v>652</v>
      </c>
      <c r="E74" s="225"/>
      <c r="F74" s="102" t="s">
        <v>37</v>
      </c>
      <c r="G74" s="102">
        <v>1</v>
      </c>
      <c r="H74" s="227" t="s">
        <v>696</v>
      </c>
      <c r="I74" s="228"/>
      <c r="J74" s="228"/>
      <c r="K74" s="228"/>
      <c r="L74" s="228"/>
      <c r="M74" s="228"/>
      <c r="N74" s="228"/>
      <c r="O74" s="229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si="2"/>
        <v>112</v>
      </c>
      <c r="C75" s="468"/>
      <c r="D75" s="470" t="s">
        <v>653</v>
      </c>
      <c r="E75" s="270"/>
      <c r="F75" s="102" t="s">
        <v>37</v>
      </c>
      <c r="G75" s="102">
        <v>1</v>
      </c>
      <c r="H75" s="227" t="s">
        <v>695</v>
      </c>
      <c r="I75" s="228"/>
      <c r="J75" s="228"/>
      <c r="K75" s="228"/>
      <c r="L75" s="228"/>
      <c r="M75" s="228"/>
      <c r="N75" s="228"/>
      <c r="O75" s="229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2"/>
        <v>113</v>
      </c>
      <c r="C76" s="468"/>
      <c r="D76" s="230" t="s">
        <v>669</v>
      </c>
      <c r="E76" s="225"/>
      <c r="F76" s="102" t="s">
        <v>37</v>
      </c>
      <c r="G76" s="102">
        <v>1</v>
      </c>
      <c r="H76" s="227" t="s">
        <v>694</v>
      </c>
      <c r="I76" s="228"/>
      <c r="J76" s="228"/>
      <c r="K76" s="228"/>
      <c r="L76" s="228"/>
      <c r="M76" s="228"/>
      <c r="N76" s="228"/>
      <c r="O76" s="229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2"/>
        <v>114</v>
      </c>
      <c r="C77" s="468"/>
      <c r="D77" s="230" t="s">
        <v>670</v>
      </c>
      <c r="E77" s="225"/>
      <c r="F77" s="102" t="s">
        <v>37</v>
      </c>
      <c r="G77" s="102">
        <v>1</v>
      </c>
      <c r="H77" s="227" t="s">
        <v>681</v>
      </c>
      <c r="I77" s="228"/>
      <c r="J77" s="228"/>
      <c r="K77" s="228"/>
      <c r="L77" s="228"/>
      <c r="M77" s="228"/>
      <c r="N77" s="228"/>
      <c r="O77" s="229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2"/>
        <v>115</v>
      </c>
      <c r="C78" s="468"/>
      <c r="D78" s="230" t="s">
        <v>671</v>
      </c>
      <c r="E78" s="225"/>
      <c r="F78" s="102" t="s">
        <v>37</v>
      </c>
      <c r="G78" s="102">
        <v>1</v>
      </c>
      <c r="H78" s="227" t="s">
        <v>682</v>
      </c>
      <c r="I78" s="228"/>
      <c r="J78" s="228"/>
      <c r="K78" s="228"/>
      <c r="L78" s="228"/>
      <c r="M78" s="228"/>
      <c r="N78" s="228"/>
      <c r="O78" s="229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>
      <c r="B79" s="33">
        <f t="shared" si="2"/>
        <v>116</v>
      </c>
      <c r="C79" s="468"/>
      <c r="D79" s="230" t="s">
        <v>683</v>
      </c>
      <c r="E79" s="225"/>
      <c r="F79" s="102" t="s">
        <v>37</v>
      </c>
      <c r="G79" s="102">
        <v>1</v>
      </c>
      <c r="H79" s="102" t="s">
        <v>684</v>
      </c>
      <c r="I79" s="227" t="s">
        <v>686</v>
      </c>
      <c r="J79" s="228"/>
      <c r="K79" s="228"/>
      <c r="L79" s="228"/>
      <c r="M79" s="228"/>
      <c r="N79" s="228"/>
      <c r="O79" s="229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2"/>
        <v>117</v>
      </c>
      <c r="C80" s="468"/>
      <c r="D80" s="230" t="s">
        <v>689</v>
      </c>
      <c r="E80" s="225"/>
      <c r="F80" s="102" t="s">
        <v>37</v>
      </c>
      <c r="G80" s="102">
        <v>1</v>
      </c>
      <c r="H80" s="102" t="s">
        <v>687</v>
      </c>
      <c r="I80" s="228" t="s">
        <v>688</v>
      </c>
      <c r="J80" s="228"/>
      <c r="K80" s="228"/>
      <c r="L80" s="228"/>
      <c r="M80" s="228"/>
      <c r="N80" s="228"/>
      <c r="O80" s="229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2"/>
        <v>118</v>
      </c>
      <c r="C81" s="468"/>
      <c r="D81" s="230" t="s">
        <v>690</v>
      </c>
      <c r="E81" s="225"/>
      <c r="F81" s="102" t="s">
        <v>37</v>
      </c>
      <c r="G81" s="102">
        <v>1</v>
      </c>
      <c r="H81" s="102" t="s">
        <v>692</v>
      </c>
      <c r="I81" s="228" t="s">
        <v>693</v>
      </c>
      <c r="J81" s="228"/>
      <c r="K81" s="228"/>
      <c r="L81" s="228"/>
      <c r="M81" s="228"/>
      <c r="N81" s="228"/>
      <c r="O81" s="229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2"/>
        <v>119</v>
      </c>
      <c r="C82" s="468"/>
      <c r="D82" s="230" t="s">
        <v>739</v>
      </c>
      <c r="E82" s="225"/>
      <c r="F82" s="102" t="s">
        <v>37</v>
      </c>
      <c r="G82" s="102">
        <v>1</v>
      </c>
      <c r="H82" s="102" t="s">
        <v>741</v>
      </c>
      <c r="I82" s="228" t="s">
        <v>743</v>
      </c>
      <c r="J82" s="228"/>
      <c r="K82" s="228"/>
      <c r="L82" s="228"/>
      <c r="M82" s="228"/>
      <c r="N82" s="228"/>
      <c r="O82" s="229"/>
      <c r="P82" s="65"/>
      <c r="R82" s="3"/>
      <c r="S82" s="3"/>
      <c r="U82" s="3"/>
    </row>
    <row r="83" spans="2:22">
      <c r="B83" s="34">
        <f t="shared" si="2"/>
        <v>120</v>
      </c>
      <c r="C83" s="468"/>
      <c r="D83" s="230" t="s">
        <v>740</v>
      </c>
      <c r="E83" s="225"/>
      <c r="F83" s="102" t="s">
        <v>37</v>
      </c>
      <c r="G83" s="102">
        <v>1</v>
      </c>
      <c r="H83" s="102" t="s">
        <v>742</v>
      </c>
      <c r="I83" s="228" t="s">
        <v>744</v>
      </c>
      <c r="J83" s="228"/>
      <c r="K83" s="228"/>
      <c r="L83" s="228"/>
      <c r="M83" s="228"/>
      <c r="N83" s="228"/>
      <c r="O83" s="229"/>
      <c r="P83" s="129"/>
      <c r="R83" s="321" t="s">
        <v>485</v>
      </c>
      <c r="S83" s="321"/>
      <c r="T83" s="321"/>
      <c r="U83" s="321"/>
      <c r="V83" s="321"/>
    </row>
    <row r="84" spans="2:22">
      <c r="B84" s="33">
        <f t="shared" si="2"/>
        <v>122</v>
      </c>
      <c r="C84" s="468"/>
      <c r="D84" s="357" t="s">
        <v>563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2"/>
        <v>122</v>
      </c>
      <c r="C85" s="468"/>
      <c r="D85" s="4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408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>
      <c r="B86" s="33">
        <f t="shared" si="2"/>
        <v>124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>
      <c r="B87" s="33">
        <f t="shared" si="2"/>
        <v>124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>
      <c r="B88" s="33">
        <f t="shared" si="2"/>
        <v>126</v>
      </c>
      <c r="C88" s="468"/>
      <c r="D88" s="439" t="s">
        <v>725</v>
      </c>
      <c r="E88" s="497"/>
      <c r="F88" s="404" t="s">
        <v>37</v>
      </c>
      <c r="G88" s="404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4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>
      <c r="B89" s="33">
        <f t="shared" si="2"/>
        <v>126</v>
      </c>
      <c r="C89" s="468"/>
      <c r="D89" s="498"/>
      <c r="E89" s="499"/>
      <c r="F89" s="401"/>
      <c r="G89" s="401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>
      <c r="B90" s="34">
        <f t="shared" si="2"/>
        <v>128</v>
      </c>
      <c r="C90" s="468"/>
      <c r="D90" s="270" t="s">
        <v>631</v>
      </c>
      <c r="E90" s="211"/>
      <c r="F90" s="92" t="s">
        <v>37</v>
      </c>
      <c r="G90" s="92">
        <v>2</v>
      </c>
      <c r="H90" s="211" t="s">
        <v>699</v>
      </c>
      <c r="I90" s="211"/>
      <c r="J90" s="211"/>
      <c r="K90" s="211"/>
      <c r="L90" s="211"/>
      <c r="M90" s="211"/>
      <c r="N90" s="211"/>
      <c r="O90" s="212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33">
        <f t="shared" si="2"/>
        <v>130</v>
      </c>
      <c r="C91" s="468"/>
      <c r="D91" s="270" t="s">
        <v>632</v>
      </c>
      <c r="E91" s="211"/>
      <c r="F91" s="92" t="s">
        <v>37</v>
      </c>
      <c r="G91" s="92">
        <v>2</v>
      </c>
      <c r="H91" s="211" t="s">
        <v>700</v>
      </c>
      <c r="I91" s="211"/>
      <c r="J91" s="211"/>
      <c r="K91" s="211"/>
      <c r="L91" s="211"/>
      <c r="M91" s="211"/>
      <c r="N91" s="211"/>
      <c r="O91" s="212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3">
        <f t="shared" si="2"/>
        <v>132</v>
      </c>
      <c r="C92" s="468"/>
      <c r="D92" s="270" t="s">
        <v>707</v>
      </c>
      <c r="E92" s="211"/>
      <c r="F92" s="92" t="s">
        <v>37</v>
      </c>
      <c r="G92" s="92">
        <v>2</v>
      </c>
      <c r="H92" s="211" t="s">
        <v>701</v>
      </c>
      <c r="I92" s="211"/>
      <c r="J92" s="211"/>
      <c r="K92" s="211"/>
      <c r="L92" s="211"/>
      <c r="M92" s="211"/>
      <c r="N92" s="211"/>
      <c r="O92" s="212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3">
        <f t="shared" si="2"/>
        <v>134</v>
      </c>
      <c r="C93" s="468"/>
      <c r="D93" s="270" t="s">
        <v>708</v>
      </c>
      <c r="E93" s="211"/>
      <c r="F93" s="92" t="s">
        <v>37</v>
      </c>
      <c r="G93" s="92">
        <v>2</v>
      </c>
      <c r="H93" s="211" t="s">
        <v>702</v>
      </c>
      <c r="I93" s="211"/>
      <c r="J93" s="211"/>
      <c r="K93" s="211"/>
      <c r="L93" s="211"/>
      <c r="M93" s="211"/>
      <c r="N93" s="211"/>
      <c r="O93" s="212"/>
      <c r="P93" s="65" t="s">
        <v>608</v>
      </c>
      <c r="R93" s="2"/>
      <c r="S93" s="2"/>
      <c r="T93" s="1"/>
      <c r="U93" s="2"/>
      <c r="V93" s="1"/>
    </row>
    <row r="94" spans="2:22">
      <c r="B94" s="34">
        <f t="shared" si="2"/>
        <v>136</v>
      </c>
      <c r="C94" s="468"/>
      <c r="D94" s="270" t="s">
        <v>703</v>
      </c>
      <c r="E94" s="211"/>
      <c r="F94" s="92" t="s">
        <v>37</v>
      </c>
      <c r="G94" s="92">
        <v>2</v>
      </c>
      <c r="H94" s="211" t="s">
        <v>709</v>
      </c>
      <c r="I94" s="211"/>
      <c r="J94" s="211"/>
      <c r="K94" s="211"/>
      <c r="L94" s="211"/>
      <c r="M94" s="211"/>
      <c r="N94" s="211"/>
      <c r="O94" s="212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>
      <c r="B95" s="33">
        <f t="shared" si="2"/>
        <v>138</v>
      </c>
      <c r="C95" s="468"/>
      <c r="D95" s="270" t="s">
        <v>704</v>
      </c>
      <c r="E95" s="211"/>
      <c r="F95" s="92" t="s">
        <v>37</v>
      </c>
      <c r="G95" s="92">
        <v>2</v>
      </c>
      <c r="H95" s="211" t="s">
        <v>710</v>
      </c>
      <c r="I95" s="211"/>
      <c r="J95" s="211"/>
      <c r="K95" s="211"/>
      <c r="L95" s="211"/>
      <c r="M95" s="211"/>
      <c r="N95" s="211"/>
      <c r="O95" s="212"/>
      <c r="P95" s="65" t="s">
        <v>608</v>
      </c>
      <c r="R95" s="2"/>
      <c r="S95" s="2"/>
      <c r="T95" s="1"/>
      <c r="U95" s="2"/>
      <c r="V95" s="1"/>
    </row>
    <row r="96" spans="2:22">
      <c r="B96" s="33">
        <f t="shared" si="2"/>
        <v>139</v>
      </c>
      <c r="C96" s="469"/>
      <c r="D96" s="470" t="s">
        <v>713</v>
      </c>
      <c r="E96" s="270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>
      <c r="B97" s="36">
        <f>B96+G97</f>
        <v>144</v>
      </c>
      <c r="C97" s="68">
        <f>SUM(G71:G97)</f>
        <v>40</v>
      </c>
      <c r="D97" s="443" t="s">
        <v>68</v>
      </c>
      <c r="E97" s="239"/>
      <c r="F97" s="69" t="s">
        <v>37</v>
      </c>
      <c r="G97" s="69">
        <v>5</v>
      </c>
      <c r="H97" s="392" t="s">
        <v>68</v>
      </c>
      <c r="I97" s="392"/>
      <c r="J97" s="392"/>
      <c r="K97" s="392"/>
      <c r="L97" s="392"/>
      <c r="M97" s="392"/>
      <c r="N97" s="392"/>
      <c r="O97" s="393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>
      <c r="B98" s="47">
        <f t="shared" si="2"/>
        <v>292</v>
      </c>
      <c r="C98" s="268" t="s">
        <v>175</v>
      </c>
      <c r="D98" s="251" t="s">
        <v>176</v>
      </c>
      <c r="E98" s="395"/>
      <c r="F98" s="445" t="s">
        <v>38</v>
      </c>
      <c r="G98" s="445">
        <f>37 * 4</f>
        <v>148</v>
      </c>
      <c r="H98" s="389" t="s">
        <v>219</v>
      </c>
      <c r="I98" s="390"/>
      <c r="J98" s="390"/>
      <c r="K98" s="390"/>
      <c r="L98" s="390"/>
      <c r="M98" s="390"/>
      <c r="N98" s="390"/>
      <c r="O98" s="391"/>
      <c r="P98" s="268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>
      <c r="B99" s="33">
        <f t="shared" si="2"/>
        <v>292</v>
      </c>
      <c r="C99" s="269"/>
      <c r="D99" s="444"/>
      <c r="E99" s="214"/>
      <c r="F99" s="446"/>
      <c r="G99" s="446"/>
      <c r="H99" s="227" t="s">
        <v>220</v>
      </c>
      <c r="I99" s="228"/>
      <c r="J99" s="228"/>
      <c r="K99" s="228"/>
      <c r="L99" s="228"/>
      <c r="M99" s="228"/>
      <c r="N99" s="228"/>
      <c r="O99" s="229"/>
      <c r="P99" s="269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>
      <c r="B100" s="33">
        <f t="shared" si="2"/>
        <v>292</v>
      </c>
      <c r="C100" s="269"/>
      <c r="D100" s="444"/>
      <c r="E100" s="214"/>
      <c r="F100" s="446"/>
      <c r="G100" s="446"/>
      <c r="H100" s="227" t="s">
        <v>221</v>
      </c>
      <c r="I100" s="228"/>
      <c r="J100" s="228"/>
      <c r="K100" s="228"/>
      <c r="L100" s="228"/>
      <c r="M100" s="228"/>
      <c r="N100" s="228"/>
      <c r="O100" s="229"/>
      <c r="P100" s="269"/>
      <c r="R100" s="2"/>
      <c r="S100" s="2"/>
      <c r="T100" s="1"/>
      <c r="U100" s="2"/>
      <c r="V100" s="2"/>
    </row>
    <row r="101" spans="2:22">
      <c r="B101" s="33">
        <f t="shared" si="2"/>
        <v>292</v>
      </c>
      <c r="C101" s="269"/>
      <c r="D101" s="444"/>
      <c r="E101" s="214"/>
      <c r="F101" s="446"/>
      <c r="G101" s="446"/>
      <c r="H101" s="227" t="s">
        <v>576</v>
      </c>
      <c r="I101" s="228"/>
      <c r="J101" s="228"/>
      <c r="K101" s="228"/>
      <c r="L101" s="228"/>
      <c r="M101" s="228"/>
      <c r="N101" s="228"/>
      <c r="O101" s="229"/>
      <c r="P101" s="269"/>
      <c r="R101" s="2"/>
      <c r="S101" s="2"/>
      <c r="T101" s="1"/>
      <c r="U101" s="2"/>
      <c r="V101" s="2"/>
    </row>
    <row r="102" spans="2:22">
      <c r="B102" s="33">
        <f t="shared" si="2"/>
        <v>292</v>
      </c>
      <c r="C102" s="269"/>
      <c r="D102" s="444"/>
      <c r="E102" s="214"/>
      <c r="F102" s="446"/>
      <c r="G102" s="446"/>
      <c r="H102" s="337" t="s">
        <v>222</v>
      </c>
      <c r="I102" s="338"/>
      <c r="J102" s="338"/>
      <c r="K102" s="338"/>
      <c r="L102" s="338"/>
      <c r="M102" s="338"/>
      <c r="N102" s="338"/>
      <c r="O102" s="339"/>
      <c r="P102" s="269"/>
      <c r="R102" s="2" t="s">
        <v>390</v>
      </c>
      <c r="S102" s="2">
        <v>1</v>
      </c>
      <c r="T102" s="1" t="s">
        <v>63</v>
      </c>
      <c r="U102" s="2"/>
      <c r="V102" s="2"/>
    </row>
    <row r="103" spans="2:22">
      <c r="B103" s="33">
        <f t="shared" si="2"/>
        <v>292</v>
      </c>
      <c r="C103" s="269"/>
      <c r="D103" s="444"/>
      <c r="E103" s="214"/>
      <c r="F103" s="446"/>
      <c r="G103" s="446"/>
      <c r="H103" s="227" t="s">
        <v>223</v>
      </c>
      <c r="I103" s="228"/>
      <c r="J103" s="228"/>
      <c r="K103" s="228"/>
      <c r="L103" s="228"/>
      <c r="M103" s="228"/>
      <c r="N103" s="228"/>
      <c r="O103" s="229"/>
      <c r="P103" s="269"/>
      <c r="R103" s="3"/>
      <c r="S103" s="3"/>
      <c r="U103" s="3"/>
    </row>
    <row r="104" spans="2:22">
      <c r="B104" s="33">
        <f t="shared" si="2"/>
        <v>292</v>
      </c>
      <c r="C104" s="269"/>
      <c r="D104" s="444"/>
      <c r="E104" s="214"/>
      <c r="F104" s="446"/>
      <c r="G104" s="446"/>
      <c r="H104" s="227" t="s">
        <v>224</v>
      </c>
      <c r="I104" s="228"/>
      <c r="J104" s="228"/>
      <c r="K104" s="228"/>
      <c r="L104" s="228"/>
      <c r="M104" s="228"/>
      <c r="N104" s="228"/>
      <c r="O104" s="229"/>
      <c r="P104" s="269"/>
      <c r="R104" s="321" t="s">
        <v>495</v>
      </c>
      <c r="S104" s="321"/>
      <c r="T104" s="321"/>
      <c r="U104" s="321"/>
      <c r="V104" s="321"/>
    </row>
    <row r="105" spans="2:22">
      <c r="B105" s="33">
        <f t="shared" si="2"/>
        <v>292</v>
      </c>
      <c r="C105" s="269"/>
      <c r="D105" s="444"/>
      <c r="E105" s="214"/>
      <c r="F105" s="446"/>
      <c r="G105" s="446"/>
      <c r="H105" s="227" t="s">
        <v>577</v>
      </c>
      <c r="I105" s="228"/>
      <c r="J105" s="228"/>
      <c r="K105" s="228"/>
      <c r="L105" s="228"/>
      <c r="M105" s="228"/>
      <c r="N105" s="228"/>
      <c r="O105" s="229"/>
      <c r="P105" s="269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>
      <c r="B106" s="33">
        <f t="shared" si="2"/>
        <v>292</v>
      </c>
      <c r="C106" s="269"/>
      <c r="D106" s="444"/>
      <c r="E106" s="214"/>
      <c r="F106" s="446"/>
      <c r="G106" s="446"/>
      <c r="H106" s="453" t="s">
        <v>579</v>
      </c>
      <c r="I106" s="454"/>
      <c r="J106" s="454"/>
      <c r="K106" s="454"/>
      <c r="L106" s="454"/>
      <c r="M106" s="454"/>
      <c r="N106" s="454"/>
      <c r="O106" s="455"/>
      <c r="P106" s="269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>
      <c r="B107" s="33">
        <f t="shared" si="2"/>
        <v>292</v>
      </c>
      <c r="C107" s="269"/>
      <c r="D107" s="444"/>
      <c r="E107" s="214"/>
      <c r="F107" s="446"/>
      <c r="G107" s="446"/>
      <c r="H107" s="456"/>
      <c r="I107" s="457"/>
      <c r="J107" s="457"/>
      <c r="K107" s="457"/>
      <c r="L107" s="457"/>
      <c r="M107" s="457"/>
      <c r="N107" s="457"/>
      <c r="O107" s="458"/>
      <c r="P107" s="269"/>
      <c r="R107" s="3"/>
      <c r="S107" s="3"/>
      <c r="U107" s="3"/>
    </row>
    <row r="108" spans="2:22" ht="16.5" customHeight="1">
      <c r="B108" s="33">
        <f t="shared" si="2"/>
        <v>292</v>
      </c>
      <c r="C108" s="269"/>
      <c r="D108" s="444"/>
      <c r="E108" s="214"/>
      <c r="F108" s="446"/>
      <c r="G108" s="446"/>
      <c r="H108" s="456"/>
      <c r="I108" s="457"/>
      <c r="J108" s="457"/>
      <c r="K108" s="457"/>
      <c r="L108" s="457"/>
      <c r="M108" s="457"/>
      <c r="N108" s="457"/>
      <c r="O108" s="458"/>
      <c r="P108" s="269"/>
      <c r="R108" s="321" t="s">
        <v>497</v>
      </c>
      <c r="S108" s="321"/>
      <c r="T108" s="321"/>
      <c r="U108" s="321"/>
      <c r="V108" s="321"/>
    </row>
    <row r="109" spans="2:22" ht="16.5" customHeight="1">
      <c r="B109" s="33">
        <f t="shared" si="2"/>
        <v>292</v>
      </c>
      <c r="C109" s="269"/>
      <c r="D109" s="444"/>
      <c r="E109" s="214"/>
      <c r="F109" s="446"/>
      <c r="G109" s="446"/>
      <c r="H109" s="459"/>
      <c r="I109" s="460"/>
      <c r="J109" s="460"/>
      <c r="K109" s="460"/>
      <c r="L109" s="460"/>
      <c r="M109" s="460"/>
      <c r="N109" s="460"/>
      <c r="O109" s="461"/>
      <c r="P109" s="269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>
      <c r="B110" s="33">
        <f t="shared" si="2"/>
        <v>292</v>
      </c>
      <c r="C110" s="269"/>
      <c r="D110" s="444"/>
      <c r="E110" s="214"/>
      <c r="F110" s="446"/>
      <c r="G110" s="446"/>
      <c r="H110" s="227" t="s">
        <v>225</v>
      </c>
      <c r="I110" s="228"/>
      <c r="J110" s="228"/>
      <c r="K110" s="228"/>
      <c r="L110" s="228"/>
      <c r="M110" s="228"/>
      <c r="N110" s="228"/>
      <c r="O110" s="229"/>
      <c r="P110" s="269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>
      <c r="B111" s="33">
        <f t="shared" si="2"/>
        <v>292</v>
      </c>
      <c r="C111" s="269"/>
      <c r="D111" s="444"/>
      <c r="E111" s="214"/>
      <c r="F111" s="446"/>
      <c r="G111" s="446"/>
      <c r="H111" s="227" t="s">
        <v>226</v>
      </c>
      <c r="I111" s="228"/>
      <c r="J111" s="228"/>
      <c r="K111" s="228"/>
      <c r="L111" s="228"/>
      <c r="M111" s="228"/>
      <c r="N111" s="228"/>
      <c r="O111" s="229"/>
      <c r="P111" s="269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>
      <c r="B112" s="33">
        <f t="shared" si="2"/>
        <v>292</v>
      </c>
      <c r="C112" s="269"/>
      <c r="D112" s="444"/>
      <c r="E112" s="214"/>
      <c r="F112" s="446"/>
      <c r="G112" s="446"/>
      <c r="H112" s="227" t="s">
        <v>227</v>
      </c>
      <c r="I112" s="228"/>
      <c r="J112" s="228"/>
      <c r="K112" s="228"/>
      <c r="L112" s="228"/>
      <c r="M112" s="228"/>
      <c r="N112" s="228"/>
      <c r="O112" s="229"/>
      <c r="P112" s="269"/>
      <c r="R112" s="16" t="s">
        <v>377</v>
      </c>
      <c r="S112" s="16">
        <v>1</v>
      </c>
      <c r="T112" s="15" t="s">
        <v>501</v>
      </c>
      <c r="U112" s="16"/>
      <c r="V112" s="16"/>
    </row>
    <row r="113" spans="2:22">
      <c r="B113" s="33">
        <f t="shared" si="2"/>
        <v>292</v>
      </c>
      <c r="C113" s="408"/>
      <c r="D113" s="444"/>
      <c r="E113" s="214"/>
      <c r="F113" s="446"/>
      <c r="G113" s="446"/>
      <c r="H113" s="363" t="s">
        <v>578</v>
      </c>
      <c r="I113" s="384"/>
      <c r="J113" s="384"/>
      <c r="K113" s="384"/>
      <c r="L113" s="384"/>
      <c r="M113" s="384"/>
      <c r="N113" s="384"/>
      <c r="O113" s="385"/>
      <c r="P113" s="408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>
      <c r="B114" s="36">
        <f t="shared" si="2"/>
        <v>296</v>
      </c>
      <c r="C114" s="68">
        <f>SUM(G98:G114)</f>
        <v>152</v>
      </c>
      <c r="D114" s="220" t="s">
        <v>68</v>
      </c>
      <c r="E114" s="270"/>
      <c r="F114" s="102" t="s">
        <v>37</v>
      </c>
      <c r="G114" s="102">
        <v>4</v>
      </c>
      <c r="H114" s="227" t="s">
        <v>68</v>
      </c>
      <c r="I114" s="228"/>
      <c r="J114" s="228"/>
      <c r="K114" s="228"/>
      <c r="L114" s="228"/>
      <c r="M114" s="228"/>
      <c r="N114" s="228"/>
      <c r="O114" s="229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>
      <c r="B115" s="47">
        <f t="shared" si="2"/>
        <v>298</v>
      </c>
      <c r="C115" s="346" t="s">
        <v>122</v>
      </c>
      <c r="D115" s="450"/>
      <c r="E115" s="451"/>
      <c r="F115" s="272" t="s">
        <v>39</v>
      </c>
      <c r="G115" s="272">
        <v>2</v>
      </c>
      <c r="H115" s="452" t="s">
        <v>447</v>
      </c>
      <c r="I115" s="444"/>
      <c r="J115" s="444"/>
      <c r="K115" s="444"/>
      <c r="L115" s="444"/>
      <c r="M115" s="444"/>
      <c r="N115" s="444"/>
      <c r="O115" s="441"/>
      <c r="P115" s="440"/>
      <c r="R115" s="16" t="s">
        <v>374</v>
      </c>
      <c r="S115" s="16">
        <v>1</v>
      </c>
      <c r="T115" s="15" t="s">
        <v>503</v>
      </c>
      <c r="U115" s="16"/>
      <c r="V115" s="16"/>
    </row>
    <row r="116" spans="2:22" ht="17.5" thickBot="1">
      <c r="B116" s="45">
        <f t="shared" si="2"/>
        <v>298</v>
      </c>
      <c r="C116" s="343">
        <v>2</v>
      </c>
      <c r="D116" s="344"/>
      <c r="E116" s="345"/>
      <c r="F116" s="239"/>
      <c r="G116" s="239"/>
      <c r="H116" s="253"/>
      <c r="I116" s="254"/>
      <c r="J116" s="254"/>
      <c r="K116" s="254"/>
      <c r="L116" s="254"/>
      <c r="M116" s="254"/>
      <c r="N116" s="254"/>
      <c r="O116" s="255"/>
      <c r="P116" s="318"/>
      <c r="R116" s="16" t="s">
        <v>373</v>
      </c>
      <c r="S116" s="16">
        <v>1</v>
      </c>
      <c r="T116" s="15" t="s">
        <v>504</v>
      </c>
      <c r="U116" s="16"/>
      <c r="V116" s="16"/>
    </row>
    <row r="117" spans="2:22">
      <c r="B117" s="47">
        <f t="shared" si="2"/>
        <v>300</v>
      </c>
      <c r="C117" s="277" t="s">
        <v>357</v>
      </c>
      <c r="D117" s="278"/>
      <c r="E117" s="279"/>
      <c r="F117" s="235" t="s">
        <v>39</v>
      </c>
      <c r="G117" s="235">
        <v>2</v>
      </c>
      <c r="H117" s="90">
        <v>1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1">
        <v>1</v>
      </c>
      <c r="P117" s="47"/>
      <c r="R117" s="16" t="s">
        <v>370</v>
      </c>
      <c r="S117" s="16">
        <v>1</v>
      </c>
      <c r="T117" s="15" t="s">
        <v>505</v>
      </c>
      <c r="U117" s="16"/>
      <c r="V117" s="16"/>
    </row>
    <row r="118" spans="2:22" ht="17.5" thickBot="1">
      <c r="B118" s="45">
        <f t="shared" si="2"/>
        <v>300</v>
      </c>
      <c r="C118" s="280">
        <f>SUM(G117)</f>
        <v>2</v>
      </c>
      <c r="D118" s="281"/>
      <c r="E118" s="282"/>
      <c r="F118" s="237"/>
      <c r="G118" s="237"/>
      <c r="H118" s="94">
        <v>1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4">
        <v>1</v>
      </c>
      <c r="P118" s="45"/>
      <c r="R118" s="2" t="s">
        <v>506</v>
      </c>
      <c r="S118" s="2">
        <v>1</v>
      </c>
      <c r="T118" s="1" t="s">
        <v>507</v>
      </c>
      <c r="U118" s="2"/>
      <c r="V118" s="2"/>
    </row>
    <row r="119" spans="2:22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>
      <c r="B120" s="3"/>
      <c r="E120" s="3"/>
      <c r="G120" s="3"/>
    </row>
    <row r="121" spans="2:22" ht="17.5" thickBot="1">
      <c r="B121" s="3"/>
      <c r="C121" s="3" t="s">
        <v>96</v>
      </c>
      <c r="E121" s="3"/>
      <c r="G121" s="3"/>
    </row>
    <row r="122" spans="2:22">
      <c r="B122" s="3"/>
      <c r="C122" s="322">
        <f>SUM(G6:G118)</f>
        <v>300</v>
      </c>
      <c r="E122" s="3"/>
      <c r="G122" s="3"/>
    </row>
    <row r="123" spans="2:22" ht="21.5" thickBot="1">
      <c r="B123" s="3"/>
      <c r="C123" s="323"/>
      <c r="D123" s="25" t="s">
        <v>575</v>
      </c>
      <c r="E123" s="3"/>
      <c r="G123" s="3"/>
    </row>
    <row r="124" spans="2:22" ht="17.25" customHeight="1">
      <c r="B124" s="3"/>
      <c r="E124" s="3"/>
      <c r="G124" s="3"/>
    </row>
    <row r="125" spans="2:22" ht="17.25" customHeight="1">
      <c r="B125" s="3"/>
      <c r="C125" s="156">
        <f>10/8*8</f>
        <v>10</v>
      </c>
      <c r="D125" s="152" t="s">
        <v>570</v>
      </c>
      <c r="E125" s="3"/>
      <c r="G125" s="3"/>
    </row>
    <row r="126" spans="2:22" ht="17.25" customHeight="1">
      <c r="B126" s="3"/>
      <c r="C126" s="157">
        <v>200000</v>
      </c>
      <c r="D126" s="154" t="s">
        <v>569</v>
      </c>
      <c r="E126" s="3"/>
      <c r="G126" s="3"/>
    </row>
    <row r="127" spans="2:22" ht="17.25" customHeight="1">
      <c r="B127" s="3"/>
      <c r="C127" s="29">
        <f>C122*C125*C126</f>
        <v>600000000</v>
      </c>
      <c r="D127" s="12" t="s">
        <v>173</v>
      </c>
      <c r="E127" s="31" t="s">
        <v>580</v>
      </c>
      <c r="G127" s="3"/>
    </row>
    <row r="128" spans="2:22" ht="21">
      <c r="B128" s="3"/>
      <c r="C128" s="30">
        <f>C122*C125*C126/1000000</f>
        <v>600</v>
      </c>
      <c r="D128" s="12" t="s">
        <v>177</v>
      </c>
      <c r="E128" s="3"/>
      <c r="G128" s="3"/>
    </row>
    <row r="129" spans="2:6" ht="21">
      <c r="B129" s="3"/>
      <c r="C129" s="27"/>
      <c r="D129" s="27"/>
      <c r="E129" s="31"/>
    </row>
    <row r="130" spans="2:6" ht="21">
      <c r="B130" s="3"/>
      <c r="C130" s="28"/>
      <c r="D130" s="27"/>
    </row>
    <row r="131" spans="2:6">
      <c r="B131" s="3"/>
    </row>
    <row r="132" spans="2:6">
      <c r="B132" s="3"/>
      <c r="C132"/>
      <c r="D132"/>
      <c r="F132"/>
    </row>
    <row r="133" spans="2:6">
      <c r="B133" s="3"/>
      <c r="C133"/>
      <c r="D133"/>
      <c r="F133"/>
    </row>
    <row r="134" spans="2:6">
      <c r="B134" s="3"/>
      <c r="C134"/>
      <c r="D134"/>
      <c r="F134"/>
    </row>
    <row r="135" spans="2:6">
      <c r="B135" s="3"/>
    </row>
    <row r="136" spans="2:6">
      <c r="B136" s="3"/>
    </row>
    <row r="137" spans="2:6">
      <c r="B137" s="3"/>
    </row>
    <row r="138" spans="2:6">
      <c r="B138" s="3"/>
    </row>
    <row r="139" spans="2:6">
      <c r="B139" s="3"/>
    </row>
    <row r="140" spans="2:6">
      <c r="B140" s="3"/>
    </row>
    <row r="141" spans="2:6">
      <c r="B141" s="3"/>
    </row>
    <row r="142" spans="2:6">
      <c r="B142" s="3"/>
    </row>
    <row r="143" spans="2:6">
      <c r="B143" s="3"/>
    </row>
    <row r="144" spans="2: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</sheetData>
  <mergeCells count="206">
    <mergeCell ref="C122:C123"/>
    <mergeCell ref="I79:O79"/>
    <mergeCell ref="I80:O80"/>
    <mergeCell ref="I81:O81"/>
    <mergeCell ref="I82:O82"/>
    <mergeCell ref="I83:O83"/>
    <mergeCell ref="P115:P116"/>
    <mergeCell ref="C116:E116"/>
    <mergeCell ref="C117:E117"/>
    <mergeCell ref="F117:F118"/>
    <mergeCell ref="G117:G118"/>
    <mergeCell ref="C118:E118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D94:E94"/>
    <mergeCell ref="H94:O94"/>
    <mergeCell ref="R108:V108"/>
    <mergeCell ref="H100:O100"/>
    <mergeCell ref="H101:O101"/>
    <mergeCell ref="H102:O102"/>
    <mergeCell ref="H103:O103"/>
    <mergeCell ref="H104:O104"/>
    <mergeCell ref="H105:O105"/>
    <mergeCell ref="H106:O109"/>
    <mergeCell ref="D97:E97"/>
    <mergeCell ref="H97:O97"/>
    <mergeCell ref="D98:E113"/>
    <mergeCell ref="F98:F113"/>
    <mergeCell ref="G98:G113"/>
    <mergeCell ref="H98:O98"/>
    <mergeCell ref="H110:O110"/>
    <mergeCell ref="H111:O111"/>
    <mergeCell ref="H112:O112"/>
    <mergeCell ref="R83:V83"/>
    <mergeCell ref="D75:E75"/>
    <mergeCell ref="H75:O75"/>
    <mergeCell ref="D76:E76"/>
    <mergeCell ref="H76:O76"/>
    <mergeCell ref="D77:E77"/>
    <mergeCell ref="H77:O77"/>
    <mergeCell ref="D88:E89"/>
    <mergeCell ref="F88:F89"/>
    <mergeCell ref="G88:G89"/>
    <mergeCell ref="P88:P89"/>
    <mergeCell ref="D84:E85"/>
    <mergeCell ref="F84:F85"/>
    <mergeCell ref="G84:G85"/>
    <mergeCell ref="P84:P85"/>
    <mergeCell ref="D86:E87"/>
    <mergeCell ref="F86:F87"/>
    <mergeCell ref="G86:G87"/>
    <mergeCell ref="P86:P87"/>
    <mergeCell ref="R104:V104"/>
    <mergeCell ref="D96:E96"/>
    <mergeCell ref="D91:E91"/>
    <mergeCell ref="H91:O91"/>
    <mergeCell ref="C71:C96"/>
    <mergeCell ref="D71:E71"/>
    <mergeCell ref="H71:O71"/>
    <mergeCell ref="D72:E72"/>
    <mergeCell ref="H72:O72"/>
    <mergeCell ref="D73:E73"/>
    <mergeCell ref="D74:E74"/>
    <mergeCell ref="H74:O74"/>
    <mergeCell ref="D81:E81"/>
    <mergeCell ref="D82:E82"/>
    <mergeCell ref="D83:E83"/>
    <mergeCell ref="D78:E78"/>
    <mergeCell ref="H78:O78"/>
    <mergeCell ref="D79:E79"/>
    <mergeCell ref="D80:E80"/>
    <mergeCell ref="D90:E90"/>
    <mergeCell ref="H90:O90"/>
    <mergeCell ref="D95:E95"/>
    <mergeCell ref="H95:O95"/>
    <mergeCell ref="D92:E92"/>
    <mergeCell ref="H92:O92"/>
    <mergeCell ref="D93:E93"/>
    <mergeCell ref="H93:O93"/>
    <mergeCell ref="R66:V66"/>
    <mergeCell ref="D61:E61"/>
    <mergeCell ref="H61:O61"/>
    <mergeCell ref="D62:E62"/>
    <mergeCell ref="H62:O62"/>
    <mergeCell ref="D63:E63"/>
    <mergeCell ref="H63:O63"/>
    <mergeCell ref="D64:E64"/>
    <mergeCell ref="H64:O64"/>
    <mergeCell ref="H55:O55"/>
    <mergeCell ref="D56:E56"/>
    <mergeCell ref="D44:E44"/>
    <mergeCell ref="D70:E70"/>
    <mergeCell ref="H70:O70"/>
    <mergeCell ref="D65:E65"/>
    <mergeCell ref="H65:O65"/>
    <mergeCell ref="D60:E60"/>
    <mergeCell ref="H60:O60"/>
    <mergeCell ref="D69:E69"/>
    <mergeCell ref="H69:O69"/>
    <mergeCell ref="D66:E66"/>
    <mergeCell ref="H66:O66"/>
    <mergeCell ref="D67:E67"/>
    <mergeCell ref="H67:O67"/>
    <mergeCell ref="D68:E68"/>
    <mergeCell ref="H68:O68"/>
    <mergeCell ref="D58:E58"/>
    <mergeCell ref="D57:E57"/>
    <mergeCell ref="H57:O57"/>
    <mergeCell ref="H56:O56"/>
    <mergeCell ref="H58:O58"/>
    <mergeCell ref="D59:E59"/>
    <mergeCell ref="H59:O59"/>
    <mergeCell ref="I27:O27"/>
    <mergeCell ref="H28:O28"/>
    <mergeCell ref="I31:O31"/>
    <mergeCell ref="H32:O32"/>
    <mergeCell ref="R52:V52"/>
    <mergeCell ref="H35:O35"/>
    <mergeCell ref="L36:O36"/>
    <mergeCell ref="D37:E37"/>
    <mergeCell ref="H37:O37"/>
    <mergeCell ref="L49:O49"/>
    <mergeCell ref="D51:E52"/>
    <mergeCell ref="F51:F52"/>
    <mergeCell ref="G51:G52"/>
    <mergeCell ref="D47:E48"/>
    <mergeCell ref="F47:F48"/>
    <mergeCell ref="G47:G48"/>
    <mergeCell ref="D49:E50"/>
    <mergeCell ref="F49:F50"/>
    <mergeCell ref="G49:G50"/>
    <mergeCell ref="C41:C69"/>
    <mergeCell ref="D41:E41"/>
    <mergeCell ref="H41:O41"/>
    <mergeCell ref="D42:E43"/>
    <mergeCell ref="F42:F43"/>
    <mergeCell ref="G42:G43"/>
    <mergeCell ref="I29:O29"/>
    <mergeCell ref="H30:O30"/>
    <mergeCell ref="D54:E54"/>
    <mergeCell ref="H54:O54"/>
    <mergeCell ref="D55:E55"/>
    <mergeCell ref="C16:C39"/>
    <mergeCell ref="L39:M39"/>
    <mergeCell ref="M19:N19"/>
    <mergeCell ref="H44:O44"/>
    <mergeCell ref="D45:E46"/>
    <mergeCell ref="F45:F46"/>
    <mergeCell ref="G45:G46"/>
    <mergeCell ref="D53:E53"/>
    <mergeCell ref="H53:O53"/>
    <mergeCell ref="D16:E16"/>
    <mergeCell ref="D21:E21"/>
    <mergeCell ref="D22:E36"/>
    <mergeCell ref="J22:O22"/>
    <mergeCell ref="P12:P13"/>
    <mergeCell ref="C13:E13"/>
    <mergeCell ref="H21:O21"/>
    <mergeCell ref="D38:E39"/>
    <mergeCell ref="F38:F39"/>
    <mergeCell ref="G38:G39"/>
    <mergeCell ref="D40:E40"/>
    <mergeCell ref="H40:O40"/>
    <mergeCell ref="H16:O16"/>
    <mergeCell ref="J17:K17"/>
    <mergeCell ref="L17:O17"/>
    <mergeCell ref="H20:O20"/>
    <mergeCell ref="C14:E14"/>
    <mergeCell ref="F14:F15"/>
    <mergeCell ref="G14:G15"/>
    <mergeCell ref="C15:E15"/>
    <mergeCell ref="H33:K33"/>
    <mergeCell ref="L33:O33"/>
    <mergeCell ref="H34:O34"/>
    <mergeCell ref="D17:E20"/>
    <mergeCell ref="I23:O23"/>
    <mergeCell ref="H24:O24"/>
    <mergeCell ref="I25:O25"/>
    <mergeCell ref="H26:O26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B1:V211"/>
  <sheetViews>
    <sheetView topLeftCell="D7" zoomScale="70" zoomScaleNormal="70" workbookViewId="0">
      <selection activeCell="R37" sqref="R37:V37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784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234" t="s">
        <v>33</v>
      </c>
      <c r="D4" s="235"/>
      <c r="E4" s="235"/>
      <c r="F4" s="235" t="s">
        <v>30</v>
      </c>
      <c r="G4" s="374" t="s">
        <v>31</v>
      </c>
      <c r="H4" s="235" t="s">
        <v>32</v>
      </c>
      <c r="I4" s="235"/>
      <c r="J4" s="235"/>
      <c r="K4" s="235"/>
      <c r="L4" s="235"/>
      <c r="M4" s="235"/>
      <c r="N4" s="235"/>
      <c r="O4" s="315"/>
      <c r="P4" s="294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236"/>
      <c r="D5" s="237"/>
      <c r="E5" s="237"/>
      <c r="F5" s="237"/>
      <c r="G5" s="375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207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53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88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88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0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502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501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500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501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53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4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4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4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33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33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33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33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33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33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33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33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33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33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33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33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33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33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56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4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4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33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5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4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8">
        <f t="shared" si="0"/>
        <v>52</v>
      </c>
      <c r="C41" s="413" t="s">
        <v>463</v>
      </c>
      <c r="D41" s="480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53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48">
        <f t="shared" si="0"/>
        <v>54</v>
      </c>
      <c r="C42" s="414"/>
      <c r="D42" s="465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88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466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88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57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88" t="s">
        <v>608</v>
      </c>
      <c r="R44" s="3"/>
      <c r="S44" s="3"/>
      <c r="U44" s="3"/>
    </row>
    <row r="45" spans="2:22">
      <c r="B45" s="33">
        <f t="shared" si="0"/>
        <v>58</v>
      </c>
      <c r="C45" s="414"/>
      <c r="D45" s="465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88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466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88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465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88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466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88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465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88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466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88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465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88"/>
      <c r="R51" s="3"/>
      <c r="S51" s="3"/>
      <c r="U51" s="3"/>
    </row>
    <row r="52" spans="2:22">
      <c r="B52" s="34">
        <f t="shared" si="0"/>
        <v>64</v>
      </c>
      <c r="C52" s="414"/>
      <c r="D52" s="466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88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47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88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47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88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47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88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47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88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47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88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70</v>
      </c>
      <c r="C58" s="414"/>
      <c r="D58" s="230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88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47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88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47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88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30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88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57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33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30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88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88</v>
      </c>
      <c r="C64" s="414"/>
      <c r="D64" s="230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88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3">
        <f t="shared" si="0"/>
        <v>90</v>
      </c>
      <c r="C65" s="414"/>
      <c r="D65" s="230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88"/>
      <c r="R65" s="3"/>
      <c r="S65" s="3"/>
      <c r="U65" s="3"/>
    </row>
    <row r="66" spans="2:22">
      <c r="B66" s="33">
        <f t="shared" si="0"/>
        <v>92</v>
      </c>
      <c r="C66" s="414"/>
      <c r="D66" s="230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88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30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88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30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30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68</v>
      </c>
      <c r="I70" s="430"/>
      <c r="J70" s="430"/>
      <c r="K70" s="430"/>
      <c r="L70" s="430"/>
      <c r="M70" s="430"/>
      <c r="N70" s="430"/>
      <c r="O70" s="431"/>
      <c r="P70" s="49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ref="B71:B74" si="1">B70+G71</f>
        <v>108</v>
      </c>
      <c r="C71" s="467" t="s">
        <v>712</v>
      </c>
      <c r="D71" s="397" t="s">
        <v>167</v>
      </c>
      <c r="E71" s="436"/>
      <c r="F71" s="137" t="s">
        <v>37</v>
      </c>
      <c r="G71" s="137">
        <v>4</v>
      </c>
      <c r="H71" s="436" t="s">
        <v>168</v>
      </c>
      <c r="I71" s="436"/>
      <c r="J71" s="436"/>
      <c r="K71" s="436"/>
      <c r="L71" s="436"/>
      <c r="M71" s="436"/>
      <c r="N71" s="436"/>
      <c r="O71" s="437"/>
      <c r="P71" s="4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si="1"/>
        <v>109</v>
      </c>
      <c r="C72" s="468"/>
      <c r="D72" s="225" t="s">
        <v>186</v>
      </c>
      <c r="E72" s="226"/>
      <c r="F72" s="102" t="s">
        <v>37</v>
      </c>
      <c r="G72" s="102">
        <v>1</v>
      </c>
      <c r="H72" s="226" t="s">
        <v>169</v>
      </c>
      <c r="I72" s="226"/>
      <c r="J72" s="226"/>
      <c r="K72" s="226"/>
      <c r="L72" s="226"/>
      <c r="M72" s="226"/>
      <c r="N72" s="226"/>
      <c r="O72" s="271"/>
      <c r="P72" s="33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33">
        <f t="shared" si="1"/>
        <v>110</v>
      </c>
      <c r="C73" s="468"/>
      <c r="D73" s="225" t="s">
        <v>665</v>
      </c>
      <c r="E73" s="226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33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1"/>
        <v>111</v>
      </c>
      <c r="C74" s="468"/>
      <c r="D74" s="230" t="s">
        <v>652</v>
      </c>
      <c r="E74" s="225"/>
      <c r="F74" s="102" t="s">
        <v>37</v>
      </c>
      <c r="G74" s="102">
        <v>1</v>
      </c>
      <c r="H74" s="227" t="s">
        <v>696</v>
      </c>
      <c r="I74" s="228"/>
      <c r="J74" s="228"/>
      <c r="K74" s="228"/>
      <c r="L74" s="228"/>
      <c r="M74" s="228"/>
      <c r="N74" s="228"/>
      <c r="O74" s="229"/>
      <c r="P74" s="33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ref="B75:B149" si="2">B74+G75</f>
        <v>112</v>
      </c>
      <c r="C75" s="468"/>
      <c r="D75" s="470" t="s">
        <v>653</v>
      </c>
      <c r="E75" s="270"/>
      <c r="F75" s="102" t="s">
        <v>37</v>
      </c>
      <c r="G75" s="102">
        <v>1</v>
      </c>
      <c r="H75" s="227" t="s">
        <v>695</v>
      </c>
      <c r="I75" s="228"/>
      <c r="J75" s="228"/>
      <c r="K75" s="228"/>
      <c r="L75" s="228"/>
      <c r="M75" s="228"/>
      <c r="N75" s="228"/>
      <c r="O75" s="229"/>
      <c r="P75" s="3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2"/>
        <v>113</v>
      </c>
      <c r="C76" s="468"/>
      <c r="D76" s="230" t="s">
        <v>669</v>
      </c>
      <c r="E76" s="225"/>
      <c r="F76" s="102" t="s">
        <v>37</v>
      </c>
      <c r="G76" s="102">
        <v>1</v>
      </c>
      <c r="H76" s="227" t="s">
        <v>694</v>
      </c>
      <c r="I76" s="228"/>
      <c r="J76" s="228"/>
      <c r="K76" s="228"/>
      <c r="L76" s="228"/>
      <c r="M76" s="228"/>
      <c r="N76" s="228"/>
      <c r="O76" s="229"/>
      <c r="P76" s="3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2"/>
        <v>114</v>
      </c>
      <c r="C77" s="468"/>
      <c r="D77" s="230" t="s">
        <v>670</v>
      </c>
      <c r="E77" s="225"/>
      <c r="F77" s="102" t="s">
        <v>37</v>
      </c>
      <c r="G77" s="102">
        <v>1</v>
      </c>
      <c r="H77" s="227" t="s">
        <v>681</v>
      </c>
      <c r="I77" s="228"/>
      <c r="J77" s="228"/>
      <c r="K77" s="228"/>
      <c r="L77" s="228"/>
      <c r="M77" s="228"/>
      <c r="N77" s="228"/>
      <c r="O77" s="229"/>
      <c r="P77" s="3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2"/>
        <v>115</v>
      </c>
      <c r="C78" s="468"/>
      <c r="D78" s="230" t="s">
        <v>671</v>
      </c>
      <c r="E78" s="225"/>
      <c r="F78" s="102" t="s">
        <v>37</v>
      </c>
      <c r="G78" s="102">
        <v>1</v>
      </c>
      <c r="H78" s="227" t="s">
        <v>682</v>
      </c>
      <c r="I78" s="228"/>
      <c r="J78" s="228"/>
      <c r="K78" s="228"/>
      <c r="L78" s="228"/>
      <c r="M78" s="228"/>
      <c r="N78" s="228"/>
      <c r="O78" s="229"/>
      <c r="P78" s="3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>
      <c r="B79" s="33">
        <f t="shared" si="2"/>
        <v>116</v>
      </c>
      <c r="C79" s="468"/>
      <c r="D79" s="230" t="s">
        <v>683</v>
      </c>
      <c r="E79" s="225"/>
      <c r="F79" s="102" t="s">
        <v>37</v>
      </c>
      <c r="G79" s="102">
        <v>1</v>
      </c>
      <c r="H79" s="102" t="s">
        <v>684</v>
      </c>
      <c r="I79" s="227" t="s">
        <v>686</v>
      </c>
      <c r="J79" s="228"/>
      <c r="K79" s="228"/>
      <c r="L79" s="228"/>
      <c r="M79" s="228"/>
      <c r="N79" s="228"/>
      <c r="O79" s="229"/>
      <c r="P79" s="3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2"/>
        <v>117</v>
      </c>
      <c r="C80" s="468"/>
      <c r="D80" s="230" t="s">
        <v>689</v>
      </c>
      <c r="E80" s="225"/>
      <c r="F80" s="102" t="s">
        <v>37</v>
      </c>
      <c r="G80" s="102">
        <v>1</v>
      </c>
      <c r="H80" s="102" t="s">
        <v>687</v>
      </c>
      <c r="I80" s="228" t="s">
        <v>688</v>
      </c>
      <c r="J80" s="228"/>
      <c r="K80" s="228"/>
      <c r="L80" s="228"/>
      <c r="M80" s="228"/>
      <c r="N80" s="228"/>
      <c r="O80" s="229"/>
      <c r="P80" s="33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2"/>
        <v>118</v>
      </c>
      <c r="C81" s="468"/>
      <c r="D81" s="230" t="s">
        <v>690</v>
      </c>
      <c r="E81" s="225"/>
      <c r="F81" s="102" t="s">
        <v>37</v>
      </c>
      <c r="G81" s="102">
        <v>1</v>
      </c>
      <c r="H81" s="102" t="s">
        <v>692</v>
      </c>
      <c r="I81" s="228" t="s">
        <v>693</v>
      </c>
      <c r="J81" s="228"/>
      <c r="K81" s="228"/>
      <c r="L81" s="228"/>
      <c r="M81" s="228"/>
      <c r="N81" s="228"/>
      <c r="O81" s="229"/>
      <c r="P81" s="3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2"/>
        <v>119</v>
      </c>
      <c r="C82" s="468"/>
      <c r="D82" s="230" t="s">
        <v>739</v>
      </c>
      <c r="E82" s="225"/>
      <c r="F82" s="102" t="s">
        <v>37</v>
      </c>
      <c r="G82" s="102">
        <v>1</v>
      </c>
      <c r="H82" s="102" t="s">
        <v>741</v>
      </c>
      <c r="I82" s="228" t="s">
        <v>743</v>
      </c>
      <c r="J82" s="228"/>
      <c r="K82" s="228"/>
      <c r="L82" s="228"/>
      <c r="M82" s="228"/>
      <c r="N82" s="228"/>
      <c r="O82" s="229"/>
      <c r="P82" s="33"/>
      <c r="R82" s="3"/>
      <c r="S82" s="3"/>
      <c r="U82" s="3"/>
    </row>
    <row r="83" spans="2:22">
      <c r="B83" s="34">
        <f t="shared" si="2"/>
        <v>120</v>
      </c>
      <c r="C83" s="468"/>
      <c r="D83" s="230" t="s">
        <v>740</v>
      </c>
      <c r="E83" s="225"/>
      <c r="F83" s="102" t="s">
        <v>37</v>
      </c>
      <c r="G83" s="102">
        <v>1</v>
      </c>
      <c r="H83" s="102" t="s">
        <v>742</v>
      </c>
      <c r="I83" s="228" t="s">
        <v>744</v>
      </c>
      <c r="J83" s="228"/>
      <c r="K83" s="228"/>
      <c r="L83" s="228"/>
      <c r="M83" s="228"/>
      <c r="N83" s="228"/>
      <c r="O83" s="229"/>
      <c r="P83" s="48"/>
      <c r="R83" s="321" t="s">
        <v>485</v>
      </c>
      <c r="S83" s="321"/>
      <c r="T83" s="321"/>
      <c r="U83" s="321"/>
      <c r="V83" s="321"/>
    </row>
    <row r="84" spans="2:22">
      <c r="B84" s="33">
        <f t="shared" si="2"/>
        <v>122</v>
      </c>
      <c r="C84" s="468"/>
      <c r="D84" s="357" t="s">
        <v>563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503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2"/>
        <v>122</v>
      </c>
      <c r="C85" s="468"/>
      <c r="D85" s="4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504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>
      <c r="B86" s="33">
        <f t="shared" si="2"/>
        <v>124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503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>
      <c r="B87" s="33">
        <f t="shared" si="2"/>
        <v>124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504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>
      <c r="B88" s="33">
        <f t="shared" si="2"/>
        <v>126</v>
      </c>
      <c r="C88" s="468"/>
      <c r="D88" s="439" t="s">
        <v>725</v>
      </c>
      <c r="E88" s="497"/>
      <c r="F88" s="404" t="s">
        <v>37</v>
      </c>
      <c r="G88" s="404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503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>
      <c r="B89" s="33">
        <f t="shared" si="2"/>
        <v>126</v>
      </c>
      <c r="C89" s="468"/>
      <c r="D89" s="498"/>
      <c r="E89" s="499"/>
      <c r="F89" s="401"/>
      <c r="G89" s="401"/>
      <c r="H89" s="102" t="s">
        <v>738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504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>
      <c r="B90" s="34">
        <f t="shared" si="2"/>
        <v>128</v>
      </c>
      <c r="C90" s="468"/>
      <c r="D90" s="270" t="s">
        <v>631</v>
      </c>
      <c r="E90" s="211"/>
      <c r="F90" s="92" t="s">
        <v>37</v>
      </c>
      <c r="G90" s="92">
        <v>2</v>
      </c>
      <c r="H90" s="211" t="s">
        <v>699</v>
      </c>
      <c r="I90" s="211"/>
      <c r="J90" s="211"/>
      <c r="K90" s="211"/>
      <c r="L90" s="211"/>
      <c r="M90" s="211"/>
      <c r="N90" s="211"/>
      <c r="O90" s="212"/>
      <c r="P90" s="33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33">
        <f t="shared" si="2"/>
        <v>130</v>
      </c>
      <c r="C91" s="468"/>
      <c r="D91" s="270" t="s">
        <v>632</v>
      </c>
      <c r="E91" s="211"/>
      <c r="F91" s="92" t="s">
        <v>37</v>
      </c>
      <c r="G91" s="92">
        <v>2</v>
      </c>
      <c r="H91" s="211" t="s">
        <v>700</v>
      </c>
      <c r="I91" s="211"/>
      <c r="J91" s="211"/>
      <c r="K91" s="211"/>
      <c r="L91" s="211"/>
      <c r="M91" s="211"/>
      <c r="N91" s="211"/>
      <c r="O91" s="212"/>
      <c r="P91" s="33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3">
        <f t="shared" si="2"/>
        <v>132</v>
      </c>
      <c r="C92" s="468"/>
      <c r="D92" s="270" t="s">
        <v>707</v>
      </c>
      <c r="E92" s="211"/>
      <c r="F92" s="92" t="s">
        <v>37</v>
      </c>
      <c r="G92" s="92">
        <v>2</v>
      </c>
      <c r="H92" s="211" t="s">
        <v>701</v>
      </c>
      <c r="I92" s="211"/>
      <c r="J92" s="211"/>
      <c r="K92" s="211"/>
      <c r="L92" s="211"/>
      <c r="M92" s="211"/>
      <c r="N92" s="211"/>
      <c r="O92" s="212"/>
      <c r="P92" s="33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3">
        <f t="shared" si="2"/>
        <v>134</v>
      </c>
      <c r="C93" s="468"/>
      <c r="D93" s="270" t="s">
        <v>708</v>
      </c>
      <c r="E93" s="211"/>
      <c r="F93" s="92" t="s">
        <v>37</v>
      </c>
      <c r="G93" s="92">
        <v>2</v>
      </c>
      <c r="H93" s="211" t="s">
        <v>702</v>
      </c>
      <c r="I93" s="211"/>
      <c r="J93" s="211"/>
      <c r="K93" s="211"/>
      <c r="L93" s="211"/>
      <c r="M93" s="211"/>
      <c r="N93" s="211"/>
      <c r="O93" s="212"/>
      <c r="P93" s="33" t="s">
        <v>608</v>
      </c>
      <c r="R93" s="2"/>
      <c r="S93" s="2"/>
      <c r="T93" s="1"/>
      <c r="U93" s="2"/>
      <c r="V93" s="1"/>
    </row>
    <row r="94" spans="2:22">
      <c r="B94" s="34">
        <f t="shared" si="2"/>
        <v>136</v>
      </c>
      <c r="C94" s="468"/>
      <c r="D94" s="270" t="s">
        <v>703</v>
      </c>
      <c r="E94" s="211"/>
      <c r="F94" s="92" t="s">
        <v>37</v>
      </c>
      <c r="G94" s="92">
        <v>2</v>
      </c>
      <c r="H94" s="211" t="s">
        <v>709</v>
      </c>
      <c r="I94" s="211"/>
      <c r="J94" s="211"/>
      <c r="K94" s="211"/>
      <c r="L94" s="211"/>
      <c r="M94" s="211"/>
      <c r="N94" s="211"/>
      <c r="O94" s="212"/>
      <c r="P94" s="33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>
      <c r="B95" s="33">
        <f t="shared" si="2"/>
        <v>138</v>
      </c>
      <c r="C95" s="468"/>
      <c r="D95" s="270" t="s">
        <v>704</v>
      </c>
      <c r="E95" s="211"/>
      <c r="F95" s="92" t="s">
        <v>37</v>
      </c>
      <c r="G95" s="92">
        <v>2</v>
      </c>
      <c r="H95" s="211" t="s">
        <v>710</v>
      </c>
      <c r="I95" s="211"/>
      <c r="J95" s="211"/>
      <c r="K95" s="211"/>
      <c r="L95" s="211"/>
      <c r="M95" s="211"/>
      <c r="N95" s="211"/>
      <c r="O95" s="212"/>
      <c r="P95" s="33" t="s">
        <v>608</v>
      </c>
      <c r="R95" s="2"/>
      <c r="S95" s="2"/>
      <c r="T95" s="1"/>
      <c r="U95" s="2"/>
      <c r="V95" s="1"/>
    </row>
    <row r="96" spans="2:22">
      <c r="B96" s="33">
        <f t="shared" si="2"/>
        <v>139</v>
      </c>
      <c r="C96" s="469"/>
      <c r="D96" s="470" t="s">
        <v>713</v>
      </c>
      <c r="E96" s="270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48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>
      <c r="B97" s="36">
        <f>B96+G97</f>
        <v>144</v>
      </c>
      <c r="C97" s="68">
        <f>SUM(G71:G97)</f>
        <v>40</v>
      </c>
      <c r="D97" s="443" t="s">
        <v>68</v>
      </c>
      <c r="E97" s="239"/>
      <c r="F97" s="69" t="s">
        <v>37</v>
      </c>
      <c r="G97" s="69">
        <v>5</v>
      </c>
      <c r="H97" s="392" t="s">
        <v>68</v>
      </c>
      <c r="I97" s="392"/>
      <c r="J97" s="392"/>
      <c r="K97" s="392"/>
      <c r="L97" s="392"/>
      <c r="M97" s="392"/>
      <c r="N97" s="392"/>
      <c r="O97" s="393"/>
      <c r="P97" s="4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>
      <c r="B98" s="47">
        <f t="shared" ref="B98:B111" si="3">B97+G98</f>
        <v>172</v>
      </c>
      <c r="C98" s="268" t="s">
        <v>175</v>
      </c>
      <c r="D98" s="471" t="s">
        <v>231</v>
      </c>
      <c r="E98" s="472"/>
      <c r="F98" s="445" t="s">
        <v>278</v>
      </c>
      <c r="G98" s="445">
        <v>28</v>
      </c>
      <c r="H98" s="389" t="s">
        <v>232</v>
      </c>
      <c r="I98" s="390"/>
      <c r="J98" s="390"/>
      <c r="K98" s="390"/>
      <c r="L98" s="390"/>
      <c r="M98" s="390"/>
      <c r="N98" s="390"/>
      <c r="O98" s="391"/>
      <c r="P98" s="44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>
      <c r="B99" s="33">
        <f t="shared" si="3"/>
        <v>172</v>
      </c>
      <c r="C99" s="269"/>
      <c r="D99" s="473"/>
      <c r="E99" s="474"/>
      <c r="F99" s="446"/>
      <c r="G99" s="446"/>
      <c r="H99" s="130" t="s">
        <v>233</v>
      </c>
      <c r="I99" s="116"/>
      <c r="J99" s="116"/>
      <c r="K99" s="116"/>
      <c r="L99" s="116"/>
      <c r="M99" s="116"/>
      <c r="N99" s="116"/>
      <c r="O99" s="131"/>
      <c r="P99" s="47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>
      <c r="B100" s="33">
        <f t="shared" si="3"/>
        <v>172</v>
      </c>
      <c r="C100" s="269"/>
      <c r="D100" s="473"/>
      <c r="E100" s="474"/>
      <c r="F100" s="446"/>
      <c r="G100" s="446"/>
      <c r="H100" s="130" t="s">
        <v>234</v>
      </c>
      <c r="I100" s="116"/>
      <c r="J100" s="116"/>
      <c r="K100" s="116"/>
      <c r="L100" s="116"/>
      <c r="M100" s="116"/>
      <c r="N100" s="116"/>
      <c r="O100" s="131"/>
      <c r="P100" s="33"/>
      <c r="Q100" s="3"/>
      <c r="R100" s="2"/>
      <c r="S100" s="2"/>
      <c r="T100" s="1"/>
      <c r="U100" s="2"/>
      <c r="V100" s="2"/>
    </row>
    <row r="101" spans="2:22">
      <c r="B101" s="33">
        <f t="shared" si="3"/>
        <v>172</v>
      </c>
      <c r="C101" s="269"/>
      <c r="D101" s="473"/>
      <c r="E101" s="474"/>
      <c r="F101" s="446"/>
      <c r="G101" s="446"/>
      <c r="H101" s="130" t="s">
        <v>235</v>
      </c>
      <c r="I101" s="116"/>
      <c r="J101" s="116"/>
      <c r="K101" s="116"/>
      <c r="L101" s="116"/>
      <c r="M101" s="116"/>
      <c r="N101" s="116"/>
      <c r="O101" s="131"/>
      <c r="P101" s="33"/>
      <c r="Q101" s="3"/>
      <c r="R101" s="2"/>
      <c r="S101" s="2"/>
      <c r="T101" s="1"/>
      <c r="U101" s="2"/>
      <c r="V101" s="2"/>
    </row>
    <row r="102" spans="2:22">
      <c r="B102" s="33">
        <f t="shared" si="3"/>
        <v>172</v>
      </c>
      <c r="C102" s="269"/>
      <c r="D102" s="473"/>
      <c r="E102" s="474"/>
      <c r="F102" s="446"/>
      <c r="G102" s="446"/>
      <c r="H102" s="130" t="s">
        <v>236</v>
      </c>
      <c r="I102" s="116"/>
      <c r="J102" s="116"/>
      <c r="K102" s="116"/>
      <c r="L102" s="116"/>
      <c r="M102" s="116"/>
      <c r="N102" s="116"/>
      <c r="O102" s="131"/>
      <c r="P102" s="33"/>
      <c r="Q102" s="3"/>
      <c r="R102" s="2" t="s">
        <v>390</v>
      </c>
      <c r="S102" s="2">
        <v>1</v>
      </c>
      <c r="T102" s="1" t="s">
        <v>63</v>
      </c>
      <c r="U102" s="2"/>
      <c r="V102" s="2"/>
    </row>
    <row r="103" spans="2:22">
      <c r="B103" s="33">
        <f t="shared" si="3"/>
        <v>172</v>
      </c>
      <c r="C103" s="269"/>
      <c r="D103" s="473"/>
      <c r="E103" s="474"/>
      <c r="F103" s="446"/>
      <c r="G103" s="446"/>
      <c r="H103" s="130" t="s">
        <v>228</v>
      </c>
      <c r="I103" s="116"/>
      <c r="J103" s="116"/>
      <c r="K103" s="116"/>
      <c r="L103" s="116"/>
      <c r="M103" s="116"/>
      <c r="N103" s="116"/>
      <c r="O103" s="131"/>
      <c r="P103" s="33"/>
      <c r="Q103" s="3"/>
      <c r="R103" s="3"/>
      <c r="S103" s="3"/>
      <c r="U103" s="3"/>
    </row>
    <row r="104" spans="2:22">
      <c r="B104" s="33">
        <f t="shared" si="3"/>
        <v>172</v>
      </c>
      <c r="C104" s="269"/>
      <c r="D104" s="473"/>
      <c r="E104" s="474"/>
      <c r="F104" s="446"/>
      <c r="G104" s="446"/>
      <c r="H104" s="130" t="s">
        <v>229</v>
      </c>
      <c r="I104" s="116"/>
      <c r="J104" s="116"/>
      <c r="K104" s="116"/>
      <c r="L104" s="116"/>
      <c r="M104" s="116"/>
      <c r="N104" s="116"/>
      <c r="O104" s="131"/>
      <c r="P104" s="33"/>
      <c r="Q104" s="3"/>
    </row>
    <row r="105" spans="2:22">
      <c r="B105" s="33">
        <f t="shared" si="3"/>
        <v>172</v>
      </c>
      <c r="C105" s="269"/>
      <c r="D105" s="473"/>
      <c r="E105" s="474"/>
      <c r="F105" s="446"/>
      <c r="G105" s="446"/>
      <c r="H105" s="130" t="s">
        <v>230</v>
      </c>
      <c r="I105" s="116"/>
      <c r="J105" s="116"/>
      <c r="K105" s="116"/>
      <c r="L105" s="116"/>
      <c r="M105" s="116"/>
      <c r="N105" s="116"/>
      <c r="O105" s="131"/>
      <c r="P105" s="33"/>
      <c r="Q105" s="3"/>
    </row>
    <row r="106" spans="2:22">
      <c r="B106" s="33">
        <f t="shared" si="3"/>
        <v>172</v>
      </c>
      <c r="C106" s="269"/>
      <c r="D106" s="473"/>
      <c r="E106" s="474"/>
      <c r="F106" s="446"/>
      <c r="G106" s="446"/>
      <c r="H106" s="130" t="s">
        <v>237</v>
      </c>
      <c r="I106" s="116"/>
      <c r="J106" s="116"/>
      <c r="K106" s="116"/>
      <c r="L106" s="116"/>
      <c r="M106" s="116"/>
      <c r="N106" s="116"/>
      <c r="O106" s="131"/>
      <c r="P106" s="33"/>
      <c r="Q106" s="3"/>
    </row>
    <row r="107" spans="2:22">
      <c r="B107" s="33">
        <f t="shared" si="3"/>
        <v>172</v>
      </c>
      <c r="C107" s="269"/>
      <c r="D107" s="473"/>
      <c r="E107" s="474"/>
      <c r="F107" s="446"/>
      <c r="G107" s="446"/>
      <c r="H107" s="130" t="s">
        <v>238</v>
      </c>
      <c r="I107" s="116"/>
      <c r="J107" s="116"/>
      <c r="K107" s="116"/>
      <c r="L107" s="116"/>
      <c r="M107" s="116"/>
      <c r="N107" s="116"/>
      <c r="O107" s="131"/>
      <c r="P107" s="33"/>
      <c r="Q107" s="3"/>
      <c r="R107" s="447" t="s">
        <v>495</v>
      </c>
      <c r="S107" s="448"/>
      <c r="T107" s="448"/>
      <c r="U107" s="448"/>
      <c r="V107" s="449"/>
    </row>
    <row r="108" spans="2:22">
      <c r="B108" s="33">
        <f t="shared" si="3"/>
        <v>172</v>
      </c>
      <c r="C108" s="269"/>
      <c r="D108" s="473"/>
      <c r="E108" s="474"/>
      <c r="F108" s="446"/>
      <c r="G108" s="446"/>
      <c r="H108" s="227" t="s">
        <v>239</v>
      </c>
      <c r="I108" s="228"/>
      <c r="J108" s="228"/>
      <c r="K108" s="228"/>
      <c r="L108" s="228"/>
      <c r="M108" s="228"/>
      <c r="N108" s="228"/>
      <c r="O108" s="229"/>
      <c r="P108" s="33"/>
      <c r="Q108" s="3"/>
      <c r="R108" s="9" t="s">
        <v>402</v>
      </c>
      <c r="S108" s="9" t="s">
        <v>52</v>
      </c>
      <c r="T108" s="9" t="s">
        <v>53</v>
      </c>
      <c r="U108" s="9" t="s">
        <v>62</v>
      </c>
      <c r="V108" s="9" t="s">
        <v>562</v>
      </c>
    </row>
    <row r="109" spans="2:22">
      <c r="B109" s="33">
        <f t="shared" si="3"/>
        <v>172</v>
      </c>
      <c r="C109" s="269"/>
      <c r="D109" s="473"/>
      <c r="E109" s="474"/>
      <c r="F109" s="446"/>
      <c r="G109" s="446"/>
      <c r="H109" s="130" t="s">
        <v>240</v>
      </c>
      <c r="I109" s="107"/>
      <c r="J109" s="107"/>
      <c r="K109" s="107"/>
      <c r="L109" s="107"/>
      <c r="M109" s="107"/>
      <c r="N109" s="107"/>
      <c r="O109" s="112"/>
      <c r="P109" s="33"/>
      <c r="Q109" s="3"/>
      <c r="R109" s="2" t="s">
        <v>135</v>
      </c>
      <c r="S109" s="2">
        <v>4</v>
      </c>
      <c r="T109" s="1" t="s">
        <v>496</v>
      </c>
      <c r="U109" s="2"/>
      <c r="V109" s="2"/>
    </row>
    <row r="110" spans="2:22">
      <c r="B110" s="33">
        <f t="shared" si="3"/>
        <v>172</v>
      </c>
      <c r="C110" s="408"/>
      <c r="D110" s="473"/>
      <c r="E110" s="474"/>
      <c r="F110" s="446"/>
      <c r="G110" s="446"/>
      <c r="H110" s="130" t="s">
        <v>241</v>
      </c>
      <c r="I110" s="127"/>
      <c r="J110" s="127"/>
      <c r="K110" s="127"/>
      <c r="L110" s="127"/>
      <c r="M110" s="127"/>
      <c r="N110" s="127"/>
      <c r="O110" s="136"/>
      <c r="P110" s="33"/>
      <c r="Q110" s="3"/>
      <c r="R110" s="3"/>
      <c r="S110" s="3"/>
      <c r="U110" s="3"/>
    </row>
    <row r="111" spans="2:22" ht="17.5" thickBot="1">
      <c r="B111" s="34">
        <f t="shared" si="3"/>
        <v>176</v>
      </c>
      <c r="C111" s="68">
        <f>SUM(G98:G111)</f>
        <v>32</v>
      </c>
      <c r="D111" s="475" t="s">
        <v>68</v>
      </c>
      <c r="E111" s="443"/>
      <c r="F111" s="69" t="s">
        <v>37</v>
      </c>
      <c r="G111" s="69">
        <v>4</v>
      </c>
      <c r="H111" s="340" t="s">
        <v>68</v>
      </c>
      <c r="I111" s="341"/>
      <c r="J111" s="341"/>
      <c r="K111" s="341"/>
      <c r="L111" s="341"/>
      <c r="M111" s="341"/>
      <c r="N111" s="341"/>
      <c r="O111" s="342"/>
      <c r="P111" s="45" t="s">
        <v>609</v>
      </c>
      <c r="Q111" s="3"/>
      <c r="R111" s="447" t="s">
        <v>497</v>
      </c>
      <c r="S111" s="448"/>
      <c r="T111" s="448"/>
      <c r="U111" s="448"/>
      <c r="V111" s="449"/>
    </row>
    <row r="112" spans="2:22">
      <c r="B112" s="40">
        <f>B97+G112</f>
        <v>256</v>
      </c>
      <c r="C112" s="268" t="s">
        <v>175</v>
      </c>
      <c r="D112" s="478" t="s">
        <v>642</v>
      </c>
      <c r="E112" s="472"/>
      <c r="F112" s="445" t="s">
        <v>278</v>
      </c>
      <c r="G112" s="445">
        <v>112</v>
      </c>
      <c r="H112" s="389" t="s">
        <v>242</v>
      </c>
      <c r="I112" s="390"/>
      <c r="J112" s="390"/>
      <c r="K112" s="390"/>
      <c r="L112" s="390"/>
      <c r="M112" s="390"/>
      <c r="N112" s="390"/>
      <c r="O112" s="391"/>
      <c r="P112" s="47"/>
      <c r="Q112" s="3"/>
      <c r="R112" s="9" t="s">
        <v>403</v>
      </c>
      <c r="S112" s="9" t="s">
        <v>52</v>
      </c>
      <c r="T112" s="9" t="s">
        <v>53</v>
      </c>
      <c r="U112" s="9" t="s">
        <v>62</v>
      </c>
      <c r="V112" s="9" t="s">
        <v>562</v>
      </c>
    </row>
    <row r="113" spans="2:22">
      <c r="B113" s="34">
        <f t="shared" ref="B113:B145" si="4">B112+G113</f>
        <v>256</v>
      </c>
      <c r="C113" s="269"/>
      <c r="D113" s="479"/>
      <c r="E113" s="474"/>
      <c r="F113" s="446"/>
      <c r="G113" s="446"/>
      <c r="H113" s="130" t="s">
        <v>243</v>
      </c>
      <c r="I113" s="116"/>
      <c r="J113" s="116"/>
      <c r="K113" s="116"/>
      <c r="L113" s="116"/>
      <c r="M113" s="116"/>
      <c r="N113" s="116"/>
      <c r="O113" s="131"/>
      <c r="P113" s="33"/>
      <c r="Q113" s="3"/>
      <c r="R113" s="16" t="s">
        <v>365</v>
      </c>
      <c r="S113" s="16">
        <v>1</v>
      </c>
      <c r="T113" s="15" t="s">
        <v>499</v>
      </c>
      <c r="U113" s="16"/>
      <c r="V113" s="16"/>
    </row>
    <row r="114" spans="2:22">
      <c r="B114" s="34">
        <f t="shared" si="4"/>
        <v>256</v>
      </c>
      <c r="C114" s="269"/>
      <c r="D114" s="479"/>
      <c r="E114" s="474"/>
      <c r="F114" s="446"/>
      <c r="G114" s="446"/>
      <c r="H114" s="130" t="s">
        <v>244</v>
      </c>
      <c r="I114" s="116"/>
      <c r="J114" s="116"/>
      <c r="K114" s="116"/>
      <c r="L114" s="116"/>
      <c r="M114" s="116"/>
      <c r="N114" s="116"/>
      <c r="O114" s="131"/>
      <c r="P114" s="33"/>
      <c r="Q114" s="3"/>
      <c r="R114" s="16" t="s">
        <v>378</v>
      </c>
      <c r="S114" s="16">
        <v>1</v>
      </c>
      <c r="T114" s="15" t="s">
        <v>500</v>
      </c>
      <c r="U114" s="16"/>
      <c r="V114" s="16"/>
    </row>
    <row r="115" spans="2:22">
      <c r="B115" s="34">
        <f t="shared" si="4"/>
        <v>256</v>
      </c>
      <c r="C115" s="269"/>
      <c r="D115" s="479"/>
      <c r="E115" s="474"/>
      <c r="F115" s="446"/>
      <c r="G115" s="446"/>
      <c r="H115" s="111" t="s">
        <v>245</v>
      </c>
      <c r="I115" s="107"/>
      <c r="J115" s="107"/>
      <c r="K115" s="107"/>
      <c r="L115" s="107"/>
      <c r="M115" s="107"/>
      <c r="N115" s="107"/>
      <c r="O115" s="112"/>
      <c r="P115" s="33"/>
      <c r="Q115" s="3"/>
      <c r="R115" s="16" t="s">
        <v>377</v>
      </c>
      <c r="S115" s="16">
        <v>1</v>
      </c>
      <c r="T115" s="15" t="s">
        <v>501</v>
      </c>
      <c r="U115" s="16"/>
      <c r="V115" s="16"/>
    </row>
    <row r="116" spans="2:22">
      <c r="B116" s="34">
        <f t="shared" si="4"/>
        <v>256</v>
      </c>
      <c r="C116" s="269"/>
      <c r="D116" s="479"/>
      <c r="E116" s="474"/>
      <c r="F116" s="446"/>
      <c r="G116" s="446"/>
      <c r="H116" s="227" t="s">
        <v>246</v>
      </c>
      <c r="I116" s="228"/>
      <c r="J116" s="228"/>
      <c r="K116" s="228"/>
      <c r="L116" s="228"/>
      <c r="M116" s="228"/>
      <c r="N116" s="228"/>
      <c r="O116" s="229"/>
      <c r="P116" s="33"/>
      <c r="Q116" s="3"/>
      <c r="R116" s="16" t="s">
        <v>376</v>
      </c>
      <c r="S116" s="16">
        <v>1</v>
      </c>
      <c r="T116" s="15" t="s">
        <v>498</v>
      </c>
      <c r="U116" s="16"/>
      <c r="V116" s="16"/>
    </row>
    <row r="117" spans="2:22">
      <c r="B117" s="34">
        <f t="shared" si="4"/>
        <v>256</v>
      </c>
      <c r="C117" s="269"/>
      <c r="D117" s="479"/>
      <c r="E117" s="474"/>
      <c r="F117" s="446"/>
      <c r="G117" s="446"/>
      <c r="H117" s="111" t="s">
        <v>247</v>
      </c>
      <c r="I117" s="107"/>
      <c r="J117" s="107"/>
      <c r="K117" s="107"/>
      <c r="L117" s="107"/>
      <c r="M117" s="107"/>
      <c r="N117" s="107"/>
      <c r="O117" s="112"/>
      <c r="P117" s="33"/>
      <c r="Q117" s="3"/>
      <c r="R117" s="16" t="s">
        <v>375</v>
      </c>
      <c r="S117" s="16">
        <v>1</v>
      </c>
      <c r="T117" s="15" t="s">
        <v>502</v>
      </c>
      <c r="U117" s="16"/>
      <c r="V117" s="16"/>
    </row>
    <row r="118" spans="2:22">
      <c r="B118" s="34">
        <f t="shared" si="4"/>
        <v>256</v>
      </c>
      <c r="C118" s="269"/>
      <c r="D118" s="479"/>
      <c r="E118" s="474"/>
      <c r="F118" s="446"/>
      <c r="G118" s="446"/>
      <c r="H118" s="111" t="s">
        <v>248</v>
      </c>
      <c r="I118" s="107"/>
      <c r="J118" s="107"/>
      <c r="K118" s="107"/>
      <c r="L118" s="107"/>
      <c r="M118" s="107"/>
      <c r="N118" s="107"/>
      <c r="O118" s="112"/>
      <c r="P118" s="33"/>
      <c r="Q118" s="3"/>
      <c r="R118" s="16" t="s">
        <v>374</v>
      </c>
      <c r="S118" s="16">
        <v>1</v>
      </c>
      <c r="T118" s="15" t="s">
        <v>503</v>
      </c>
      <c r="U118" s="16"/>
      <c r="V118" s="16"/>
    </row>
    <row r="119" spans="2:22">
      <c r="B119" s="34">
        <f t="shared" si="4"/>
        <v>256</v>
      </c>
      <c r="C119" s="269"/>
      <c r="D119" s="479"/>
      <c r="E119" s="474"/>
      <c r="F119" s="446"/>
      <c r="G119" s="446"/>
      <c r="H119" s="111" t="s">
        <v>249</v>
      </c>
      <c r="I119" s="107"/>
      <c r="J119" s="107"/>
      <c r="K119" s="107"/>
      <c r="L119" s="107"/>
      <c r="M119" s="107"/>
      <c r="N119" s="107"/>
      <c r="O119" s="112"/>
      <c r="P119" s="33"/>
      <c r="Q119" s="3"/>
      <c r="R119" s="16" t="s">
        <v>373</v>
      </c>
      <c r="S119" s="16">
        <v>1</v>
      </c>
      <c r="T119" s="15" t="s">
        <v>504</v>
      </c>
      <c r="U119" s="16"/>
      <c r="V119" s="16"/>
    </row>
    <row r="120" spans="2:22">
      <c r="B120" s="34">
        <f t="shared" si="4"/>
        <v>256</v>
      </c>
      <c r="C120" s="269"/>
      <c r="D120" s="479"/>
      <c r="E120" s="474"/>
      <c r="F120" s="446"/>
      <c r="G120" s="446"/>
      <c r="H120" s="227" t="s">
        <v>250</v>
      </c>
      <c r="I120" s="228"/>
      <c r="J120" s="228"/>
      <c r="K120" s="228"/>
      <c r="L120" s="228"/>
      <c r="M120" s="228"/>
      <c r="N120" s="228"/>
      <c r="O120" s="229"/>
      <c r="P120" s="33"/>
      <c r="Q120" s="3"/>
      <c r="R120" s="16" t="s">
        <v>370</v>
      </c>
      <c r="S120" s="16">
        <v>1</v>
      </c>
      <c r="T120" s="15" t="s">
        <v>505</v>
      </c>
      <c r="U120" s="16"/>
      <c r="V120" s="16"/>
    </row>
    <row r="121" spans="2:22">
      <c r="B121" s="34">
        <f t="shared" si="4"/>
        <v>256</v>
      </c>
      <c r="C121" s="269"/>
      <c r="D121" s="479"/>
      <c r="E121" s="474"/>
      <c r="F121" s="446"/>
      <c r="G121" s="446"/>
      <c r="H121" s="111" t="s">
        <v>251</v>
      </c>
      <c r="I121" s="107"/>
      <c r="J121" s="107"/>
      <c r="K121" s="107"/>
      <c r="L121" s="107"/>
      <c r="M121" s="107"/>
      <c r="N121" s="107"/>
      <c r="O121" s="112"/>
      <c r="P121" s="33"/>
      <c r="Q121" s="3"/>
      <c r="R121" s="3"/>
      <c r="S121" s="3"/>
      <c r="U121" s="3"/>
    </row>
    <row r="122" spans="2:22">
      <c r="B122" s="34">
        <f t="shared" si="4"/>
        <v>256</v>
      </c>
      <c r="C122" s="269"/>
      <c r="D122" s="479"/>
      <c r="E122" s="474"/>
      <c r="F122" s="446"/>
      <c r="G122" s="446"/>
      <c r="H122" s="111" t="s">
        <v>252</v>
      </c>
      <c r="I122" s="107"/>
      <c r="J122" s="107"/>
      <c r="K122" s="107"/>
      <c r="L122" s="107"/>
      <c r="M122" s="107"/>
      <c r="N122" s="107"/>
      <c r="O122" s="112"/>
      <c r="P122" s="33"/>
      <c r="Q122" s="3"/>
      <c r="R122" s="447" t="s">
        <v>495</v>
      </c>
      <c r="S122" s="448"/>
      <c r="T122" s="448"/>
      <c r="U122" s="448"/>
      <c r="V122" s="449"/>
    </row>
    <row r="123" spans="2:22">
      <c r="B123" s="34">
        <f t="shared" si="4"/>
        <v>256</v>
      </c>
      <c r="C123" s="269"/>
      <c r="D123" s="479"/>
      <c r="E123" s="474"/>
      <c r="F123" s="446"/>
      <c r="G123" s="446"/>
      <c r="H123" s="111" t="s">
        <v>253</v>
      </c>
      <c r="I123" s="107"/>
      <c r="J123" s="107"/>
      <c r="K123" s="107"/>
      <c r="L123" s="107"/>
      <c r="M123" s="107"/>
      <c r="N123" s="107"/>
      <c r="O123" s="112"/>
      <c r="P123" s="33"/>
      <c r="Q123" s="3"/>
      <c r="R123" s="9" t="s">
        <v>402</v>
      </c>
      <c r="S123" s="9" t="s">
        <v>52</v>
      </c>
      <c r="T123" s="9" t="s">
        <v>53</v>
      </c>
      <c r="U123" s="9" t="s">
        <v>62</v>
      </c>
      <c r="V123" s="9" t="s">
        <v>562</v>
      </c>
    </row>
    <row r="124" spans="2:22">
      <c r="B124" s="34">
        <f t="shared" si="4"/>
        <v>256</v>
      </c>
      <c r="C124" s="269"/>
      <c r="D124" s="479"/>
      <c r="E124" s="474"/>
      <c r="F124" s="446"/>
      <c r="G124" s="446"/>
      <c r="H124" s="227" t="s">
        <v>254</v>
      </c>
      <c r="I124" s="228"/>
      <c r="J124" s="228"/>
      <c r="K124" s="228"/>
      <c r="L124" s="228"/>
      <c r="M124" s="228"/>
      <c r="N124" s="228"/>
      <c r="O124" s="229"/>
      <c r="P124" s="33"/>
      <c r="Q124" s="3"/>
      <c r="R124" s="2" t="s">
        <v>135</v>
      </c>
      <c r="S124" s="2">
        <v>4</v>
      </c>
      <c r="T124" s="1" t="s">
        <v>496</v>
      </c>
      <c r="U124" s="2"/>
      <c r="V124" s="2"/>
    </row>
    <row r="125" spans="2:22">
      <c r="B125" s="34">
        <f t="shared" si="4"/>
        <v>256</v>
      </c>
      <c r="C125" s="269"/>
      <c r="D125" s="479"/>
      <c r="E125" s="474"/>
      <c r="F125" s="446"/>
      <c r="G125" s="446"/>
      <c r="H125" s="130" t="s">
        <v>255</v>
      </c>
      <c r="I125" s="116"/>
      <c r="J125" s="116"/>
      <c r="K125" s="116"/>
      <c r="L125" s="116"/>
      <c r="M125" s="116"/>
      <c r="N125" s="116"/>
      <c r="O125" s="131"/>
      <c r="P125" s="33"/>
      <c r="Q125" s="3"/>
      <c r="R125" s="3"/>
      <c r="S125" s="3"/>
      <c r="U125" s="3"/>
    </row>
    <row r="126" spans="2:22">
      <c r="B126" s="34">
        <f t="shared" si="4"/>
        <v>256</v>
      </c>
      <c r="C126" s="269"/>
      <c r="D126" s="479"/>
      <c r="E126" s="474"/>
      <c r="F126" s="446"/>
      <c r="G126" s="446"/>
      <c r="H126" s="130" t="s">
        <v>256</v>
      </c>
      <c r="I126" s="116"/>
      <c r="J126" s="116"/>
      <c r="K126" s="116"/>
      <c r="L126" s="116"/>
      <c r="M126" s="116"/>
      <c r="N126" s="116"/>
      <c r="O126" s="131"/>
      <c r="P126" s="33"/>
      <c r="Q126" s="3"/>
      <c r="R126" s="447" t="s">
        <v>497</v>
      </c>
      <c r="S126" s="448"/>
      <c r="T126" s="448"/>
      <c r="U126" s="448"/>
      <c r="V126" s="449"/>
    </row>
    <row r="127" spans="2:22">
      <c r="B127" s="34">
        <f t="shared" si="4"/>
        <v>256</v>
      </c>
      <c r="C127" s="269"/>
      <c r="D127" s="479"/>
      <c r="E127" s="474"/>
      <c r="F127" s="446"/>
      <c r="G127" s="446"/>
      <c r="H127" s="130" t="s">
        <v>257</v>
      </c>
      <c r="I127" s="116"/>
      <c r="J127" s="116"/>
      <c r="K127" s="116"/>
      <c r="L127" s="116"/>
      <c r="M127" s="116"/>
      <c r="N127" s="116"/>
      <c r="O127" s="131"/>
      <c r="P127" s="33"/>
      <c r="Q127" s="3"/>
      <c r="R127" s="9" t="s">
        <v>403</v>
      </c>
      <c r="S127" s="9" t="s">
        <v>52</v>
      </c>
      <c r="T127" s="9" t="s">
        <v>53</v>
      </c>
      <c r="U127" s="9" t="s">
        <v>62</v>
      </c>
      <c r="V127" s="9" t="s">
        <v>562</v>
      </c>
    </row>
    <row r="128" spans="2:22">
      <c r="B128" s="34">
        <f t="shared" si="4"/>
        <v>256</v>
      </c>
      <c r="C128" s="269"/>
      <c r="D128" s="479"/>
      <c r="E128" s="474"/>
      <c r="F128" s="446"/>
      <c r="G128" s="446"/>
      <c r="H128" s="111" t="s">
        <v>274</v>
      </c>
      <c r="I128" s="107"/>
      <c r="J128" s="107"/>
      <c r="K128" s="107"/>
      <c r="L128" s="107"/>
      <c r="M128" s="107"/>
      <c r="N128" s="107"/>
      <c r="O128" s="112"/>
      <c r="P128" s="33"/>
      <c r="Q128" s="3"/>
      <c r="R128" s="16" t="s">
        <v>365</v>
      </c>
      <c r="S128" s="16">
        <v>1</v>
      </c>
      <c r="T128" s="15" t="s">
        <v>499</v>
      </c>
      <c r="U128" s="16"/>
      <c r="V128" s="16"/>
    </row>
    <row r="129" spans="2:22">
      <c r="B129" s="34">
        <f t="shared" si="4"/>
        <v>256</v>
      </c>
      <c r="C129" s="269"/>
      <c r="D129" s="479"/>
      <c r="E129" s="474"/>
      <c r="F129" s="446"/>
      <c r="G129" s="446"/>
      <c r="H129" s="337" t="s">
        <v>258</v>
      </c>
      <c r="I129" s="338"/>
      <c r="J129" s="338"/>
      <c r="K129" s="338"/>
      <c r="L129" s="338"/>
      <c r="M129" s="338"/>
      <c r="N129" s="338"/>
      <c r="O129" s="339"/>
      <c r="P129" s="33"/>
      <c r="Q129" s="3"/>
      <c r="R129" s="16" t="s">
        <v>378</v>
      </c>
      <c r="S129" s="16">
        <v>1</v>
      </c>
      <c r="T129" s="15" t="s">
        <v>500</v>
      </c>
      <c r="U129" s="16"/>
      <c r="V129" s="16"/>
    </row>
    <row r="130" spans="2:22">
      <c r="B130" s="34">
        <f t="shared" si="4"/>
        <v>256</v>
      </c>
      <c r="C130" s="269"/>
      <c r="D130" s="479"/>
      <c r="E130" s="474"/>
      <c r="F130" s="446"/>
      <c r="G130" s="446"/>
      <c r="H130" s="130" t="s">
        <v>259</v>
      </c>
      <c r="I130" s="116"/>
      <c r="J130" s="116"/>
      <c r="K130" s="116"/>
      <c r="L130" s="116"/>
      <c r="M130" s="116"/>
      <c r="N130" s="116"/>
      <c r="O130" s="131"/>
      <c r="P130" s="33"/>
      <c r="Q130" s="3"/>
      <c r="R130" s="16" t="s">
        <v>377</v>
      </c>
      <c r="S130" s="16">
        <v>1</v>
      </c>
      <c r="T130" s="15" t="s">
        <v>501</v>
      </c>
      <c r="U130" s="16"/>
      <c r="V130" s="16"/>
    </row>
    <row r="131" spans="2:22">
      <c r="B131" s="34">
        <f t="shared" si="4"/>
        <v>256</v>
      </c>
      <c r="C131" s="269"/>
      <c r="D131" s="479"/>
      <c r="E131" s="474"/>
      <c r="F131" s="446"/>
      <c r="G131" s="446"/>
      <c r="H131" s="130" t="s">
        <v>260</v>
      </c>
      <c r="I131" s="116"/>
      <c r="J131" s="116"/>
      <c r="K131" s="116"/>
      <c r="L131" s="116"/>
      <c r="M131" s="116"/>
      <c r="N131" s="116"/>
      <c r="O131" s="131"/>
      <c r="P131" s="33"/>
      <c r="Q131" s="3"/>
      <c r="R131" s="16" t="s">
        <v>376</v>
      </c>
      <c r="S131" s="16">
        <v>1</v>
      </c>
      <c r="T131" s="15" t="s">
        <v>498</v>
      </c>
      <c r="U131" s="16"/>
      <c r="V131" s="16"/>
    </row>
    <row r="132" spans="2:22">
      <c r="B132" s="34">
        <f t="shared" si="4"/>
        <v>256</v>
      </c>
      <c r="C132" s="269"/>
      <c r="D132" s="479"/>
      <c r="E132" s="474"/>
      <c r="F132" s="446"/>
      <c r="G132" s="446"/>
      <c r="H132" s="111" t="s">
        <v>261</v>
      </c>
      <c r="I132" s="107"/>
      <c r="J132" s="107"/>
      <c r="K132" s="107"/>
      <c r="L132" s="107"/>
      <c r="M132" s="107"/>
      <c r="N132" s="107"/>
      <c r="O132" s="112"/>
      <c r="P132" s="33"/>
      <c r="Q132" s="3"/>
      <c r="R132" s="16" t="s">
        <v>375</v>
      </c>
      <c r="S132" s="16">
        <v>1</v>
      </c>
      <c r="T132" s="15" t="s">
        <v>502</v>
      </c>
      <c r="U132" s="16"/>
      <c r="V132" s="16"/>
    </row>
    <row r="133" spans="2:22">
      <c r="B133" s="34">
        <f t="shared" si="4"/>
        <v>256</v>
      </c>
      <c r="C133" s="269"/>
      <c r="D133" s="479"/>
      <c r="E133" s="474"/>
      <c r="F133" s="446"/>
      <c r="G133" s="446"/>
      <c r="H133" s="227" t="s">
        <v>262</v>
      </c>
      <c r="I133" s="228"/>
      <c r="J133" s="228"/>
      <c r="K133" s="228"/>
      <c r="L133" s="228"/>
      <c r="M133" s="228"/>
      <c r="N133" s="228"/>
      <c r="O133" s="229"/>
      <c r="P133" s="33"/>
      <c r="Q133" s="3"/>
      <c r="R133" s="16" t="s">
        <v>374</v>
      </c>
      <c r="S133" s="16">
        <v>1</v>
      </c>
      <c r="T133" s="15" t="s">
        <v>503</v>
      </c>
      <c r="U133" s="16"/>
      <c r="V133" s="16"/>
    </row>
    <row r="134" spans="2:22">
      <c r="B134" s="34">
        <f t="shared" si="4"/>
        <v>256</v>
      </c>
      <c r="C134" s="269"/>
      <c r="D134" s="479"/>
      <c r="E134" s="474"/>
      <c r="F134" s="446"/>
      <c r="G134" s="446"/>
      <c r="H134" s="111" t="s">
        <v>263</v>
      </c>
      <c r="I134" s="107"/>
      <c r="J134" s="107"/>
      <c r="K134" s="107"/>
      <c r="L134" s="107"/>
      <c r="M134" s="107"/>
      <c r="N134" s="107"/>
      <c r="O134" s="112"/>
      <c r="P134" s="33"/>
      <c r="Q134" s="3"/>
      <c r="R134" s="16" t="s">
        <v>373</v>
      </c>
      <c r="S134" s="16">
        <v>1</v>
      </c>
      <c r="T134" s="15" t="s">
        <v>504</v>
      </c>
      <c r="U134" s="16"/>
      <c r="V134" s="16"/>
    </row>
    <row r="135" spans="2:22">
      <c r="B135" s="34">
        <f t="shared" si="4"/>
        <v>256</v>
      </c>
      <c r="C135" s="269"/>
      <c r="D135" s="479"/>
      <c r="E135" s="474"/>
      <c r="F135" s="446"/>
      <c r="G135" s="446"/>
      <c r="H135" s="111" t="s">
        <v>264</v>
      </c>
      <c r="I135" s="107"/>
      <c r="J135" s="107"/>
      <c r="K135" s="107"/>
      <c r="L135" s="107"/>
      <c r="M135" s="107"/>
      <c r="N135" s="107"/>
      <c r="O135" s="112"/>
      <c r="P135" s="33"/>
      <c r="Q135" s="3"/>
      <c r="R135" s="16" t="s">
        <v>370</v>
      </c>
      <c r="S135" s="16">
        <v>1</v>
      </c>
      <c r="T135" s="15" t="s">
        <v>505</v>
      </c>
      <c r="U135" s="16"/>
      <c r="V135" s="16"/>
    </row>
    <row r="136" spans="2:22">
      <c r="B136" s="34">
        <f t="shared" si="4"/>
        <v>256</v>
      </c>
      <c r="C136" s="269"/>
      <c r="D136" s="479"/>
      <c r="E136" s="474"/>
      <c r="F136" s="446"/>
      <c r="G136" s="446"/>
      <c r="H136" s="111" t="s">
        <v>265</v>
      </c>
      <c r="I136" s="107"/>
      <c r="J136" s="107"/>
      <c r="K136" s="107"/>
      <c r="L136" s="107"/>
      <c r="M136" s="107"/>
      <c r="N136" s="107"/>
      <c r="O136" s="112"/>
      <c r="P136" s="33"/>
      <c r="Q136" s="3"/>
      <c r="R136" s="2" t="s">
        <v>506</v>
      </c>
      <c r="S136" s="2">
        <v>1</v>
      </c>
      <c r="T136" s="1" t="s">
        <v>507</v>
      </c>
      <c r="U136" s="2"/>
      <c r="V136" s="2"/>
    </row>
    <row r="137" spans="2:22">
      <c r="B137" s="34">
        <f t="shared" si="4"/>
        <v>256</v>
      </c>
      <c r="C137" s="269"/>
      <c r="D137" s="479"/>
      <c r="E137" s="474"/>
      <c r="F137" s="446"/>
      <c r="G137" s="446"/>
      <c r="H137" s="227" t="s">
        <v>266</v>
      </c>
      <c r="I137" s="228"/>
      <c r="J137" s="228"/>
      <c r="K137" s="228"/>
      <c r="L137" s="228"/>
      <c r="M137" s="228"/>
      <c r="N137" s="228"/>
      <c r="O137" s="229"/>
      <c r="P137" s="33"/>
      <c r="Q137" s="3"/>
    </row>
    <row r="138" spans="2:22">
      <c r="B138" s="34">
        <f t="shared" si="4"/>
        <v>256</v>
      </c>
      <c r="C138" s="269"/>
      <c r="D138" s="479"/>
      <c r="E138" s="474"/>
      <c r="F138" s="446"/>
      <c r="G138" s="446"/>
      <c r="H138" s="111" t="s">
        <v>267</v>
      </c>
      <c r="I138" s="107"/>
      <c r="J138" s="107"/>
      <c r="K138" s="107"/>
      <c r="L138" s="107"/>
      <c r="M138" s="107"/>
      <c r="N138" s="107"/>
      <c r="O138" s="112"/>
      <c r="P138" s="33"/>
      <c r="Q138" s="3"/>
    </row>
    <row r="139" spans="2:22">
      <c r="B139" s="34">
        <f t="shared" si="4"/>
        <v>256</v>
      </c>
      <c r="C139" s="269"/>
      <c r="D139" s="479"/>
      <c r="E139" s="474"/>
      <c r="F139" s="446"/>
      <c r="G139" s="446"/>
      <c r="H139" s="111" t="s">
        <v>268</v>
      </c>
      <c r="I139" s="107"/>
      <c r="J139" s="107"/>
      <c r="K139" s="107"/>
      <c r="L139" s="107"/>
      <c r="M139" s="107"/>
      <c r="N139" s="107"/>
      <c r="O139" s="112"/>
      <c r="P139" s="33"/>
      <c r="Q139" s="3"/>
    </row>
    <row r="140" spans="2:22">
      <c r="B140" s="34">
        <f t="shared" si="4"/>
        <v>256</v>
      </c>
      <c r="C140" s="269"/>
      <c r="D140" s="479"/>
      <c r="E140" s="474"/>
      <c r="F140" s="446"/>
      <c r="G140" s="446"/>
      <c r="H140" s="111" t="s">
        <v>269</v>
      </c>
      <c r="I140" s="107"/>
      <c r="J140" s="107"/>
      <c r="K140" s="107"/>
      <c r="L140" s="107"/>
      <c r="M140" s="107"/>
      <c r="N140" s="107"/>
      <c r="O140" s="112"/>
      <c r="P140" s="33"/>
      <c r="Q140" s="3"/>
    </row>
    <row r="141" spans="2:22">
      <c r="B141" s="34">
        <f t="shared" si="4"/>
        <v>256</v>
      </c>
      <c r="C141" s="269"/>
      <c r="D141" s="479"/>
      <c r="E141" s="474"/>
      <c r="F141" s="446"/>
      <c r="G141" s="446"/>
      <c r="H141" s="227" t="s">
        <v>270</v>
      </c>
      <c r="I141" s="228"/>
      <c r="J141" s="228"/>
      <c r="K141" s="228"/>
      <c r="L141" s="228"/>
      <c r="M141" s="228"/>
      <c r="N141" s="228"/>
      <c r="O141" s="229"/>
      <c r="P141" s="33"/>
      <c r="Q141" s="3"/>
    </row>
    <row r="142" spans="2:22">
      <c r="B142" s="34">
        <f t="shared" si="4"/>
        <v>256</v>
      </c>
      <c r="C142" s="269"/>
      <c r="D142" s="479"/>
      <c r="E142" s="474"/>
      <c r="F142" s="446"/>
      <c r="G142" s="446"/>
      <c r="H142" s="130" t="s">
        <v>271</v>
      </c>
      <c r="I142" s="116"/>
      <c r="J142" s="116"/>
      <c r="K142" s="116"/>
      <c r="L142" s="116"/>
      <c r="M142" s="116"/>
      <c r="N142" s="116"/>
      <c r="O142" s="131"/>
      <c r="P142" s="33"/>
      <c r="Q142" s="3"/>
    </row>
    <row r="143" spans="2:22">
      <c r="B143" s="34">
        <f t="shared" si="4"/>
        <v>256</v>
      </c>
      <c r="C143" s="269"/>
      <c r="D143" s="479"/>
      <c r="E143" s="474"/>
      <c r="F143" s="446"/>
      <c r="G143" s="446"/>
      <c r="H143" s="130" t="s">
        <v>272</v>
      </c>
      <c r="I143" s="116"/>
      <c r="J143" s="116"/>
      <c r="K143" s="116"/>
      <c r="L143" s="116"/>
      <c r="M143" s="116"/>
      <c r="N143" s="116"/>
      <c r="O143" s="131"/>
      <c r="P143" s="33"/>
      <c r="Q143" s="3"/>
    </row>
    <row r="144" spans="2:22">
      <c r="B144" s="34">
        <f t="shared" si="4"/>
        <v>256</v>
      </c>
      <c r="C144" s="269"/>
      <c r="D144" s="479"/>
      <c r="E144" s="474"/>
      <c r="F144" s="446"/>
      <c r="G144" s="446"/>
      <c r="H144" s="130" t="s">
        <v>273</v>
      </c>
      <c r="I144" s="116"/>
      <c r="J144" s="116"/>
      <c r="K144" s="116"/>
      <c r="L144" s="116"/>
      <c r="M144" s="116"/>
      <c r="N144" s="116"/>
      <c r="O144" s="131"/>
      <c r="P144" s="33"/>
      <c r="Q144" s="3"/>
    </row>
    <row r="145" spans="2:17" ht="17.5" thickBot="1">
      <c r="B145" s="36">
        <f t="shared" si="4"/>
        <v>264</v>
      </c>
      <c r="C145" s="68">
        <f>SUM(G112:G145)</f>
        <v>120</v>
      </c>
      <c r="D145" s="476" t="s">
        <v>68</v>
      </c>
      <c r="E145" s="477"/>
      <c r="F145" s="69" t="s">
        <v>37</v>
      </c>
      <c r="G145" s="69">
        <v>8</v>
      </c>
      <c r="H145" s="146" t="s">
        <v>68</v>
      </c>
      <c r="I145" s="147"/>
      <c r="J145" s="147"/>
      <c r="K145" s="147"/>
      <c r="L145" s="147"/>
      <c r="M145" s="147"/>
      <c r="N145" s="147"/>
      <c r="O145" s="148"/>
      <c r="P145" s="45"/>
      <c r="Q145" s="3"/>
    </row>
    <row r="146" spans="2:17">
      <c r="B146" s="47" t="e">
        <f>#REF!+G146</f>
        <v>#REF!</v>
      </c>
      <c r="C146" s="346" t="s">
        <v>122</v>
      </c>
      <c r="D146" s="450"/>
      <c r="E146" s="451"/>
      <c r="F146" s="272" t="s">
        <v>39</v>
      </c>
      <c r="G146" s="272">
        <v>2</v>
      </c>
      <c r="H146" s="452" t="s">
        <v>447</v>
      </c>
      <c r="I146" s="444"/>
      <c r="J146" s="444"/>
      <c r="K146" s="444"/>
      <c r="L146" s="444"/>
      <c r="M146" s="444"/>
      <c r="N146" s="444"/>
      <c r="O146" s="441"/>
      <c r="P146" s="505"/>
      <c r="Q146" s="3"/>
    </row>
    <row r="147" spans="2:17" ht="17.5" thickBot="1">
      <c r="B147" s="45" t="e">
        <f t="shared" si="2"/>
        <v>#REF!</v>
      </c>
      <c r="C147" s="343">
        <v>2</v>
      </c>
      <c r="D147" s="344"/>
      <c r="E147" s="345"/>
      <c r="F147" s="239"/>
      <c r="G147" s="239"/>
      <c r="H147" s="253"/>
      <c r="I147" s="254"/>
      <c r="J147" s="254"/>
      <c r="K147" s="254"/>
      <c r="L147" s="254"/>
      <c r="M147" s="254"/>
      <c r="N147" s="254"/>
      <c r="O147" s="255"/>
      <c r="P147" s="317"/>
      <c r="Q147" s="3"/>
    </row>
    <row r="148" spans="2:17">
      <c r="B148" s="47" t="e">
        <f t="shared" si="2"/>
        <v>#REF!</v>
      </c>
      <c r="C148" s="346" t="s">
        <v>357</v>
      </c>
      <c r="D148" s="347"/>
      <c r="E148" s="348"/>
      <c r="F148" s="349" t="s">
        <v>39</v>
      </c>
      <c r="G148" s="349">
        <v>2</v>
      </c>
      <c r="H148" s="108">
        <v>1</v>
      </c>
      <c r="I148" s="108">
        <v>0</v>
      </c>
      <c r="J148" s="108">
        <v>0</v>
      </c>
      <c r="K148" s="108">
        <v>0</v>
      </c>
      <c r="L148" s="108">
        <v>0</v>
      </c>
      <c r="M148" s="108">
        <v>0</v>
      </c>
      <c r="N148" s="108">
        <v>0</v>
      </c>
      <c r="O148" s="98">
        <v>1</v>
      </c>
      <c r="P148" s="47"/>
    </row>
    <row r="149" spans="2:17" ht="17.5" thickBot="1">
      <c r="B149" s="45" t="e">
        <f t="shared" si="2"/>
        <v>#REF!</v>
      </c>
      <c r="C149" s="343">
        <f>SUM(G148)</f>
        <v>2</v>
      </c>
      <c r="D149" s="344"/>
      <c r="E149" s="345"/>
      <c r="F149" s="239"/>
      <c r="G149" s="239"/>
      <c r="H149" s="95">
        <v>1</v>
      </c>
      <c r="I149" s="95">
        <v>0</v>
      </c>
      <c r="J149" s="95">
        <v>0</v>
      </c>
      <c r="K149" s="95">
        <v>0</v>
      </c>
      <c r="L149" s="95">
        <v>0</v>
      </c>
      <c r="M149" s="95">
        <v>0</v>
      </c>
      <c r="N149" s="95">
        <v>0</v>
      </c>
      <c r="O149" s="58">
        <v>1</v>
      </c>
      <c r="P149" s="45"/>
    </row>
    <row r="150" spans="2:17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7">
      <c r="B151" s="3"/>
      <c r="E151" s="3"/>
      <c r="G151" s="3"/>
    </row>
    <row r="152" spans="2:17" ht="17.5" thickBot="1">
      <c r="B152" s="3"/>
      <c r="C152" s="3" t="s">
        <v>96</v>
      </c>
      <c r="E152" s="3"/>
      <c r="G152" s="3"/>
    </row>
    <row r="153" spans="2:17">
      <c r="B153" s="3"/>
      <c r="C153" s="322">
        <f>SUM(G6:G149)</f>
        <v>300</v>
      </c>
      <c r="E153" s="3"/>
      <c r="G153" s="3"/>
    </row>
    <row r="154" spans="2:17" ht="21.5" thickBot="1">
      <c r="B154" s="3"/>
      <c r="C154" s="323"/>
      <c r="D154" s="25" t="s">
        <v>575</v>
      </c>
      <c r="E154" s="3"/>
      <c r="G154" s="3"/>
    </row>
    <row r="155" spans="2:17" ht="17.25" customHeight="1">
      <c r="B155" s="3"/>
      <c r="E155" s="3"/>
      <c r="G155" s="3"/>
    </row>
    <row r="156" spans="2:17" ht="17.25" customHeight="1">
      <c r="B156" s="3"/>
      <c r="C156" s="156">
        <f>10/8*8</f>
        <v>10</v>
      </c>
      <c r="D156" s="152" t="s">
        <v>570</v>
      </c>
      <c r="E156" s="3"/>
      <c r="G156" s="3"/>
    </row>
    <row r="157" spans="2:17" ht="17.25" customHeight="1">
      <c r="B157" s="3"/>
      <c r="C157" s="157">
        <v>100000</v>
      </c>
      <c r="D157" s="154" t="s">
        <v>569</v>
      </c>
      <c r="E157" s="3"/>
      <c r="G157" s="3"/>
    </row>
    <row r="158" spans="2:17" ht="17.25" customHeight="1">
      <c r="B158" s="3"/>
      <c r="C158" s="29">
        <f>C153*C156*C157</f>
        <v>300000000</v>
      </c>
      <c r="D158" s="12" t="s">
        <v>173</v>
      </c>
      <c r="E158" s="31" t="s">
        <v>580</v>
      </c>
      <c r="G158" s="3"/>
    </row>
    <row r="159" spans="2:17" ht="21">
      <c r="B159" s="3"/>
      <c r="C159" s="30">
        <f>C153*C156*C157/1000000</f>
        <v>300</v>
      </c>
      <c r="D159" s="12" t="s">
        <v>177</v>
      </c>
      <c r="E159" s="3"/>
      <c r="G159" s="3"/>
    </row>
    <row r="160" spans="2:17" ht="21">
      <c r="B160" s="3"/>
      <c r="C160" s="27"/>
      <c r="D160" s="27"/>
      <c r="E160" s="31"/>
    </row>
    <row r="161" spans="2:6" ht="21">
      <c r="B161" s="3"/>
      <c r="C161" s="28"/>
      <c r="D161" s="27"/>
    </row>
    <row r="162" spans="2:6">
      <c r="B162" s="3"/>
    </row>
    <row r="163" spans="2:6">
      <c r="B163" s="3"/>
      <c r="C163"/>
      <c r="D163"/>
      <c r="F163"/>
    </row>
    <row r="164" spans="2:6">
      <c r="B164" s="3"/>
      <c r="C164"/>
      <c r="D164"/>
      <c r="F164"/>
    </row>
    <row r="165" spans="2:6">
      <c r="B165" s="3"/>
      <c r="C165"/>
      <c r="D165"/>
      <c r="F165"/>
    </row>
    <row r="166" spans="2:6">
      <c r="B166" s="3"/>
    </row>
    <row r="167" spans="2:6">
      <c r="B167" s="3"/>
    </row>
    <row r="168" spans="2:6">
      <c r="B168" s="3"/>
    </row>
    <row r="169" spans="2:6">
      <c r="B169" s="3"/>
    </row>
    <row r="170" spans="2:6">
      <c r="B170" s="3"/>
    </row>
    <row r="171" spans="2:6">
      <c r="B171" s="3"/>
    </row>
    <row r="172" spans="2:6">
      <c r="B172" s="3"/>
    </row>
    <row r="173" spans="2:6">
      <c r="B173" s="3"/>
    </row>
    <row r="174" spans="2:6">
      <c r="B174" s="3"/>
    </row>
    <row r="175" spans="2:6">
      <c r="B175" s="3"/>
    </row>
    <row r="176" spans="2:6">
      <c r="B176" s="3"/>
    </row>
    <row r="177" spans="2:22">
      <c r="B177" s="3"/>
    </row>
    <row r="178" spans="2:22" s="3" customFormat="1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2:22" s="3" customFormat="1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  <row r="210" spans="2:22" s="3" customFormat="1">
      <c r="B210"/>
      <c r="E210"/>
      <c r="G210"/>
      <c r="H210"/>
      <c r="I210"/>
      <c r="J210"/>
      <c r="K210"/>
      <c r="L210"/>
      <c r="M210"/>
      <c r="N210"/>
      <c r="O210"/>
      <c r="Q210"/>
      <c r="R210"/>
      <c r="S210"/>
      <c r="T210"/>
      <c r="U210"/>
      <c r="V210"/>
    </row>
    <row r="211" spans="2:22" s="3" customFormat="1">
      <c r="B211"/>
      <c r="E211"/>
      <c r="G211"/>
      <c r="H211"/>
      <c r="I211"/>
      <c r="J211"/>
      <c r="K211"/>
      <c r="L211"/>
      <c r="M211"/>
      <c r="N211"/>
      <c r="O211"/>
      <c r="Q211"/>
      <c r="R211"/>
      <c r="S211"/>
      <c r="T211"/>
      <c r="U211"/>
      <c r="V211"/>
    </row>
  </sheetData>
  <mergeCells count="209">
    <mergeCell ref="R83:V83"/>
    <mergeCell ref="R66:V66"/>
    <mergeCell ref="R52:V52"/>
    <mergeCell ref="C112:C144"/>
    <mergeCell ref="D112:E144"/>
    <mergeCell ref="F112:F144"/>
    <mergeCell ref="G112:G144"/>
    <mergeCell ref="H112:O112"/>
    <mergeCell ref="H116:O116"/>
    <mergeCell ref="H120:O120"/>
    <mergeCell ref="H124:O124"/>
    <mergeCell ref="H129:O129"/>
    <mergeCell ref="H75:O75"/>
    <mergeCell ref="D76:E76"/>
    <mergeCell ref="H76:O76"/>
    <mergeCell ref="D77:E77"/>
    <mergeCell ref="P88:P89"/>
    <mergeCell ref="D90:E90"/>
    <mergeCell ref="H90:O90"/>
    <mergeCell ref="D84:E85"/>
    <mergeCell ref="F84:F85"/>
    <mergeCell ref="G84:G85"/>
    <mergeCell ref="P84:P85"/>
    <mergeCell ref="D86:E87"/>
    <mergeCell ref="C153:C154"/>
    <mergeCell ref="C98:C110"/>
    <mergeCell ref="H111:O111"/>
    <mergeCell ref="D111:E111"/>
    <mergeCell ref="R107:V107"/>
    <mergeCell ref="R111:V111"/>
    <mergeCell ref="H108:O108"/>
    <mergeCell ref="H141:O141"/>
    <mergeCell ref="D145:E145"/>
    <mergeCell ref="D98:E110"/>
    <mergeCell ref="F98:F110"/>
    <mergeCell ref="G98:G110"/>
    <mergeCell ref="H98:O98"/>
    <mergeCell ref="H133:O133"/>
    <mergeCell ref="H137:O137"/>
    <mergeCell ref="P146:P147"/>
    <mergeCell ref="C147:E147"/>
    <mergeCell ref="C148:E148"/>
    <mergeCell ref="F148:F149"/>
    <mergeCell ref="G148:G149"/>
    <mergeCell ref="C149:E149"/>
    <mergeCell ref="C146:E146"/>
    <mergeCell ref="F146:F147"/>
    <mergeCell ref="G146:G147"/>
    <mergeCell ref="H146:O147"/>
    <mergeCell ref="D97:E97"/>
    <mergeCell ref="H97:O97"/>
    <mergeCell ref="D94:E94"/>
    <mergeCell ref="H94:O94"/>
    <mergeCell ref="D95:E95"/>
    <mergeCell ref="H95:O95"/>
    <mergeCell ref="D96:E96"/>
    <mergeCell ref="R122:V122"/>
    <mergeCell ref="R126:V126"/>
    <mergeCell ref="F86:F87"/>
    <mergeCell ref="G86:G87"/>
    <mergeCell ref="P86:P87"/>
    <mergeCell ref="H77:O77"/>
    <mergeCell ref="D70:E70"/>
    <mergeCell ref="H70:O70"/>
    <mergeCell ref="I79:O79"/>
    <mergeCell ref="D91:E91"/>
    <mergeCell ref="C71:C96"/>
    <mergeCell ref="D71:E71"/>
    <mergeCell ref="H71:O71"/>
    <mergeCell ref="D72:E72"/>
    <mergeCell ref="H72:O72"/>
    <mergeCell ref="D73:E73"/>
    <mergeCell ref="D74:E74"/>
    <mergeCell ref="H74:O74"/>
    <mergeCell ref="H91:O91"/>
    <mergeCell ref="D92:E92"/>
    <mergeCell ref="H92:O92"/>
    <mergeCell ref="D93:E93"/>
    <mergeCell ref="H93:O93"/>
    <mergeCell ref="D88:E89"/>
    <mergeCell ref="F88:F89"/>
    <mergeCell ref="G88:G89"/>
    <mergeCell ref="D80:E80"/>
    <mergeCell ref="I80:O80"/>
    <mergeCell ref="D75:E75"/>
    <mergeCell ref="D81:E81"/>
    <mergeCell ref="I81:O81"/>
    <mergeCell ref="D82:E82"/>
    <mergeCell ref="I82:O82"/>
    <mergeCell ref="D83:E83"/>
    <mergeCell ref="I83:O83"/>
    <mergeCell ref="D78:E78"/>
    <mergeCell ref="H78:O78"/>
    <mergeCell ref="D79:E79"/>
    <mergeCell ref="D57:E57"/>
    <mergeCell ref="H57:O57"/>
    <mergeCell ref="D58:E58"/>
    <mergeCell ref="H58:O58"/>
    <mergeCell ref="D59:E59"/>
    <mergeCell ref="H59:O59"/>
    <mergeCell ref="D60:E60"/>
    <mergeCell ref="H60:O60"/>
    <mergeCell ref="D69:E69"/>
    <mergeCell ref="H69:O69"/>
    <mergeCell ref="D68:E68"/>
    <mergeCell ref="H68:O68"/>
    <mergeCell ref="D63:E63"/>
    <mergeCell ref="H63:O63"/>
    <mergeCell ref="D64:E64"/>
    <mergeCell ref="H64:O64"/>
    <mergeCell ref="D65:E65"/>
    <mergeCell ref="H65:O65"/>
    <mergeCell ref="D61:E61"/>
    <mergeCell ref="H61:O61"/>
    <mergeCell ref="D62:E62"/>
    <mergeCell ref="H62:O62"/>
    <mergeCell ref="C41:C69"/>
    <mergeCell ref="D41:E41"/>
    <mergeCell ref="H41:O41"/>
    <mergeCell ref="D42:E43"/>
    <mergeCell ref="F42:F43"/>
    <mergeCell ref="G42:G43"/>
    <mergeCell ref="D47:E48"/>
    <mergeCell ref="F47:F48"/>
    <mergeCell ref="G47:G48"/>
    <mergeCell ref="D49:E50"/>
    <mergeCell ref="F49:F50"/>
    <mergeCell ref="G49:G50"/>
    <mergeCell ref="D44:E44"/>
    <mergeCell ref="H44:O44"/>
    <mergeCell ref="D45:E46"/>
    <mergeCell ref="F45:F46"/>
    <mergeCell ref="G45:G46"/>
    <mergeCell ref="D54:E54"/>
    <mergeCell ref="H54:O54"/>
    <mergeCell ref="D55:E55"/>
    <mergeCell ref="D66:E66"/>
    <mergeCell ref="H66:O66"/>
    <mergeCell ref="D67:E67"/>
    <mergeCell ref="H67:O67"/>
    <mergeCell ref="C14:E14"/>
    <mergeCell ref="F14:F15"/>
    <mergeCell ref="G14:G15"/>
    <mergeCell ref="C15:E15"/>
    <mergeCell ref="D16:E16"/>
    <mergeCell ref="I29:O29"/>
    <mergeCell ref="H55:O55"/>
    <mergeCell ref="D56:E56"/>
    <mergeCell ref="H56:O56"/>
    <mergeCell ref="L49:O49"/>
    <mergeCell ref="D51:E52"/>
    <mergeCell ref="F51:F52"/>
    <mergeCell ref="G51:G52"/>
    <mergeCell ref="D53:E53"/>
    <mergeCell ref="H53:O53"/>
    <mergeCell ref="J22:O22"/>
    <mergeCell ref="I23:O23"/>
    <mergeCell ref="H24:O24"/>
    <mergeCell ref="I25:O25"/>
    <mergeCell ref="H26:O26"/>
    <mergeCell ref="I27:O27"/>
    <mergeCell ref="H28:O28"/>
    <mergeCell ref="H35:O35"/>
    <mergeCell ref="L36:O36"/>
    <mergeCell ref="P12:P13"/>
    <mergeCell ref="C13:E1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2:O2"/>
    <mergeCell ref="B4:B5"/>
    <mergeCell ref="C4:E5"/>
    <mergeCell ref="F4:F5"/>
    <mergeCell ref="G4:G5"/>
    <mergeCell ref="H4:O4"/>
    <mergeCell ref="C11:E11"/>
    <mergeCell ref="C12:E12"/>
    <mergeCell ref="F12:F13"/>
    <mergeCell ref="G12:G13"/>
    <mergeCell ref="D17:E20"/>
    <mergeCell ref="C16:C39"/>
    <mergeCell ref="L39:M39"/>
    <mergeCell ref="M19:N19"/>
    <mergeCell ref="D38:E39"/>
    <mergeCell ref="F38:F39"/>
    <mergeCell ref="G38:G39"/>
    <mergeCell ref="D40:E40"/>
    <mergeCell ref="H40:O40"/>
    <mergeCell ref="H21:O21"/>
    <mergeCell ref="H30:O30"/>
    <mergeCell ref="I31:O31"/>
    <mergeCell ref="H32:O32"/>
    <mergeCell ref="L33:O33"/>
    <mergeCell ref="H34:O34"/>
    <mergeCell ref="D21:E21"/>
    <mergeCell ref="D22:E36"/>
    <mergeCell ref="H16:O16"/>
    <mergeCell ref="J17:K17"/>
    <mergeCell ref="L17:O17"/>
    <mergeCell ref="H20:O20"/>
    <mergeCell ref="D37:E37"/>
    <mergeCell ref="H37:O37"/>
    <mergeCell ref="H33:K3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B1:V209"/>
  <sheetViews>
    <sheetView topLeftCell="E19" zoomScale="70" zoomScaleNormal="70" workbookViewId="0">
      <selection activeCell="R37" sqref="R37:V37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783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1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1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25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42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5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56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5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8">
        <f t="shared" si="0"/>
        <v>52</v>
      </c>
      <c r="C41" s="413" t="s">
        <v>463</v>
      </c>
      <c r="D41" s="480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54</v>
      </c>
      <c r="C42" s="414"/>
      <c r="D42" s="465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466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57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126" t="s">
        <v>608</v>
      </c>
      <c r="R44" s="3"/>
      <c r="S44" s="3"/>
      <c r="U44" s="3"/>
    </row>
    <row r="45" spans="2:22">
      <c r="B45" s="33">
        <f t="shared" si="0"/>
        <v>58</v>
      </c>
      <c r="C45" s="414"/>
      <c r="D45" s="465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466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465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466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465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466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465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3"/>
      <c r="S51" s="3"/>
      <c r="U51" s="3"/>
    </row>
    <row r="52" spans="2:22">
      <c r="B52" s="34">
        <f t="shared" si="0"/>
        <v>64</v>
      </c>
      <c r="C52" s="414"/>
      <c r="D52" s="466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47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47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47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47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47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70</v>
      </c>
      <c r="C58" s="414"/>
      <c r="D58" s="230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47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47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30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57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30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88</v>
      </c>
      <c r="C64" s="414"/>
      <c r="D64" s="230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126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3">
        <f t="shared" si="0"/>
        <v>90</v>
      </c>
      <c r="C65" s="414"/>
      <c r="D65" s="230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126"/>
      <c r="R65" s="3"/>
      <c r="S65" s="3"/>
      <c r="U65" s="3"/>
    </row>
    <row r="66" spans="2:22">
      <c r="B66" s="33">
        <f t="shared" si="0"/>
        <v>92</v>
      </c>
      <c r="C66" s="414"/>
      <c r="D66" s="230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126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30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126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30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30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68</v>
      </c>
      <c r="I70" s="430"/>
      <c r="J70" s="430"/>
      <c r="K70" s="430"/>
      <c r="L70" s="430"/>
      <c r="M70" s="430"/>
      <c r="N70" s="430"/>
      <c r="O70" s="431"/>
      <c r="P70" s="106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si="0"/>
        <v>108</v>
      </c>
      <c r="C71" s="467" t="s">
        <v>712</v>
      </c>
      <c r="D71" s="397" t="s">
        <v>167</v>
      </c>
      <c r="E71" s="436"/>
      <c r="F71" s="137" t="s">
        <v>37</v>
      </c>
      <c r="G71" s="137">
        <v>4</v>
      </c>
      <c r="H71" s="436" t="s">
        <v>168</v>
      </c>
      <c r="I71" s="436"/>
      <c r="J71" s="436"/>
      <c r="K71" s="436"/>
      <c r="L71" s="436"/>
      <c r="M71" s="436"/>
      <c r="N71" s="436"/>
      <c r="O71" s="437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ref="B72:B149" si="1">B71+G72</f>
        <v>109</v>
      </c>
      <c r="C72" s="468"/>
      <c r="D72" s="225" t="s">
        <v>186</v>
      </c>
      <c r="E72" s="226"/>
      <c r="F72" s="102" t="s">
        <v>37</v>
      </c>
      <c r="G72" s="102">
        <v>1</v>
      </c>
      <c r="H72" s="226" t="s">
        <v>169</v>
      </c>
      <c r="I72" s="226"/>
      <c r="J72" s="226"/>
      <c r="K72" s="226"/>
      <c r="L72" s="226"/>
      <c r="M72" s="226"/>
      <c r="N72" s="226"/>
      <c r="O72" s="271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33">
        <f t="shared" si="1"/>
        <v>110</v>
      </c>
      <c r="C73" s="468"/>
      <c r="D73" s="225" t="s">
        <v>665</v>
      </c>
      <c r="E73" s="226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1"/>
        <v>111</v>
      </c>
      <c r="C74" s="468"/>
      <c r="D74" s="230" t="s">
        <v>652</v>
      </c>
      <c r="E74" s="225"/>
      <c r="F74" s="102" t="s">
        <v>37</v>
      </c>
      <c r="G74" s="102">
        <v>1</v>
      </c>
      <c r="H74" s="227" t="s">
        <v>696</v>
      </c>
      <c r="I74" s="228"/>
      <c r="J74" s="228"/>
      <c r="K74" s="228"/>
      <c r="L74" s="228"/>
      <c r="M74" s="228"/>
      <c r="N74" s="228"/>
      <c r="O74" s="229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si="1"/>
        <v>112</v>
      </c>
      <c r="C75" s="468"/>
      <c r="D75" s="470" t="s">
        <v>653</v>
      </c>
      <c r="E75" s="270"/>
      <c r="F75" s="102" t="s">
        <v>37</v>
      </c>
      <c r="G75" s="102">
        <v>1</v>
      </c>
      <c r="H75" s="227" t="s">
        <v>695</v>
      </c>
      <c r="I75" s="228"/>
      <c r="J75" s="228"/>
      <c r="K75" s="228"/>
      <c r="L75" s="228"/>
      <c r="M75" s="228"/>
      <c r="N75" s="228"/>
      <c r="O75" s="229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1"/>
        <v>113</v>
      </c>
      <c r="C76" s="468"/>
      <c r="D76" s="230" t="s">
        <v>669</v>
      </c>
      <c r="E76" s="225"/>
      <c r="F76" s="102" t="s">
        <v>37</v>
      </c>
      <c r="G76" s="102">
        <v>1</v>
      </c>
      <c r="H76" s="227" t="s">
        <v>694</v>
      </c>
      <c r="I76" s="228"/>
      <c r="J76" s="228"/>
      <c r="K76" s="228"/>
      <c r="L76" s="228"/>
      <c r="M76" s="228"/>
      <c r="N76" s="228"/>
      <c r="O76" s="229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1"/>
        <v>114</v>
      </c>
      <c r="C77" s="468"/>
      <c r="D77" s="230" t="s">
        <v>670</v>
      </c>
      <c r="E77" s="225"/>
      <c r="F77" s="102" t="s">
        <v>37</v>
      </c>
      <c r="G77" s="102">
        <v>1</v>
      </c>
      <c r="H77" s="227" t="s">
        <v>681</v>
      </c>
      <c r="I77" s="228"/>
      <c r="J77" s="228"/>
      <c r="K77" s="228"/>
      <c r="L77" s="228"/>
      <c r="M77" s="228"/>
      <c r="N77" s="228"/>
      <c r="O77" s="229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1"/>
        <v>115</v>
      </c>
      <c r="C78" s="468"/>
      <c r="D78" s="230" t="s">
        <v>671</v>
      </c>
      <c r="E78" s="225"/>
      <c r="F78" s="102" t="s">
        <v>37</v>
      </c>
      <c r="G78" s="102">
        <v>1</v>
      </c>
      <c r="H78" s="227" t="s">
        <v>682</v>
      </c>
      <c r="I78" s="228"/>
      <c r="J78" s="228"/>
      <c r="K78" s="228"/>
      <c r="L78" s="228"/>
      <c r="M78" s="228"/>
      <c r="N78" s="228"/>
      <c r="O78" s="229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>
      <c r="B79" s="33">
        <f t="shared" si="1"/>
        <v>116</v>
      </c>
      <c r="C79" s="468"/>
      <c r="D79" s="230" t="s">
        <v>683</v>
      </c>
      <c r="E79" s="225"/>
      <c r="F79" s="102" t="s">
        <v>37</v>
      </c>
      <c r="G79" s="102">
        <v>1</v>
      </c>
      <c r="H79" s="102" t="s">
        <v>684</v>
      </c>
      <c r="I79" s="227" t="s">
        <v>686</v>
      </c>
      <c r="J79" s="228"/>
      <c r="K79" s="228"/>
      <c r="L79" s="228"/>
      <c r="M79" s="228"/>
      <c r="N79" s="228"/>
      <c r="O79" s="229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1"/>
        <v>117</v>
      </c>
      <c r="C80" s="468"/>
      <c r="D80" s="230" t="s">
        <v>689</v>
      </c>
      <c r="E80" s="225"/>
      <c r="F80" s="102" t="s">
        <v>37</v>
      </c>
      <c r="G80" s="102">
        <v>1</v>
      </c>
      <c r="H80" s="102" t="s">
        <v>687</v>
      </c>
      <c r="I80" s="228" t="s">
        <v>688</v>
      </c>
      <c r="J80" s="228"/>
      <c r="K80" s="228"/>
      <c r="L80" s="228"/>
      <c r="M80" s="228"/>
      <c r="N80" s="228"/>
      <c r="O80" s="229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1"/>
        <v>118</v>
      </c>
      <c r="C81" s="468"/>
      <c r="D81" s="230" t="s">
        <v>690</v>
      </c>
      <c r="E81" s="225"/>
      <c r="F81" s="102" t="s">
        <v>37</v>
      </c>
      <c r="G81" s="102">
        <v>1</v>
      </c>
      <c r="H81" s="102" t="s">
        <v>692</v>
      </c>
      <c r="I81" s="228" t="s">
        <v>693</v>
      </c>
      <c r="J81" s="228"/>
      <c r="K81" s="228"/>
      <c r="L81" s="228"/>
      <c r="M81" s="228"/>
      <c r="N81" s="228"/>
      <c r="O81" s="229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1"/>
        <v>119</v>
      </c>
      <c r="C82" s="468"/>
      <c r="D82" s="230" t="s">
        <v>739</v>
      </c>
      <c r="E82" s="225"/>
      <c r="F82" s="102" t="s">
        <v>37</v>
      </c>
      <c r="G82" s="102">
        <v>1</v>
      </c>
      <c r="H82" s="102" t="s">
        <v>741</v>
      </c>
      <c r="I82" s="228" t="s">
        <v>743</v>
      </c>
      <c r="J82" s="228"/>
      <c r="K82" s="228"/>
      <c r="L82" s="228"/>
      <c r="M82" s="228"/>
      <c r="N82" s="228"/>
      <c r="O82" s="229"/>
      <c r="P82" s="65"/>
      <c r="R82" s="3"/>
      <c r="S82" s="3"/>
      <c r="U82" s="3"/>
    </row>
    <row r="83" spans="2:22">
      <c r="B83" s="34">
        <f t="shared" si="1"/>
        <v>120</v>
      </c>
      <c r="C83" s="468"/>
      <c r="D83" s="230" t="s">
        <v>740</v>
      </c>
      <c r="E83" s="225"/>
      <c r="F83" s="102" t="s">
        <v>37</v>
      </c>
      <c r="G83" s="102">
        <v>1</v>
      </c>
      <c r="H83" s="102" t="s">
        <v>742</v>
      </c>
      <c r="I83" s="228" t="s">
        <v>744</v>
      </c>
      <c r="J83" s="228"/>
      <c r="K83" s="228"/>
      <c r="L83" s="228"/>
      <c r="M83" s="228"/>
      <c r="N83" s="228"/>
      <c r="O83" s="229"/>
      <c r="P83" s="129"/>
      <c r="R83" s="321" t="s">
        <v>485</v>
      </c>
      <c r="S83" s="321"/>
      <c r="T83" s="321"/>
      <c r="U83" s="321"/>
      <c r="V83" s="321"/>
    </row>
    <row r="84" spans="2:22">
      <c r="B84" s="33">
        <f t="shared" si="1"/>
        <v>122</v>
      </c>
      <c r="C84" s="468"/>
      <c r="D84" s="357" t="s">
        <v>563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641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1"/>
        <v>122</v>
      </c>
      <c r="C85" s="468"/>
      <c r="D85" s="4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539</v>
      </c>
      <c r="N85" s="102" t="s">
        <v>745</v>
      </c>
      <c r="O85" s="102" t="s">
        <v>747</v>
      </c>
      <c r="P85" s="408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>
      <c r="B86" s="33">
        <f t="shared" si="1"/>
        <v>124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639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>
      <c r="B87" s="33">
        <f t="shared" si="1"/>
        <v>124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>
      <c r="B88" s="33">
        <f t="shared" si="1"/>
        <v>126</v>
      </c>
      <c r="C88" s="468"/>
      <c r="D88" s="439" t="s">
        <v>725</v>
      </c>
      <c r="E88" s="497"/>
      <c r="F88" s="404" t="s">
        <v>37</v>
      </c>
      <c r="G88" s="404">
        <v>2</v>
      </c>
      <c r="H88" s="52" t="s">
        <v>115</v>
      </c>
      <c r="I88" s="102" t="s">
        <v>726</v>
      </c>
      <c r="J88" s="102" t="s">
        <v>727</v>
      </c>
      <c r="K88" s="102" t="s">
        <v>728</v>
      </c>
      <c r="L88" s="52" t="s">
        <v>123</v>
      </c>
      <c r="M88" s="102" t="s">
        <v>729</v>
      </c>
      <c r="N88" s="102" t="s">
        <v>730</v>
      </c>
      <c r="O88" s="102" t="s">
        <v>731</v>
      </c>
      <c r="P88" s="44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>
      <c r="B89" s="33">
        <f t="shared" si="1"/>
        <v>126</v>
      </c>
      <c r="C89" s="468"/>
      <c r="D89" s="498"/>
      <c r="E89" s="499"/>
      <c r="F89" s="401"/>
      <c r="G89" s="401"/>
      <c r="H89" s="102" t="s">
        <v>738</v>
      </c>
      <c r="I89" s="102" t="s">
        <v>737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>
      <c r="B90" s="34">
        <f t="shared" si="1"/>
        <v>128</v>
      </c>
      <c r="C90" s="468"/>
      <c r="D90" s="270" t="s">
        <v>631</v>
      </c>
      <c r="E90" s="211"/>
      <c r="F90" s="92" t="s">
        <v>37</v>
      </c>
      <c r="G90" s="92">
        <v>2</v>
      </c>
      <c r="H90" s="211" t="s">
        <v>699</v>
      </c>
      <c r="I90" s="211"/>
      <c r="J90" s="211"/>
      <c r="K90" s="211"/>
      <c r="L90" s="211"/>
      <c r="M90" s="211"/>
      <c r="N90" s="211"/>
      <c r="O90" s="212"/>
      <c r="P90" s="65" t="s">
        <v>608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33">
        <f t="shared" si="1"/>
        <v>130</v>
      </c>
      <c r="C91" s="468"/>
      <c r="D91" s="270" t="s">
        <v>632</v>
      </c>
      <c r="E91" s="211"/>
      <c r="F91" s="92" t="s">
        <v>37</v>
      </c>
      <c r="G91" s="92">
        <v>2</v>
      </c>
      <c r="H91" s="211" t="s">
        <v>700</v>
      </c>
      <c r="I91" s="211"/>
      <c r="J91" s="211"/>
      <c r="K91" s="211"/>
      <c r="L91" s="211"/>
      <c r="M91" s="211"/>
      <c r="N91" s="211"/>
      <c r="O91" s="212"/>
      <c r="P91" s="65" t="s">
        <v>608</v>
      </c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3">
        <f t="shared" si="1"/>
        <v>132</v>
      </c>
      <c r="C92" s="468"/>
      <c r="D92" s="270" t="s">
        <v>707</v>
      </c>
      <c r="E92" s="211"/>
      <c r="F92" s="92" t="s">
        <v>37</v>
      </c>
      <c r="G92" s="92">
        <v>2</v>
      </c>
      <c r="H92" s="211" t="s">
        <v>701</v>
      </c>
      <c r="I92" s="211"/>
      <c r="J92" s="211"/>
      <c r="K92" s="211"/>
      <c r="L92" s="211"/>
      <c r="M92" s="211"/>
      <c r="N92" s="211"/>
      <c r="O92" s="212"/>
      <c r="P92" s="65" t="s">
        <v>608</v>
      </c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3">
        <f t="shared" si="1"/>
        <v>134</v>
      </c>
      <c r="C93" s="468"/>
      <c r="D93" s="270" t="s">
        <v>708</v>
      </c>
      <c r="E93" s="211"/>
      <c r="F93" s="92" t="s">
        <v>37</v>
      </c>
      <c r="G93" s="92">
        <v>2</v>
      </c>
      <c r="H93" s="211" t="s">
        <v>702</v>
      </c>
      <c r="I93" s="211"/>
      <c r="J93" s="211"/>
      <c r="K93" s="211"/>
      <c r="L93" s="211"/>
      <c r="M93" s="211"/>
      <c r="N93" s="211"/>
      <c r="O93" s="212"/>
      <c r="P93" s="65" t="s">
        <v>608</v>
      </c>
      <c r="R93" s="2"/>
      <c r="S93" s="2"/>
      <c r="T93" s="1"/>
      <c r="U93" s="2"/>
      <c r="V93" s="1"/>
    </row>
    <row r="94" spans="2:22">
      <c r="B94" s="34">
        <f t="shared" si="1"/>
        <v>136</v>
      </c>
      <c r="C94" s="468"/>
      <c r="D94" s="270" t="s">
        <v>703</v>
      </c>
      <c r="E94" s="211"/>
      <c r="F94" s="92" t="s">
        <v>37</v>
      </c>
      <c r="G94" s="92">
        <v>2</v>
      </c>
      <c r="H94" s="211" t="s">
        <v>709</v>
      </c>
      <c r="I94" s="211"/>
      <c r="J94" s="211"/>
      <c r="K94" s="211"/>
      <c r="L94" s="211"/>
      <c r="M94" s="211"/>
      <c r="N94" s="211"/>
      <c r="O94" s="212"/>
      <c r="P94" s="65" t="s">
        <v>608</v>
      </c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>
      <c r="B95" s="33">
        <f t="shared" si="1"/>
        <v>138</v>
      </c>
      <c r="C95" s="468"/>
      <c r="D95" s="270" t="s">
        <v>704</v>
      </c>
      <c r="E95" s="211"/>
      <c r="F95" s="92" t="s">
        <v>37</v>
      </c>
      <c r="G95" s="92">
        <v>2</v>
      </c>
      <c r="H95" s="211" t="s">
        <v>710</v>
      </c>
      <c r="I95" s="211"/>
      <c r="J95" s="211"/>
      <c r="K95" s="211"/>
      <c r="L95" s="211"/>
      <c r="M95" s="211"/>
      <c r="N95" s="211"/>
      <c r="O95" s="212"/>
      <c r="P95" s="65" t="s">
        <v>608</v>
      </c>
      <c r="R95" s="2"/>
      <c r="S95" s="2"/>
      <c r="T95" s="1"/>
      <c r="U95" s="2"/>
      <c r="V95" s="1"/>
    </row>
    <row r="96" spans="2:22">
      <c r="B96" s="33">
        <f t="shared" si="1"/>
        <v>139</v>
      </c>
      <c r="C96" s="469"/>
      <c r="D96" s="470" t="s">
        <v>713</v>
      </c>
      <c r="E96" s="270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52" t="s">
        <v>123</v>
      </c>
      <c r="M96" s="102" t="s">
        <v>633</v>
      </c>
      <c r="N96" s="102" t="s">
        <v>716</v>
      </c>
      <c r="O96" s="102" t="s">
        <v>634</v>
      </c>
      <c r="P96" s="129" t="s">
        <v>724</v>
      </c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 ht="17.5" thickBot="1">
      <c r="B97" s="36">
        <f>B96+G97</f>
        <v>144</v>
      </c>
      <c r="C97" s="68">
        <f>SUM(G71:G97)</f>
        <v>40</v>
      </c>
      <c r="D97" s="443" t="s">
        <v>68</v>
      </c>
      <c r="E97" s="239"/>
      <c r="F97" s="69" t="s">
        <v>37</v>
      </c>
      <c r="G97" s="69">
        <v>5</v>
      </c>
      <c r="H97" s="392" t="s">
        <v>68</v>
      </c>
      <c r="I97" s="392"/>
      <c r="J97" s="392"/>
      <c r="K97" s="392"/>
      <c r="L97" s="392"/>
      <c r="M97" s="392"/>
      <c r="N97" s="392"/>
      <c r="O97" s="393"/>
      <c r="P97" s="125" t="s">
        <v>764</v>
      </c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>
      <c r="B98" s="47">
        <f t="shared" si="1"/>
        <v>292</v>
      </c>
      <c r="C98" s="268" t="s">
        <v>924</v>
      </c>
      <c r="D98" s="251" t="s">
        <v>176</v>
      </c>
      <c r="E98" s="395"/>
      <c r="F98" s="445" t="s">
        <v>38</v>
      </c>
      <c r="G98" s="445">
        <f>37 * 4</f>
        <v>148</v>
      </c>
      <c r="H98" s="389" t="s">
        <v>219</v>
      </c>
      <c r="I98" s="390"/>
      <c r="J98" s="390"/>
      <c r="K98" s="390"/>
      <c r="L98" s="390"/>
      <c r="M98" s="390"/>
      <c r="N98" s="390"/>
      <c r="O98" s="391"/>
      <c r="P98" s="268" t="s">
        <v>626</v>
      </c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>
      <c r="B99" s="33">
        <f t="shared" si="1"/>
        <v>292</v>
      </c>
      <c r="C99" s="269"/>
      <c r="D99" s="444"/>
      <c r="E99" s="214"/>
      <c r="F99" s="446"/>
      <c r="G99" s="446"/>
      <c r="H99" s="227" t="s">
        <v>220</v>
      </c>
      <c r="I99" s="228"/>
      <c r="J99" s="228"/>
      <c r="K99" s="228"/>
      <c r="L99" s="228"/>
      <c r="M99" s="228"/>
      <c r="N99" s="228"/>
      <c r="O99" s="229"/>
      <c r="P99" s="269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>
      <c r="B100" s="33">
        <f t="shared" si="1"/>
        <v>292</v>
      </c>
      <c r="C100" s="269"/>
      <c r="D100" s="444"/>
      <c r="E100" s="214"/>
      <c r="F100" s="446"/>
      <c r="G100" s="446"/>
      <c r="H100" s="227" t="s">
        <v>221</v>
      </c>
      <c r="I100" s="228"/>
      <c r="J100" s="228"/>
      <c r="K100" s="228"/>
      <c r="L100" s="228"/>
      <c r="M100" s="228"/>
      <c r="N100" s="228"/>
      <c r="O100" s="229"/>
      <c r="P100" s="269"/>
      <c r="R100" s="2"/>
      <c r="S100" s="2"/>
      <c r="T100" s="1"/>
      <c r="U100" s="2"/>
      <c r="V100" s="2"/>
    </row>
    <row r="101" spans="2:22">
      <c r="B101" s="33">
        <f t="shared" si="1"/>
        <v>292</v>
      </c>
      <c r="C101" s="269"/>
      <c r="D101" s="444"/>
      <c r="E101" s="214"/>
      <c r="F101" s="446"/>
      <c r="G101" s="446"/>
      <c r="H101" s="227" t="s">
        <v>576</v>
      </c>
      <c r="I101" s="228"/>
      <c r="J101" s="228"/>
      <c r="K101" s="228"/>
      <c r="L101" s="228"/>
      <c r="M101" s="228"/>
      <c r="N101" s="228"/>
      <c r="O101" s="229"/>
      <c r="P101" s="269"/>
      <c r="R101" s="2"/>
      <c r="S101" s="2"/>
      <c r="T101" s="1"/>
      <c r="U101" s="2"/>
      <c r="V101" s="2"/>
    </row>
    <row r="102" spans="2:22">
      <c r="B102" s="33">
        <f t="shared" si="1"/>
        <v>292</v>
      </c>
      <c r="C102" s="269"/>
      <c r="D102" s="444"/>
      <c r="E102" s="214"/>
      <c r="F102" s="446"/>
      <c r="G102" s="446"/>
      <c r="H102" s="337" t="s">
        <v>222</v>
      </c>
      <c r="I102" s="338"/>
      <c r="J102" s="338"/>
      <c r="K102" s="338"/>
      <c r="L102" s="338"/>
      <c r="M102" s="338"/>
      <c r="N102" s="338"/>
      <c r="O102" s="339"/>
      <c r="P102" s="269"/>
      <c r="R102" s="2" t="s">
        <v>390</v>
      </c>
      <c r="S102" s="2">
        <v>1</v>
      </c>
      <c r="T102" s="1" t="s">
        <v>63</v>
      </c>
      <c r="U102" s="2"/>
      <c r="V102" s="2"/>
    </row>
    <row r="103" spans="2:22">
      <c r="B103" s="33">
        <f t="shared" si="1"/>
        <v>292</v>
      </c>
      <c r="C103" s="269"/>
      <c r="D103" s="444"/>
      <c r="E103" s="214"/>
      <c r="F103" s="446"/>
      <c r="G103" s="446"/>
      <c r="H103" s="227" t="s">
        <v>223</v>
      </c>
      <c r="I103" s="228"/>
      <c r="J103" s="228"/>
      <c r="K103" s="228"/>
      <c r="L103" s="228"/>
      <c r="M103" s="228"/>
      <c r="N103" s="228"/>
      <c r="O103" s="229"/>
      <c r="P103" s="269"/>
      <c r="R103" s="3"/>
      <c r="S103" s="3"/>
      <c r="U103" s="3"/>
    </row>
    <row r="104" spans="2:22">
      <c r="B104" s="33">
        <f t="shared" si="1"/>
        <v>292</v>
      </c>
      <c r="C104" s="269"/>
      <c r="D104" s="444"/>
      <c r="E104" s="214"/>
      <c r="F104" s="446"/>
      <c r="G104" s="446"/>
      <c r="H104" s="227" t="s">
        <v>224</v>
      </c>
      <c r="I104" s="228"/>
      <c r="J104" s="228"/>
      <c r="K104" s="228"/>
      <c r="L104" s="228"/>
      <c r="M104" s="228"/>
      <c r="N104" s="228"/>
      <c r="O104" s="229"/>
      <c r="P104" s="269"/>
      <c r="R104" s="321" t="s">
        <v>495</v>
      </c>
      <c r="S104" s="321"/>
      <c r="T104" s="321"/>
      <c r="U104" s="321"/>
      <c r="V104" s="321"/>
    </row>
    <row r="105" spans="2:22">
      <c r="B105" s="33">
        <f t="shared" si="1"/>
        <v>292</v>
      </c>
      <c r="C105" s="269"/>
      <c r="D105" s="444"/>
      <c r="E105" s="214"/>
      <c r="F105" s="446"/>
      <c r="G105" s="446"/>
      <c r="H105" s="227" t="s">
        <v>577</v>
      </c>
      <c r="I105" s="228"/>
      <c r="J105" s="228"/>
      <c r="K105" s="228"/>
      <c r="L105" s="228"/>
      <c r="M105" s="228"/>
      <c r="N105" s="228"/>
      <c r="O105" s="229"/>
      <c r="P105" s="269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>
      <c r="B106" s="33">
        <f t="shared" si="1"/>
        <v>292</v>
      </c>
      <c r="C106" s="269"/>
      <c r="D106" s="444"/>
      <c r="E106" s="214"/>
      <c r="F106" s="446"/>
      <c r="G106" s="446"/>
      <c r="H106" s="453" t="s">
        <v>579</v>
      </c>
      <c r="I106" s="454"/>
      <c r="J106" s="454"/>
      <c r="K106" s="454"/>
      <c r="L106" s="454"/>
      <c r="M106" s="454"/>
      <c r="N106" s="454"/>
      <c r="O106" s="455"/>
      <c r="P106" s="269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>
      <c r="B107" s="33">
        <f t="shared" si="1"/>
        <v>292</v>
      </c>
      <c r="C107" s="269"/>
      <c r="D107" s="444"/>
      <c r="E107" s="214"/>
      <c r="F107" s="446"/>
      <c r="G107" s="446"/>
      <c r="H107" s="456"/>
      <c r="I107" s="457"/>
      <c r="J107" s="457"/>
      <c r="K107" s="457"/>
      <c r="L107" s="457"/>
      <c r="M107" s="457"/>
      <c r="N107" s="457"/>
      <c r="O107" s="458"/>
      <c r="P107" s="269"/>
      <c r="R107" s="3"/>
      <c r="S107" s="3"/>
      <c r="U107" s="3"/>
    </row>
    <row r="108" spans="2:22" ht="16.5" customHeight="1">
      <c r="B108" s="33">
        <f t="shared" si="1"/>
        <v>292</v>
      </c>
      <c r="C108" s="269"/>
      <c r="D108" s="444"/>
      <c r="E108" s="214"/>
      <c r="F108" s="446"/>
      <c r="G108" s="446"/>
      <c r="H108" s="456"/>
      <c r="I108" s="457"/>
      <c r="J108" s="457"/>
      <c r="K108" s="457"/>
      <c r="L108" s="457"/>
      <c r="M108" s="457"/>
      <c r="N108" s="457"/>
      <c r="O108" s="458"/>
      <c r="P108" s="269"/>
      <c r="R108" s="321" t="s">
        <v>497</v>
      </c>
      <c r="S108" s="321"/>
      <c r="T108" s="321"/>
      <c r="U108" s="321"/>
      <c r="V108" s="321"/>
    </row>
    <row r="109" spans="2:22" ht="16.5" customHeight="1">
      <c r="B109" s="33">
        <f t="shared" si="1"/>
        <v>292</v>
      </c>
      <c r="C109" s="269"/>
      <c r="D109" s="444"/>
      <c r="E109" s="214"/>
      <c r="F109" s="446"/>
      <c r="G109" s="446"/>
      <c r="H109" s="459"/>
      <c r="I109" s="460"/>
      <c r="J109" s="460"/>
      <c r="K109" s="460"/>
      <c r="L109" s="460"/>
      <c r="M109" s="460"/>
      <c r="N109" s="460"/>
      <c r="O109" s="461"/>
      <c r="P109" s="269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>
      <c r="B110" s="33">
        <f t="shared" si="1"/>
        <v>292</v>
      </c>
      <c r="C110" s="269"/>
      <c r="D110" s="444"/>
      <c r="E110" s="214"/>
      <c r="F110" s="446"/>
      <c r="G110" s="446"/>
      <c r="H110" s="227" t="s">
        <v>225</v>
      </c>
      <c r="I110" s="228"/>
      <c r="J110" s="228"/>
      <c r="K110" s="228"/>
      <c r="L110" s="228"/>
      <c r="M110" s="228"/>
      <c r="N110" s="228"/>
      <c r="O110" s="229"/>
      <c r="P110" s="269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>
      <c r="B111" s="33">
        <f t="shared" si="1"/>
        <v>292</v>
      </c>
      <c r="C111" s="269"/>
      <c r="D111" s="444"/>
      <c r="E111" s="214"/>
      <c r="F111" s="446"/>
      <c r="G111" s="446"/>
      <c r="H111" s="227" t="s">
        <v>226</v>
      </c>
      <c r="I111" s="228"/>
      <c r="J111" s="228"/>
      <c r="K111" s="228"/>
      <c r="L111" s="228"/>
      <c r="M111" s="228"/>
      <c r="N111" s="228"/>
      <c r="O111" s="229"/>
      <c r="P111" s="269"/>
      <c r="R111" s="16" t="s">
        <v>378</v>
      </c>
      <c r="S111" s="16">
        <v>1</v>
      </c>
      <c r="T111" s="15" t="s">
        <v>500</v>
      </c>
      <c r="U111" s="16"/>
      <c r="V111" s="16"/>
    </row>
    <row r="112" spans="2:22" ht="16.5" customHeight="1">
      <c r="B112" s="33">
        <f t="shared" si="1"/>
        <v>292</v>
      </c>
      <c r="C112" s="269"/>
      <c r="D112" s="444"/>
      <c r="E112" s="214"/>
      <c r="F112" s="446"/>
      <c r="G112" s="446"/>
      <c r="H112" s="227" t="s">
        <v>227</v>
      </c>
      <c r="I112" s="228"/>
      <c r="J112" s="228"/>
      <c r="K112" s="228"/>
      <c r="L112" s="228"/>
      <c r="M112" s="228"/>
      <c r="N112" s="228"/>
      <c r="O112" s="229"/>
      <c r="P112" s="269"/>
      <c r="R112" s="16" t="s">
        <v>377</v>
      </c>
      <c r="S112" s="16">
        <v>1</v>
      </c>
      <c r="T112" s="15" t="s">
        <v>501</v>
      </c>
      <c r="U112" s="16"/>
      <c r="V112" s="16"/>
    </row>
    <row r="113" spans="2:22">
      <c r="B113" s="33">
        <f t="shared" si="1"/>
        <v>292</v>
      </c>
      <c r="C113" s="408"/>
      <c r="D113" s="444"/>
      <c r="E113" s="214"/>
      <c r="F113" s="446"/>
      <c r="G113" s="446"/>
      <c r="H113" s="363" t="s">
        <v>578</v>
      </c>
      <c r="I113" s="384"/>
      <c r="J113" s="384"/>
      <c r="K113" s="384"/>
      <c r="L113" s="384"/>
      <c r="M113" s="384"/>
      <c r="N113" s="384"/>
      <c r="O113" s="385"/>
      <c r="P113" s="408"/>
      <c r="R113" s="16" t="s">
        <v>376</v>
      </c>
      <c r="S113" s="16">
        <v>1</v>
      </c>
      <c r="T113" s="15" t="s">
        <v>498</v>
      </c>
      <c r="U113" s="16"/>
      <c r="V113" s="16"/>
    </row>
    <row r="114" spans="2:22" ht="17.5" thickBot="1">
      <c r="B114" s="56">
        <f t="shared" si="1"/>
        <v>296</v>
      </c>
      <c r="C114" s="68">
        <f>SUM(G98:G114)</f>
        <v>152</v>
      </c>
      <c r="D114" s="220" t="s">
        <v>68</v>
      </c>
      <c r="E114" s="270"/>
      <c r="F114" s="102" t="s">
        <v>37</v>
      </c>
      <c r="G114" s="102">
        <v>4</v>
      </c>
      <c r="H114" s="227" t="s">
        <v>68</v>
      </c>
      <c r="I114" s="228"/>
      <c r="J114" s="228"/>
      <c r="K114" s="228"/>
      <c r="L114" s="228"/>
      <c r="M114" s="228"/>
      <c r="N114" s="228"/>
      <c r="O114" s="229"/>
      <c r="P114" s="65" t="s">
        <v>627</v>
      </c>
      <c r="R114" s="16" t="s">
        <v>375</v>
      </c>
      <c r="S114" s="16">
        <v>1</v>
      </c>
      <c r="T114" s="15" t="s">
        <v>502</v>
      </c>
      <c r="U114" s="16"/>
      <c r="V114" s="16"/>
    </row>
    <row r="115" spans="2:22">
      <c r="B115" s="44">
        <f t="shared" si="1"/>
        <v>324</v>
      </c>
      <c r="C115" s="268" t="s">
        <v>925</v>
      </c>
      <c r="D115" s="471" t="s">
        <v>231</v>
      </c>
      <c r="E115" s="472"/>
      <c r="F115" s="445" t="s">
        <v>278</v>
      </c>
      <c r="G115" s="445">
        <v>28</v>
      </c>
      <c r="H115" s="389" t="s">
        <v>232</v>
      </c>
      <c r="I115" s="390"/>
      <c r="J115" s="390"/>
      <c r="K115" s="390"/>
      <c r="L115" s="390"/>
      <c r="M115" s="390"/>
      <c r="N115" s="390"/>
      <c r="O115" s="391"/>
      <c r="P115" s="44"/>
      <c r="R115" s="16" t="s">
        <v>374</v>
      </c>
      <c r="S115" s="16">
        <v>1</v>
      </c>
      <c r="T115" s="15" t="s">
        <v>503</v>
      </c>
      <c r="U115" s="16"/>
      <c r="V115" s="16"/>
    </row>
    <row r="116" spans="2:22">
      <c r="B116" s="33">
        <f t="shared" si="1"/>
        <v>324</v>
      </c>
      <c r="C116" s="269"/>
      <c r="D116" s="473"/>
      <c r="E116" s="474"/>
      <c r="F116" s="446"/>
      <c r="G116" s="446"/>
      <c r="H116" s="227" t="s">
        <v>233</v>
      </c>
      <c r="I116" s="228"/>
      <c r="J116" s="228"/>
      <c r="K116" s="228"/>
      <c r="L116" s="228"/>
      <c r="M116" s="228"/>
      <c r="N116" s="228"/>
      <c r="O116" s="229"/>
      <c r="P116" s="47"/>
      <c r="R116" s="16" t="s">
        <v>373</v>
      </c>
      <c r="S116" s="16">
        <v>1</v>
      </c>
      <c r="T116" s="15" t="s">
        <v>504</v>
      </c>
      <c r="U116" s="16"/>
      <c r="V116" s="16"/>
    </row>
    <row r="117" spans="2:22">
      <c r="B117" s="33">
        <f t="shared" si="1"/>
        <v>324</v>
      </c>
      <c r="C117" s="269"/>
      <c r="D117" s="473"/>
      <c r="E117" s="474"/>
      <c r="F117" s="446"/>
      <c r="G117" s="446"/>
      <c r="H117" s="227" t="s">
        <v>234</v>
      </c>
      <c r="I117" s="228"/>
      <c r="J117" s="228"/>
      <c r="K117" s="228"/>
      <c r="L117" s="228"/>
      <c r="M117" s="228"/>
      <c r="N117" s="228"/>
      <c r="O117" s="229"/>
      <c r="P117" s="33"/>
      <c r="R117" s="16" t="s">
        <v>370</v>
      </c>
      <c r="S117" s="16">
        <v>1</v>
      </c>
      <c r="T117" s="15" t="s">
        <v>505</v>
      </c>
      <c r="U117" s="16"/>
      <c r="V117" s="16"/>
    </row>
    <row r="118" spans="2:22">
      <c r="B118" s="33">
        <f t="shared" si="1"/>
        <v>324</v>
      </c>
      <c r="C118" s="269"/>
      <c r="D118" s="473"/>
      <c r="E118" s="474"/>
      <c r="F118" s="446"/>
      <c r="G118" s="446"/>
      <c r="H118" s="227" t="s">
        <v>235</v>
      </c>
      <c r="I118" s="228"/>
      <c r="J118" s="228"/>
      <c r="K118" s="228"/>
      <c r="L118" s="228"/>
      <c r="M118" s="228"/>
      <c r="N118" s="228"/>
      <c r="O118" s="229"/>
      <c r="P118" s="33"/>
      <c r="R118" s="2" t="s">
        <v>506</v>
      </c>
      <c r="S118" s="2">
        <v>1</v>
      </c>
      <c r="T118" s="1" t="s">
        <v>507</v>
      </c>
      <c r="U118" s="2"/>
      <c r="V118" s="2"/>
    </row>
    <row r="119" spans="2:22">
      <c r="B119" s="33">
        <f t="shared" si="1"/>
        <v>324</v>
      </c>
      <c r="C119" s="269"/>
      <c r="D119" s="473"/>
      <c r="E119" s="474"/>
      <c r="F119" s="446"/>
      <c r="G119" s="446"/>
      <c r="H119" s="227" t="s">
        <v>236</v>
      </c>
      <c r="I119" s="228"/>
      <c r="J119" s="228"/>
      <c r="K119" s="228"/>
      <c r="L119" s="228"/>
      <c r="M119" s="228"/>
      <c r="N119" s="228"/>
      <c r="O119" s="229"/>
      <c r="P119" s="33"/>
    </row>
    <row r="120" spans="2:22">
      <c r="B120" s="33">
        <f t="shared" si="1"/>
        <v>324</v>
      </c>
      <c r="C120" s="269"/>
      <c r="D120" s="473"/>
      <c r="E120" s="474"/>
      <c r="F120" s="446"/>
      <c r="G120" s="446"/>
      <c r="H120" s="227" t="s">
        <v>228</v>
      </c>
      <c r="I120" s="228"/>
      <c r="J120" s="228"/>
      <c r="K120" s="228"/>
      <c r="L120" s="228"/>
      <c r="M120" s="228"/>
      <c r="N120" s="228"/>
      <c r="O120" s="229"/>
      <c r="P120" s="33"/>
    </row>
    <row r="121" spans="2:22">
      <c r="B121" s="33">
        <f t="shared" si="1"/>
        <v>324</v>
      </c>
      <c r="C121" s="269"/>
      <c r="D121" s="473"/>
      <c r="E121" s="474"/>
      <c r="F121" s="446"/>
      <c r="G121" s="446"/>
      <c r="H121" s="227" t="s">
        <v>229</v>
      </c>
      <c r="I121" s="228"/>
      <c r="J121" s="228"/>
      <c r="K121" s="228"/>
      <c r="L121" s="228"/>
      <c r="M121" s="228"/>
      <c r="N121" s="228"/>
      <c r="O121" s="229"/>
      <c r="P121" s="33"/>
    </row>
    <row r="122" spans="2:22">
      <c r="B122" s="33">
        <f t="shared" si="1"/>
        <v>324</v>
      </c>
      <c r="C122" s="269"/>
      <c r="D122" s="473"/>
      <c r="E122" s="474"/>
      <c r="F122" s="446"/>
      <c r="G122" s="446"/>
      <c r="H122" s="227" t="s">
        <v>230</v>
      </c>
      <c r="I122" s="228"/>
      <c r="J122" s="228"/>
      <c r="K122" s="228"/>
      <c r="L122" s="228"/>
      <c r="M122" s="228"/>
      <c r="N122" s="228"/>
      <c r="O122" s="229"/>
      <c r="P122" s="33"/>
    </row>
    <row r="123" spans="2:22">
      <c r="B123" s="33">
        <f t="shared" si="1"/>
        <v>324</v>
      </c>
      <c r="C123" s="269"/>
      <c r="D123" s="473"/>
      <c r="E123" s="474"/>
      <c r="F123" s="446"/>
      <c r="G123" s="446"/>
      <c r="H123" s="227" t="s">
        <v>237</v>
      </c>
      <c r="I123" s="228"/>
      <c r="J123" s="228"/>
      <c r="K123" s="228"/>
      <c r="L123" s="228"/>
      <c r="M123" s="228"/>
      <c r="N123" s="228"/>
      <c r="O123" s="229"/>
      <c r="P123" s="33"/>
    </row>
    <row r="124" spans="2:22">
      <c r="B124" s="33">
        <f t="shared" si="1"/>
        <v>324</v>
      </c>
      <c r="C124" s="269"/>
      <c r="D124" s="473"/>
      <c r="E124" s="474"/>
      <c r="F124" s="446"/>
      <c r="G124" s="446"/>
      <c r="H124" s="227" t="s">
        <v>238</v>
      </c>
      <c r="I124" s="228"/>
      <c r="J124" s="228"/>
      <c r="K124" s="228"/>
      <c r="L124" s="228"/>
      <c r="M124" s="228"/>
      <c r="N124" s="228"/>
      <c r="O124" s="229"/>
      <c r="P124" s="33"/>
    </row>
    <row r="125" spans="2:22">
      <c r="B125" s="33">
        <f t="shared" si="1"/>
        <v>324</v>
      </c>
      <c r="C125" s="269"/>
      <c r="D125" s="473"/>
      <c r="E125" s="474"/>
      <c r="F125" s="446"/>
      <c r="G125" s="446"/>
      <c r="H125" s="227" t="s">
        <v>239</v>
      </c>
      <c r="I125" s="228"/>
      <c r="J125" s="228"/>
      <c r="K125" s="228"/>
      <c r="L125" s="228"/>
      <c r="M125" s="228"/>
      <c r="N125" s="228"/>
      <c r="O125" s="229"/>
      <c r="P125" s="33"/>
    </row>
    <row r="126" spans="2:22">
      <c r="B126" s="33">
        <f t="shared" si="1"/>
        <v>324</v>
      </c>
      <c r="C126" s="269"/>
      <c r="D126" s="473"/>
      <c r="E126" s="474"/>
      <c r="F126" s="446"/>
      <c r="G126" s="446"/>
      <c r="H126" s="227" t="s">
        <v>240</v>
      </c>
      <c r="I126" s="228"/>
      <c r="J126" s="228"/>
      <c r="K126" s="228"/>
      <c r="L126" s="228"/>
      <c r="M126" s="228"/>
      <c r="N126" s="228"/>
      <c r="O126" s="229"/>
      <c r="P126" s="33"/>
    </row>
    <row r="127" spans="2:22">
      <c r="B127" s="33">
        <f t="shared" si="1"/>
        <v>324</v>
      </c>
      <c r="C127" s="408"/>
      <c r="D127" s="473"/>
      <c r="E127" s="474"/>
      <c r="F127" s="446"/>
      <c r="G127" s="446"/>
      <c r="H127" s="227" t="s">
        <v>241</v>
      </c>
      <c r="I127" s="228"/>
      <c r="J127" s="228"/>
      <c r="K127" s="228"/>
      <c r="L127" s="228"/>
      <c r="M127" s="228"/>
      <c r="N127" s="228"/>
      <c r="O127" s="229"/>
      <c r="P127" s="33"/>
    </row>
    <row r="128" spans="2:22" ht="17.5" thickBot="1">
      <c r="B128" s="36">
        <f t="shared" si="1"/>
        <v>328</v>
      </c>
      <c r="C128" s="68">
        <f>SUM(G115:G128)</f>
        <v>32</v>
      </c>
      <c r="D128" s="475" t="s">
        <v>68</v>
      </c>
      <c r="E128" s="443"/>
      <c r="F128" s="69" t="s">
        <v>37</v>
      </c>
      <c r="G128" s="69">
        <v>4</v>
      </c>
      <c r="H128" s="340" t="s">
        <v>68</v>
      </c>
      <c r="I128" s="341"/>
      <c r="J128" s="341"/>
      <c r="K128" s="341"/>
      <c r="L128" s="341"/>
      <c r="M128" s="341"/>
      <c r="N128" s="341"/>
      <c r="O128" s="342"/>
      <c r="P128" s="45" t="s">
        <v>609</v>
      </c>
    </row>
    <row r="129" spans="2:16">
      <c r="B129" s="44">
        <f t="shared" si="1"/>
        <v>376</v>
      </c>
      <c r="C129" s="268" t="s">
        <v>926</v>
      </c>
      <c r="D129" s="478" t="s">
        <v>923</v>
      </c>
      <c r="E129" s="472"/>
      <c r="F129" s="445" t="s">
        <v>278</v>
      </c>
      <c r="G129" s="445">
        <v>48</v>
      </c>
      <c r="H129" s="389" t="s">
        <v>906</v>
      </c>
      <c r="I129" s="390"/>
      <c r="J129" s="390"/>
      <c r="K129" s="390"/>
      <c r="L129" s="390"/>
      <c r="M129" s="390"/>
      <c r="N129" s="390"/>
      <c r="O129" s="391"/>
      <c r="P129" s="44"/>
    </row>
    <row r="130" spans="2:16">
      <c r="B130" s="33">
        <f t="shared" si="1"/>
        <v>376</v>
      </c>
      <c r="C130" s="269"/>
      <c r="D130" s="479"/>
      <c r="E130" s="474"/>
      <c r="F130" s="446"/>
      <c r="G130" s="446"/>
      <c r="H130" s="227" t="s">
        <v>907</v>
      </c>
      <c r="I130" s="228"/>
      <c r="J130" s="228"/>
      <c r="K130" s="228"/>
      <c r="L130" s="228"/>
      <c r="M130" s="228"/>
      <c r="N130" s="228"/>
      <c r="O130" s="229"/>
      <c r="P130" s="33"/>
    </row>
    <row r="131" spans="2:16">
      <c r="B131" s="33">
        <f t="shared" si="1"/>
        <v>376</v>
      </c>
      <c r="C131" s="269"/>
      <c r="D131" s="479"/>
      <c r="E131" s="474"/>
      <c r="F131" s="446"/>
      <c r="G131" s="446"/>
      <c r="H131" s="227" t="s">
        <v>908</v>
      </c>
      <c r="I131" s="228"/>
      <c r="J131" s="228"/>
      <c r="K131" s="228"/>
      <c r="L131" s="228"/>
      <c r="M131" s="228"/>
      <c r="N131" s="228"/>
      <c r="O131" s="229"/>
      <c r="P131" s="33"/>
    </row>
    <row r="132" spans="2:16">
      <c r="B132" s="33">
        <f t="shared" si="1"/>
        <v>376</v>
      </c>
      <c r="C132" s="269"/>
      <c r="D132" s="479"/>
      <c r="E132" s="474"/>
      <c r="F132" s="446"/>
      <c r="G132" s="446"/>
      <c r="H132" s="227" t="s">
        <v>909</v>
      </c>
      <c r="I132" s="228"/>
      <c r="J132" s="228"/>
      <c r="K132" s="228"/>
      <c r="L132" s="228"/>
      <c r="M132" s="228"/>
      <c r="N132" s="228"/>
      <c r="O132" s="229"/>
      <c r="P132" s="33"/>
    </row>
    <row r="133" spans="2:16">
      <c r="B133" s="33">
        <f t="shared" si="1"/>
        <v>376</v>
      </c>
      <c r="C133" s="269"/>
      <c r="D133" s="479"/>
      <c r="E133" s="474"/>
      <c r="F133" s="446"/>
      <c r="G133" s="446"/>
      <c r="H133" s="227" t="s">
        <v>910</v>
      </c>
      <c r="I133" s="228"/>
      <c r="J133" s="228"/>
      <c r="K133" s="228"/>
      <c r="L133" s="228"/>
      <c r="M133" s="228"/>
      <c r="N133" s="228"/>
      <c r="O133" s="229"/>
      <c r="P133" s="33"/>
    </row>
    <row r="134" spans="2:16">
      <c r="B134" s="33">
        <f t="shared" si="1"/>
        <v>376</v>
      </c>
      <c r="C134" s="269"/>
      <c r="D134" s="479"/>
      <c r="E134" s="474"/>
      <c r="F134" s="446"/>
      <c r="G134" s="446"/>
      <c r="H134" s="227" t="s">
        <v>911</v>
      </c>
      <c r="I134" s="228"/>
      <c r="J134" s="228"/>
      <c r="K134" s="228"/>
      <c r="L134" s="228"/>
      <c r="M134" s="228"/>
      <c r="N134" s="228"/>
      <c r="O134" s="229"/>
      <c r="P134" s="33"/>
    </row>
    <row r="135" spans="2:16">
      <c r="B135" s="33">
        <f t="shared" si="1"/>
        <v>376</v>
      </c>
      <c r="C135" s="269"/>
      <c r="D135" s="479"/>
      <c r="E135" s="474"/>
      <c r="F135" s="446"/>
      <c r="G135" s="446"/>
      <c r="H135" s="227" t="s">
        <v>912</v>
      </c>
      <c r="I135" s="228"/>
      <c r="J135" s="228"/>
      <c r="K135" s="228"/>
      <c r="L135" s="228"/>
      <c r="M135" s="228"/>
      <c r="N135" s="228"/>
      <c r="O135" s="229"/>
      <c r="P135" s="33"/>
    </row>
    <row r="136" spans="2:16">
      <c r="B136" s="33">
        <f t="shared" si="1"/>
        <v>376</v>
      </c>
      <c r="C136" s="269"/>
      <c r="D136" s="479"/>
      <c r="E136" s="474"/>
      <c r="F136" s="446"/>
      <c r="G136" s="446"/>
      <c r="H136" s="227" t="s">
        <v>913</v>
      </c>
      <c r="I136" s="228"/>
      <c r="J136" s="228"/>
      <c r="K136" s="228"/>
      <c r="L136" s="228"/>
      <c r="M136" s="228"/>
      <c r="N136" s="228"/>
      <c r="O136" s="229"/>
      <c r="P136" s="33"/>
    </row>
    <row r="137" spans="2:16">
      <c r="B137" s="33">
        <f t="shared" si="1"/>
        <v>376</v>
      </c>
      <c r="C137" s="269"/>
      <c r="D137" s="479"/>
      <c r="E137" s="474"/>
      <c r="F137" s="446"/>
      <c r="G137" s="446"/>
      <c r="H137" s="227" t="s">
        <v>914</v>
      </c>
      <c r="I137" s="228"/>
      <c r="J137" s="228"/>
      <c r="K137" s="228"/>
      <c r="L137" s="228"/>
      <c r="M137" s="228"/>
      <c r="N137" s="228"/>
      <c r="O137" s="229"/>
      <c r="P137" s="33"/>
    </row>
    <row r="138" spans="2:16">
      <c r="B138" s="33">
        <f t="shared" si="1"/>
        <v>376</v>
      </c>
      <c r="C138" s="269"/>
      <c r="D138" s="479"/>
      <c r="E138" s="474"/>
      <c r="F138" s="446"/>
      <c r="G138" s="446"/>
      <c r="H138" s="227" t="s">
        <v>915</v>
      </c>
      <c r="I138" s="228"/>
      <c r="J138" s="228"/>
      <c r="K138" s="228"/>
      <c r="L138" s="228"/>
      <c r="M138" s="228"/>
      <c r="N138" s="228"/>
      <c r="O138" s="229"/>
      <c r="P138" s="33"/>
    </row>
    <row r="139" spans="2:16">
      <c r="B139" s="33">
        <f t="shared" si="1"/>
        <v>376</v>
      </c>
      <c r="C139" s="269"/>
      <c r="D139" s="479"/>
      <c r="E139" s="474"/>
      <c r="F139" s="446"/>
      <c r="G139" s="446"/>
      <c r="H139" s="227" t="s">
        <v>916</v>
      </c>
      <c r="I139" s="228"/>
      <c r="J139" s="228"/>
      <c r="K139" s="228"/>
      <c r="L139" s="228"/>
      <c r="M139" s="228"/>
      <c r="N139" s="228"/>
      <c r="O139" s="229"/>
      <c r="P139" s="33"/>
    </row>
    <row r="140" spans="2:16">
      <c r="B140" s="33">
        <f t="shared" si="1"/>
        <v>376</v>
      </c>
      <c r="C140" s="269"/>
      <c r="D140" s="479"/>
      <c r="E140" s="474"/>
      <c r="F140" s="446"/>
      <c r="G140" s="446"/>
      <c r="H140" s="227" t="s">
        <v>917</v>
      </c>
      <c r="I140" s="228"/>
      <c r="J140" s="228"/>
      <c r="K140" s="228"/>
      <c r="L140" s="228"/>
      <c r="M140" s="228"/>
      <c r="N140" s="228"/>
      <c r="O140" s="229"/>
      <c r="P140" s="33"/>
    </row>
    <row r="141" spans="2:16">
      <c r="B141" s="33">
        <f t="shared" si="1"/>
        <v>376</v>
      </c>
      <c r="C141" s="269"/>
      <c r="D141" s="479"/>
      <c r="E141" s="474"/>
      <c r="F141" s="446"/>
      <c r="G141" s="446"/>
      <c r="H141" s="337" t="s">
        <v>918</v>
      </c>
      <c r="I141" s="338"/>
      <c r="J141" s="338"/>
      <c r="K141" s="338"/>
      <c r="L141" s="338"/>
      <c r="M141" s="338"/>
      <c r="N141" s="338"/>
      <c r="O141" s="339"/>
      <c r="P141" s="33"/>
    </row>
    <row r="142" spans="2:16">
      <c r="B142" s="33">
        <f t="shared" si="1"/>
        <v>376</v>
      </c>
      <c r="C142" s="269"/>
      <c r="D142" s="479"/>
      <c r="E142" s="474"/>
      <c r="F142" s="446"/>
      <c r="G142" s="446"/>
      <c r="H142" s="227" t="s">
        <v>919</v>
      </c>
      <c r="I142" s="228"/>
      <c r="J142" s="228"/>
      <c r="K142" s="228"/>
      <c r="L142" s="228"/>
      <c r="M142" s="228"/>
      <c r="N142" s="228"/>
      <c r="O142" s="229"/>
      <c r="P142" s="33"/>
    </row>
    <row r="143" spans="2:16">
      <c r="B143" s="33">
        <f t="shared" si="1"/>
        <v>376</v>
      </c>
      <c r="C143" s="269"/>
      <c r="D143" s="479"/>
      <c r="E143" s="474"/>
      <c r="F143" s="446"/>
      <c r="G143" s="446"/>
      <c r="H143" s="227" t="s">
        <v>920</v>
      </c>
      <c r="I143" s="228"/>
      <c r="J143" s="228"/>
      <c r="K143" s="228"/>
      <c r="L143" s="228"/>
      <c r="M143" s="228"/>
      <c r="N143" s="228"/>
      <c r="O143" s="229"/>
      <c r="P143" s="33"/>
    </row>
    <row r="144" spans="2:16">
      <c r="B144" s="33">
        <f t="shared" si="1"/>
        <v>376</v>
      </c>
      <c r="C144" s="408"/>
      <c r="D144" s="479"/>
      <c r="E144" s="474"/>
      <c r="F144" s="446"/>
      <c r="G144" s="446"/>
      <c r="H144" s="227" t="s">
        <v>921</v>
      </c>
      <c r="I144" s="228"/>
      <c r="J144" s="228"/>
      <c r="K144" s="228"/>
      <c r="L144" s="228"/>
      <c r="M144" s="228"/>
      <c r="N144" s="228"/>
      <c r="O144" s="229"/>
      <c r="P144" s="33"/>
    </row>
    <row r="145" spans="2:16" ht="17.5" thickBot="1">
      <c r="B145" s="36">
        <f t="shared" si="1"/>
        <v>376</v>
      </c>
      <c r="C145" s="68">
        <f>SUM(G129)</f>
        <v>48</v>
      </c>
      <c r="D145" s="509"/>
      <c r="E145" s="510"/>
      <c r="F145" s="486"/>
      <c r="G145" s="486"/>
      <c r="H145" s="340" t="s">
        <v>922</v>
      </c>
      <c r="I145" s="341"/>
      <c r="J145" s="341"/>
      <c r="K145" s="341"/>
      <c r="L145" s="341"/>
      <c r="M145" s="341"/>
      <c r="N145" s="341"/>
      <c r="O145" s="342"/>
      <c r="P145" s="45"/>
    </row>
    <row r="146" spans="2:16">
      <c r="B146" s="47">
        <f>B114+G146</f>
        <v>298</v>
      </c>
      <c r="C146" s="508" t="s">
        <v>122</v>
      </c>
      <c r="D146" s="450"/>
      <c r="E146" s="451"/>
      <c r="F146" s="246" t="s">
        <v>39</v>
      </c>
      <c r="G146" s="246">
        <v>2</v>
      </c>
      <c r="H146" s="452" t="s">
        <v>447</v>
      </c>
      <c r="I146" s="444"/>
      <c r="J146" s="444"/>
      <c r="K146" s="444"/>
      <c r="L146" s="444"/>
      <c r="M146" s="444"/>
      <c r="N146" s="444"/>
      <c r="O146" s="441"/>
      <c r="P146" s="269"/>
    </row>
    <row r="147" spans="2:16" ht="17.5" thickBot="1">
      <c r="B147" s="45">
        <f t="shared" si="1"/>
        <v>298</v>
      </c>
      <c r="C147" s="343">
        <v>2</v>
      </c>
      <c r="D147" s="344"/>
      <c r="E147" s="345"/>
      <c r="F147" s="247"/>
      <c r="G147" s="247"/>
      <c r="H147" s="253"/>
      <c r="I147" s="254"/>
      <c r="J147" s="254"/>
      <c r="K147" s="254"/>
      <c r="L147" s="254"/>
      <c r="M147" s="254"/>
      <c r="N147" s="254"/>
      <c r="O147" s="255"/>
      <c r="P147" s="318"/>
    </row>
    <row r="148" spans="2:16">
      <c r="B148" s="47">
        <f t="shared" si="1"/>
        <v>300</v>
      </c>
      <c r="C148" s="277" t="s">
        <v>357</v>
      </c>
      <c r="D148" s="278"/>
      <c r="E148" s="279"/>
      <c r="F148" s="506" t="s">
        <v>39</v>
      </c>
      <c r="G148" s="506">
        <v>2</v>
      </c>
      <c r="H148" s="90">
        <v>1</v>
      </c>
      <c r="I148" s="90">
        <v>0</v>
      </c>
      <c r="J148" s="90">
        <v>0</v>
      </c>
      <c r="K148" s="90">
        <v>0</v>
      </c>
      <c r="L148" s="90">
        <v>0</v>
      </c>
      <c r="M148" s="90">
        <v>0</v>
      </c>
      <c r="N148" s="90">
        <v>0</v>
      </c>
      <c r="O148" s="91">
        <v>1</v>
      </c>
      <c r="P148" s="47"/>
    </row>
    <row r="149" spans="2:16" ht="17.5" thickBot="1">
      <c r="B149" s="45">
        <f t="shared" si="1"/>
        <v>300</v>
      </c>
      <c r="C149" s="280">
        <f>SUM(G148)</f>
        <v>2</v>
      </c>
      <c r="D149" s="281"/>
      <c r="E149" s="282"/>
      <c r="F149" s="507"/>
      <c r="G149" s="507"/>
      <c r="H149" s="94">
        <v>1</v>
      </c>
      <c r="I149" s="94"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4">
        <v>1</v>
      </c>
      <c r="P149" s="45"/>
    </row>
    <row r="150" spans="2:16">
      <c r="B150" s="3"/>
      <c r="E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2:16">
      <c r="B151" s="3"/>
      <c r="E151" s="3"/>
      <c r="G151" s="3"/>
    </row>
    <row r="152" spans="2:16" ht="17.5" thickBot="1">
      <c r="B152" s="3"/>
      <c r="C152" s="3" t="s">
        <v>96</v>
      </c>
      <c r="E152" s="3"/>
      <c r="G152" s="3"/>
    </row>
    <row r="153" spans="2:16" ht="16.5" customHeight="1">
      <c r="B153" s="3"/>
      <c r="C153" s="322">
        <f>SUM(G6:G149)</f>
        <v>380</v>
      </c>
      <c r="E153" s="3"/>
      <c r="G153" s="3"/>
    </row>
    <row r="154" spans="2:16" ht="21.5" thickBot="1">
      <c r="B154" s="3"/>
      <c r="C154" s="323"/>
      <c r="D154" s="25" t="s">
        <v>575</v>
      </c>
      <c r="E154" s="3"/>
      <c r="G154" s="3"/>
    </row>
    <row r="155" spans="2:16" ht="17.25" customHeight="1">
      <c r="B155" s="3"/>
      <c r="E155" s="3"/>
      <c r="G155" s="3"/>
    </row>
    <row r="156" spans="2:16" ht="17.25" customHeight="1">
      <c r="B156" s="3"/>
      <c r="C156" s="156">
        <f>10/8*8</f>
        <v>10</v>
      </c>
      <c r="D156" s="152" t="s">
        <v>570</v>
      </c>
      <c r="E156" s="3"/>
      <c r="G156" s="3"/>
    </row>
    <row r="157" spans="2:16" ht="17.25" customHeight="1">
      <c r="B157" s="3"/>
      <c r="C157" s="157">
        <v>200000</v>
      </c>
      <c r="D157" s="154" t="s">
        <v>569</v>
      </c>
      <c r="E157" s="3"/>
      <c r="G157" s="3"/>
    </row>
    <row r="158" spans="2:16" ht="17.25" customHeight="1">
      <c r="B158" s="3"/>
      <c r="C158" s="29">
        <f>C153*C156*C157</f>
        <v>760000000</v>
      </c>
      <c r="D158" s="12" t="s">
        <v>173</v>
      </c>
      <c r="E158" s="31" t="s">
        <v>580</v>
      </c>
      <c r="G158" s="3"/>
    </row>
    <row r="159" spans="2:16" ht="21">
      <c r="B159" s="3"/>
      <c r="C159" s="30">
        <f>C153*C156*C157/1000000</f>
        <v>760</v>
      </c>
      <c r="D159" s="12" t="s">
        <v>177</v>
      </c>
      <c r="E159" s="3"/>
      <c r="G159" s="3"/>
    </row>
    <row r="160" spans="2:16" ht="21">
      <c r="B160" s="3"/>
      <c r="C160" s="27"/>
      <c r="D160" s="27"/>
      <c r="E160" s="31"/>
    </row>
    <row r="161" spans="2:22" ht="21">
      <c r="B161" s="3"/>
      <c r="C161" s="28"/>
      <c r="D161" s="27"/>
    </row>
    <row r="162" spans="2:22">
      <c r="B162" s="3"/>
    </row>
    <row r="163" spans="2:22">
      <c r="B163" s="3"/>
      <c r="C163"/>
      <c r="D163"/>
      <c r="F163"/>
    </row>
    <row r="164" spans="2:22">
      <c r="B164" s="3"/>
      <c r="C164"/>
      <c r="D164"/>
      <c r="F164"/>
    </row>
    <row r="165" spans="2:22">
      <c r="B165" s="3"/>
      <c r="C165"/>
      <c r="D165"/>
      <c r="F165"/>
    </row>
    <row r="166" spans="2:22">
      <c r="B166" s="3"/>
    </row>
    <row r="167" spans="2:22">
      <c r="B167" s="3"/>
    </row>
    <row r="168" spans="2:22">
      <c r="B168" s="3"/>
    </row>
    <row r="169" spans="2:22">
      <c r="B169" s="3"/>
    </row>
    <row r="170" spans="2:22">
      <c r="B170" s="3"/>
    </row>
    <row r="171" spans="2:22">
      <c r="B171" s="3"/>
    </row>
    <row r="172" spans="2:22">
      <c r="B172" s="3"/>
    </row>
    <row r="173" spans="2:22">
      <c r="B173" s="3"/>
    </row>
    <row r="174" spans="2:22">
      <c r="B174" s="3"/>
    </row>
    <row r="175" spans="2:22">
      <c r="B175" s="3"/>
    </row>
    <row r="176" spans="2:22" s="3" customFormat="1"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5:22" s="3" customFormat="1"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5:22" s="3" customFormat="1"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5:22" s="3" customFormat="1"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5:22" s="3" customFormat="1"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5:22" s="3" customFormat="1"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5:22" s="3" customFormat="1"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5:22" s="3" customFormat="1"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5:22" s="3" customFormat="1"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5:22" s="3" customFormat="1"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5:22" s="3" customFormat="1"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5:22" s="3" customFormat="1"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5:22" s="3" customFormat="1"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5:22" s="3" customFormat="1"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5:22" s="3" customFormat="1"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5:22" s="3" customFormat="1"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5:22" s="3" customFormat="1"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5:22" s="3" customFormat="1"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5:22" s="3" customFormat="1"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5:22" s="3" customFormat="1"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5:22" s="3" customFormat="1"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5:22" s="3" customFormat="1"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5:22" s="3" customFormat="1"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5:22" s="3" customFormat="1"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5:22" s="3" customFormat="1"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5:22" s="3" customFormat="1"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5:22" s="3" customFormat="1"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5:22" s="3" customFormat="1"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5:22" s="3" customFormat="1"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5:22" s="3" customFormat="1"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5:22" s="3" customFormat="1"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5:22" s="3" customFormat="1"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5:22" s="3" customFormat="1"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  <row r="209" spans="5:22" s="3" customFormat="1">
      <c r="E209"/>
      <c r="G209"/>
      <c r="H209"/>
      <c r="I209"/>
      <c r="J209"/>
      <c r="K209"/>
      <c r="L209"/>
      <c r="M209"/>
      <c r="N209"/>
      <c r="O209"/>
      <c r="Q209"/>
      <c r="R209"/>
      <c r="S209"/>
      <c r="T209"/>
      <c r="U209"/>
      <c r="V209"/>
    </row>
  </sheetData>
  <mergeCells count="246">
    <mergeCell ref="H117:O117"/>
    <mergeCell ref="H118:O118"/>
    <mergeCell ref="H119:O119"/>
    <mergeCell ref="H120:O120"/>
    <mergeCell ref="H121:O121"/>
    <mergeCell ref="C153:C154"/>
    <mergeCell ref="C115:C127"/>
    <mergeCell ref="D115:E127"/>
    <mergeCell ref="F115:F127"/>
    <mergeCell ref="G115:G127"/>
    <mergeCell ref="H115:O115"/>
    <mergeCell ref="H125:O125"/>
    <mergeCell ref="D128:E128"/>
    <mergeCell ref="H128:O128"/>
    <mergeCell ref="H140:O140"/>
    <mergeCell ref="H142:O142"/>
    <mergeCell ref="H143:O143"/>
    <mergeCell ref="H144:O144"/>
    <mergeCell ref="H145:O145"/>
    <mergeCell ref="C129:C144"/>
    <mergeCell ref="H132:O132"/>
    <mergeCell ref="H134:O134"/>
    <mergeCell ref="H135:O135"/>
    <mergeCell ref="H136:O136"/>
    <mergeCell ref="H138:O138"/>
    <mergeCell ref="H139:O139"/>
    <mergeCell ref="D129:E145"/>
    <mergeCell ref="F129:F145"/>
    <mergeCell ref="G129:G145"/>
    <mergeCell ref="P146:P147"/>
    <mergeCell ref="C147:E147"/>
    <mergeCell ref="C148:E148"/>
    <mergeCell ref="F148:F149"/>
    <mergeCell ref="G148:G149"/>
    <mergeCell ref="C149:E149"/>
    <mergeCell ref="D114:E114"/>
    <mergeCell ref="H114:O114"/>
    <mergeCell ref="C146:E146"/>
    <mergeCell ref="F146:F147"/>
    <mergeCell ref="G146:G147"/>
    <mergeCell ref="H146:O147"/>
    <mergeCell ref="H133:O133"/>
    <mergeCell ref="H137:O137"/>
    <mergeCell ref="H141:O141"/>
    <mergeCell ref="H129:O129"/>
    <mergeCell ref="H130:O130"/>
    <mergeCell ref="H131:O131"/>
    <mergeCell ref="H122:O122"/>
    <mergeCell ref="H123:O123"/>
    <mergeCell ref="H124:O124"/>
    <mergeCell ref="H126:O126"/>
    <mergeCell ref="H127:O127"/>
    <mergeCell ref="H116:O116"/>
    <mergeCell ref="R104:V104"/>
    <mergeCell ref="H104:O104"/>
    <mergeCell ref="H105:O105"/>
    <mergeCell ref="H106:O109"/>
    <mergeCell ref="R108:V108"/>
    <mergeCell ref="H110:O110"/>
    <mergeCell ref="P98:P113"/>
    <mergeCell ref="H99:O99"/>
    <mergeCell ref="H100:O100"/>
    <mergeCell ref="H101:O101"/>
    <mergeCell ref="H102:O102"/>
    <mergeCell ref="H103:O103"/>
    <mergeCell ref="H111:O111"/>
    <mergeCell ref="H112:O112"/>
    <mergeCell ref="H113:O113"/>
    <mergeCell ref="D96:E96"/>
    <mergeCell ref="D97:E97"/>
    <mergeCell ref="H97:O97"/>
    <mergeCell ref="C98:C113"/>
    <mergeCell ref="D98:E113"/>
    <mergeCell ref="F98:F113"/>
    <mergeCell ref="G98:G113"/>
    <mergeCell ref="H98:O98"/>
    <mergeCell ref="D93:E93"/>
    <mergeCell ref="H93:O93"/>
    <mergeCell ref="D94:E94"/>
    <mergeCell ref="H94:O94"/>
    <mergeCell ref="D95:E95"/>
    <mergeCell ref="H95:O95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90:E90"/>
    <mergeCell ref="H90:O90"/>
    <mergeCell ref="D91:E91"/>
    <mergeCell ref="H91:O91"/>
    <mergeCell ref="D92:E92"/>
    <mergeCell ref="H92:O92"/>
    <mergeCell ref="D86:E87"/>
    <mergeCell ref="F86:F87"/>
    <mergeCell ref="G86:G87"/>
    <mergeCell ref="P86:P87"/>
    <mergeCell ref="D88:E89"/>
    <mergeCell ref="F88:F89"/>
    <mergeCell ref="G88:G89"/>
    <mergeCell ref="P88:P89"/>
    <mergeCell ref="D82:E82"/>
    <mergeCell ref="I82:O82"/>
    <mergeCell ref="R83:V83"/>
    <mergeCell ref="D83:E83"/>
    <mergeCell ref="I83:O83"/>
    <mergeCell ref="D84:E85"/>
    <mergeCell ref="F84:F85"/>
    <mergeCell ref="G84:G85"/>
    <mergeCell ref="P84:P85"/>
    <mergeCell ref="D79:E79"/>
    <mergeCell ref="I79:O79"/>
    <mergeCell ref="D80:E80"/>
    <mergeCell ref="I80:O80"/>
    <mergeCell ref="D81:E81"/>
    <mergeCell ref="I81:O81"/>
    <mergeCell ref="D76:E76"/>
    <mergeCell ref="H76:O76"/>
    <mergeCell ref="D77:E77"/>
    <mergeCell ref="H77:O77"/>
    <mergeCell ref="D78:E78"/>
    <mergeCell ref="H78:O78"/>
    <mergeCell ref="D68:E68"/>
    <mergeCell ref="H68:O68"/>
    <mergeCell ref="D69:E69"/>
    <mergeCell ref="H69:O69"/>
    <mergeCell ref="D70:E70"/>
    <mergeCell ref="H70:O70"/>
    <mergeCell ref="D65:E65"/>
    <mergeCell ref="H65:O65"/>
    <mergeCell ref="R66:V66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H56:O56"/>
    <mergeCell ref="D57:E57"/>
    <mergeCell ref="H57:O57"/>
    <mergeCell ref="D58:E58"/>
    <mergeCell ref="H58:O58"/>
    <mergeCell ref="R52:V52"/>
    <mergeCell ref="D53:E53"/>
    <mergeCell ref="H53:O53"/>
    <mergeCell ref="D54:E54"/>
    <mergeCell ref="H54:O54"/>
    <mergeCell ref="D55:E55"/>
    <mergeCell ref="H55:O55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</sheetPr>
  <dimension ref="B1:V208"/>
  <sheetViews>
    <sheetView zoomScale="55" zoomScaleNormal="55" workbookViewId="0">
      <selection activeCell="R37" sqref="R37:V37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783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41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1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25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 ht="16.5" customHeight="1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42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5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56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5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185">
        <f t="shared" si="0"/>
        <v>60</v>
      </c>
      <c r="C41" s="268" t="s">
        <v>925</v>
      </c>
      <c r="D41" s="471" t="s">
        <v>927</v>
      </c>
      <c r="E41" s="472"/>
      <c r="F41" s="445" t="s">
        <v>278</v>
      </c>
      <c r="G41" s="445">
        <v>12</v>
      </c>
      <c r="H41" s="389" t="s">
        <v>928</v>
      </c>
      <c r="I41" s="390"/>
      <c r="J41" s="390"/>
      <c r="K41" s="390"/>
      <c r="L41" s="390"/>
      <c r="M41" s="390"/>
      <c r="N41" s="390"/>
      <c r="O41" s="391"/>
      <c r="P41" s="44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ref="B42:B60" si="1">B41+G42</f>
        <v>60</v>
      </c>
      <c r="C42" s="269"/>
      <c r="D42" s="473"/>
      <c r="E42" s="474"/>
      <c r="F42" s="446"/>
      <c r="G42" s="446"/>
      <c r="H42" s="227" t="s">
        <v>929</v>
      </c>
      <c r="I42" s="228"/>
      <c r="J42" s="228"/>
      <c r="K42" s="228"/>
      <c r="L42" s="228"/>
      <c r="M42" s="228"/>
      <c r="N42" s="228"/>
      <c r="O42" s="229"/>
      <c r="P42" s="47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1"/>
        <v>60</v>
      </c>
      <c r="C43" s="269"/>
      <c r="D43" s="473"/>
      <c r="E43" s="474"/>
      <c r="F43" s="446"/>
      <c r="G43" s="446"/>
      <c r="H43" s="227" t="s">
        <v>930</v>
      </c>
      <c r="I43" s="228"/>
      <c r="J43" s="228"/>
      <c r="K43" s="228"/>
      <c r="L43" s="228"/>
      <c r="M43" s="228"/>
      <c r="N43" s="228"/>
      <c r="O43" s="229"/>
      <c r="P43" s="33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3">
        <f t="shared" si="1"/>
        <v>60</v>
      </c>
      <c r="C44" s="269"/>
      <c r="D44" s="473"/>
      <c r="E44" s="474"/>
      <c r="F44" s="446"/>
      <c r="G44" s="446"/>
      <c r="H44" s="363" t="s">
        <v>931</v>
      </c>
      <c r="I44" s="384"/>
      <c r="J44" s="384"/>
      <c r="K44" s="384"/>
      <c r="L44" s="384"/>
      <c r="M44" s="384"/>
      <c r="N44" s="384"/>
      <c r="O44" s="385"/>
      <c r="P44" s="33"/>
      <c r="R44" s="3"/>
      <c r="S44" s="3"/>
      <c r="U44" s="3"/>
    </row>
    <row r="45" spans="2:22">
      <c r="B45" s="33">
        <f t="shared" si="1"/>
        <v>60</v>
      </c>
      <c r="C45" s="269"/>
      <c r="D45" s="473"/>
      <c r="E45" s="474"/>
      <c r="F45" s="446"/>
      <c r="G45" s="446"/>
      <c r="H45" s="227" t="s">
        <v>932</v>
      </c>
      <c r="I45" s="228"/>
      <c r="J45" s="228"/>
      <c r="K45" s="228"/>
      <c r="L45" s="228"/>
      <c r="M45" s="228"/>
      <c r="N45" s="228"/>
      <c r="O45" s="229"/>
      <c r="P45" s="33"/>
      <c r="R45" s="32" t="s">
        <v>902</v>
      </c>
      <c r="S45" s="32"/>
      <c r="T45" s="32"/>
      <c r="U45" s="32"/>
      <c r="V45" s="32"/>
    </row>
    <row r="46" spans="2:22">
      <c r="B46" s="33">
        <f t="shared" si="1"/>
        <v>60</v>
      </c>
      <c r="C46" s="269"/>
      <c r="D46" s="473"/>
      <c r="E46" s="474"/>
      <c r="F46" s="446"/>
      <c r="G46" s="446"/>
      <c r="H46" s="227" t="s">
        <v>933</v>
      </c>
      <c r="I46" s="228"/>
      <c r="J46" s="228"/>
      <c r="K46" s="228"/>
      <c r="L46" s="228"/>
      <c r="M46" s="228"/>
      <c r="N46" s="228"/>
      <c r="O46" s="229"/>
      <c r="P46" s="33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1"/>
        <v>60</v>
      </c>
      <c r="C47" s="269"/>
      <c r="D47" s="473"/>
      <c r="E47" s="474"/>
      <c r="F47" s="446"/>
      <c r="G47" s="446"/>
      <c r="H47" s="227" t="s">
        <v>934</v>
      </c>
      <c r="I47" s="228"/>
      <c r="J47" s="228"/>
      <c r="K47" s="228"/>
      <c r="L47" s="228"/>
      <c r="M47" s="228"/>
      <c r="N47" s="228"/>
      <c r="O47" s="229"/>
      <c r="P47" s="33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1"/>
        <v>60</v>
      </c>
      <c r="C48" s="269"/>
      <c r="D48" s="473"/>
      <c r="E48" s="474"/>
      <c r="F48" s="446"/>
      <c r="G48" s="446"/>
      <c r="H48" s="227" t="s">
        <v>935</v>
      </c>
      <c r="I48" s="228"/>
      <c r="J48" s="228"/>
      <c r="K48" s="228"/>
      <c r="L48" s="228"/>
      <c r="M48" s="228"/>
      <c r="N48" s="228"/>
      <c r="O48" s="229"/>
      <c r="P48" s="33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1"/>
        <v>60</v>
      </c>
      <c r="C49" s="269"/>
      <c r="D49" s="473"/>
      <c r="E49" s="474"/>
      <c r="F49" s="446"/>
      <c r="G49" s="446"/>
      <c r="H49" s="337" t="s">
        <v>936</v>
      </c>
      <c r="I49" s="338"/>
      <c r="J49" s="338"/>
      <c r="K49" s="338"/>
      <c r="L49" s="338"/>
      <c r="M49" s="338"/>
      <c r="N49" s="338"/>
      <c r="O49" s="339"/>
      <c r="P49" s="33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1"/>
        <v>60</v>
      </c>
      <c r="C50" s="269"/>
      <c r="D50" s="473"/>
      <c r="E50" s="474"/>
      <c r="F50" s="446"/>
      <c r="G50" s="446"/>
      <c r="H50" s="227" t="s">
        <v>937</v>
      </c>
      <c r="I50" s="228"/>
      <c r="J50" s="228"/>
      <c r="K50" s="228"/>
      <c r="L50" s="228"/>
      <c r="M50" s="228"/>
      <c r="N50" s="228"/>
      <c r="O50" s="229"/>
      <c r="P50" s="33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3">
        <f t="shared" si="1"/>
        <v>60</v>
      </c>
      <c r="C51" s="269"/>
      <c r="D51" s="473"/>
      <c r="E51" s="474"/>
      <c r="F51" s="446"/>
      <c r="G51" s="446"/>
      <c r="H51" s="227" t="s">
        <v>938</v>
      </c>
      <c r="I51" s="228"/>
      <c r="J51" s="228"/>
      <c r="K51" s="228"/>
      <c r="L51" s="228"/>
      <c r="M51" s="228"/>
      <c r="N51" s="228"/>
      <c r="O51" s="229"/>
      <c r="P51" s="33"/>
      <c r="R51" s="3"/>
      <c r="S51" s="3"/>
      <c r="U51" s="3"/>
    </row>
    <row r="52" spans="2:22">
      <c r="B52" s="33">
        <f t="shared" si="1"/>
        <v>60</v>
      </c>
      <c r="C52" s="408"/>
      <c r="D52" s="508"/>
      <c r="E52" s="451"/>
      <c r="F52" s="401"/>
      <c r="G52" s="401"/>
      <c r="H52" s="227" t="s">
        <v>939</v>
      </c>
      <c r="I52" s="228"/>
      <c r="J52" s="228"/>
      <c r="K52" s="228"/>
      <c r="L52" s="228"/>
      <c r="M52" s="228"/>
      <c r="N52" s="228"/>
      <c r="O52" s="229"/>
      <c r="P52" s="33"/>
      <c r="R52" s="321" t="s">
        <v>467</v>
      </c>
      <c r="S52" s="321"/>
      <c r="T52" s="321"/>
      <c r="U52" s="321"/>
      <c r="V52" s="321"/>
    </row>
    <row r="53" spans="2:22" ht="17.5" thickBot="1">
      <c r="B53" s="34">
        <f t="shared" si="1"/>
        <v>64</v>
      </c>
      <c r="C53" s="68">
        <f>SUM(G41:G53)</f>
        <v>16</v>
      </c>
      <c r="D53" s="475" t="s">
        <v>68</v>
      </c>
      <c r="E53" s="443"/>
      <c r="F53" s="69" t="s">
        <v>37</v>
      </c>
      <c r="G53" s="69">
        <v>4</v>
      </c>
      <c r="H53" s="340" t="s">
        <v>68</v>
      </c>
      <c r="I53" s="341"/>
      <c r="J53" s="341"/>
      <c r="K53" s="341"/>
      <c r="L53" s="341"/>
      <c r="M53" s="341"/>
      <c r="N53" s="341"/>
      <c r="O53" s="342"/>
      <c r="P53" s="45" t="s">
        <v>609</v>
      </c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42">
        <f t="shared" si="1"/>
        <v>112</v>
      </c>
      <c r="C54" s="268" t="s">
        <v>926</v>
      </c>
      <c r="D54" s="478" t="s">
        <v>923</v>
      </c>
      <c r="E54" s="472"/>
      <c r="F54" s="445" t="s">
        <v>278</v>
      </c>
      <c r="G54" s="445">
        <v>48</v>
      </c>
      <c r="H54" s="389" t="s">
        <v>906</v>
      </c>
      <c r="I54" s="390"/>
      <c r="J54" s="390"/>
      <c r="K54" s="390"/>
      <c r="L54" s="390"/>
      <c r="M54" s="390"/>
      <c r="N54" s="390"/>
      <c r="O54" s="391"/>
      <c r="P54" s="44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4">
        <f t="shared" si="1"/>
        <v>112</v>
      </c>
      <c r="C55" s="269"/>
      <c r="D55" s="479"/>
      <c r="E55" s="474"/>
      <c r="F55" s="446"/>
      <c r="G55" s="446"/>
      <c r="H55" s="227" t="s">
        <v>907</v>
      </c>
      <c r="I55" s="228"/>
      <c r="J55" s="228"/>
      <c r="K55" s="228"/>
      <c r="L55" s="228"/>
      <c r="M55" s="228"/>
      <c r="N55" s="228"/>
      <c r="O55" s="229"/>
      <c r="P55" s="33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4">
        <f t="shared" si="1"/>
        <v>112</v>
      </c>
      <c r="C56" s="269"/>
      <c r="D56" s="479"/>
      <c r="E56" s="474"/>
      <c r="F56" s="446"/>
      <c r="G56" s="446"/>
      <c r="H56" s="227" t="s">
        <v>908</v>
      </c>
      <c r="I56" s="228"/>
      <c r="J56" s="228"/>
      <c r="K56" s="228"/>
      <c r="L56" s="228"/>
      <c r="M56" s="228"/>
      <c r="N56" s="228"/>
      <c r="O56" s="229"/>
      <c r="P56" s="33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4">
        <f t="shared" si="1"/>
        <v>112</v>
      </c>
      <c r="C57" s="269"/>
      <c r="D57" s="479"/>
      <c r="E57" s="474"/>
      <c r="F57" s="446"/>
      <c r="G57" s="446"/>
      <c r="H57" s="227" t="s">
        <v>909</v>
      </c>
      <c r="I57" s="228"/>
      <c r="J57" s="228"/>
      <c r="K57" s="228"/>
      <c r="L57" s="228"/>
      <c r="M57" s="228"/>
      <c r="N57" s="228"/>
      <c r="O57" s="229"/>
      <c r="P57" s="33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4">
        <f t="shared" si="1"/>
        <v>112</v>
      </c>
      <c r="C58" s="269"/>
      <c r="D58" s="479"/>
      <c r="E58" s="474"/>
      <c r="F58" s="446"/>
      <c r="G58" s="446"/>
      <c r="H58" s="227" t="s">
        <v>910</v>
      </c>
      <c r="I58" s="228"/>
      <c r="J58" s="228"/>
      <c r="K58" s="228"/>
      <c r="L58" s="228"/>
      <c r="M58" s="228"/>
      <c r="N58" s="228"/>
      <c r="O58" s="229"/>
      <c r="P58" s="33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4">
        <f t="shared" si="1"/>
        <v>112</v>
      </c>
      <c r="C59" s="269"/>
      <c r="D59" s="479"/>
      <c r="E59" s="474"/>
      <c r="F59" s="446"/>
      <c r="G59" s="446"/>
      <c r="H59" s="227" t="s">
        <v>911</v>
      </c>
      <c r="I59" s="228"/>
      <c r="J59" s="228"/>
      <c r="K59" s="228"/>
      <c r="L59" s="228"/>
      <c r="M59" s="228"/>
      <c r="N59" s="228"/>
      <c r="O59" s="229"/>
      <c r="P59" s="33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1"/>
        <v>112</v>
      </c>
      <c r="C60" s="269"/>
      <c r="D60" s="479"/>
      <c r="E60" s="474"/>
      <c r="F60" s="446"/>
      <c r="G60" s="446"/>
      <c r="H60" s="227" t="s">
        <v>912</v>
      </c>
      <c r="I60" s="228"/>
      <c r="J60" s="228"/>
      <c r="K60" s="228"/>
      <c r="L60" s="228"/>
      <c r="M60" s="228"/>
      <c r="N60" s="228"/>
      <c r="O60" s="229"/>
      <c r="P60" s="33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4">
        <f t="shared" ref="B61:B74" si="2">B60+G61</f>
        <v>112</v>
      </c>
      <c r="C61" s="269"/>
      <c r="D61" s="479"/>
      <c r="E61" s="474"/>
      <c r="F61" s="446"/>
      <c r="G61" s="446"/>
      <c r="H61" s="227" t="s">
        <v>913</v>
      </c>
      <c r="I61" s="228"/>
      <c r="J61" s="228"/>
      <c r="K61" s="228"/>
      <c r="L61" s="228"/>
      <c r="M61" s="228"/>
      <c r="N61" s="228"/>
      <c r="O61" s="229"/>
      <c r="P61" s="33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2"/>
        <v>112</v>
      </c>
      <c r="C62" s="269"/>
      <c r="D62" s="479"/>
      <c r="E62" s="474"/>
      <c r="F62" s="446"/>
      <c r="G62" s="446"/>
      <c r="H62" s="227" t="s">
        <v>914</v>
      </c>
      <c r="I62" s="228"/>
      <c r="J62" s="228"/>
      <c r="K62" s="228"/>
      <c r="L62" s="228"/>
      <c r="M62" s="228"/>
      <c r="N62" s="228"/>
      <c r="O62" s="229"/>
      <c r="P62" s="33"/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4">
        <f t="shared" si="2"/>
        <v>112</v>
      </c>
      <c r="C63" s="269"/>
      <c r="D63" s="479"/>
      <c r="E63" s="474"/>
      <c r="F63" s="446"/>
      <c r="G63" s="446"/>
      <c r="H63" s="227" t="s">
        <v>915</v>
      </c>
      <c r="I63" s="228"/>
      <c r="J63" s="228"/>
      <c r="K63" s="228"/>
      <c r="L63" s="228"/>
      <c r="M63" s="228"/>
      <c r="N63" s="228"/>
      <c r="O63" s="229"/>
      <c r="P63" s="33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2"/>
        <v>112</v>
      </c>
      <c r="C64" s="269"/>
      <c r="D64" s="479"/>
      <c r="E64" s="474"/>
      <c r="F64" s="446"/>
      <c r="G64" s="446"/>
      <c r="H64" s="227" t="s">
        <v>916</v>
      </c>
      <c r="I64" s="228"/>
      <c r="J64" s="228"/>
      <c r="K64" s="228"/>
      <c r="L64" s="228"/>
      <c r="M64" s="228"/>
      <c r="N64" s="228"/>
      <c r="O64" s="229"/>
      <c r="P64" s="33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4">
        <f t="shared" si="2"/>
        <v>112</v>
      </c>
      <c r="C65" s="269"/>
      <c r="D65" s="479"/>
      <c r="E65" s="474"/>
      <c r="F65" s="446"/>
      <c r="G65" s="446"/>
      <c r="H65" s="227" t="s">
        <v>917</v>
      </c>
      <c r="I65" s="228"/>
      <c r="J65" s="228"/>
      <c r="K65" s="228"/>
      <c r="L65" s="228"/>
      <c r="M65" s="228"/>
      <c r="N65" s="228"/>
      <c r="O65" s="229"/>
      <c r="P65" s="33"/>
      <c r="R65" s="3"/>
      <c r="S65" s="3"/>
      <c r="U65" s="3"/>
    </row>
    <row r="66" spans="2:22">
      <c r="B66" s="34">
        <f t="shared" si="2"/>
        <v>112</v>
      </c>
      <c r="C66" s="269"/>
      <c r="D66" s="479"/>
      <c r="E66" s="474"/>
      <c r="F66" s="446"/>
      <c r="G66" s="446"/>
      <c r="H66" s="337" t="s">
        <v>918</v>
      </c>
      <c r="I66" s="338"/>
      <c r="J66" s="338"/>
      <c r="K66" s="338"/>
      <c r="L66" s="338"/>
      <c r="M66" s="338"/>
      <c r="N66" s="338"/>
      <c r="O66" s="339"/>
      <c r="P66" s="33"/>
      <c r="R66" s="321" t="s">
        <v>476</v>
      </c>
      <c r="S66" s="321"/>
      <c r="T66" s="321"/>
      <c r="U66" s="321"/>
      <c r="V66" s="321"/>
    </row>
    <row r="67" spans="2:22">
      <c r="B67" s="34">
        <f t="shared" si="2"/>
        <v>112</v>
      </c>
      <c r="C67" s="269"/>
      <c r="D67" s="479"/>
      <c r="E67" s="474"/>
      <c r="F67" s="446"/>
      <c r="G67" s="446"/>
      <c r="H67" s="227" t="s">
        <v>919</v>
      </c>
      <c r="I67" s="228"/>
      <c r="J67" s="228"/>
      <c r="K67" s="228"/>
      <c r="L67" s="228"/>
      <c r="M67" s="228"/>
      <c r="N67" s="228"/>
      <c r="O67" s="229"/>
      <c r="P67" s="33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2"/>
        <v>112</v>
      </c>
      <c r="C68" s="269"/>
      <c r="D68" s="479"/>
      <c r="E68" s="474"/>
      <c r="F68" s="446"/>
      <c r="G68" s="446"/>
      <c r="H68" s="227" t="s">
        <v>920</v>
      </c>
      <c r="I68" s="228"/>
      <c r="J68" s="228"/>
      <c r="K68" s="228"/>
      <c r="L68" s="228"/>
      <c r="M68" s="228"/>
      <c r="N68" s="228"/>
      <c r="O68" s="229"/>
      <c r="P68" s="33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4">
        <f t="shared" si="2"/>
        <v>112</v>
      </c>
      <c r="C69" s="408"/>
      <c r="D69" s="479"/>
      <c r="E69" s="474"/>
      <c r="F69" s="446"/>
      <c r="G69" s="446"/>
      <c r="H69" s="227" t="s">
        <v>921</v>
      </c>
      <c r="I69" s="228"/>
      <c r="J69" s="228"/>
      <c r="K69" s="228"/>
      <c r="L69" s="228"/>
      <c r="M69" s="228"/>
      <c r="N69" s="228"/>
      <c r="O69" s="229"/>
      <c r="P69" s="33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2"/>
        <v>112</v>
      </c>
      <c r="C70" s="68">
        <f>SUM(G54)</f>
        <v>48</v>
      </c>
      <c r="D70" s="509"/>
      <c r="E70" s="510"/>
      <c r="F70" s="486"/>
      <c r="G70" s="486"/>
      <c r="H70" s="340" t="s">
        <v>922</v>
      </c>
      <c r="I70" s="341"/>
      <c r="J70" s="341"/>
      <c r="K70" s="341"/>
      <c r="L70" s="341"/>
      <c r="M70" s="341"/>
      <c r="N70" s="341"/>
      <c r="O70" s="342"/>
      <c r="P70" s="45"/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186">
        <f t="shared" si="2"/>
        <v>114</v>
      </c>
      <c r="C71" s="508" t="s">
        <v>122</v>
      </c>
      <c r="D71" s="450"/>
      <c r="E71" s="451"/>
      <c r="F71" s="246" t="s">
        <v>39</v>
      </c>
      <c r="G71" s="246">
        <v>2</v>
      </c>
      <c r="H71" s="452" t="s">
        <v>447</v>
      </c>
      <c r="I71" s="444"/>
      <c r="J71" s="444"/>
      <c r="K71" s="444"/>
      <c r="L71" s="444"/>
      <c r="M71" s="444"/>
      <c r="N71" s="444"/>
      <c r="O71" s="441"/>
      <c r="P71" s="269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 ht="17.5" thickBot="1">
      <c r="B72" s="49">
        <f t="shared" si="2"/>
        <v>114</v>
      </c>
      <c r="C72" s="343">
        <v>2</v>
      </c>
      <c r="D72" s="344"/>
      <c r="E72" s="345"/>
      <c r="F72" s="247"/>
      <c r="G72" s="247"/>
      <c r="H72" s="253"/>
      <c r="I72" s="254"/>
      <c r="J72" s="254"/>
      <c r="K72" s="254"/>
      <c r="L72" s="254"/>
      <c r="M72" s="254"/>
      <c r="N72" s="254"/>
      <c r="O72" s="255"/>
      <c r="P72" s="318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47">
        <f t="shared" si="2"/>
        <v>116</v>
      </c>
      <c r="C73" s="277" t="s">
        <v>357</v>
      </c>
      <c r="D73" s="278"/>
      <c r="E73" s="279"/>
      <c r="F73" s="506" t="s">
        <v>39</v>
      </c>
      <c r="G73" s="506">
        <v>2</v>
      </c>
      <c r="H73" s="90">
        <v>1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1">
        <v>1</v>
      </c>
      <c r="P73" s="47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 ht="17.5" thickBot="1">
      <c r="B74" s="45">
        <f t="shared" si="2"/>
        <v>116</v>
      </c>
      <c r="C74" s="280">
        <f>SUM(G73)</f>
        <v>2</v>
      </c>
      <c r="D74" s="281"/>
      <c r="E74" s="282"/>
      <c r="F74" s="507"/>
      <c r="G74" s="507"/>
      <c r="H74" s="94">
        <v>1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4">
        <v>1</v>
      </c>
      <c r="P74" s="4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"/>
      <c r="E75" s="3"/>
      <c r="G75" s="3"/>
      <c r="H75" s="3"/>
      <c r="I75" s="3"/>
      <c r="J75" s="3"/>
      <c r="K75" s="3"/>
      <c r="L75" s="3"/>
      <c r="M75" s="3"/>
      <c r="N75" s="3"/>
      <c r="O75" s="3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"/>
      <c r="E76" s="3"/>
      <c r="G76" s="3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 ht="17.5" thickBot="1">
      <c r="B77" s="3"/>
      <c r="C77" s="3" t="s">
        <v>96</v>
      </c>
      <c r="E77" s="3"/>
      <c r="G77" s="3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"/>
      <c r="C78" s="322">
        <f>SUM(G6:G74)</f>
        <v>116</v>
      </c>
      <c r="E78" s="3"/>
      <c r="G78" s="3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 ht="21.5" thickBot="1">
      <c r="B79" s="3"/>
      <c r="C79" s="323"/>
      <c r="D79" s="25" t="s">
        <v>575</v>
      </c>
      <c r="E79" s="3"/>
      <c r="G79" s="3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"/>
      <c r="E80" s="3"/>
      <c r="G80" s="3"/>
      <c r="K80">
        <f>4*3</f>
        <v>12</v>
      </c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 ht="21">
      <c r="B81" s="3"/>
      <c r="C81" s="156">
        <f>10/8*8</f>
        <v>10</v>
      </c>
      <c r="D81" s="152" t="s">
        <v>570</v>
      </c>
      <c r="E81" s="3"/>
      <c r="G81" s="3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 ht="21">
      <c r="B82" s="3"/>
      <c r="C82" s="157">
        <v>200000</v>
      </c>
      <c r="D82" s="154" t="s">
        <v>569</v>
      </c>
      <c r="E82" s="3"/>
      <c r="G82" s="3"/>
      <c r="R82" s="3"/>
      <c r="S82" s="3"/>
      <c r="U82" s="3"/>
    </row>
    <row r="83" spans="2:22" ht="21">
      <c r="B83" s="3"/>
      <c r="C83" s="29">
        <f>C78*C81*C82</f>
        <v>232000000</v>
      </c>
      <c r="D83" s="12" t="s">
        <v>173</v>
      </c>
      <c r="E83" s="31" t="s">
        <v>580</v>
      </c>
      <c r="G83" s="3"/>
      <c r="R83" s="321" t="s">
        <v>485</v>
      </c>
      <c r="S83" s="321"/>
      <c r="T83" s="321"/>
      <c r="U83" s="321"/>
      <c r="V83" s="321"/>
    </row>
    <row r="84" spans="2:22" ht="21">
      <c r="B84" s="3"/>
      <c r="C84" s="30">
        <f>C78*C81*C82/1000000</f>
        <v>232</v>
      </c>
      <c r="D84" s="12" t="s">
        <v>177</v>
      </c>
      <c r="E84" s="3"/>
      <c r="G84" s="3"/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 ht="21">
      <c r="B85" s="3"/>
      <c r="C85" s="27"/>
      <c r="D85" s="27"/>
      <c r="E85" s="31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21">
      <c r="B86" s="3"/>
      <c r="C86" s="28"/>
      <c r="D86" s="27"/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>
      <c r="B87" s="3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>
      <c r="B88" s="3"/>
      <c r="C88"/>
      <c r="D88"/>
      <c r="F88"/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>
      <c r="B89" s="3"/>
      <c r="C89"/>
      <c r="D89"/>
      <c r="F89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>
      <c r="B90" s="3"/>
      <c r="C90"/>
      <c r="D90"/>
      <c r="F90"/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3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"/>
      <c r="R93" s="2"/>
      <c r="S93" s="2"/>
      <c r="T93" s="1"/>
      <c r="U93" s="2"/>
      <c r="V93" s="1"/>
    </row>
    <row r="94" spans="2:22">
      <c r="B94" s="3"/>
      <c r="R94" s="2" t="s">
        <v>21</v>
      </c>
      <c r="S94" s="2">
        <v>1</v>
      </c>
      <c r="T94" s="1" t="s">
        <v>61</v>
      </c>
      <c r="U94" s="2">
        <v>0</v>
      </c>
      <c r="V94" s="1"/>
    </row>
    <row r="95" spans="2:22">
      <c r="B95" s="3"/>
      <c r="R95" s="2"/>
      <c r="S95" s="2"/>
      <c r="T95" s="1"/>
      <c r="U95" s="2"/>
      <c r="V95" s="1"/>
    </row>
    <row r="96" spans="2:22">
      <c r="B96" s="3"/>
      <c r="R96" s="2" t="s">
        <v>27</v>
      </c>
      <c r="S96" s="2">
        <v>1</v>
      </c>
      <c r="T96" s="1" t="s">
        <v>491</v>
      </c>
      <c r="U96" s="2">
        <v>0</v>
      </c>
      <c r="V96" s="1"/>
    </row>
    <row r="97" spans="2:22">
      <c r="B97" s="3"/>
      <c r="R97" s="2" t="s">
        <v>26</v>
      </c>
      <c r="S97" s="2">
        <v>1</v>
      </c>
      <c r="T97" s="1" t="s">
        <v>492</v>
      </c>
      <c r="U97" s="2">
        <v>0</v>
      </c>
      <c r="V97" s="2"/>
    </row>
    <row r="98" spans="2:22" ht="16.5" customHeight="1">
      <c r="B98" s="3"/>
      <c r="R98" s="2" t="s">
        <v>25</v>
      </c>
      <c r="S98" s="2">
        <v>1</v>
      </c>
      <c r="T98" s="1" t="s">
        <v>493</v>
      </c>
      <c r="U98" s="2">
        <v>0</v>
      </c>
      <c r="V98" s="2"/>
    </row>
    <row r="99" spans="2:22">
      <c r="B99" s="3"/>
      <c r="R99" s="2" t="s">
        <v>24</v>
      </c>
      <c r="S99" s="2">
        <v>1</v>
      </c>
      <c r="T99" s="1" t="s">
        <v>494</v>
      </c>
      <c r="U99" s="2">
        <v>0</v>
      </c>
      <c r="V99" s="2"/>
    </row>
    <row r="100" spans="2:22">
      <c r="B100" s="3"/>
      <c r="R100" s="2"/>
      <c r="S100" s="2"/>
      <c r="T100" s="1"/>
      <c r="U100" s="2"/>
      <c r="V100" s="2"/>
    </row>
    <row r="101" spans="2:22">
      <c r="B101" s="3"/>
      <c r="R101" s="2"/>
      <c r="S101" s="2"/>
      <c r="T101" s="1"/>
      <c r="U101" s="2"/>
      <c r="V101" s="2"/>
    </row>
    <row r="102" spans="2:22">
      <c r="B102" s="3"/>
      <c r="R102" s="2" t="s">
        <v>390</v>
      </c>
      <c r="S102" s="2">
        <v>1</v>
      </c>
      <c r="T102" s="1" t="s">
        <v>63</v>
      </c>
      <c r="U102" s="2"/>
      <c r="V102" s="2"/>
    </row>
    <row r="103" spans="2:22">
      <c r="B103" s="3"/>
      <c r="R103" s="3"/>
      <c r="S103" s="3"/>
      <c r="U103" s="3"/>
    </row>
    <row r="104" spans="2:22">
      <c r="B104" s="3"/>
      <c r="R104" s="321" t="s">
        <v>495</v>
      </c>
      <c r="S104" s="321"/>
      <c r="T104" s="321"/>
      <c r="U104" s="321"/>
      <c r="V104" s="321"/>
    </row>
    <row r="105" spans="2:22">
      <c r="B105" s="3"/>
      <c r="R105" s="9" t="s">
        <v>402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 ht="16.5" customHeight="1">
      <c r="B106" s="3"/>
      <c r="R106" s="2" t="s">
        <v>135</v>
      </c>
      <c r="S106" s="2">
        <v>4</v>
      </c>
      <c r="T106" s="1" t="s">
        <v>496</v>
      </c>
      <c r="U106" s="2"/>
      <c r="V106" s="2"/>
    </row>
    <row r="107" spans="2:22" ht="16.5" customHeight="1">
      <c r="B107" s="3"/>
      <c r="R107" s="3"/>
      <c r="S107" s="3"/>
      <c r="U107" s="3"/>
    </row>
    <row r="108" spans="2:22" ht="16.5" customHeight="1">
      <c r="B108" s="3"/>
      <c r="R108" s="321" t="s">
        <v>497</v>
      </c>
      <c r="S108" s="321"/>
      <c r="T108" s="321"/>
      <c r="U108" s="321"/>
      <c r="V108" s="321"/>
    </row>
    <row r="109" spans="2:22" ht="16.5" customHeight="1">
      <c r="B109" s="3"/>
      <c r="R109" s="9" t="s">
        <v>403</v>
      </c>
      <c r="S109" s="9" t="s">
        <v>52</v>
      </c>
      <c r="T109" s="9" t="s">
        <v>53</v>
      </c>
      <c r="U109" s="9" t="s">
        <v>62</v>
      </c>
      <c r="V109" s="9" t="s">
        <v>562</v>
      </c>
    </row>
    <row r="110" spans="2:22" ht="16.5" customHeight="1">
      <c r="B110" s="3"/>
      <c r="R110" s="16" t="s">
        <v>365</v>
      </c>
      <c r="S110" s="16">
        <v>1</v>
      </c>
      <c r="T110" s="15" t="s">
        <v>499</v>
      </c>
      <c r="U110" s="16"/>
      <c r="V110" s="16"/>
    </row>
    <row r="111" spans="2:22" ht="16.5" customHeight="1">
      <c r="B111" s="3"/>
      <c r="R111" s="16" t="s">
        <v>377</v>
      </c>
      <c r="S111" s="16">
        <v>1</v>
      </c>
      <c r="T111" s="15" t="s">
        <v>501</v>
      </c>
      <c r="U111" s="16"/>
      <c r="V111" s="16"/>
    </row>
    <row r="112" spans="2:22">
      <c r="B112" s="3"/>
      <c r="R112" s="16" t="s">
        <v>376</v>
      </c>
      <c r="S112" s="16">
        <v>1</v>
      </c>
      <c r="T112" s="15" t="s">
        <v>498</v>
      </c>
      <c r="U112" s="16"/>
      <c r="V112" s="16"/>
    </row>
    <row r="113" spans="2:22">
      <c r="B113" s="3"/>
      <c r="R113" s="16" t="s">
        <v>375</v>
      </c>
      <c r="S113" s="16">
        <v>1</v>
      </c>
      <c r="T113" s="15" t="s">
        <v>502</v>
      </c>
      <c r="U113" s="16"/>
      <c r="V113" s="16"/>
    </row>
    <row r="114" spans="2:22">
      <c r="B114" s="3"/>
      <c r="R114" s="16" t="s">
        <v>374</v>
      </c>
      <c r="S114" s="16">
        <v>1</v>
      </c>
      <c r="T114" s="15" t="s">
        <v>503</v>
      </c>
      <c r="U114" s="16"/>
      <c r="V114" s="16"/>
    </row>
    <row r="115" spans="2:22">
      <c r="B115" s="3"/>
      <c r="R115" s="16" t="s">
        <v>373</v>
      </c>
      <c r="S115" s="16">
        <v>1</v>
      </c>
      <c r="T115" s="15" t="s">
        <v>504</v>
      </c>
      <c r="U115" s="16"/>
      <c r="V115" s="16"/>
    </row>
    <row r="116" spans="2:22">
      <c r="B116" s="3"/>
      <c r="R116" s="16" t="s">
        <v>370</v>
      </c>
      <c r="S116" s="16">
        <v>1</v>
      </c>
      <c r="T116" s="15" t="s">
        <v>505</v>
      </c>
      <c r="U116" s="16"/>
      <c r="V116" s="16"/>
    </row>
    <row r="117" spans="2:22">
      <c r="B117" s="3"/>
      <c r="R117" s="2" t="s">
        <v>506</v>
      </c>
      <c r="S117" s="2">
        <v>1</v>
      </c>
      <c r="T117" s="1" t="s">
        <v>507</v>
      </c>
      <c r="U117" s="2"/>
      <c r="V117" s="2"/>
    </row>
    <row r="118" spans="2:22">
      <c r="B118" s="3"/>
    </row>
    <row r="119" spans="2:22">
      <c r="B119" s="3"/>
    </row>
    <row r="120" spans="2:22">
      <c r="B120" s="3"/>
    </row>
    <row r="121" spans="2:22">
      <c r="B121" s="3"/>
    </row>
    <row r="122" spans="2:22">
      <c r="B122" s="3"/>
    </row>
    <row r="123" spans="2:22">
      <c r="B123" s="3"/>
    </row>
    <row r="124" spans="2:22">
      <c r="B124" s="3"/>
    </row>
    <row r="125" spans="2:22">
      <c r="B125" s="3"/>
    </row>
    <row r="126" spans="2:22">
      <c r="B126" s="3"/>
    </row>
    <row r="127" spans="2:22">
      <c r="B127" s="3"/>
    </row>
    <row r="128" spans="2:2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52" ht="16.5" customHeight="1"/>
    <row r="154" ht="17.25" customHeight="1"/>
    <row r="155" ht="17.25" customHeight="1"/>
    <row r="156" ht="17.25" customHeight="1"/>
    <row r="157" ht="17.25" customHeight="1"/>
    <row r="175" spans="2:22" s="3" customFormat="1">
      <c r="B175"/>
      <c r="E175"/>
      <c r="G175"/>
      <c r="H175"/>
      <c r="I175"/>
      <c r="J175"/>
      <c r="K175"/>
      <c r="L175"/>
      <c r="M175"/>
      <c r="N175"/>
      <c r="O175"/>
      <c r="Q175"/>
      <c r="R175"/>
      <c r="S175"/>
      <c r="T175"/>
      <c r="U175"/>
      <c r="V175"/>
    </row>
    <row r="176" spans="2:22" s="3" customFormat="1">
      <c r="B176"/>
      <c r="E176"/>
      <c r="G176"/>
      <c r="H176"/>
      <c r="I176"/>
      <c r="J176"/>
      <c r="K176"/>
      <c r="L176"/>
      <c r="M176"/>
      <c r="N176"/>
      <c r="O176"/>
      <c r="Q176"/>
      <c r="R176"/>
      <c r="S176"/>
      <c r="T176"/>
      <c r="U176"/>
      <c r="V176"/>
    </row>
    <row r="177" spans="2:22" s="3" customFormat="1">
      <c r="B177"/>
      <c r="E177"/>
      <c r="G177"/>
      <c r="H177"/>
      <c r="I177"/>
      <c r="J177"/>
      <c r="K177"/>
      <c r="L177"/>
      <c r="M177"/>
      <c r="N177"/>
      <c r="O177"/>
      <c r="Q177"/>
      <c r="R177"/>
      <c r="S177"/>
      <c r="T177"/>
      <c r="U177"/>
      <c r="V177"/>
    </row>
    <row r="178" spans="2:22" s="3" customFormat="1">
      <c r="B178"/>
      <c r="E178"/>
      <c r="G178"/>
      <c r="H178"/>
      <c r="I178"/>
      <c r="J178"/>
      <c r="K178"/>
      <c r="L178"/>
      <c r="M178"/>
      <c r="N178"/>
      <c r="O178"/>
      <c r="Q178"/>
      <c r="R178"/>
      <c r="S178"/>
      <c r="T178"/>
      <c r="U178"/>
      <c r="V178"/>
    </row>
    <row r="179" spans="2:22" s="3" customFormat="1">
      <c r="B179"/>
      <c r="E179"/>
      <c r="G179"/>
      <c r="H179"/>
      <c r="I179"/>
      <c r="J179"/>
      <c r="K179"/>
      <c r="L179"/>
      <c r="M179"/>
      <c r="N179"/>
      <c r="O179"/>
      <c r="Q179"/>
      <c r="R179"/>
      <c r="S179"/>
      <c r="T179"/>
      <c r="U179"/>
      <c r="V179"/>
    </row>
    <row r="180" spans="2:22" s="3" customFormat="1">
      <c r="B180"/>
      <c r="E180"/>
      <c r="G180"/>
      <c r="H180"/>
      <c r="I180"/>
      <c r="J180"/>
      <c r="K180"/>
      <c r="L180"/>
      <c r="M180"/>
      <c r="N180"/>
      <c r="O180"/>
      <c r="Q180"/>
      <c r="R180"/>
      <c r="S180"/>
      <c r="T180"/>
      <c r="U180"/>
      <c r="V180"/>
    </row>
    <row r="181" spans="2:22" s="3" customFormat="1">
      <c r="B181"/>
      <c r="E181"/>
      <c r="G181"/>
      <c r="H181"/>
      <c r="I181"/>
      <c r="J181"/>
      <c r="K181"/>
      <c r="L181"/>
      <c r="M181"/>
      <c r="N181"/>
      <c r="O181"/>
      <c r="Q181"/>
      <c r="R181"/>
      <c r="S181"/>
      <c r="T181"/>
      <c r="U181"/>
      <c r="V181"/>
    </row>
    <row r="182" spans="2:22" s="3" customFormat="1">
      <c r="B182"/>
      <c r="E182"/>
      <c r="G182"/>
      <c r="H182"/>
      <c r="I182"/>
      <c r="J182"/>
      <c r="K182"/>
      <c r="L182"/>
      <c r="M182"/>
      <c r="N182"/>
      <c r="O182"/>
      <c r="Q182"/>
      <c r="R182"/>
      <c r="S182"/>
      <c r="T182"/>
      <c r="U182"/>
      <c r="V182"/>
    </row>
    <row r="183" spans="2:22" s="3" customFormat="1">
      <c r="B183"/>
      <c r="E183"/>
      <c r="G183"/>
      <c r="H183"/>
      <c r="I183"/>
      <c r="J183"/>
      <c r="K183"/>
      <c r="L183"/>
      <c r="M183"/>
      <c r="N183"/>
      <c r="O183"/>
      <c r="Q183"/>
      <c r="R183"/>
      <c r="S183"/>
      <c r="T183"/>
      <c r="U183"/>
      <c r="V183"/>
    </row>
    <row r="184" spans="2:22" s="3" customFormat="1">
      <c r="B184"/>
      <c r="E184"/>
      <c r="G184"/>
      <c r="H184"/>
      <c r="I184"/>
      <c r="J184"/>
      <c r="K184"/>
      <c r="L184"/>
      <c r="M184"/>
      <c r="N184"/>
      <c r="O184"/>
      <c r="Q184"/>
      <c r="R184"/>
      <c r="S184"/>
      <c r="T184"/>
      <c r="U184"/>
      <c r="V184"/>
    </row>
    <row r="185" spans="2:22" s="3" customFormat="1">
      <c r="B185"/>
      <c r="E185"/>
      <c r="G185"/>
      <c r="H185"/>
      <c r="I185"/>
      <c r="J185"/>
      <c r="K185"/>
      <c r="L185"/>
      <c r="M185"/>
      <c r="N185"/>
      <c r="O185"/>
      <c r="Q185"/>
      <c r="R185"/>
      <c r="S185"/>
      <c r="T185"/>
      <c r="U185"/>
      <c r="V185"/>
    </row>
    <row r="186" spans="2:22" s="3" customFormat="1">
      <c r="B186"/>
      <c r="E186"/>
      <c r="G186"/>
      <c r="H186"/>
      <c r="I186"/>
      <c r="J186"/>
      <c r="K186"/>
      <c r="L186"/>
      <c r="M186"/>
      <c r="N186"/>
      <c r="O186"/>
      <c r="Q186"/>
      <c r="R186"/>
      <c r="S186"/>
      <c r="T186"/>
      <c r="U186"/>
      <c r="V186"/>
    </row>
    <row r="187" spans="2:22" s="3" customFormat="1">
      <c r="B187"/>
      <c r="E187"/>
      <c r="G187"/>
      <c r="H187"/>
      <c r="I187"/>
      <c r="J187"/>
      <c r="K187"/>
      <c r="L187"/>
      <c r="M187"/>
      <c r="N187"/>
      <c r="O187"/>
      <c r="Q187"/>
      <c r="R187"/>
      <c r="S187"/>
      <c r="T187"/>
      <c r="U187"/>
      <c r="V187"/>
    </row>
    <row r="188" spans="2:22" s="3" customFormat="1">
      <c r="B188"/>
      <c r="E188"/>
      <c r="G188"/>
      <c r="H188"/>
      <c r="I188"/>
      <c r="J188"/>
      <c r="K188"/>
      <c r="L188"/>
      <c r="M188"/>
      <c r="N188"/>
      <c r="O188"/>
      <c r="Q188"/>
      <c r="R188"/>
      <c r="S188"/>
      <c r="T188"/>
      <c r="U188"/>
      <c r="V188"/>
    </row>
    <row r="189" spans="2:22" s="3" customFormat="1">
      <c r="B189"/>
      <c r="E189"/>
      <c r="G189"/>
      <c r="H189"/>
      <c r="I189"/>
      <c r="J189"/>
      <c r="K189"/>
      <c r="L189"/>
      <c r="M189"/>
      <c r="N189"/>
      <c r="O189"/>
      <c r="Q189"/>
      <c r="R189"/>
      <c r="S189"/>
      <c r="T189"/>
      <c r="U189"/>
      <c r="V189"/>
    </row>
    <row r="190" spans="2:22" s="3" customFormat="1">
      <c r="B190"/>
      <c r="E190"/>
      <c r="G190"/>
      <c r="H190"/>
      <c r="I190"/>
      <c r="J190"/>
      <c r="K190"/>
      <c r="L190"/>
      <c r="M190"/>
      <c r="N190"/>
      <c r="O190"/>
      <c r="Q190"/>
      <c r="R190"/>
      <c r="S190"/>
      <c r="T190"/>
      <c r="U190"/>
      <c r="V190"/>
    </row>
    <row r="191" spans="2:22" s="3" customFormat="1">
      <c r="B191"/>
      <c r="E191"/>
      <c r="G191"/>
      <c r="H191"/>
      <c r="I191"/>
      <c r="J191"/>
      <c r="K191"/>
      <c r="L191"/>
      <c r="M191"/>
      <c r="N191"/>
      <c r="O191"/>
      <c r="Q191"/>
      <c r="R191"/>
      <c r="S191"/>
      <c r="T191"/>
      <c r="U191"/>
      <c r="V191"/>
    </row>
    <row r="192" spans="2:22" s="3" customFormat="1">
      <c r="B192"/>
      <c r="E192"/>
      <c r="G192"/>
      <c r="H192"/>
      <c r="I192"/>
      <c r="J192"/>
      <c r="K192"/>
      <c r="L192"/>
      <c r="M192"/>
      <c r="N192"/>
      <c r="O192"/>
      <c r="Q192"/>
      <c r="R192"/>
      <c r="S192"/>
      <c r="T192"/>
      <c r="U192"/>
      <c r="V192"/>
    </row>
    <row r="193" spans="2:22" s="3" customFormat="1">
      <c r="B193"/>
      <c r="E193"/>
      <c r="G193"/>
      <c r="H193"/>
      <c r="I193"/>
      <c r="J193"/>
      <c r="K193"/>
      <c r="L193"/>
      <c r="M193"/>
      <c r="N193"/>
      <c r="O193"/>
      <c r="Q193"/>
      <c r="R193"/>
      <c r="S193"/>
      <c r="T193"/>
      <c r="U193"/>
      <c r="V193"/>
    </row>
    <row r="194" spans="2:22" s="3" customFormat="1">
      <c r="B194"/>
      <c r="E194"/>
      <c r="G194"/>
      <c r="H194"/>
      <c r="I194"/>
      <c r="J194"/>
      <c r="K194"/>
      <c r="L194"/>
      <c r="M194"/>
      <c r="N194"/>
      <c r="O194"/>
      <c r="Q194"/>
      <c r="R194"/>
      <c r="S194"/>
      <c r="T194"/>
      <c r="U194"/>
      <c r="V194"/>
    </row>
    <row r="195" spans="2:22" s="3" customFormat="1">
      <c r="B195"/>
      <c r="E195"/>
      <c r="G195"/>
      <c r="H195"/>
      <c r="I195"/>
      <c r="J195"/>
      <c r="K195"/>
      <c r="L195"/>
      <c r="M195"/>
      <c r="N195"/>
      <c r="O195"/>
      <c r="Q195"/>
      <c r="R195"/>
      <c r="S195"/>
      <c r="T195"/>
      <c r="U195"/>
      <c r="V195"/>
    </row>
    <row r="196" spans="2:22" s="3" customFormat="1">
      <c r="B196"/>
      <c r="E196"/>
      <c r="G196"/>
      <c r="H196"/>
      <c r="I196"/>
      <c r="J196"/>
      <c r="K196"/>
      <c r="L196"/>
      <c r="M196"/>
      <c r="N196"/>
      <c r="O196"/>
      <c r="Q196"/>
      <c r="R196"/>
      <c r="S196"/>
      <c r="T196"/>
      <c r="U196"/>
      <c r="V196"/>
    </row>
    <row r="197" spans="2:22" s="3" customFormat="1">
      <c r="B197"/>
      <c r="E197"/>
      <c r="G197"/>
      <c r="H197"/>
      <c r="I197"/>
      <c r="J197"/>
      <c r="K197"/>
      <c r="L197"/>
      <c r="M197"/>
      <c r="N197"/>
      <c r="O197"/>
      <c r="Q197"/>
      <c r="R197"/>
      <c r="S197"/>
      <c r="T197"/>
      <c r="U197"/>
      <c r="V197"/>
    </row>
    <row r="198" spans="2:22" s="3" customFormat="1">
      <c r="B198"/>
      <c r="E198"/>
      <c r="G198"/>
      <c r="H198"/>
      <c r="I198"/>
      <c r="J198"/>
      <c r="K198"/>
      <c r="L198"/>
      <c r="M198"/>
      <c r="N198"/>
      <c r="O198"/>
      <c r="Q198"/>
      <c r="R198"/>
      <c r="S198"/>
      <c r="T198"/>
      <c r="U198"/>
      <c r="V198"/>
    </row>
    <row r="199" spans="2:22" s="3" customFormat="1">
      <c r="B199"/>
      <c r="E199"/>
      <c r="G199"/>
      <c r="H199"/>
      <c r="I199"/>
      <c r="J199"/>
      <c r="K199"/>
      <c r="L199"/>
      <c r="M199"/>
      <c r="N199"/>
      <c r="O199"/>
      <c r="Q199"/>
      <c r="R199"/>
      <c r="S199"/>
      <c r="T199"/>
      <c r="U199"/>
      <c r="V199"/>
    </row>
    <row r="200" spans="2:22" s="3" customFormat="1">
      <c r="B200"/>
      <c r="E200"/>
      <c r="G200"/>
      <c r="H200"/>
      <c r="I200"/>
      <c r="J200"/>
      <c r="K200"/>
      <c r="L200"/>
      <c r="M200"/>
      <c r="N200"/>
      <c r="O200"/>
      <c r="Q200"/>
      <c r="R200"/>
      <c r="S200"/>
      <c r="T200"/>
      <c r="U200"/>
      <c r="V200"/>
    </row>
    <row r="201" spans="2:22" s="3" customFormat="1">
      <c r="B201"/>
      <c r="E201"/>
      <c r="G201"/>
      <c r="H201"/>
      <c r="I201"/>
      <c r="J201"/>
      <c r="K201"/>
      <c r="L201"/>
      <c r="M201"/>
      <c r="N201"/>
      <c r="O201"/>
      <c r="Q201"/>
      <c r="R201"/>
      <c r="S201"/>
      <c r="T201"/>
      <c r="U201"/>
      <c r="V201"/>
    </row>
    <row r="202" spans="2:22" s="3" customFormat="1">
      <c r="B202"/>
      <c r="E202"/>
      <c r="G202"/>
      <c r="H202"/>
      <c r="I202"/>
      <c r="J202"/>
      <c r="K202"/>
      <c r="L202"/>
      <c r="M202"/>
      <c r="N202"/>
      <c r="O202"/>
      <c r="Q202"/>
      <c r="R202"/>
      <c r="S202"/>
      <c r="T202"/>
      <c r="U202"/>
      <c r="V202"/>
    </row>
    <row r="203" spans="2:22" s="3" customFormat="1">
      <c r="B203"/>
      <c r="E203"/>
      <c r="G203"/>
      <c r="H203"/>
      <c r="I203"/>
      <c r="J203"/>
      <c r="K203"/>
      <c r="L203"/>
      <c r="M203"/>
      <c r="N203"/>
      <c r="O203"/>
      <c r="Q203"/>
      <c r="R203"/>
      <c r="S203"/>
      <c r="T203"/>
      <c r="U203"/>
      <c r="V203"/>
    </row>
    <row r="204" spans="2:22" s="3" customFormat="1">
      <c r="B204"/>
      <c r="E204"/>
      <c r="G204"/>
      <c r="H204"/>
      <c r="I204"/>
      <c r="J204"/>
      <c r="K204"/>
      <c r="L204"/>
      <c r="M204"/>
      <c r="N204"/>
      <c r="O204"/>
      <c r="Q204"/>
      <c r="R204"/>
      <c r="S204"/>
      <c r="T204"/>
      <c r="U204"/>
      <c r="V204"/>
    </row>
    <row r="205" spans="2:22" s="3" customFormat="1">
      <c r="B205"/>
      <c r="E205"/>
      <c r="G205"/>
      <c r="H205"/>
      <c r="I205"/>
      <c r="J205"/>
      <c r="K205"/>
      <c r="L205"/>
      <c r="M205"/>
      <c r="N205"/>
      <c r="O205"/>
      <c r="Q205"/>
      <c r="R205"/>
      <c r="S205"/>
      <c r="T205"/>
      <c r="U205"/>
      <c r="V205"/>
    </row>
    <row r="206" spans="2:22" s="3" customFormat="1">
      <c r="B206"/>
      <c r="E206"/>
      <c r="G206"/>
      <c r="H206"/>
      <c r="I206"/>
      <c r="J206"/>
      <c r="K206"/>
      <c r="L206"/>
      <c r="M206"/>
      <c r="N206"/>
      <c r="O206"/>
      <c r="Q206"/>
      <c r="R206"/>
      <c r="S206"/>
      <c r="T206"/>
      <c r="U206"/>
      <c r="V206"/>
    </row>
    <row r="207" spans="2:22" s="3" customFormat="1">
      <c r="B207"/>
      <c r="E207"/>
      <c r="G207"/>
      <c r="H207"/>
      <c r="I207"/>
      <c r="J207"/>
      <c r="K207"/>
      <c r="L207"/>
      <c r="M207"/>
      <c r="N207"/>
      <c r="O207"/>
      <c r="Q207"/>
      <c r="R207"/>
      <c r="S207"/>
      <c r="T207"/>
      <c r="U207"/>
      <c r="V207"/>
    </row>
    <row r="208" spans="2:22" s="3" customFormat="1">
      <c r="B208"/>
      <c r="E208"/>
      <c r="G208"/>
      <c r="H208"/>
      <c r="I208"/>
      <c r="J208"/>
      <c r="K208"/>
      <c r="L208"/>
      <c r="M208"/>
      <c r="N208"/>
      <c r="O208"/>
      <c r="Q208"/>
      <c r="R208"/>
      <c r="S208"/>
      <c r="T208"/>
      <c r="U208"/>
      <c r="V208"/>
    </row>
  </sheetData>
  <mergeCells count="115">
    <mergeCell ref="C78:C79"/>
    <mergeCell ref="G41:G52"/>
    <mergeCell ref="F41:F52"/>
    <mergeCell ref="D41:E52"/>
    <mergeCell ref="C41:C52"/>
    <mergeCell ref="P71:P72"/>
    <mergeCell ref="C72:E72"/>
    <mergeCell ref="C73:E73"/>
    <mergeCell ref="F73:F74"/>
    <mergeCell ref="G73:G74"/>
    <mergeCell ref="C74:E74"/>
    <mergeCell ref="H67:O67"/>
    <mergeCell ref="H68:O68"/>
    <mergeCell ref="H69:O69"/>
    <mergeCell ref="H70:O70"/>
    <mergeCell ref="C71:E71"/>
    <mergeCell ref="F71:F72"/>
    <mergeCell ref="G71:G72"/>
    <mergeCell ref="H71:O72"/>
    <mergeCell ref="H61:O61"/>
    <mergeCell ref="H62:O62"/>
    <mergeCell ref="H63:O63"/>
    <mergeCell ref="H64:O64"/>
    <mergeCell ref="H65:O65"/>
    <mergeCell ref="D53:E53"/>
    <mergeCell ref="H53:O53"/>
    <mergeCell ref="C54:C69"/>
    <mergeCell ref="D54:E70"/>
    <mergeCell ref="F54:F70"/>
    <mergeCell ref="G54:G70"/>
    <mergeCell ref="H54:O54"/>
    <mergeCell ref="H45:O45"/>
    <mergeCell ref="H46:O46"/>
    <mergeCell ref="H47:O47"/>
    <mergeCell ref="H48:O48"/>
    <mergeCell ref="H49:O49"/>
    <mergeCell ref="H50:O50"/>
    <mergeCell ref="H66:O66"/>
    <mergeCell ref="H55:O55"/>
    <mergeCell ref="H56:O56"/>
    <mergeCell ref="H57:O57"/>
    <mergeCell ref="H58:O58"/>
    <mergeCell ref="H59:O59"/>
    <mergeCell ref="H60:O60"/>
    <mergeCell ref="H51:O51"/>
    <mergeCell ref="H52:O52"/>
    <mergeCell ref="H41:O41"/>
    <mergeCell ref="H42:O42"/>
    <mergeCell ref="H43:O43"/>
    <mergeCell ref="H44:O44"/>
    <mergeCell ref="R104:V104"/>
    <mergeCell ref="R108:V108"/>
    <mergeCell ref="R83:V83"/>
    <mergeCell ref="R66:V66"/>
    <mergeCell ref="R52:V52"/>
    <mergeCell ref="D40:E40"/>
    <mergeCell ref="H40:O40"/>
    <mergeCell ref="D37:E37"/>
    <mergeCell ref="H37:O37"/>
    <mergeCell ref="D38:E39"/>
    <mergeCell ref="F38:F39"/>
    <mergeCell ref="G38:G39"/>
    <mergeCell ref="L39:M39"/>
    <mergeCell ref="I31:O31"/>
    <mergeCell ref="H32:O32"/>
    <mergeCell ref="L33:O33"/>
    <mergeCell ref="H34:O34"/>
    <mergeCell ref="H35:O35"/>
    <mergeCell ref="L36:O36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C2:O2"/>
    <mergeCell ref="B4:B5"/>
    <mergeCell ref="C4:E5"/>
    <mergeCell ref="F4:F5"/>
    <mergeCell ref="G4:G5"/>
    <mergeCell ref="H4:O4"/>
    <mergeCell ref="H33:K33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B1:V103"/>
  <sheetViews>
    <sheetView topLeftCell="A46" zoomScale="55" zoomScaleNormal="55" workbookViewId="0">
      <selection activeCell="E77" sqref="E77"/>
    </sheetView>
  </sheetViews>
  <sheetFormatPr defaultRowHeight="17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455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268" t="s">
        <v>567</v>
      </c>
      <c r="R4" s="321" t="s">
        <v>528</v>
      </c>
      <c r="S4" s="321"/>
      <c r="T4" s="321"/>
      <c r="U4" s="321"/>
      <c r="V4" s="321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318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>
      <c r="B7" s="33">
        <f t="shared" ref="B7:B70" si="0"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>
      <c r="B8" s="33">
        <f t="shared" si="0"/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>
      <c r="B9" s="48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8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>
      <c r="B11" s="36">
        <f t="shared" si="0"/>
        <v>8</v>
      </c>
      <c r="C11" s="355">
        <f>SUM(G10)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>
      <c r="B13" s="45">
        <f t="shared" si="0"/>
        <v>10</v>
      </c>
      <c r="C13" s="355">
        <f>SUM(G12:G13)</f>
        <v>2</v>
      </c>
      <c r="D13" s="356"/>
      <c r="E13" s="356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>
      <c r="B14" s="47">
        <f t="shared" si="0"/>
        <v>12</v>
      </c>
      <c r="C14" s="267" t="s">
        <v>34</v>
      </c>
      <c r="D14" s="259"/>
      <c r="E14" s="260"/>
      <c r="F14" s="245" t="s">
        <v>39</v>
      </c>
      <c r="G14" s="349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47"/>
      <c r="G15" s="239"/>
      <c r="H15" s="63" t="s">
        <v>1</v>
      </c>
      <c r="I15" s="84" t="s">
        <v>769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>
      <c r="B16" s="42">
        <f t="shared" si="0"/>
        <v>16</v>
      </c>
      <c r="C16" s="268" t="s">
        <v>442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>
      <c r="B17" s="33">
        <f t="shared" si="0"/>
        <v>18</v>
      </c>
      <c r="C17" s="269"/>
      <c r="D17" s="230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179</v>
      </c>
      <c r="J17" s="102" t="s">
        <v>182</v>
      </c>
      <c r="K17" s="102" t="s">
        <v>181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>
      <c r="B18" s="33">
        <f t="shared" si="0"/>
        <v>19</v>
      </c>
      <c r="C18" s="269"/>
      <c r="D18" s="230"/>
      <c r="E18" s="226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321" t="s">
        <v>529</v>
      </c>
      <c r="S18" s="321"/>
      <c r="T18" s="321"/>
      <c r="U18" s="321"/>
      <c r="V18" s="321"/>
    </row>
    <row r="19" spans="2:22">
      <c r="B19" s="33">
        <f t="shared" si="0"/>
        <v>20</v>
      </c>
      <c r="C19" s="269"/>
      <c r="D19" s="230"/>
      <c r="E19" s="226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>
      <c r="B20" s="33">
        <f t="shared" si="0"/>
        <v>21</v>
      </c>
      <c r="C20" s="269"/>
      <c r="D20" s="230" t="s">
        <v>398</v>
      </c>
      <c r="E20" s="225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>
      <c r="B21" s="33">
        <f t="shared" si="0"/>
        <v>22</v>
      </c>
      <c r="C21" s="269"/>
      <c r="D21" s="230"/>
      <c r="E21" s="225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>
      <c r="B22" s="34">
        <f t="shared" si="0"/>
        <v>24</v>
      </c>
      <c r="C22" s="269"/>
      <c r="D22" s="366">
        <f>SUM(G20:G22)</f>
        <v>4</v>
      </c>
      <c r="E22" s="367"/>
      <c r="F22" s="101" t="s">
        <v>37</v>
      </c>
      <c r="G22" s="102">
        <v>2</v>
      </c>
      <c r="H22" s="227" t="s">
        <v>68</v>
      </c>
      <c r="I22" s="228"/>
      <c r="J22" s="228"/>
      <c r="K22" s="228"/>
      <c r="L22" s="228"/>
      <c r="M22" s="228"/>
      <c r="N22" s="228"/>
      <c r="O22" s="229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>
      <c r="B23" s="34">
        <f>B22+G23</f>
        <v>40</v>
      </c>
      <c r="C23" s="269"/>
      <c r="D23" s="230" t="s">
        <v>68</v>
      </c>
      <c r="E23" s="225"/>
      <c r="F23" s="102" t="s">
        <v>37</v>
      </c>
      <c r="G23" s="102">
        <v>16</v>
      </c>
      <c r="H23" s="227" t="s">
        <v>404</v>
      </c>
      <c r="I23" s="228"/>
      <c r="J23" s="228"/>
      <c r="K23" s="228"/>
      <c r="L23" s="228"/>
      <c r="M23" s="228"/>
      <c r="N23" s="228"/>
      <c r="O23" s="229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>
      <c r="B24" s="33">
        <f t="shared" si="0"/>
        <v>41</v>
      </c>
      <c r="C24" s="269"/>
      <c r="D24" s="230" t="s">
        <v>405</v>
      </c>
      <c r="E24" s="225"/>
      <c r="F24" s="102" t="s">
        <v>37</v>
      </c>
      <c r="G24" s="102">
        <v>1</v>
      </c>
      <c r="H24" s="227" t="s">
        <v>788</v>
      </c>
      <c r="I24" s="228"/>
      <c r="J24" s="228"/>
      <c r="K24" s="228"/>
      <c r="L24" s="228"/>
      <c r="M24" s="228"/>
      <c r="N24" s="228"/>
      <c r="O24" s="229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>
      <c r="B25" s="33">
        <f t="shared" si="0"/>
        <v>42</v>
      </c>
      <c r="C25" s="269"/>
      <c r="D25" s="202" t="s">
        <v>585</v>
      </c>
      <c r="E25" s="201"/>
      <c r="F25" s="161" t="s">
        <v>37</v>
      </c>
      <c r="G25" s="161">
        <v>1</v>
      </c>
      <c r="H25" s="331" t="s">
        <v>584</v>
      </c>
      <c r="I25" s="202"/>
      <c r="J25" s="202"/>
      <c r="K25" s="202"/>
      <c r="L25" s="202"/>
      <c r="M25" s="202"/>
      <c r="N25" s="202"/>
      <c r="O25" s="332"/>
      <c r="P25" s="333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>
      <c r="B26" s="33">
        <f t="shared" si="0"/>
        <v>43</v>
      </c>
      <c r="C26" s="269"/>
      <c r="D26" s="202" t="s">
        <v>587</v>
      </c>
      <c r="E26" s="201"/>
      <c r="F26" s="161" t="s">
        <v>37</v>
      </c>
      <c r="G26" s="161">
        <v>1</v>
      </c>
      <c r="H26" s="331" t="s">
        <v>586</v>
      </c>
      <c r="I26" s="202"/>
      <c r="J26" s="202"/>
      <c r="K26" s="202"/>
      <c r="L26" s="202"/>
      <c r="M26" s="202"/>
      <c r="N26" s="202"/>
      <c r="O26" s="332"/>
      <c r="P26" s="334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>
      <c r="B27" s="33">
        <f t="shared" si="0"/>
        <v>44</v>
      </c>
      <c r="C27" s="269"/>
      <c r="D27" s="202" t="s">
        <v>589</v>
      </c>
      <c r="E27" s="201"/>
      <c r="F27" s="161" t="s">
        <v>37</v>
      </c>
      <c r="G27" s="161">
        <v>1</v>
      </c>
      <c r="H27" s="331" t="s">
        <v>588</v>
      </c>
      <c r="I27" s="202"/>
      <c r="J27" s="202"/>
      <c r="K27" s="202"/>
      <c r="L27" s="202"/>
      <c r="M27" s="202"/>
      <c r="N27" s="202"/>
      <c r="O27" s="332"/>
      <c r="P27" s="334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>
      <c r="B28" s="33">
        <f t="shared" si="0"/>
        <v>45</v>
      </c>
      <c r="C28" s="269"/>
      <c r="D28" s="202" t="s">
        <v>591</v>
      </c>
      <c r="E28" s="201"/>
      <c r="F28" s="161" t="s">
        <v>37</v>
      </c>
      <c r="G28" s="161">
        <v>1</v>
      </c>
      <c r="H28" s="331" t="s">
        <v>590</v>
      </c>
      <c r="I28" s="202"/>
      <c r="J28" s="202"/>
      <c r="K28" s="202"/>
      <c r="L28" s="202"/>
      <c r="M28" s="202"/>
      <c r="N28" s="202"/>
      <c r="O28" s="332"/>
      <c r="P28" s="334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>
      <c r="B29" s="33">
        <f t="shared" si="0"/>
        <v>46</v>
      </c>
      <c r="C29" s="269"/>
      <c r="D29" s="202" t="s">
        <v>593</v>
      </c>
      <c r="E29" s="201"/>
      <c r="F29" s="161" t="s">
        <v>37</v>
      </c>
      <c r="G29" s="161">
        <v>1</v>
      </c>
      <c r="H29" s="331" t="s">
        <v>592</v>
      </c>
      <c r="I29" s="202"/>
      <c r="J29" s="202"/>
      <c r="K29" s="202"/>
      <c r="L29" s="202"/>
      <c r="M29" s="202"/>
      <c r="N29" s="202"/>
      <c r="O29" s="332"/>
      <c r="P29" s="334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>
      <c r="B30" s="33">
        <f t="shared" si="0"/>
        <v>47</v>
      </c>
      <c r="C30" s="269"/>
      <c r="D30" s="202" t="s">
        <v>595</v>
      </c>
      <c r="E30" s="201"/>
      <c r="F30" s="161" t="s">
        <v>37</v>
      </c>
      <c r="G30" s="161">
        <v>1</v>
      </c>
      <c r="H30" s="331" t="s">
        <v>594</v>
      </c>
      <c r="I30" s="202"/>
      <c r="J30" s="202"/>
      <c r="K30" s="202"/>
      <c r="L30" s="202"/>
      <c r="M30" s="202"/>
      <c r="N30" s="202"/>
      <c r="O30" s="332"/>
      <c r="P30" s="334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>
      <c r="B31" s="34">
        <f t="shared" si="0"/>
        <v>48</v>
      </c>
      <c r="C31" s="269"/>
      <c r="D31" s="202" t="s">
        <v>597</v>
      </c>
      <c r="E31" s="201"/>
      <c r="F31" s="161" t="s">
        <v>37</v>
      </c>
      <c r="G31" s="161">
        <v>1</v>
      </c>
      <c r="H31" s="331" t="s">
        <v>596</v>
      </c>
      <c r="I31" s="202"/>
      <c r="J31" s="202"/>
      <c r="K31" s="202"/>
      <c r="L31" s="202"/>
      <c r="M31" s="202"/>
      <c r="N31" s="202"/>
      <c r="O31" s="332"/>
      <c r="P31" s="334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>
      <c r="B32" s="33">
        <f t="shared" si="0"/>
        <v>49</v>
      </c>
      <c r="C32" s="269"/>
      <c r="D32" s="202" t="s">
        <v>598</v>
      </c>
      <c r="E32" s="201"/>
      <c r="F32" s="161" t="s">
        <v>37</v>
      </c>
      <c r="G32" s="161">
        <v>1</v>
      </c>
      <c r="H32" s="331" t="s">
        <v>164</v>
      </c>
      <c r="I32" s="202"/>
      <c r="J32" s="202"/>
      <c r="K32" s="202"/>
      <c r="L32" s="202"/>
      <c r="M32" s="202"/>
      <c r="N32" s="202"/>
      <c r="O32" s="332"/>
      <c r="P32" s="334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>
      <c r="B33" s="33">
        <f t="shared" si="0"/>
        <v>50</v>
      </c>
      <c r="C33" s="269"/>
      <c r="D33" s="202" t="s">
        <v>599</v>
      </c>
      <c r="E33" s="201"/>
      <c r="F33" s="161" t="s">
        <v>37</v>
      </c>
      <c r="G33" s="161">
        <v>1</v>
      </c>
      <c r="H33" s="331" t="s">
        <v>165</v>
      </c>
      <c r="I33" s="202"/>
      <c r="J33" s="202"/>
      <c r="K33" s="202"/>
      <c r="L33" s="202"/>
      <c r="M33" s="202"/>
      <c r="N33" s="202"/>
      <c r="O33" s="332"/>
      <c r="P33" s="334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>
      <c r="B34" s="33">
        <f t="shared" si="0"/>
        <v>51</v>
      </c>
      <c r="C34" s="269"/>
      <c r="D34" s="202" t="s">
        <v>600</v>
      </c>
      <c r="E34" s="201"/>
      <c r="F34" s="161" t="s">
        <v>37</v>
      </c>
      <c r="G34" s="161">
        <v>1</v>
      </c>
      <c r="H34" s="331" t="s">
        <v>166</v>
      </c>
      <c r="I34" s="202"/>
      <c r="J34" s="202"/>
      <c r="K34" s="202"/>
      <c r="L34" s="202"/>
      <c r="M34" s="202"/>
      <c r="N34" s="202"/>
      <c r="O34" s="332"/>
      <c r="P34" s="334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>
      <c r="B35" s="33">
        <f t="shared" si="0"/>
        <v>52</v>
      </c>
      <c r="C35" s="269"/>
      <c r="D35" s="202" t="s">
        <v>602</v>
      </c>
      <c r="E35" s="201"/>
      <c r="F35" s="161" t="s">
        <v>37</v>
      </c>
      <c r="G35" s="161">
        <v>1</v>
      </c>
      <c r="H35" s="331" t="s">
        <v>162</v>
      </c>
      <c r="I35" s="202"/>
      <c r="J35" s="202"/>
      <c r="K35" s="202"/>
      <c r="L35" s="202"/>
      <c r="M35" s="202"/>
      <c r="N35" s="202"/>
      <c r="O35" s="332"/>
      <c r="P35" s="335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>
      <c r="B36" s="33">
        <f t="shared" si="0"/>
        <v>53</v>
      </c>
      <c r="C36" s="269"/>
      <c r="D36" s="230" t="s">
        <v>406</v>
      </c>
      <c r="E36" s="225"/>
      <c r="F36" s="102" t="s">
        <v>350</v>
      </c>
      <c r="G36" s="102">
        <v>1</v>
      </c>
      <c r="H36" s="111" t="s">
        <v>163</v>
      </c>
      <c r="I36" s="107"/>
      <c r="J36" s="107"/>
      <c r="K36" s="107"/>
      <c r="L36" s="107"/>
      <c r="M36" s="107"/>
      <c r="N36" s="107"/>
      <c r="O36" s="112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>
      <c r="B37" s="33">
        <f t="shared" si="0"/>
        <v>54</v>
      </c>
      <c r="C37" s="269"/>
      <c r="D37" s="230" t="s">
        <v>407</v>
      </c>
      <c r="E37" s="225"/>
      <c r="F37" s="102" t="s">
        <v>350</v>
      </c>
      <c r="G37" s="102">
        <v>1</v>
      </c>
      <c r="H37" s="111" t="s">
        <v>171</v>
      </c>
      <c r="I37" s="107"/>
      <c r="J37" s="107"/>
      <c r="K37" s="107"/>
      <c r="L37" s="107"/>
      <c r="M37" s="107"/>
      <c r="N37" s="107"/>
      <c r="O37" s="112"/>
      <c r="P37" s="65"/>
      <c r="R37" s="3"/>
      <c r="S37" s="3"/>
      <c r="U37" s="3"/>
    </row>
    <row r="38" spans="2:22" ht="17.5" thickBot="1">
      <c r="B38" s="34">
        <f t="shared" si="0"/>
        <v>56</v>
      </c>
      <c r="C38" s="269"/>
      <c r="D38" s="357" t="s">
        <v>68</v>
      </c>
      <c r="E38" s="213"/>
      <c r="F38" s="120" t="s">
        <v>37</v>
      </c>
      <c r="G38" s="120">
        <v>2</v>
      </c>
      <c r="H38" s="363" t="s">
        <v>68</v>
      </c>
      <c r="I38" s="364"/>
      <c r="J38" s="364"/>
      <c r="K38" s="364"/>
      <c r="L38" s="364"/>
      <c r="M38" s="364"/>
      <c r="N38" s="364"/>
      <c r="O38" s="365"/>
      <c r="P38" s="125" t="s">
        <v>608</v>
      </c>
      <c r="R38" s="321" t="s">
        <v>548</v>
      </c>
      <c r="S38" s="321"/>
      <c r="T38" s="321"/>
      <c r="U38" s="321"/>
      <c r="V38" s="321"/>
    </row>
    <row r="39" spans="2:22">
      <c r="B39" s="33">
        <f t="shared" si="0"/>
        <v>57</v>
      </c>
      <c r="C39" s="269"/>
      <c r="D39" s="368" t="s">
        <v>301</v>
      </c>
      <c r="E39" s="167" t="s">
        <v>308</v>
      </c>
      <c r="F39" s="168" t="s">
        <v>29</v>
      </c>
      <c r="G39" s="168">
        <v>1</v>
      </c>
      <c r="H39" s="371" t="s">
        <v>846</v>
      </c>
      <c r="I39" s="372"/>
      <c r="J39" s="372"/>
      <c r="K39" s="372"/>
      <c r="L39" s="372"/>
      <c r="M39" s="372"/>
      <c r="N39" s="372"/>
      <c r="O39" s="373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>
      <c r="B40" s="33">
        <f t="shared" si="0"/>
        <v>58</v>
      </c>
      <c r="C40" s="269"/>
      <c r="D40" s="369"/>
      <c r="E40" s="170" t="s">
        <v>811</v>
      </c>
      <c r="F40" s="171" t="s">
        <v>32</v>
      </c>
      <c r="G40" s="171">
        <v>1</v>
      </c>
      <c r="H40" s="172" t="s">
        <v>115</v>
      </c>
      <c r="I40" s="172" t="s">
        <v>116</v>
      </c>
      <c r="J40" s="172" t="s">
        <v>124</v>
      </c>
      <c r="K40" s="172" t="s">
        <v>125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>
      <c r="B41" s="33">
        <f t="shared" si="0"/>
        <v>60</v>
      </c>
      <c r="C41" s="269"/>
      <c r="D41" s="369"/>
      <c r="E41" s="170" t="s">
        <v>810</v>
      </c>
      <c r="F41" s="171" t="s">
        <v>39</v>
      </c>
      <c r="G41" s="171">
        <v>2</v>
      </c>
      <c r="H41" s="174" t="s">
        <v>326</v>
      </c>
      <c r="I41" s="175"/>
      <c r="J41" s="175"/>
      <c r="K41" s="175"/>
      <c r="L41" s="175"/>
      <c r="M41" s="175"/>
      <c r="N41" s="175"/>
      <c r="O41" s="176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>
      <c r="B42" s="33">
        <f t="shared" si="0"/>
        <v>62</v>
      </c>
      <c r="C42" s="269"/>
      <c r="D42" s="369"/>
      <c r="E42" s="163" t="s">
        <v>309</v>
      </c>
      <c r="F42" s="171" t="s">
        <v>39</v>
      </c>
      <c r="G42" s="171">
        <v>2</v>
      </c>
      <c r="H42" s="174" t="s">
        <v>823</v>
      </c>
      <c r="I42" s="175"/>
      <c r="J42" s="175"/>
      <c r="K42" s="175"/>
      <c r="L42" s="175"/>
      <c r="M42" s="175"/>
      <c r="N42" s="175"/>
      <c r="O42" s="176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>
      <c r="B43" s="34">
        <f t="shared" si="0"/>
        <v>64</v>
      </c>
      <c r="C43" s="269"/>
      <c r="D43" s="369"/>
      <c r="E43" s="163" t="s">
        <v>813</v>
      </c>
      <c r="F43" s="171" t="s">
        <v>39</v>
      </c>
      <c r="G43" s="161">
        <v>2</v>
      </c>
      <c r="H43" s="336" t="s">
        <v>824</v>
      </c>
      <c r="I43" s="202"/>
      <c r="J43" s="202"/>
      <c r="K43" s="202"/>
      <c r="L43" s="202"/>
      <c r="M43" s="202"/>
      <c r="N43" s="202"/>
      <c r="O43" s="332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>
      <c r="B44" s="33">
        <f t="shared" si="0"/>
        <v>66</v>
      </c>
      <c r="C44" s="269"/>
      <c r="D44" s="369"/>
      <c r="E44" s="163" t="s">
        <v>825</v>
      </c>
      <c r="F44" s="171" t="s">
        <v>39</v>
      </c>
      <c r="G44" s="161">
        <v>2</v>
      </c>
      <c r="H44" s="336" t="s">
        <v>826</v>
      </c>
      <c r="I44" s="202"/>
      <c r="J44" s="202"/>
      <c r="K44" s="202"/>
      <c r="L44" s="202"/>
      <c r="M44" s="202"/>
      <c r="N44" s="202"/>
      <c r="O44" s="332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>
      <c r="B45" s="33">
        <f t="shared" si="0"/>
        <v>67</v>
      </c>
      <c r="C45" s="269"/>
      <c r="D45" s="369"/>
      <c r="E45" s="163" t="s">
        <v>834</v>
      </c>
      <c r="F45" s="161" t="s">
        <v>37</v>
      </c>
      <c r="G45" s="161">
        <v>1</v>
      </c>
      <c r="H45" s="331" t="s">
        <v>827</v>
      </c>
      <c r="I45" s="202"/>
      <c r="J45" s="202"/>
      <c r="K45" s="202"/>
      <c r="L45" s="202"/>
      <c r="M45" s="202"/>
      <c r="N45" s="202"/>
      <c r="O45" s="332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>
      <c r="B46" s="33">
        <f t="shared" si="0"/>
        <v>68</v>
      </c>
      <c r="C46" s="269"/>
      <c r="D46" s="369"/>
      <c r="E46" s="178" t="s">
        <v>68</v>
      </c>
      <c r="F46" s="179" t="s">
        <v>350</v>
      </c>
      <c r="G46" s="179">
        <v>1</v>
      </c>
      <c r="H46" s="350" t="s">
        <v>68</v>
      </c>
      <c r="I46" s="351"/>
      <c r="J46" s="351"/>
      <c r="K46" s="351"/>
      <c r="L46" s="351"/>
      <c r="M46" s="351"/>
      <c r="N46" s="351"/>
      <c r="O46" s="352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>
      <c r="B47" s="33">
        <f t="shared" si="0"/>
        <v>69</v>
      </c>
      <c r="C47" s="269"/>
      <c r="D47" s="369"/>
      <c r="E47" s="163" t="s">
        <v>310</v>
      </c>
      <c r="F47" s="161" t="s">
        <v>29</v>
      </c>
      <c r="G47" s="161">
        <v>1</v>
      </c>
      <c r="H47" s="331" t="s">
        <v>847</v>
      </c>
      <c r="I47" s="202"/>
      <c r="J47" s="202"/>
      <c r="K47" s="202"/>
      <c r="L47" s="202"/>
      <c r="M47" s="202"/>
      <c r="N47" s="202"/>
      <c r="O47" s="332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>
      <c r="B48" s="33">
        <f t="shared" si="0"/>
        <v>70</v>
      </c>
      <c r="C48" s="269"/>
      <c r="D48" s="369"/>
      <c r="E48" s="170" t="s">
        <v>830</v>
      </c>
      <c r="F48" s="171" t="s">
        <v>32</v>
      </c>
      <c r="G48" s="171">
        <v>1</v>
      </c>
      <c r="H48" s="172" t="s">
        <v>115</v>
      </c>
      <c r="I48" s="172" t="s">
        <v>116</v>
      </c>
      <c r="J48" s="172" t="s">
        <v>124</v>
      </c>
      <c r="K48" s="172" t="s">
        <v>125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>
      <c r="B49" s="34">
        <f t="shared" si="0"/>
        <v>72</v>
      </c>
      <c r="C49" s="269"/>
      <c r="D49" s="369"/>
      <c r="E49" s="170" t="s">
        <v>831</v>
      </c>
      <c r="F49" s="171" t="s">
        <v>39</v>
      </c>
      <c r="G49" s="171">
        <v>2</v>
      </c>
      <c r="H49" s="174" t="s">
        <v>326</v>
      </c>
      <c r="I49" s="175"/>
      <c r="J49" s="175"/>
      <c r="K49" s="175"/>
      <c r="L49" s="175"/>
      <c r="M49" s="175"/>
      <c r="N49" s="175"/>
      <c r="O49" s="176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>
      <c r="B50" s="33">
        <f t="shared" si="0"/>
        <v>74</v>
      </c>
      <c r="C50" s="269"/>
      <c r="D50" s="369"/>
      <c r="E50" s="163" t="s">
        <v>311</v>
      </c>
      <c r="F50" s="171" t="s">
        <v>39</v>
      </c>
      <c r="G50" s="171">
        <v>2</v>
      </c>
      <c r="H50" s="174" t="s">
        <v>823</v>
      </c>
      <c r="I50" s="175"/>
      <c r="J50" s="175"/>
      <c r="K50" s="175"/>
      <c r="L50" s="175"/>
      <c r="M50" s="175"/>
      <c r="N50" s="175"/>
      <c r="O50" s="176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>
      <c r="B51" s="33">
        <f t="shared" si="0"/>
        <v>76</v>
      </c>
      <c r="C51" s="269"/>
      <c r="D51" s="369"/>
      <c r="E51" s="163" t="s">
        <v>832</v>
      </c>
      <c r="F51" s="171" t="s">
        <v>39</v>
      </c>
      <c r="G51" s="161">
        <v>2</v>
      </c>
      <c r="H51" s="336" t="s">
        <v>824</v>
      </c>
      <c r="I51" s="202"/>
      <c r="J51" s="202"/>
      <c r="K51" s="202"/>
      <c r="L51" s="202"/>
      <c r="M51" s="202"/>
      <c r="N51" s="202"/>
      <c r="O51" s="332"/>
      <c r="P51" s="177"/>
    </row>
    <row r="52" spans="2:22">
      <c r="B52" s="33">
        <f t="shared" si="0"/>
        <v>78</v>
      </c>
      <c r="C52" s="269"/>
      <c r="D52" s="369"/>
      <c r="E52" s="163" t="s">
        <v>833</v>
      </c>
      <c r="F52" s="171" t="s">
        <v>39</v>
      </c>
      <c r="G52" s="161">
        <v>2</v>
      </c>
      <c r="H52" s="336" t="s">
        <v>826</v>
      </c>
      <c r="I52" s="202"/>
      <c r="J52" s="202"/>
      <c r="K52" s="202"/>
      <c r="L52" s="202"/>
      <c r="M52" s="202"/>
      <c r="N52" s="202"/>
      <c r="O52" s="332"/>
      <c r="P52" s="177"/>
    </row>
    <row r="53" spans="2:22">
      <c r="B53" s="33">
        <f t="shared" si="0"/>
        <v>79</v>
      </c>
      <c r="C53" s="269"/>
      <c r="D53" s="369"/>
      <c r="E53" s="163" t="s">
        <v>835</v>
      </c>
      <c r="F53" s="161" t="s">
        <v>37</v>
      </c>
      <c r="G53" s="161">
        <v>1</v>
      </c>
      <c r="H53" s="331" t="s">
        <v>827</v>
      </c>
      <c r="I53" s="202"/>
      <c r="J53" s="202"/>
      <c r="K53" s="202"/>
      <c r="L53" s="202"/>
      <c r="M53" s="202"/>
      <c r="N53" s="202"/>
      <c r="O53" s="332"/>
      <c r="P53" s="177"/>
    </row>
    <row r="54" spans="2:22">
      <c r="B54" s="34">
        <f t="shared" si="0"/>
        <v>80</v>
      </c>
      <c r="C54" s="269"/>
      <c r="D54" s="369"/>
      <c r="E54" s="163" t="s">
        <v>68</v>
      </c>
      <c r="F54" s="161" t="s">
        <v>350</v>
      </c>
      <c r="G54" s="161">
        <v>1</v>
      </c>
      <c r="H54" s="331" t="s">
        <v>68</v>
      </c>
      <c r="I54" s="202"/>
      <c r="J54" s="202"/>
      <c r="K54" s="202"/>
      <c r="L54" s="202"/>
      <c r="M54" s="202"/>
      <c r="N54" s="202"/>
      <c r="O54" s="332"/>
      <c r="P54" s="177"/>
    </row>
    <row r="55" spans="2:22">
      <c r="B55" s="33">
        <f t="shared" si="0"/>
        <v>81</v>
      </c>
      <c r="C55" s="269"/>
      <c r="D55" s="369"/>
      <c r="E55" s="163" t="s">
        <v>312</v>
      </c>
      <c r="F55" s="161" t="s">
        <v>29</v>
      </c>
      <c r="G55" s="161">
        <v>1</v>
      </c>
      <c r="H55" s="331" t="s">
        <v>848</v>
      </c>
      <c r="I55" s="202"/>
      <c r="J55" s="202"/>
      <c r="K55" s="202"/>
      <c r="L55" s="202"/>
      <c r="M55" s="202"/>
      <c r="N55" s="202"/>
      <c r="O55" s="332"/>
      <c r="P55" s="177"/>
    </row>
    <row r="56" spans="2:22">
      <c r="B56" s="33">
        <f t="shared" si="0"/>
        <v>82</v>
      </c>
      <c r="C56" s="269"/>
      <c r="D56" s="369"/>
      <c r="E56" s="170" t="s">
        <v>836</v>
      </c>
      <c r="F56" s="171" t="s">
        <v>32</v>
      </c>
      <c r="G56" s="171">
        <v>1</v>
      </c>
      <c r="H56" s="172" t="s">
        <v>115</v>
      </c>
      <c r="I56" s="172" t="s">
        <v>116</v>
      </c>
      <c r="J56" s="172" t="s">
        <v>124</v>
      </c>
      <c r="K56" s="172" t="s">
        <v>125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>
      <c r="B57" s="33">
        <f t="shared" si="0"/>
        <v>84</v>
      </c>
      <c r="C57" s="269"/>
      <c r="D57" s="369"/>
      <c r="E57" s="170" t="s">
        <v>837</v>
      </c>
      <c r="F57" s="171" t="s">
        <v>39</v>
      </c>
      <c r="G57" s="171">
        <v>2</v>
      </c>
      <c r="H57" s="174" t="s">
        <v>326</v>
      </c>
      <c r="I57" s="175"/>
      <c r="J57" s="175"/>
      <c r="K57" s="175"/>
      <c r="L57" s="175"/>
      <c r="M57" s="175"/>
      <c r="N57" s="175"/>
      <c r="O57" s="176"/>
      <c r="P57" s="177"/>
    </row>
    <row r="58" spans="2:22">
      <c r="B58" s="33">
        <f t="shared" si="0"/>
        <v>86</v>
      </c>
      <c r="C58" s="269"/>
      <c r="D58" s="369"/>
      <c r="E58" s="163" t="s">
        <v>313</v>
      </c>
      <c r="F58" s="171" t="s">
        <v>39</v>
      </c>
      <c r="G58" s="171">
        <v>2</v>
      </c>
      <c r="H58" s="174" t="s">
        <v>823</v>
      </c>
      <c r="I58" s="175"/>
      <c r="J58" s="175"/>
      <c r="K58" s="175"/>
      <c r="L58" s="175"/>
      <c r="M58" s="175"/>
      <c r="N58" s="175"/>
      <c r="O58" s="176"/>
      <c r="P58" s="177"/>
    </row>
    <row r="59" spans="2:22">
      <c r="B59" s="34">
        <f t="shared" si="0"/>
        <v>88</v>
      </c>
      <c r="C59" s="269"/>
      <c r="D59" s="369"/>
      <c r="E59" s="163" t="s">
        <v>838</v>
      </c>
      <c r="F59" s="171" t="s">
        <v>39</v>
      </c>
      <c r="G59" s="161">
        <v>2</v>
      </c>
      <c r="H59" s="336" t="s">
        <v>824</v>
      </c>
      <c r="I59" s="202"/>
      <c r="J59" s="202"/>
      <c r="K59" s="202"/>
      <c r="L59" s="202"/>
      <c r="M59" s="202"/>
      <c r="N59" s="202"/>
      <c r="O59" s="332"/>
      <c r="P59" s="177"/>
    </row>
    <row r="60" spans="2:22">
      <c r="B60" s="33">
        <f t="shared" si="0"/>
        <v>90</v>
      </c>
      <c r="C60" s="269"/>
      <c r="D60" s="369"/>
      <c r="E60" s="163" t="s">
        <v>839</v>
      </c>
      <c r="F60" s="171" t="s">
        <v>39</v>
      </c>
      <c r="G60" s="161">
        <v>2</v>
      </c>
      <c r="H60" s="336" t="s">
        <v>826</v>
      </c>
      <c r="I60" s="202"/>
      <c r="J60" s="202"/>
      <c r="K60" s="202"/>
      <c r="L60" s="202"/>
      <c r="M60" s="202"/>
      <c r="N60" s="202"/>
      <c r="O60" s="332"/>
      <c r="P60" s="177"/>
    </row>
    <row r="61" spans="2:22">
      <c r="B61" s="33">
        <f t="shared" si="0"/>
        <v>91</v>
      </c>
      <c r="C61" s="269"/>
      <c r="D61" s="369"/>
      <c r="E61" s="163" t="s">
        <v>840</v>
      </c>
      <c r="F61" s="161" t="s">
        <v>37</v>
      </c>
      <c r="G61" s="161">
        <v>1</v>
      </c>
      <c r="H61" s="331" t="s">
        <v>827</v>
      </c>
      <c r="I61" s="202"/>
      <c r="J61" s="202"/>
      <c r="K61" s="202"/>
      <c r="L61" s="202"/>
      <c r="M61" s="202"/>
      <c r="N61" s="202"/>
      <c r="O61" s="332"/>
      <c r="P61" s="177"/>
    </row>
    <row r="62" spans="2:22">
      <c r="B62" s="33">
        <f t="shared" si="0"/>
        <v>92</v>
      </c>
      <c r="C62" s="269"/>
      <c r="D62" s="369"/>
      <c r="E62" s="163" t="s">
        <v>68</v>
      </c>
      <c r="F62" s="161" t="s">
        <v>350</v>
      </c>
      <c r="G62" s="161">
        <v>1</v>
      </c>
      <c r="H62" s="331" t="s">
        <v>68</v>
      </c>
      <c r="I62" s="202"/>
      <c r="J62" s="202"/>
      <c r="K62" s="202"/>
      <c r="L62" s="202"/>
      <c r="M62" s="202"/>
      <c r="N62" s="202"/>
      <c r="O62" s="332"/>
      <c r="P62" s="177"/>
    </row>
    <row r="63" spans="2:22">
      <c r="B63" s="33">
        <f t="shared" si="0"/>
        <v>93</v>
      </c>
      <c r="C63" s="269"/>
      <c r="D63" s="369"/>
      <c r="E63" s="163" t="s">
        <v>314</v>
      </c>
      <c r="F63" s="161" t="s">
        <v>29</v>
      </c>
      <c r="G63" s="161">
        <v>1</v>
      </c>
      <c r="H63" s="331" t="s">
        <v>849</v>
      </c>
      <c r="I63" s="202"/>
      <c r="J63" s="202"/>
      <c r="K63" s="202"/>
      <c r="L63" s="202"/>
      <c r="M63" s="202"/>
      <c r="N63" s="202"/>
      <c r="O63" s="332"/>
      <c r="P63" s="177"/>
    </row>
    <row r="64" spans="2:22">
      <c r="B64" s="33">
        <f t="shared" si="0"/>
        <v>94</v>
      </c>
      <c r="C64" s="269"/>
      <c r="D64" s="369"/>
      <c r="E64" s="170" t="s">
        <v>841</v>
      </c>
      <c r="F64" s="171" t="s">
        <v>32</v>
      </c>
      <c r="G64" s="171">
        <v>1</v>
      </c>
      <c r="H64" s="172" t="s">
        <v>115</v>
      </c>
      <c r="I64" s="172" t="s">
        <v>116</v>
      </c>
      <c r="J64" s="172" t="s">
        <v>124</v>
      </c>
      <c r="K64" s="172" t="s">
        <v>125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>
      <c r="B65" s="34">
        <f t="shared" si="0"/>
        <v>96</v>
      </c>
      <c r="C65" s="269"/>
      <c r="D65" s="369"/>
      <c r="E65" s="170" t="s">
        <v>842</v>
      </c>
      <c r="F65" s="171" t="s">
        <v>39</v>
      </c>
      <c r="G65" s="171">
        <v>2</v>
      </c>
      <c r="H65" s="174" t="s">
        <v>326</v>
      </c>
      <c r="I65" s="175"/>
      <c r="J65" s="175"/>
      <c r="K65" s="175"/>
      <c r="L65" s="175"/>
      <c r="M65" s="175"/>
      <c r="N65" s="175"/>
      <c r="O65" s="176"/>
      <c r="P65" s="177"/>
    </row>
    <row r="66" spans="2:16">
      <c r="B66" s="33">
        <f t="shared" si="0"/>
        <v>98</v>
      </c>
      <c r="C66" s="269"/>
      <c r="D66" s="369"/>
      <c r="E66" s="163" t="s">
        <v>315</v>
      </c>
      <c r="F66" s="171" t="s">
        <v>39</v>
      </c>
      <c r="G66" s="171">
        <v>2</v>
      </c>
      <c r="H66" s="174" t="s">
        <v>823</v>
      </c>
      <c r="I66" s="175"/>
      <c r="J66" s="175"/>
      <c r="K66" s="175"/>
      <c r="L66" s="175"/>
      <c r="M66" s="175"/>
      <c r="N66" s="175"/>
      <c r="O66" s="176"/>
      <c r="P66" s="177"/>
    </row>
    <row r="67" spans="2:16">
      <c r="B67" s="33">
        <f t="shared" si="0"/>
        <v>100</v>
      </c>
      <c r="C67" s="269"/>
      <c r="D67" s="369"/>
      <c r="E67" s="163" t="s">
        <v>843</v>
      </c>
      <c r="F67" s="171" t="s">
        <v>39</v>
      </c>
      <c r="G67" s="161">
        <v>2</v>
      </c>
      <c r="H67" s="336" t="s">
        <v>824</v>
      </c>
      <c r="I67" s="202"/>
      <c r="J67" s="202"/>
      <c r="K67" s="202"/>
      <c r="L67" s="202"/>
      <c r="M67" s="202"/>
      <c r="N67" s="202"/>
      <c r="O67" s="332"/>
      <c r="P67" s="177"/>
    </row>
    <row r="68" spans="2:16">
      <c r="B68" s="33">
        <f t="shared" si="0"/>
        <v>102</v>
      </c>
      <c r="C68" s="269"/>
      <c r="D68" s="369"/>
      <c r="E68" s="163" t="s">
        <v>844</v>
      </c>
      <c r="F68" s="171" t="s">
        <v>39</v>
      </c>
      <c r="G68" s="161">
        <v>2</v>
      </c>
      <c r="H68" s="336" t="s">
        <v>826</v>
      </c>
      <c r="I68" s="202"/>
      <c r="J68" s="202"/>
      <c r="K68" s="202"/>
      <c r="L68" s="202"/>
      <c r="M68" s="202"/>
      <c r="N68" s="202"/>
      <c r="O68" s="332"/>
      <c r="P68" s="177"/>
    </row>
    <row r="69" spans="2:16">
      <c r="B69" s="33">
        <f t="shared" si="0"/>
        <v>103</v>
      </c>
      <c r="C69" s="269"/>
      <c r="D69" s="370"/>
      <c r="E69" s="163" t="s">
        <v>845</v>
      </c>
      <c r="F69" s="161" t="s">
        <v>37</v>
      </c>
      <c r="G69" s="161">
        <v>1</v>
      </c>
      <c r="H69" s="331" t="s">
        <v>827</v>
      </c>
      <c r="I69" s="202"/>
      <c r="J69" s="202"/>
      <c r="K69" s="202"/>
      <c r="L69" s="202"/>
      <c r="M69" s="202"/>
      <c r="N69" s="202"/>
      <c r="O69" s="332"/>
      <c r="P69" s="177"/>
    </row>
    <row r="70" spans="2:16" ht="17.5" thickBot="1">
      <c r="B70" s="34">
        <f t="shared" si="0"/>
        <v>104</v>
      </c>
      <c r="C70" s="269"/>
      <c r="D70" s="114">
        <f>SUM(G39:G70)</f>
        <v>48</v>
      </c>
      <c r="E70" s="95" t="s">
        <v>68</v>
      </c>
      <c r="F70" s="69" t="s">
        <v>350</v>
      </c>
      <c r="G70" s="69">
        <v>1</v>
      </c>
      <c r="H70" s="340" t="s">
        <v>68</v>
      </c>
      <c r="I70" s="341"/>
      <c r="J70" s="341"/>
      <c r="K70" s="341"/>
      <c r="L70" s="341"/>
      <c r="M70" s="341"/>
      <c r="N70" s="341"/>
      <c r="O70" s="342"/>
      <c r="P70" s="129"/>
    </row>
    <row r="71" spans="2:16">
      <c r="B71" s="33">
        <f t="shared" ref="B71:B95" si="1">B70+G71</f>
        <v>108</v>
      </c>
      <c r="C71" s="269"/>
      <c r="D71" s="358" t="s">
        <v>284</v>
      </c>
      <c r="E71" s="104" t="s">
        <v>408</v>
      </c>
      <c r="F71" s="121" t="s">
        <v>29</v>
      </c>
      <c r="G71" s="121">
        <v>4</v>
      </c>
      <c r="H71" s="337" t="s">
        <v>325</v>
      </c>
      <c r="I71" s="338"/>
      <c r="J71" s="338"/>
      <c r="K71" s="338"/>
      <c r="L71" s="338"/>
      <c r="M71" s="338"/>
      <c r="N71" s="338"/>
      <c r="O71" s="339"/>
      <c r="P71" s="124"/>
    </row>
    <row r="72" spans="2:16">
      <c r="B72" s="33">
        <f t="shared" si="1"/>
        <v>110</v>
      </c>
      <c r="C72" s="269"/>
      <c r="D72" s="358"/>
      <c r="E72" s="92" t="s">
        <v>303</v>
      </c>
      <c r="F72" s="102" t="s">
        <v>39</v>
      </c>
      <c r="G72" s="102">
        <v>2</v>
      </c>
      <c r="H72" s="227" t="s">
        <v>326</v>
      </c>
      <c r="I72" s="228"/>
      <c r="J72" s="228"/>
      <c r="K72" s="228"/>
      <c r="L72" s="228"/>
      <c r="M72" s="228"/>
      <c r="N72" s="228"/>
      <c r="O72" s="229"/>
      <c r="P72" s="65"/>
    </row>
    <row r="73" spans="2:16">
      <c r="B73" s="34">
        <f t="shared" si="1"/>
        <v>112</v>
      </c>
      <c r="C73" s="269"/>
      <c r="D73" s="358"/>
      <c r="E73" s="92" t="s">
        <v>285</v>
      </c>
      <c r="F73" s="102" t="s">
        <v>39</v>
      </c>
      <c r="G73" s="102">
        <v>2</v>
      </c>
      <c r="H73" s="227" t="s">
        <v>327</v>
      </c>
      <c r="I73" s="228"/>
      <c r="J73" s="228"/>
      <c r="K73" s="228"/>
      <c r="L73" s="228"/>
      <c r="M73" s="228"/>
      <c r="N73" s="228"/>
      <c r="O73" s="229"/>
      <c r="P73" s="65"/>
    </row>
    <row r="74" spans="2:16">
      <c r="B74" s="33">
        <f t="shared" si="1"/>
        <v>114</v>
      </c>
      <c r="C74" s="269"/>
      <c r="D74" s="358"/>
      <c r="E74" s="92" t="s">
        <v>286</v>
      </c>
      <c r="F74" s="102" t="s">
        <v>39</v>
      </c>
      <c r="G74" s="102">
        <v>2</v>
      </c>
      <c r="H74" s="227" t="s">
        <v>328</v>
      </c>
      <c r="I74" s="228"/>
      <c r="J74" s="228"/>
      <c r="K74" s="228"/>
      <c r="L74" s="228"/>
      <c r="M74" s="228"/>
      <c r="N74" s="228"/>
      <c r="O74" s="229"/>
      <c r="P74" s="65"/>
    </row>
    <row r="75" spans="2:16">
      <c r="B75" s="33">
        <f t="shared" si="1"/>
        <v>116</v>
      </c>
      <c r="C75" s="269"/>
      <c r="D75" s="358"/>
      <c r="E75" s="92" t="s">
        <v>287</v>
      </c>
      <c r="F75" s="102" t="s">
        <v>39</v>
      </c>
      <c r="G75" s="102">
        <v>2</v>
      </c>
      <c r="H75" s="227" t="s">
        <v>329</v>
      </c>
      <c r="I75" s="228"/>
      <c r="J75" s="228"/>
      <c r="K75" s="228"/>
      <c r="L75" s="228"/>
      <c r="M75" s="228"/>
      <c r="N75" s="228"/>
      <c r="O75" s="229"/>
      <c r="P75" s="65"/>
    </row>
    <row r="76" spans="2:16">
      <c r="B76" s="34">
        <f t="shared" si="1"/>
        <v>120</v>
      </c>
      <c r="C76" s="269"/>
      <c r="D76" s="358"/>
      <c r="E76" s="119" t="s">
        <v>409</v>
      </c>
      <c r="F76" s="102" t="s">
        <v>29</v>
      </c>
      <c r="G76" s="102">
        <v>4</v>
      </c>
      <c r="H76" s="227" t="s">
        <v>330</v>
      </c>
      <c r="I76" s="228"/>
      <c r="J76" s="228"/>
      <c r="K76" s="228"/>
      <c r="L76" s="228"/>
      <c r="M76" s="228"/>
      <c r="N76" s="228"/>
      <c r="O76" s="229"/>
      <c r="P76" s="65"/>
    </row>
    <row r="77" spans="2:16">
      <c r="B77" s="33">
        <f t="shared" si="1"/>
        <v>122</v>
      </c>
      <c r="C77" s="269"/>
      <c r="D77" s="358"/>
      <c r="E77" s="92" t="s">
        <v>304</v>
      </c>
      <c r="F77" s="102" t="s">
        <v>39</v>
      </c>
      <c r="G77" s="102">
        <v>2</v>
      </c>
      <c r="H77" s="227" t="s">
        <v>326</v>
      </c>
      <c r="I77" s="228"/>
      <c r="J77" s="228"/>
      <c r="K77" s="228"/>
      <c r="L77" s="228"/>
      <c r="M77" s="228"/>
      <c r="N77" s="228"/>
      <c r="O77" s="229"/>
      <c r="P77" s="65"/>
    </row>
    <row r="78" spans="2:16">
      <c r="B78" s="33">
        <f t="shared" si="1"/>
        <v>124</v>
      </c>
      <c r="C78" s="269"/>
      <c r="D78" s="358"/>
      <c r="E78" s="92" t="s">
        <v>288</v>
      </c>
      <c r="F78" s="102" t="s">
        <v>39</v>
      </c>
      <c r="G78" s="102">
        <v>2</v>
      </c>
      <c r="H78" s="227" t="s">
        <v>327</v>
      </c>
      <c r="I78" s="228"/>
      <c r="J78" s="228"/>
      <c r="K78" s="228"/>
      <c r="L78" s="228"/>
      <c r="M78" s="228"/>
      <c r="N78" s="228"/>
      <c r="O78" s="229"/>
      <c r="P78" s="65"/>
    </row>
    <row r="79" spans="2:16">
      <c r="B79" s="33">
        <f t="shared" si="1"/>
        <v>126</v>
      </c>
      <c r="C79" s="269"/>
      <c r="D79" s="358"/>
      <c r="E79" s="92" t="s">
        <v>289</v>
      </c>
      <c r="F79" s="102" t="s">
        <v>39</v>
      </c>
      <c r="G79" s="102">
        <v>2</v>
      </c>
      <c r="H79" s="227" t="s">
        <v>328</v>
      </c>
      <c r="I79" s="228"/>
      <c r="J79" s="228"/>
      <c r="K79" s="228"/>
      <c r="L79" s="228"/>
      <c r="M79" s="228"/>
      <c r="N79" s="228"/>
      <c r="O79" s="229"/>
      <c r="P79" s="65"/>
    </row>
    <row r="80" spans="2:16">
      <c r="B80" s="34">
        <f t="shared" si="1"/>
        <v>128</v>
      </c>
      <c r="C80" s="269"/>
      <c r="D80" s="358"/>
      <c r="E80" s="92" t="s">
        <v>290</v>
      </c>
      <c r="F80" s="102" t="s">
        <v>39</v>
      </c>
      <c r="G80" s="102">
        <v>2</v>
      </c>
      <c r="H80" s="227" t="s">
        <v>329</v>
      </c>
      <c r="I80" s="228"/>
      <c r="J80" s="228"/>
      <c r="K80" s="228"/>
      <c r="L80" s="228"/>
      <c r="M80" s="228"/>
      <c r="N80" s="228"/>
      <c r="O80" s="229"/>
      <c r="P80" s="65"/>
    </row>
    <row r="81" spans="2:16">
      <c r="B81" s="33">
        <f t="shared" si="1"/>
        <v>132</v>
      </c>
      <c r="C81" s="269"/>
      <c r="D81" s="358"/>
      <c r="E81" s="92" t="s">
        <v>410</v>
      </c>
      <c r="F81" s="102" t="s">
        <v>29</v>
      </c>
      <c r="G81" s="102">
        <v>4</v>
      </c>
      <c r="H81" s="227" t="s">
        <v>332</v>
      </c>
      <c r="I81" s="228"/>
      <c r="J81" s="228"/>
      <c r="K81" s="228"/>
      <c r="L81" s="228"/>
      <c r="M81" s="228"/>
      <c r="N81" s="228"/>
      <c r="O81" s="229"/>
      <c r="P81" s="65"/>
    </row>
    <row r="82" spans="2:16">
      <c r="B82" s="33">
        <f t="shared" si="1"/>
        <v>134</v>
      </c>
      <c r="C82" s="269"/>
      <c r="D82" s="358"/>
      <c r="E82" s="92" t="s">
        <v>305</v>
      </c>
      <c r="F82" s="102" t="s">
        <v>39</v>
      </c>
      <c r="G82" s="102">
        <v>2</v>
      </c>
      <c r="H82" s="227" t="s">
        <v>326</v>
      </c>
      <c r="I82" s="228"/>
      <c r="J82" s="228"/>
      <c r="K82" s="228"/>
      <c r="L82" s="228"/>
      <c r="M82" s="228"/>
      <c r="N82" s="228"/>
      <c r="O82" s="229"/>
      <c r="P82" s="65"/>
    </row>
    <row r="83" spans="2:16">
      <c r="B83" s="34">
        <f t="shared" si="1"/>
        <v>136</v>
      </c>
      <c r="C83" s="269"/>
      <c r="D83" s="358"/>
      <c r="E83" s="92" t="s">
        <v>291</v>
      </c>
      <c r="F83" s="102" t="s">
        <v>39</v>
      </c>
      <c r="G83" s="102">
        <v>2</v>
      </c>
      <c r="H83" s="227" t="s">
        <v>327</v>
      </c>
      <c r="I83" s="228"/>
      <c r="J83" s="228"/>
      <c r="K83" s="228"/>
      <c r="L83" s="228"/>
      <c r="M83" s="228"/>
      <c r="N83" s="228"/>
      <c r="O83" s="229"/>
      <c r="P83" s="65"/>
    </row>
    <row r="84" spans="2:16">
      <c r="B84" s="33">
        <f t="shared" si="1"/>
        <v>138</v>
      </c>
      <c r="C84" s="269"/>
      <c r="D84" s="358"/>
      <c r="E84" s="92" t="s">
        <v>292</v>
      </c>
      <c r="F84" s="102" t="s">
        <v>39</v>
      </c>
      <c r="G84" s="102">
        <v>2</v>
      </c>
      <c r="H84" s="227" t="s">
        <v>328</v>
      </c>
      <c r="I84" s="228"/>
      <c r="J84" s="228"/>
      <c r="K84" s="228"/>
      <c r="L84" s="228"/>
      <c r="M84" s="228"/>
      <c r="N84" s="228"/>
      <c r="O84" s="229"/>
      <c r="P84" s="65"/>
    </row>
    <row r="85" spans="2:16">
      <c r="B85" s="33">
        <f t="shared" si="1"/>
        <v>140</v>
      </c>
      <c r="C85" s="269"/>
      <c r="D85" s="358"/>
      <c r="E85" s="92" t="s">
        <v>293</v>
      </c>
      <c r="F85" s="102" t="s">
        <v>39</v>
      </c>
      <c r="G85" s="102">
        <v>2</v>
      </c>
      <c r="H85" s="227" t="s">
        <v>329</v>
      </c>
      <c r="I85" s="228"/>
      <c r="J85" s="228"/>
      <c r="K85" s="228"/>
      <c r="L85" s="228"/>
      <c r="M85" s="228"/>
      <c r="N85" s="228"/>
      <c r="O85" s="229"/>
      <c r="P85" s="65"/>
    </row>
    <row r="86" spans="2:16">
      <c r="B86" s="34">
        <f t="shared" si="1"/>
        <v>144</v>
      </c>
      <c r="C86" s="269"/>
      <c r="D86" s="358"/>
      <c r="E86" s="92" t="s">
        <v>411</v>
      </c>
      <c r="F86" s="102" t="s">
        <v>29</v>
      </c>
      <c r="G86" s="102">
        <v>4</v>
      </c>
      <c r="H86" s="227" t="s">
        <v>331</v>
      </c>
      <c r="I86" s="228"/>
      <c r="J86" s="228"/>
      <c r="K86" s="228"/>
      <c r="L86" s="228"/>
      <c r="M86" s="228"/>
      <c r="N86" s="228"/>
      <c r="O86" s="229"/>
      <c r="P86" s="65"/>
    </row>
    <row r="87" spans="2:16">
      <c r="B87" s="33">
        <f t="shared" si="1"/>
        <v>146</v>
      </c>
      <c r="C87" s="269"/>
      <c r="D87" s="358"/>
      <c r="E87" s="92" t="s">
        <v>306</v>
      </c>
      <c r="F87" s="102" t="s">
        <v>39</v>
      </c>
      <c r="G87" s="102">
        <v>2</v>
      </c>
      <c r="H87" s="227" t="s">
        <v>326</v>
      </c>
      <c r="I87" s="228"/>
      <c r="J87" s="228"/>
      <c r="K87" s="228"/>
      <c r="L87" s="228"/>
      <c r="M87" s="228"/>
      <c r="N87" s="228"/>
      <c r="O87" s="229"/>
      <c r="P87" s="65"/>
    </row>
    <row r="88" spans="2:16">
      <c r="B88" s="33">
        <f t="shared" si="1"/>
        <v>148</v>
      </c>
      <c r="C88" s="269"/>
      <c r="D88" s="358"/>
      <c r="E88" s="92" t="s">
        <v>294</v>
      </c>
      <c r="F88" s="102" t="s">
        <v>39</v>
      </c>
      <c r="G88" s="102">
        <v>2</v>
      </c>
      <c r="H88" s="227" t="s">
        <v>327</v>
      </c>
      <c r="I88" s="228"/>
      <c r="J88" s="228"/>
      <c r="K88" s="228"/>
      <c r="L88" s="228"/>
      <c r="M88" s="228"/>
      <c r="N88" s="228"/>
      <c r="O88" s="229"/>
      <c r="P88" s="65"/>
    </row>
    <row r="89" spans="2:16">
      <c r="B89" s="33">
        <f t="shared" si="1"/>
        <v>150</v>
      </c>
      <c r="C89" s="269"/>
      <c r="D89" s="359"/>
      <c r="E89" s="92" t="s">
        <v>295</v>
      </c>
      <c r="F89" s="102" t="s">
        <v>39</v>
      </c>
      <c r="G89" s="102">
        <v>2</v>
      </c>
      <c r="H89" s="227" t="s">
        <v>328</v>
      </c>
      <c r="I89" s="228"/>
      <c r="J89" s="228"/>
      <c r="K89" s="228"/>
      <c r="L89" s="228"/>
      <c r="M89" s="228"/>
      <c r="N89" s="228"/>
      <c r="O89" s="229"/>
      <c r="P89" s="65"/>
    </row>
    <row r="90" spans="2:16" ht="17.5" thickBot="1">
      <c r="B90" s="34">
        <f t="shared" si="1"/>
        <v>152</v>
      </c>
      <c r="C90" s="269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40" t="s">
        <v>329</v>
      </c>
      <c r="I90" s="341"/>
      <c r="J90" s="341"/>
      <c r="K90" s="341"/>
      <c r="L90" s="341"/>
      <c r="M90" s="341"/>
      <c r="N90" s="341"/>
      <c r="O90" s="342"/>
      <c r="P90" s="129"/>
    </row>
    <row r="91" spans="2:16" ht="17.5" thickBot="1">
      <c r="B91" s="36">
        <f t="shared" si="1"/>
        <v>168</v>
      </c>
      <c r="C91" s="80">
        <f>SUM(G16:G91)</f>
        <v>156</v>
      </c>
      <c r="D91" s="220" t="s">
        <v>68</v>
      </c>
      <c r="E91" s="270"/>
      <c r="F91" s="92" t="s">
        <v>37</v>
      </c>
      <c r="G91" s="92">
        <v>16</v>
      </c>
      <c r="H91" s="219" t="s">
        <v>68</v>
      </c>
      <c r="I91" s="220"/>
      <c r="J91" s="220"/>
      <c r="K91" s="220"/>
      <c r="L91" s="220"/>
      <c r="M91" s="220"/>
      <c r="N91" s="220"/>
      <c r="O91" s="221"/>
      <c r="P91" s="81" t="s">
        <v>612</v>
      </c>
    </row>
    <row r="92" spans="2:16">
      <c r="B92" s="47">
        <f t="shared" si="1"/>
        <v>170</v>
      </c>
      <c r="C92" s="346" t="s">
        <v>122</v>
      </c>
      <c r="D92" s="347"/>
      <c r="E92" s="348"/>
      <c r="F92" s="349" t="s">
        <v>39</v>
      </c>
      <c r="G92" s="349">
        <v>2</v>
      </c>
      <c r="H92" s="250" t="s">
        <v>447</v>
      </c>
      <c r="I92" s="251"/>
      <c r="J92" s="251"/>
      <c r="K92" s="251"/>
      <c r="L92" s="251"/>
      <c r="M92" s="251"/>
      <c r="N92" s="251"/>
      <c r="O92" s="252"/>
      <c r="P92" s="268"/>
    </row>
    <row r="93" spans="2:16" ht="17.5" thickBot="1">
      <c r="B93" s="45">
        <f t="shared" si="1"/>
        <v>170</v>
      </c>
      <c r="C93" s="343">
        <v>2</v>
      </c>
      <c r="D93" s="344"/>
      <c r="E93" s="345"/>
      <c r="F93" s="239"/>
      <c r="G93" s="239"/>
      <c r="H93" s="253"/>
      <c r="I93" s="254"/>
      <c r="J93" s="254"/>
      <c r="K93" s="254"/>
      <c r="L93" s="254"/>
      <c r="M93" s="254"/>
      <c r="N93" s="254"/>
      <c r="O93" s="255"/>
      <c r="P93" s="318"/>
    </row>
    <row r="94" spans="2:16">
      <c r="B94" s="47">
        <f t="shared" si="1"/>
        <v>172</v>
      </c>
      <c r="C94" s="346" t="s">
        <v>357</v>
      </c>
      <c r="D94" s="347"/>
      <c r="E94" s="348"/>
      <c r="F94" s="349" t="s">
        <v>39</v>
      </c>
      <c r="G94" s="349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>
      <c r="B95" s="45">
        <f t="shared" si="1"/>
        <v>172</v>
      </c>
      <c r="C95" s="343">
        <f>SUM(G94)</f>
        <v>2</v>
      </c>
      <c r="D95" s="344"/>
      <c r="E95" s="345"/>
      <c r="F95" s="239"/>
      <c r="G95" s="23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>
      <c r="E96" s="3"/>
      <c r="G96" s="3"/>
    </row>
    <row r="97" spans="2:16" ht="17.5" thickBot="1">
      <c r="C97" s="3" t="s">
        <v>96</v>
      </c>
      <c r="E97" s="3"/>
      <c r="G97" s="3"/>
    </row>
    <row r="98" spans="2:16">
      <c r="C98" s="322">
        <f>SUM(G6:G95)</f>
        <v>172</v>
      </c>
      <c r="E98" s="3"/>
      <c r="G98" s="3"/>
    </row>
    <row r="99" spans="2:16" ht="16.5" customHeight="1" thickBot="1">
      <c r="C99" s="323"/>
      <c r="D99" s="24" t="s">
        <v>575</v>
      </c>
      <c r="E99" s="3"/>
      <c r="G99" s="3"/>
    </row>
    <row r="100" spans="2:16" ht="16.5" customHeight="1">
      <c r="B100"/>
      <c r="E100" s="3"/>
      <c r="G100" s="3"/>
      <c r="P100"/>
    </row>
    <row r="101" spans="2:16" ht="21">
      <c r="B101"/>
      <c r="C101" s="152">
        <v>10</v>
      </c>
      <c r="D101" s="152" t="s">
        <v>570</v>
      </c>
      <c r="E101" s="3"/>
      <c r="G101" s="3"/>
      <c r="P101"/>
    </row>
    <row r="102" spans="2:16" ht="21">
      <c r="B102"/>
      <c r="C102" s="152">
        <v>20</v>
      </c>
      <c r="D102" s="154" t="s">
        <v>569</v>
      </c>
      <c r="P102"/>
    </row>
    <row r="103" spans="2:16" ht="21">
      <c r="B103"/>
      <c r="C103" s="12">
        <f>C98*C101*C102</f>
        <v>34400</v>
      </c>
      <c r="D103" s="12" t="s">
        <v>173</v>
      </c>
      <c r="P103"/>
    </row>
  </sheetData>
  <mergeCells count="121">
    <mergeCell ref="C98:C99"/>
    <mergeCell ref="P92:P93"/>
    <mergeCell ref="C93:E93"/>
    <mergeCell ref="C94:E94"/>
    <mergeCell ref="F94:F95"/>
    <mergeCell ref="G94:G95"/>
    <mergeCell ref="C95:E95"/>
    <mergeCell ref="H90:O90"/>
    <mergeCell ref="D91:E91"/>
    <mergeCell ref="H91:O91"/>
    <mergeCell ref="C92:E92"/>
    <mergeCell ref="F92:F93"/>
    <mergeCell ref="G92:G93"/>
    <mergeCell ref="H92:O93"/>
    <mergeCell ref="H70:O70"/>
    <mergeCell ref="D71:D89"/>
    <mergeCell ref="H71:O71"/>
    <mergeCell ref="H72:O72"/>
    <mergeCell ref="H73:O73"/>
    <mergeCell ref="H74:O74"/>
    <mergeCell ref="H75:O75"/>
    <mergeCell ref="H76:O76"/>
    <mergeCell ref="H77:O77"/>
    <mergeCell ref="H84:O84"/>
    <mergeCell ref="H85:O85"/>
    <mergeCell ref="H86:O86"/>
    <mergeCell ref="H87:O87"/>
    <mergeCell ref="H88:O88"/>
    <mergeCell ref="H89:O89"/>
    <mergeCell ref="H78:O78"/>
    <mergeCell ref="H79:O79"/>
    <mergeCell ref="H80:O80"/>
    <mergeCell ref="H81:O81"/>
    <mergeCell ref="H82:O82"/>
    <mergeCell ref="H83:O83"/>
    <mergeCell ref="D38:E38"/>
    <mergeCell ref="H38:O38"/>
    <mergeCell ref="R38:V38"/>
    <mergeCell ref="D39:D69"/>
    <mergeCell ref="H39:O39"/>
    <mergeCell ref="H43:O43"/>
    <mergeCell ref="H44:O44"/>
    <mergeCell ref="H45:O45"/>
    <mergeCell ref="H46:O46"/>
    <mergeCell ref="H47:O47"/>
    <mergeCell ref="H60:O60"/>
    <mergeCell ref="H61:O61"/>
    <mergeCell ref="H62:O62"/>
    <mergeCell ref="H63:O63"/>
    <mergeCell ref="H67:O67"/>
    <mergeCell ref="H68:O68"/>
    <mergeCell ref="H51:O51"/>
    <mergeCell ref="H52:O52"/>
    <mergeCell ref="H53:O53"/>
    <mergeCell ref="H54:O54"/>
    <mergeCell ref="H55:O55"/>
    <mergeCell ref="H59:O59"/>
    <mergeCell ref="H69:O69"/>
    <mergeCell ref="H35:O35"/>
    <mergeCell ref="D36:E36"/>
    <mergeCell ref="D37:E37"/>
    <mergeCell ref="D31:E31"/>
    <mergeCell ref="H31:O31"/>
    <mergeCell ref="D32:E32"/>
    <mergeCell ref="H32:O32"/>
    <mergeCell ref="D33:E33"/>
    <mergeCell ref="H33:O33"/>
    <mergeCell ref="P25:P35"/>
    <mergeCell ref="D26:E26"/>
    <mergeCell ref="H26:O26"/>
    <mergeCell ref="D27:E27"/>
    <mergeCell ref="H27:O27"/>
    <mergeCell ref="C16:C90"/>
    <mergeCell ref="D16:E16"/>
    <mergeCell ref="H16:O16"/>
    <mergeCell ref="D17:D19"/>
    <mergeCell ref="E18:E19"/>
    <mergeCell ref="D28:E28"/>
    <mergeCell ref="H28:O28"/>
    <mergeCell ref="D29:E29"/>
    <mergeCell ref="H29:O29"/>
    <mergeCell ref="D30:E30"/>
    <mergeCell ref="H30:O30"/>
    <mergeCell ref="H23:O23"/>
    <mergeCell ref="D24:E24"/>
    <mergeCell ref="H24:O24"/>
    <mergeCell ref="D25:E25"/>
    <mergeCell ref="H25:O25"/>
    <mergeCell ref="D34:E34"/>
    <mergeCell ref="H34:O34"/>
    <mergeCell ref="D35:E35"/>
    <mergeCell ref="D23:E23"/>
    <mergeCell ref="C11:E11"/>
    <mergeCell ref="C12:E12"/>
    <mergeCell ref="F12:F13"/>
    <mergeCell ref="G12:G13"/>
    <mergeCell ref="C13:E13"/>
    <mergeCell ref="C14:E14"/>
    <mergeCell ref="F14:F15"/>
    <mergeCell ref="G14:G15"/>
    <mergeCell ref="C15:E15"/>
    <mergeCell ref="C10:E10"/>
    <mergeCell ref="F10:F11"/>
    <mergeCell ref="G10:G11"/>
    <mergeCell ref="H10:O11"/>
    <mergeCell ref="P10:P11"/>
    <mergeCell ref="R18:V18"/>
    <mergeCell ref="D20:E21"/>
    <mergeCell ref="D22:E22"/>
    <mergeCell ref="H22:O22"/>
    <mergeCell ref="C2:O2"/>
    <mergeCell ref="B4:B5"/>
    <mergeCell ref="C4:E5"/>
    <mergeCell ref="F4:F5"/>
    <mergeCell ref="G4:G5"/>
    <mergeCell ref="H4:O4"/>
    <mergeCell ref="P4:P5"/>
    <mergeCell ref="R4:V4"/>
    <mergeCell ref="C6:E8"/>
    <mergeCell ref="F6:F9"/>
    <mergeCell ref="C9:E9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</sheetPr>
  <dimension ref="B2:E11"/>
  <sheetViews>
    <sheetView workbookViewId="0">
      <selection activeCell="B12" sqref="B12"/>
    </sheetView>
  </sheetViews>
  <sheetFormatPr defaultRowHeight="17"/>
  <cols>
    <col min="2" max="2" width="12" customWidth="1"/>
    <col min="3" max="3" width="28.33203125" customWidth="1"/>
    <col min="4" max="4" width="15" bestFit="1" customWidth="1"/>
    <col min="5" max="5" width="26" customWidth="1"/>
  </cols>
  <sheetData>
    <row r="2" spans="2:5">
      <c r="B2" s="496" t="s">
        <v>800</v>
      </c>
      <c r="C2" s="496"/>
      <c r="D2" s="496"/>
      <c r="E2" s="496"/>
    </row>
    <row r="3" spans="2:5">
      <c r="B3" s="82" t="s">
        <v>33</v>
      </c>
      <c r="C3" s="82" t="s">
        <v>802</v>
      </c>
      <c r="D3" s="82" t="s">
        <v>792</v>
      </c>
      <c r="E3" s="82" t="s">
        <v>567</v>
      </c>
    </row>
    <row r="4" spans="2:5">
      <c r="B4" s="2" t="s">
        <v>801</v>
      </c>
      <c r="C4" s="2" t="s">
        <v>805</v>
      </c>
      <c r="D4" s="2" t="s">
        <v>793</v>
      </c>
      <c r="E4" s="2" t="s">
        <v>799</v>
      </c>
    </row>
    <row r="5" spans="2:5">
      <c r="B5" s="2" t="s">
        <v>803</v>
      </c>
      <c r="C5" s="2" t="s">
        <v>804</v>
      </c>
      <c r="D5" s="2" t="s">
        <v>791</v>
      </c>
      <c r="E5" s="2" t="s">
        <v>798</v>
      </c>
    </row>
    <row r="7" spans="2:5">
      <c r="B7" t="s">
        <v>806</v>
      </c>
    </row>
    <row r="11" spans="2:5">
      <c r="B11" t="s">
        <v>940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V103"/>
  <sheetViews>
    <sheetView topLeftCell="A64" zoomScale="70" zoomScaleNormal="70" workbookViewId="0">
      <selection activeCell="H74" sqref="H74:O74"/>
    </sheetView>
  </sheetViews>
  <sheetFormatPr defaultRowHeight="17"/>
  <cols>
    <col min="1" max="1" width="6.5" customWidth="1"/>
    <col min="2" max="2" width="10.83203125" style="23" bestFit="1" customWidth="1"/>
    <col min="3" max="3" width="11.58203125" style="3" bestFit="1" customWidth="1"/>
    <col min="4" max="4" width="14.33203125" style="3" bestFit="1" customWidth="1"/>
    <col min="5" max="5" width="20.83203125" customWidth="1"/>
    <col min="6" max="6" width="9" style="3"/>
    <col min="7" max="7" width="10.83203125" customWidth="1"/>
    <col min="8" max="15" width="18.5" customWidth="1"/>
    <col min="16" max="16" width="51.5" style="3" bestFit="1" customWidth="1"/>
    <col min="17" max="17" width="3.5" customWidth="1"/>
    <col min="18" max="18" width="22.83203125" bestFit="1" customWidth="1"/>
    <col min="19" max="19" width="6.5" bestFit="1" customWidth="1"/>
    <col min="20" max="20" width="97.25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455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268" t="s">
        <v>605</v>
      </c>
      <c r="R4" s="321" t="s">
        <v>528</v>
      </c>
      <c r="S4" s="321"/>
      <c r="T4" s="321"/>
      <c r="U4" s="321"/>
      <c r="V4" s="321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318"/>
      <c r="R5" s="5" t="s">
        <v>126</v>
      </c>
      <c r="S5" s="5" t="s">
        <v>52</v>
      </c>
      <c r="T5" s="5" t="s">
        <v>53</v>
      </c>
      <c r="U5" s="5" t="s">
        <v>62</v>
      </c>
      <c r="V5" s="5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2" t="s">
        <v>360</v>
      </c>
      <c r="S6" s="2">
        <v>1</v>
      </c>
      <c r="T6" s="1" t="s">
        <v>464</v>
      </c>
      <c r="U6" s="2">
        <v>0</v>
      </c>
      <c r="V6" s="1" t="s">
        <v>60</v>
      </c>
    </row>
    <row r="7" spans="2:22">
      <c r="B7" s="33">
        <f t="shared" ref="B7:B92" si="0"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114</v>
      </c>
      <c r="S7" s="2">
        <v>1</v>
      </c>
      <c r="T7" s="10" t="s">
        <v>465</v>
      </c>
      <c r="U7" s="2">
        <v>0</v>
      </c>
      <c r="V7" s="1" t="s">
        <v>60</v>
      </c>
    </row>
    <row r="8" spans="2:22">
      <c r="B8" s="33">
        <f t="shared" si="0"/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364</v>
      </c>
      <c r="S8" s="2">
        <v>1</v>
      </c>
      <c r="T8" s="1" t="s">
        <v>466</v>
      </c>
      <c r="U8" s="2">
        <v>0</v>
      </c>
      <c r="V8" s="1" t="s">
        <v>60</v>
      </c>
    </row>
    <row r="9" spans="2:22" ht="17.5" thickBot="1">
      <c r="B9" s="48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  <c r="R9" s="2" t="s">
        <v>365</v>
      </c>
      <c r="S9" s="2">
        <v>1</v>
      </c>
      <c r="T9" s="1" t="s">
        <v>468</v>
      </c>
      <c r="U9" s="2">
        <v>0</v>
      </c>
      <c r="V9" s="1" t="s">
        <v>60</v>
      </c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8"/>
      <c r="R10" s="2" t="s">
        <v>133</v>
      </c>
      <c r="S10" s="2">
        <v>1</v>
      </c>
      <c r="T10" s="1" t="s">
        <v>469</v>
      </c>
      <c r="U10" s="2">
        <v>0</v>
      </c>
      <c r="V10" s="1" t="s">
        <v>60</v>
      </c>
    </row>
    <row r="11" spans="2:22" ht="17.5" thickBot="1">
      <c r="B11" s="36">
        <f t="shared" si="0"/>
        <v>8</v>
      </c>
      <c r="C11" s="355">
        <f>SUM(G10)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2" t="s">
        <v>132</v>
      </c>
      <c r="S11" s="2">
        <v>1</v>
      </c>
      <c r="T11" s="1" t="s">
        <v>470</v>
      </c>
      <c r="U11" s="2">
        <v>0</v>
      </c>
      <c r="V11" s="1" t="s">
        <v>60</v>
      </c>
    </row>
    <row r="12" spans="2:22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124"/>
      <c r="R12" s="2" t="s">
        <v>366</v>
      </c>
      <c r="S12" s="2">
        <v>1</v>
      </c>
      <c r="T12" s="1" t="s">
        <v>471</v>
      </c>
      <c r="U12" s="2">
        <v>0</v>
      </c>
      <c r="V12" s="1" t="s">
        <v>60</v>
      </c>
    </row>
    <row r="13" spans="2:22" ht="17.5" thickBot="1">
      <c r="B13" s="45">
        <f t="shared" si="0"/>
        <v>10</v>
      </c>
      <c r="C13" s="355">
        <f>SUM(G12:G13)</f>
        <v>2</v>
      </c>
      <c r="D13" s="356"/>
      <c r="E13" s="356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125"/>
      <c r="R13" s="2" t="s">
        <v>367</v>
      </c>
      <c r="S13" s="2">
        <v>1</v>
      </c>
      <c r="T13" s="1" t="s">
        <v>472</v>
      </c>
      <c r="U13" s="2">
        <v>0</v>
      </c>
      <c r="V13" s="1" t="s">
        <v>60</v>
      </c>
    </row>
    <row r="14" spans="2:22">
      <c r="B14" s="47">
        <f t="shared" si="0"/>
        <v>12</v>
      </c>
      <c r="C14" s="267" t="s">
        <v>34</v>
      </c>
      <c r="D14" s="259"/>
      <c r="E14" s="260"/>
      <c r="F14" s="245" t="s">
        <v>39</v>
      </c>
      <c r="G14" s="349">
        <v>2</v>
      </c>
      <c r="H14" s="61" t="s">
        <v>190</v>
      </c>
      <c r="I14" s="61" t="s">
        <v>191</v>
      </c>
      <c r="J14" s="86" t="s">
        <v>768</v>
      </c>
      <c r="K14" s="86" t="s">
        <v>767</v>
      </c>
      <c r="L14" s="61" t="s">
        <v>359</v>
      </c>
      <c r="M14" s="61" t="s">
        <v>183</v>
      </c>
      <c r="N14" s="86" t="s">
        <v>766</v>
      </c>
      <c r="O14" s="87" t="s">
        <v>765</v>
      </c>
      <c r="P14" s="124"/>
      <c r="R14" s="2" t="s">
        <v>4</v>
      </c>
      <c r="S14" s="2">
        <v>1</v>
      </c>
      <c r="T14" s="1" t="s">
        <v>473</v>
      </c>
      <c r="U14" s="2">
        <v>0</v>
      </c>
      <c r="V14" s="1" t="s">
        <v>60</v>
      </c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47"/>
      <c r="G15" s="239"/>
      <c r="H15" s="63" t="s">
        <v>1</v>
      </c>
      <c r="I15" s="63" t="s">
        <v>5</v>
      </c>
      <c r="J15" s="85" t="s">
        <v>863</v>
      </c>
      <c r="K15" s="85" t="s">
        <v>770</v>
      </c>
      <c r="L15" s="85" t="s">
        <v>771</v>
      </c>
      <c r="M15" s="85" t="s">
        <v>772</v>
      </c>
      <c r="N15" s="85" t="s">
        <v>773</v>
      </c>
      <c r="O15" s="79" t="s">
        <v>778</v>
      </c>
      <c r="P15" s="125"/>
      <c r="R15" s="2" t="s">
        <v>3</v>
      </c>
      <c r="S15" s="2">
        <v>1</v>
      </c>
      <c r="T15" s="1" t="s">
        <v>474</v>
      </c>
      <c r="U15" s="2">
        <v>0</v>
      </c>
      <c r="V15" s="1" t="s">
        <v>60</v>
      </c>
    </row>
    <row r="16" spans="2:22">
      <c r="B16" s="42">
        <f t="shared" si="0"/>
        <v>16</v>
      </c>
      <c r="C16" s="268" t="s">
        <v>442</v>
      </c>
      <c r="D16" s="267" t="s">
        <v>582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24" t="s">
        <v>609</v>
      </c>
      <c r="R16" s="2" t="s">
        <v>2</v>
      </c>
      <c r="S16" s="2">
        <v>1</v>
      </c>
      <c r="T16" s="1" t="s">
        <v>475</v>
      </c>
      <c r="U16" s="2">
        <v>0</v>
      </c>
      <c r="V16" s="1" t="s">
        <v>60</v>
      </c>
    </row>
    <row r="17" spans="2:22">
      <c r="B17" s="33">
        <f t="shared" si="0"/>
        <v>18</v>
      </c>
      <c r="C17" s="269"/>
      <c r="D17" s="230" t="s">
        <v>530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3"/>
      <c r="S17" s="3"/>
      <c r="U17" s="3"/>
    </row>
    <row r="18" spans="2:22">
      <c r="B18" s="33">
        <f t="shared" si="0"/>
        <v>19</v>
      </c>
      <c r="C18" s="269"/>
      <c r="D18" s="230"/>
      <c r="E18" s="226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321" t="s">
        <v>529</v>
      </c>
      <c r="S18" s="321"/>
      <c r="T18" s="321"/>
      <c r="U18" s="321"/>
      <c r="V18" s="321"/>
    </row>
    <row r="19" spans="2:22">
      <c r="B19" s="33">
        <f t="shared" si="0"/>
        <v>20</v>
      </c>
      <c r="C19" s="269"/>
      <c r="D19" s="230"/>
      <c r="E19" s="226"/>
      <c r="F19" s="102" t="s">
        <v>37</v>
      </c>
      <c r="G19" s="102">
        <v>1</v>
      </c>
      <c r="H19" s="120" t="s">
        <v>737</v>
      </c>
      <c r="I19" s="120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9" t="s">
        <v>530</v>
      </c>
      <c r="S19" s="9" t="s">
        <v>52</v>
      </c>
      <c r="T19" s="9" t="s">
        <v>53</v>
      </c>
      <c r="U19" s="6" t="s">
        <v>62</v>
      </c>
      <c r="V19" s="9" t="s">
        <v>562</v>
      </c>
    </row>
    <row r="20" spans="2:22">
      <c r="B20" s="33">
        <f t="shared" si="0"/>
        <v>21</v>
      </c>
      <c r="C20" s="269"/>
      <c r="D20" s="230" t="s">
        <v>398</v>
      </c>
      <c r="E20" s="225"/>
      <c r="F20" s="102" t="s">
        <v>37</v>
      </c>
      <c r="G20" s="102">
        <v>1</v>
      </c>
      <c r="H20" s="93" t="s">
        <v>207</v>
      </c>
      <c r="I20" s="102" t="s">
        <v>782</v>
      </c>
      <c r="J20" s="102" t="s">
        <v>204</v>
      </c>
      <c r="K20" s="102" t="s">
        <v>205</v>
      </c>
      <c r="L20" s="102" t="s">
        <v>206</v>
      </c>
      <c r="M20" s="102" t="s">
        <v>203</v>
      </c>
      <c r="N20" s="102" t="s">
        <v>202</v>
      </c>
      <c r="O20" s="103" t="s">
        <v>201</v>
      </c>
      <c r="P20" s="65"/>
      <c r="R20" s="2" t="s">
        <v>182</v>
      </c>
      <c r="S20" s="2">
        <v>1</v>
      </c>
      <c r="T20" s="1" t="s">
        <v>532</v>
      </c>
      <c r="U20" s="2">
        <v>0</v>
      </c>
      <c r="V20" s="1"/>
    </row>
    <row r="21" spans="2:22">
      <c r="B21" s="33">
        <f t="shared" si="0"/>
        <v>22</v>
      </c>
      <c r="C21" s="269"/>
      <c r="D21" s="230"/>
      <c r="E21" s="225"/>
      <c r="F21" s="101" t="s">
        <v>37</v>
      </c>
      <c r="G21" s="102">
        <v>1</v>
      </c>
      <c r="H21" s="52" t="s">
        <v>115</v>
      </c>
      <c r="I21" s="52" t="s">
        <v>116</v>
      </c>
      <c r="J21" s="102" t="s">
        <v>209</v>
      </c>
      <c r="K21" s="102" t="s">
        <v>550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181</v>
      </c>
      <c r="S21" s="2">
        <v>1</v>
      </c>
      <c r="T21" s="1" t="s">
        <v>531</v>
      </c>
      <c r="U21" s="2">
        <v>0</v>
      </c>
      <c r="V21" s="1"/>
    </row>
    <row r="22" spans="2:22">
      <c r="B22" s="34">
        <f t="shared" si="0"/>
        <v>24</v>
      </c>
      <c r="C22" s="269"/>
      <c r="D22" s="366">
        <f>SUM(G20:G22)</f>
        <v>4</v>
      </c>
      <c r="E22" s="367"/>
      <c r="F22" s="101" t="s">
        <v>37</v>
      </c>
      <c r="G22" s="102">
        <v>2</v>
      </c>
      <c r="H22" s="227" t="s">
        <v>68</v>
      </c>
      <c r="I22" s="228"/>
      <c r="J22" s="228"/>
      <c r="K22" s="228"/>
      <c r="L22" s="228"/>
      <c r="M22" s="228"/>
      <c r="N22" s="228"/>
      <c r="O22" s="229"/>
      <c r="P22" s="65"/>
      <c r="R22" s="2" t="s">
        <v>180</v>
      </c>
      <c r="S22" s="2">
        <v>1</v>
      </c>
      <c r="T22" s="1" t="s">
        <v>533</v>
      </c>
      <c r="U22" s="2">
        <v>0</v>
      </c>
      <c r="V22" s="1"/>
    </row>
    <row r="23" spans="2:22">
      <c r="B23" s="34">
        <f>B22+G23</f>
        <v>40</v>
      </c>
      <c r="C23" s="269"/>
      <c r="D23" s="230" t="s">
        <v>68</v>
      </c>
      <c r="E23" s="225"/>
      <c r="F23" s="102" t="s">
        <v>37</v>
      </c>
      <c r="G23" s="102">
        <v>16</v>
      </c>
      <c r="H23" s="227" t="s">
        <v>404</v>
      </c>
      <c r="I23" s="228"/>
      <c r="J23" s="228"/>
      <c r="K23" s="228"/>
      <c r="L23" s="228"/>
      <c r="M23" s="228"/>
      <c r="N23" s="228"/>
      <c r="O23" s="229"/>
      <c r="P23" s="65"/>
      <c r="R23" s="11" t="s">
        <v>179</v>
      </c>
      <c r="S23" s="11">
        <v>1</v>
      </c>
      <c r="T23" s="14" t="s">
        <v>534</v>
      </c>
      <c r="U23" s="11">
        <v>0</v>
      </c>
      <c r="V23" s="14"/>
    </row>
    <row r="24" spans="2:22">
      <c r="B24" s="33">
        <f t="shared" si="0"/>
        <v>41</v>
      </c>
      <c r="C24" s="269"/>
      <c r="D24" s="230" t="s">
        <v>405</v>
      </c>
      <c r="E24" s="225"/>
      <c r="F24" s="102" t="s">
        <v>37</v>
      </c>
      <c r="G24" s="102">
        <v>1</v>
      </c>
      <c r="H24" s="227" t="s">
        <v>788</v>
      </c>
      <c r="I24" s="228"/>
      <c r="J24" s="228"/>
      <c r="K24" s="228"/>
      <c r="L24" s="228"/>
      <c r="M24" s="228"/>
      <c r="N24" s="228"/>
      <c r="O24" s="229"/>
      <c r="P24" s="65"/>
      <c r="R24" s="2" t="s">
        <v>659</v>
      </c>
      <c r="S24" s="2">
        <v>1</v>
      </c>
      <c r="T24" s="1" t="s">
        <v>660</v>
      </c>
      <c r="U24" s="2">
        <v>0</v>
      </c>
      <c r="V24" s="1"/>
    </row>
    <row r="25" spans="2:22">
      <c r="B25" s="33">
        <f t="shared" si="0"/>
        <v>42</v>
      </c>
      <c r="C25" s="269"/>
      <c r="D25" s="202" t="s">
        <v>585</v>
      </c>
      <c r="E25" s="201"/>
      <c r="F25" s="161" t="s">
        <v>37</v>
      </c>
      <c r="G25" s="161">
        <v>1</v>
      </c>
      <c r="H25" s="331" t="s">
        <v>584</v>
      </c>
      <c r="I25" s="202"/>
      <c r="J25" s="202"/>
      <c r="K25" s="202"/>
      <c r="L25" s="202"/>
      <c r="M25" s="202"/>
      <c r="N25" s="202"/>
      <c r="O25" s="332"/>
      <c r="P25" s="333" t="s">
        <v>871</v>
      </c>
      <c r="R25" s="2" t="s">
        <v>658</v>
      </c>
      <c r="S25" s="2">
        <v>1</v>
      </c>
      <c r="T25" s="1" t="s">
        <v>661</v>
      </c>
      <c r="U25" s="2">
        <v>0</v>
      </c>
      <c r="V25" s="1"/>
    </row>
    <row r="26" spans="2:22">
      <c r="B26" s="33">
        <f t="shared" si="0"/>
        <v>43</v>
      </c>
      <c r="C26" s="269"/>
      <c r="D26" s="202" t="s">
        <v>587</v>
      </c>
      <c r="E26" s="201"/>
      <c r="F26" s="161" t="s">
        <v>37</v>
      </c>
      <c r="G26" s="161">
        <v>1</v>
      </c>
      <c r="H26" s="331" t="s">
        <v>586</v>
      </c>
      <c r="I26" s="202"/>
      <c r="J26" s="202"/>
      <c r="K26" s="202"/>
      <c r="L26" s="202"/>
      <c r="M26" s="202"/>
      <c r="N26" s="202"/>
      <c r="O26" s="332"/>
      <c r="P26" s="334"/>
      <c r="R26" s="11" t="s">
        <v>657</v>
      </c>
      <c r="S26" s="11">
        <v>1</v>
      </c>
      <c r="T26" s="1" t="s">
        <v>662</v>
      </c>
      <c r="U26" s="11">
        <v>0</v>
      </c>
      <c r="V26" s="14"/>
    </row>
    <row r="27" spans="2:22">
      <c r="B27" s="33">
        <f t="shared" si="0"/>
        <v>44</v>
      </c>
      <c r="C27" s="269"/>
      <c r="D27" s="202" t="s">
        <v>589</v>
      </c>
      <c r="E27" s="201"/>
      <c r="F27" s="161" t="s">
        <v>37</v>
      </c>
      <c r="G27" s="161">
        <v>1</v>
      </c>
      <c r="H27" s="331" t="s">
        <v>588</v>
      </c>
      <c r="I27" s="202"/>
      <c r="J27" s="202"/>
      <c r="K27" s="202"/>
      <c r="L27" s="202"/>
      <c r="M27" s="202"/>
      <c r="N27" s="202"/>
      <c r="O27" s="332"/>
      <c r="P27" s="334"/>
      <c r="R27" s="2" t="s">
        <v>656</v>
      </c>
      <c r="S27" s="2">
        <v>1</v>
      </c>
      <c r="T27" s="1" t="s">
        <v>663</v>
      </c>
      <c r="U27" s="2">
        <v>0</v>
      </c>
      <c r="V27" s="1"/>
    </row>
    <row r="28" spans="2:22">
      <c r="B28" s="33">
        <f t="shared" si="0"/>
        <v>45</v>
      </c>
      <c r="C28" s="269"/>
      <c r="D28" s="202" t="s">
        <v>591</v>
      </c>
      <c r="E28" s="201"/>
      <c r="F28" s="161" t="s">
        <v>37</v>
      </c>
      <c r="G28" s="161">
        <v>1</v>
      </c>
      <c r="H28" s="331" t="s">
        <v>590</v>
      </c>
      <c r="I28" s="202"/>
      <c r="J28" s="202"/>
      <c r="K28" s="202"/>
      <c r="L28" s="202"/>
      <c r="M28" s="202"/>
      <c r="N28" s="202"/>
      <c r="O28" s="332"/>
      <c r="P28" s="334"/>
      <c r="R28" s="2" t="s">
        <v>546</v>
      </c>
      <c r="S28" s="2">
        <v>1</v>
      </c>
      <c r="T28" s="1" t="s">
        <v>535</v>
      </c>
      <c r="U28" s="2">
        <v>0</v>
      </c>
      <c r="V28" s="1"/>
    </row>
    <row r="29" spans="2:22">
      <c r="B29" s="33">
        <f t="shared" si="0"/>
        <v>46</v>
      </c>
      <c r="C29" s="269"/>
      <c r="D29" s="202" t="s">
        <v>593</v>
      </c>
      <c r="E29" s="201"/>
      <c r="F29" s="161" t="s">
        <v>37</v>
      </c>
      <c r="G29" s="161">
        <v>1</v>
      </c>
      <c r="H29" s="331" t="s">
        <v>592</v>
      </c>
      <c r="I29" s="202"/>
      <c r="J29" s="202"/>
      <c r="K29" s="202"/>
      <c r="L29" s="202"/>
      <c r="M29" s="202"/>
      <c r="N29" s="202"/>
      <c r="O29" s="332"/>
      <c r="P29" s="334"/>
      <c r="R29" s="2" t="s">
        <v>547</v>
      </c>
      <c r="S29" s="2">
        <v>1</v>
      </c>
      <c r="T29" s="1" t="s">
        <v>536</v>
      </c>
      <c r="U29" s="2">
        <v>0</v>
      </c>
      <c r="V29" s="1"/>
    </row>
    <row r="30" spans="2:22">
      <c r="B30" s="33">
        <f t="shared" si="0"/>
        <v>47</v>
      </c>
      <c r="C30" s="269"/>
      <c r="D30" s="202" t="s">
        <v>595</v>
      </c>
      <c r="E30" s="201"/>
      <c r="F30" s="161" t="s">
        <v>37</v>
      </c>
      <c r="G30" s="161">
        <v>1</v>
      </c>
      <c r="H30" s="331" t="s">
        <v>594</v>
      </c>
      <c r="I30" s="202"/>
      <c r="J30" s="202"/>
      <c r="K30" s="202"/>
      <c r="L30" s="202"/>
      <c r="M30" s="202"/>
      <c r="N30" s="202"/>
      <c r="O30" s="332"/>
      <c r="P30" s="334"/>
      <c r="R30" s="2" t="s">
        <v>691</v>
      </c>
      <c r="S30" s="2">
        <v>1</v>
      </c>
      <c r="T30" s="1" t="s">
        <v>537</v>
      </c>
      <c r="U30" s="2">
        <v>0</v>
      </c>
      <c r="V30" s="1"/>
    </row>
    <row r="31" spans="2:22">
      <c r="B31" s="34">
        <f t="shared" si="0"/>
        <v>48</v>
      </c>
      <c r="C31" s="269"/>
      <c r="D31" s="202" t="s">
        <v>597</v>
      </c>
      <c r="E31" s="201"/>
      <c r="F31" s="161" t="s">
        <v>37</v>
      </c>
      <c r="G31" s="161">
        <v>1</v>
      </c>
      <c r="H31" s="331" t="s">
        <v>596</v>
      </c>
      <c r="I31" s="202"/>
      <c r="J31" s="202"/>
      <c r="K31" s="202"/>
      <c r="L31" s="202"/>
      <c r="M31" s="202"/>
      <c r="N31" s="202"/>
      <c r="O31" s="332"/>
      <c r="P31" s="334"/>
      <c r="R31" s="2" t="s">
        <v>184</v>
      </c>
      <c r="S31" s="2">
        <v>1</v>
      </c>
      <c r="T31" s="1" t="s">
        <v>538</v>
      </c>
      <c r="U31" s="2">
        <v>0</v>
      </c>
      <c r="V31" s="1"/>
    </row>
    <row r="32" spans="2:22">
      <c r="B32" s="33">
        <f t="shared" si="0"/>
        <v>49</v>
      </c>
      <c r="C32" s="269"/>
      <c r="D32" s="202" t="s">
        <v>598</v>
      </c>
      <c r="E32" s="201"/>
      <c r="F32" s="161" t="s">
        <v>37</v>
      </c>
      <c r="G32" s="161">
        <v>1</v>
      </c>
      <c r="H32" s="331" t="s">
        <v>164</v>
      </c>
      <c r="I32" s="202"/>
      <c r="J32" s="202"/>
      <c r="K32" s="202"/>
      <c r="L32" s="202"/>
      <c r="M32" s="202"/>
      <c r="N32" s="202"/>
      <c r="O32" s="332"/>
      <c r="P32" s="334"/>
      <c r="R32" s="2" t="s">
        <v>539</v>
      </c>
      <c r="S32" s="2">
        <v>1</v>
      </c>
      <c r="T32" s="1" t="s">
        <v>540</v>
      </c>
      <c r="U32" s="2">
        <v>0</v>
      </c>
      <c r="V32" s="1"/>
    </row>
    <row r="33" spans="2:22">
      <c r="B33" s="33">
        <f t="shared" si="0"/>
        <v>50</v>
      </c>
      <c r="C33" s="269"/>
      <c r="D33" s="202" t="s">
        <v>599</v>
      </c>
      <c r="E33" s="201"/>
      <c r="F33" s="161" t="s">
        <v>37</v>
      </c>
      <c r="G33" s="161">
        <v>1</v>
      </c>
      <c r="H33" s="331" t="s">
        <v>165</v>
      </c>
      <c r="I33" s="202"/>
      <c r="J33" s="202"/>
      <c r="K33" s="202"/>
      <c r="L33" s="202"/>
      <c r="M33" s="202"/>
      <c r="N33" s="202"/>
      <c r="O33" s="332"/>
      <c r="P33" s="334"/>
      <c r="R33" s="2" t="s">
        <v>541</v>
      </c>
      <c r="S33" s="2">
        <v>1</v>
      </c>
      <c r="T33" s="1" t="s">
        <v>542</v>
      </c>
      <c r="U33" s="2">
        <v>0</v>
      </c>
      <c r="V33" s="1"/>
    </row>
    <row r="34" spans="2:22">
      <c r="B34" s="33">
        <f t="shared" si="0"/>
        <v>51</v>
      </c>
      <c r="C34" s="269"/>
      <c r="D34" s="202" t="s">
        <v>600</v>
      </c>
      <c r="E34" s="201"/>
      <c r="F34" s="161" t="s">
        <v>37</v>
      </c>
      <c r="G34" s="161">
        <v>1</v>
      </c>
      <c r="H34" s="331" t="s">
        <v>166</v>
      </c>
      <c r="I34" s="202"/>
      <c r="J34" s="202"/>
      <c r="K34" s="202"/>
      <c r="L34" s="202"/>
      <c r="M34" s="202"/>
      <c r="N34" s="202"/>
      <c r="O34" s="332"/>
      <c r="P34" s="334"/>
      <c r="R34" s="2" t="s">
        <v>647</v>
      </c>
      <c r="S34" s="2">
        <v>1</v>
      </c>
      <c r="T34" s="1" t="s">
        <v>545</v>
      </c>
      <c r="U34" s="2">
        <v>0</v>
      </c>
      <c r="V34" s="1"/>
    </row>
    <row r="35" spans="2:22">
      <c r="B35" s="33">
        <f t="shared" si="0"/>
        <v>52</v>
      </c>
      <c r="C35" s="269"/>
      <c r="D35" s="202" t="s">
        <v>602</v>
      </c>
      <c r="E35" s="201"/>
      <c r="F35" s="161" t="s">
        <v>37</v>
      </c>
      <c r="G35" s="161">
        <v>1</v>
      </c>
      <c r="H35" s="331" t="s">
        <v>162</v>
      </c>
      <c r="I35" s="202"/>
      <c r="J35" s="202"/>
      <c r="K35" s="202"/>
      <c r="L35" s="202"/>
      <c r="M35" s="202"/>
      <c r="N35" s="202"/>
      <c r="O35" s="332"/>
      <c r="P35" s="335"/>
      <c r="R35" s="2" t="s">
        <v>646</v>
      </c>
      <c r="S35" s="2">
        <v>1</v>
      </c>
      <c r="T35" s="1" t="s">
        <v>544</v>
      </c>
      <c r="U35" s="2">
        <v>0</v>
      </c>
      <c r="V35" s="1"/>
    </row>
    <row r="36" spans="2:22">
      <c r="B36" s="33">
        <f t="shared" si="0"/>
        <v>53</v>
      </c>
      <c r="C36" s="269"/>
      <c r="D36" s="230" t="s">
        <v>406</v>
      </c>
      <c r="E36" s="225"/>
      <c r="F36" s="102" t="s">
        <v>350</v>
      </c>
      <c r="G36" s="102">
        <v>1</v>
      </c>
      <c r="H36" s="227" t="s">
        <v>163</v>
      </c>
      <c r="I36" s="228"/>
      <c r="J36" s="228"/>
      <c r="K36" s="228"/>
      <c r="L36" s="228"/>
      <c r="M36" s="228"/>
      <c r="N36" s="228"/>
      <c r="O36" s="229"/>
      <c r="P36" s="65"/>
      <c r="R36" s="2" t="s">
        <v>645</v>
      </c>
      <c r="S36" s="2">
        <v>1</v>
      </c>
      <c r="T36" s="1" t="s">
        <v>543</v>
      </c>
      <c r="U36" s="2">
        <v>0</v>
      </c>
      <c r="V36" s="1"/>
    </row>
    <row r="37" spans="2:22">
      <c r="B37" s="33">
        <f t="shared" si="0"/>
        <v>54</v>
      </c>
      <c r="C37" s="269"/>
      <c r="D37" s="230" t="s">
        <v>407</v>
      </c>
      <c r="E37" s="225"/>
      <c r="F37" s="102" t="s">
        <v>350</v>
      </c>
      <c r="G37" s="102">
        <v>1</v>
      </c>
      <c r="H37" s="227" t="s">
        <v>171</v>
      </c>
      <c r="I37" s="228"/>
      <c r="J37" s="228"/>
      <c r="K37" s="228"/>
      <c r="L37" s="228"/>
      <c r="M37" s="228"/>
      <c r="N37" s="228"/>
      <c r="O37" s="229"/>
      <c r="P37" s="65"/>
      <c r="R37" s="3"/>
      <c r="S37" s="3"/>
      <c r="U37" s="3"/>
    </row>
    <row r="38" spans="2:22" ht="17.5" thickBot="1">
      <c r="B38" s="34">
        <f t="shared" si="0"/>
        <v>56</v>
      </c>
      <c r="C38" s="269"/>
      <c r="D38" s="357" t="s">
        <v>68</v>
      </c>
      <c r="E38" s="213"/>
      <c r="F38" s="120" t="s">
        <v>37</v>
      </c>
      <c r="G38" s="120">
        <v>2</v>
      </c>
      <c r="H38" s="363" t="s">
        <v>68</v>
      </c>
      <c r="I38" s="364"/>
      <c r="J38" s="364"/>
      <c r="K38" s="364"/>
      <c r="L38" s="364"/>
      <c r="M38" s="364"/>
      <c r="N38" s="364"/>
      <c r="O38" s="365"/>
      <c r="P38" s="125" t="s">
        <v>608</v>
      </c>
      <c r="R38" s="321" t="s">
        <v>548</v>
      </c>
      <c r="S38" s="321"/>
      <c r="T38" s="321"/>
      <c r="U38" s="321"/>
      <c r="V38" s="321"/>
    </row>
    <row r="39" spans="2:22">
      <c r="B39" s="33">
        <f t="shared" si="0"/>
        <v>57</v>
      </c>
      <c r="C39" s="269"/>
      <c r="D39" s="368" t="s">
        <v>301</v>
      </c>
      <c r="E39" s="167" t="s">
        <v>308</v>
      </c>
      <c r="F39" s="168" t="s">
        <v>29</v>
      </c>
      <c r="G39" s="168">
        <v>1</v>
      </c>
      <c r="H39" s="371" t="s">
        <v>846</v>
      </c>
      <c r="I39" s="372"/>
      <c r="J39" s="372"/>
      <c r="K39" s="372"/>
      <c r="L39" s="372"/>
      <c r="M39" s="372"/>
      <c r="N39" s="372"/>
      <c r="O39" s="373"/>
      <c r="P39" s="169"/>
      <c r="R39" s="9" t="s">
        <v>398</v>
      </c>
      <c r="S39" s="9" t="s">
        <v>52</v>
      </c>
      <c r="T39" s="9" t="s">
        <v>53</v>
      </c>
      <c r="U39" s="9" t="s">
        <v>62</v>
      </c>
      <c r="V39" s="9" t="s">
        <v>562</v>
      </c>
    </row>
    <row r="40" spans="2:22">
      <c r="B40" s="33">
        <f t="shared" si="0"/>
        <v>58</v>
      </c>
      <c r="C40" s="269"/>
      <c r="D40" s="369"/>
      <c r="E40" s="170" t="s">
        <v>811</v>
      </c>
      <c r="F40" s="171" t="s">
        <v>809</v>
      </c>
      <c r="G40" s="171">
        <v>1</v>
      </c>
      <c r="H40" s="172" t="s">
        <v>816</v>
      </c>
      <c r="I40" s="172" t="s">
        <v>817</v>
      </c>
      <c r="J40" s="172" t="s">
        <v>814</v>
      </c>
      <c r="K40" s="172" t="s">
        <v>815</v>
      </c>
      <c r="L40" s="163" t="s">
        <v>821</v>
      </c>
      <c r="M40" s="163" t="s">
        <v>820</v>
      </c>
      <c r="N40" s="163" t="s">
        <v>819</v>
      </c>
      <c r="O40" s="173" t="s">
        <v>818</v>
      </c>
      <c r="P40" s="169"/>
      <c r="R40" s="2" t="s">
        <v>549</v>
      </c>
      <c r="S40" s="2">
        <v>1</v>
      </c>
      <c r="T40" s="1" t="s">
        <v>551</v>
      </c>
      <c r="U40" s="2">
        <v>0</v>
      </c>
      <c r="V40" s="1"/>
    </row>
    <row r="41" spans="2:22">
      <c r="B41" s="33">
        <f t="shared" si="0"/>
        <v>60</v>
      </c>
      <c r="C41" s="269"/>
      <c r="D41" s="369"/>
      <c r="E41" s="170" t="s">
        <v>810</v>
      </c>
      <c r="F41" s="171" t="s">
        <v>812</v>
      </c>
      <c r="G41" s="171">
        <v>2</v>
      </c>
      <c r="H41" s="331" t="s">
        <v>822</v>
      </c>
      <c r="I41" s="202"/>
      <c r="J41" s="202"/>
      <c r="K41" s="202"/>
      <c r="L41" s="202"/>
      <c r="M41" s="202"/>
      <c r="N41" s="202"/>
      <c r="O41" s="332"/>
      <c r="P41" s="169"/>
      <c r="R41" s="2" t="s">
        <v>202</v>
      </c>
      <c r="S41" s="2">
        <v>1</v>
      </c>
      <c r="T41" s="1" t="s">
        <v>552</v>
      </c>
      <c r="U41" s="2">
        <v>0</v>
      </c>
      <c r="V41" s="1"/>
    </row>
    <row r="42" spans="2:22">
      <c r="B42" s="33">
        <f t="shared" si="0"/>
        <v>62</v>
      </c>
      <c r="C42" s="269"/>
      <c r="D42" s="369"/>
      <c r="E42" s="163" t="s">
        <v>309</v>
      </c>
      <c r="F42" s="171" t="s">
        <v>812</v>
      </c>
      <c r="G42" s="171">
        <v>2</v>
      </c>
      <c r="H42" s="331" t="s">
        <v>823</v>
      </c>
      <c r="I42" s="202"/>
      <c r="J42" s="202"/>
      <c r="K42" s="202"/>
      <c r="L42" s="202"/>
      <c r="M42" s="202"/>
      <c r="N42" s="202"/>
      <c r="O42" s="332"/>
      <c r="P42" s="169"/>
      <c r="R42" s="2" t="s">
        <v>203</v>
      </c>
      <c r="S42" s="2">
        <v>1</v>
      </c>
      <c r="T42" s="1" t="s">
        <v>553</v>
      </c>
      <c r="U42" s="2">
        <v>0</v>
      </c>
      <c r="V42" s="1"/>
    </row>
    <row r="43" spans="2:22">
      <c r="B43" s="34">
        <f t="shared" si="0"/>
        <v>64</v>
      </c>
      <c r="C43" s="269"/>
      <c r="D43" s="369"/>
      <c r="E43" s="163" t="s">
        <v>813</v>
      </c>
      <c r="F43" s="171" t="s">
        <v>812</v>
      </c>
      <c r="G43" s="161">
        <v>2</v>
      </c>
      <c r="H43" s="336" t="s">
        <v>824</v>
      </c>
      <c r="I43" s="202"/>
      <c r="J43" s="202"/>
      <c r="K43" s="202"/>
      <c r="L43" s="202"/>
      <c r="M43" s="202"/>
      <c r="N43" s="202"/>
      <c r="O43" s="332"/>
      <c r="P43" s="177"/>
      <c r="R43" s="2" t="s">
        <v>206</v>
      </c>
      <c r="S43" s="2">
        <v>1</v>
      </c>
      <c r="T43" s="1" t="s">
        <v>556</v>
      </c>
      <c r="U43" s="2">
        <v>0</v>
      </c>
      <c r="V43" s="1"/>
    </row>
    <row r="44" spans="2:22">
      <c r="B44" s="33">
        <f t="shared" si="0"/>
        <v>66</v>
      </c>
      <c r="C44" s="269"/>
      <c r="D44" s="369"/>
      <c r="E44" s="163" t="s">
        <v>825</v>
      </c>
      <c r="F44" s="171" t="s">
        <v>812</v>
      </c>
      <c r="G44" s="161">
        <v>2</v>
      </c>
      <c r="H44" s="336" t="s">
        <v>826</v>
      </c>
      <c r="I44" s="202"/>
      <c r="J44" s="202"/>
      <c r="K44" s="202"/>
      <c r="L44" s="202"/>
      <c r="M44" s="202"/>
      <c r="N44" s="202"/>
      <c r="O44" s="332"/>
      <c r="P44" s="177"/>
      <c r="R44" s="2" t="s">
        <v>205</v>
      </c>
      <c r="S44" s="2">
        <v>1</v>
      </c>
      <c r="T44" s="1" t="s">
        <v>555</v>
      </c>
      <c r="U44" s="2">
        <v>0</v>
      </c>
      <c r="V44" s="1"/>
    </row>
    <row r="45" spans="2:22">
      <c r="B45" s="33">
        <f t="shared" si="0"/>
        <v>67</v>
      </c>
      <c r="C45" s="269"/>
      <c r="D45" s="369"/>
      <c r="E45" s="163" t="s">
        <v>834</v>
      </c>
      <c r="F45" s="161" t="s">
        <v>37</v>
      </c>
      <c r="G45" s="161">
        <v>1</v>
      </c>
      <c r="H45" s="331" t="s">
        <v>827</v>
      </c>
      <c r="I45" s="202"/>
      <c r="J45" s="202"/>
      <c r="K45" s="202"/>
      <c r="L45" s="202"/>
      <c r="M45" s="202"/>
      <c r="N45" s="202"/>
      <c r="O45" s="332"/>
      <c r="P45" s="177"/>
      <c r="R45" s="2" t="s">
        <v>204</v>
      </c>
      <c r="S45" s="2">
        <v>1</v>
      </c>
      <c r="T45" s="1" t="s">
        <v>554</v>
      </c>
      <c r="U45" s="2">
        <v>0</v>
      </c>
      <c r="V45" s="1"/>
    </row>
    <row r="46" spans="2:22">
      <c r="B46" s="33">
        <f t="shared" si="0"/>
        <v>68</v>
      </c>
      <c r="C46" s="269"/>
      <c r="D46" s="369"/>
      <c r="E46" s="178" t="s">
        <v>828</v>
      </c>
      <c r="F46" s="179" t="s">
        <v>829</v>
      </c>
      <c r="G46" s="179">
        <v>1</v>
      </c>
      <c r="H46" s="350" t="s">
        <v>828</v>
      </c>
      <c r="I46" s="351"/>
      <c r="J46" s="351"/>
      <c r="K46" s="351"/>
      <c r="L46" s="351"/>
      <c r="M46" s="351"/>
      <c r="N46" s="351"/>
      <c r="O46" s="352"/>
      <c r="P46" s="177"/>
      <c r="R46" s="2" t="s">
        <v>782</v>
      </c>
      <c r="S46" s="2">
        <v>1</v>
      </c>
      <c r="T46" s="1" t="s">
        <v>559</v>
      </c>
      <c r="U46" s="2">
        <v>0</v>
      </c>
      <c r="V46" s="1"/>
    </row>
    <row r="47" spans="2:22">
      <c r="B47" s="33">
        <f t="shared" si="0"/>
        <v>69</v>
      </c>
      <c r="C47" s="269"/>
      <c r="D47" s="369"/>
      <c r="E47" s="163" t="s">
        <v>310</v>
      </c>
      <c r="F47" s="161" t="s">
        <v>29</v>
      </c>
      <c r="G47" s="161">
        <v>1</v>
      </c>
      <c r="H47" s="331" t="s">
        <v>847</v>
      </c>
      <c r="I47" s="202"/>
      <c r="J47" s="202"/>
      <c r="K47" s="202"/>
      <c r="L47" s="202"/>
      <c r="M47" s="202"/>
      <c r="N47" s="202"/>
      <c r="O47" s="332"/>
      <c r="P47" s="177"/>
      <c r="R47" s="16" t="s">
        <v>207</v>
      </c>
      <c r="S47" s="16">
        <v>1</v>
      </c>
      <c r="T47" s="15" t="s">
        <v>557</v>
      </c>
      <c r="U47" s="16">
        <v>0</v>
      </c>
      <c r="V47" s="15"/>
    </row>
    <row r="48" spans="2:22">
      <c r="B48" s="33">
        <f t="shared" si="0"/>
        <v>70</v>
      </c>
      <c r="C48" s="269"/>
      <c r="D48" s="369"/>
      <c r="E48" s="170" t="s">
        <v>830</v>
      </c>
      <c r="F48" s="171" t="s">
        <v>809</v>
      </c>
      <c r="G48" s="171">
        <v>1</v>
      </c>
      <c r="H48" s="172" t="s">
        <v>816</v>
      </c>
      <c r="I48" s="172" t="s">
        <v>817</v>
      </c>
      <c r="J48" s="172" t="s">
        <v>814</v>
      </c>
      <c r="K48" s="172" t="s">
        <v>815</v>
      </c>
      <c r="L48" s="163" t="s">
        <v>821</v>
      </c>
      <c r="M48" s="163" t="s">
        <v>820</v>
      </c>
      <c r="N48" s="163" t="s">
        <v>819</v>
      </c>
      <c r="O48" s="173" t="s">
        <v>818</v>
      </c>
      <c r="P48" s="177"/>
      <c r="R48" s="2" t="s">
        <v>550</v>
      </c>
      <c r="S48" s="2">
        <v>1</v>
      </c>
      <c r="T48" s="1" t="s">
        <v>558</v>
      </c>
      <c r="U48" s="2">
        <v>0</v>
      </c>
      <c r="V48" s="1"/>
    </row>
    <row r="49" spans="2:22">
      <c r="B49" s="34">
        <f t="shared" si="0"/>
        <v>72</v>
      </c>
      <c r="C49" s="269"/>
      <c r="D49" s="369"/>
      <c r="E49" s="170" t="s">
        <v>831</v>
      </c>
      <c r="F49" s="171" t="s">
        <v>812</v>
      </c>
      <c r="G49" s="171">
        <v>2</v>
      </c>
      <c r="H49" s="331" t="s">
        <v>822</v>
      </c>
      <c r="I49" s="202"/>
      <c r="J49" s="202"/>
      <c r="K49" s="202"/>
      <c r="L49" s="202"/>
      <c r="M49" s="202"/>
      <c r="N49" s="202"/>
      <c r="O49" s="332"/>
      <c r="P49" s="177"/>
      <c r="R49" s="2" t="s">
        <v>209</v>
      </c>
      <c r="S49" s="2">
        <v>1</v>
      </c>
      <c r="T49" s="1" t="s">
        <v>560</v>
      </c>
      <c r="U49" s="2">
        <v>0</v>
      </c>
      <c r="V49" s="1"/>
    </row>
    <row r="50" spans="2:22">
      <c r="B50" s="33">
        <f t="shared" si="0"/>
        <v>74</v>
      </c>
      <c r="C50" s="269"/>
      <c r="D50" s="369"/>
      <c r="E50" s="163" t="s">
        <v>311</v>
      </c>
      <c r="F50" s="171" t="s">
        <v>812</v>
      </c>
      <c r="G50" s="171">
        <v>2</v>
      </c>
      <c r="H50" s="331" t="s">
        <v>823</v>
      </c>
      <c r="I50" s="202"/>
      <c r="J50" s="202"/>
      <c r="K50" s="202"/>
      <c r="L50" s="202"/>
      <c r="M50" s="202"/>
      <c r="N50" s="202"/>
      <c r="O50" s="332"/>
      <c r="P50" s="177"/>
      <c r="R50" s="16" t="s">
        <v>208</v>
      </c>
      <c r="S50" s="16">
        <v>1</v>
      </c>
      <c r="T50" s="15" t="s">
        <v>561</v>
      </c>
      <c r="U50" s="16">
        <v>0</v>
      </c>
      <c r="V50" s="15"/>
    </row>
    <row r="51" spans="2:22">
      <c r="B51" s="33">
        <f t="shared" si="0"/>
        <v>76</v>
      </c>
      <c r="C51" s="269"/>
      <c r="D51" s="369"/>
      <c r="E51" s="163" t="s">
        <v>832</v>
      </c>
      <c r="F51" s="171" t="s">
        <v>812</v>
      </c>
      <c r="G51" s="161">
        <v>2</v>
      </c>
      <c r="H51" s="336" t="s">
        <v>824</v>
      </c>
      <c r="I51" s="202"/>
      <c r="J51" s="202"/>
      <c r="K51" s="202"/>
      <c r="L51" s="202"/>
      <c r="M51" s="202"/>
      <c r="N51" s="202"/>
      <c r="O51" s="332"/>
      <c r="P51" s="177"/>
    </row>
    <row r="52" spans="2:22">
      <c r="B52" s="33">
        <f t="shared" si="0"/>
        <v>78</v>
      </c>
      <c r="C52" s="269"/>
      <c r="D52" s="369"/>
      <c r="E52" s="163" t="s">
        <v>833</v>
      </c>
      <c r="F52" s="171" t="s">
        <v>812</v>
      </c>
      <c r="G52" s="161">
        <v>2</v>
      </c>
      <c r="H52" s="336" t="s">
        <v>826</v>
      </c>
      <c r="I52" s="202"/>
      <c r="J52" s="202"/>
      <c r="K52" s="202"/>
      <c r="L52" s="202"/>
      <c r="M52" s="202"/>
      <c r="N52" s="202"/>
      <c r="O52" s="332"/>
      <c r="P52" s="177"/>
    </row>
    <row r="53" spans="2:22">
      <c r="B53" s="33">
        <f t="shared" si="0"/>
        <v>79</v>
      </c>
      <c r="C53" s="269"/>
      <c r="D53" s="369"/>
      <c r="E53" s="163" t="s">
        <v>835</v>
      </c>
      <c r="F53" s="161" t="s">
        <v>37</v>
      </c>
      <c r="G53" s="161">
        <v>1</v>
      </c>
      <c r="H53" s="331" t="s">
        <v>827</v>
      </c>
      <c r="I53" s="202"/>
      <c r="J53" s="202"/>
      <c r="K53" s="202"/>
      <c r="L53" s="202"/>
      <c r="M53" s="202"/>
      <c r="N53" s="202"/>
      <c r="O53" s="332"/>
      <c r="P53" s="177"/>
    </row>
    <row r="54" spans="2:22">
      <c r="B54" s="34">
        <f t="shared" si="0"/>
        <v>80</v>
      </c>
      <c r="C54" s="269"/>
      <c r="D54" s="369"/>
      <c r="E54" s="163" t="s">
        <v>828</v>
      </c>
      <c r="F54" s="161" t="s">
        <v>829</v>
      </c>
      <c r="G54" s="161">
        <v>1</v>
      </c>
      <c r="H54" s="331" t="s">
        <v>828</v>
      </c>
      <c r="I54" s="202"/>
      <c r="J54" s="202"/>
      <c r="K54" s="202"/>
      <c r="L54" s="202"/>
      <c r="M54" s="202"/>
      <c r="N54" s="202"/>
      <c r="O54" s="332"/>
      <c r="P54" s="177"/>
    </row>
    <row r="55" spans="2:22">
      <c r="B55" s="33">
        <f t="shared" si="0"/>
        <v>81</v>
      </c>
      <c r="C55" s="269"/>
      <c r="D55" s="369"/>
      <c r="E55" s="163" t="s">
        <v>312</v>
      </c>
      <c r="F55" s="161" t="s">
        <v>29</v>
      </c>
      <c r="G55" s="161">
        <v>1</v>
      </c>
      <c r="H55" s="331" t="s">
        <v>848</v>
      </c>
      <c r="I55" s="202"/>
      <c r="J55" s="202"/>
      <c r="K55" s="202"/>
      <c r="L55" s="202"/>
      <c r="M55" s="202"/>
      <c r="N55" s="202"/>
      <c r="O55" s="332"/>
      <c r="P55" s="177"/>
    </row>
    <row r="56" spans="2:22">
      <c r="B56" s="33">
        <f t="shared" si="0"/>
        <v>82</v>
      </c>
      <c r="C56" s="269"/>
      <c r="D56" s="369"/>
      <c r="E56" s="170" t="s">
        <v>836</v>
      </c>
      <c r="F56" s="171" t="s">
        <v>809</v>
      </c>
      <c r="G56" s="171">
        <v>1</v>
      </c>
      <c r="H56" s="172" t="s">
        <v>816</v>
      </c>
      <c r="I56" s="172" t="s">
        <v>817</v>
      </c>
      <c r="J56" s="172" t="s">
        <v>814</v>
      </c>
      <c r="K56" s="172" t="s">
        <v>815</v>
      </c>
      <c r="L56" s="163" t="s">
        <v>821</v>
      </c>
      <c r="M56" s="163" t="s">
        <v>820</v>
      </c>
      <c r="N56" s="163" t="s">
        <v>819</v>
      </c>
      <c r="O56" s="173" t="s">
        <v>818</v>
      </c>
      <c r="P56" s="177"/>
    </row>
    <row r="57" spans="2:22">
      <c r="B57" s="33">
        <f t="shared" si="0"/>
        <v>84</v>
      </c>
      <c r="C57" s="269"/>
      <c r="D57" s="369"/>
      <c r="E57" s="170" t="s">
        <v>837</v>
      </c>
      <c r="F57" s="171" t="s">
        <v>812</v>
      </c>
      <c r="G57" s="171">
        <v>2</v>
      </c>
      <c r="H57" s="331" t="s">
        <v>822</v>
      </c>
      <c r="I57" s="202"/>
      <c r="J57" s="202"/>
      <c r="K57" s="202"/>
      <c r="L57" s="202"/>
      <c r="M57" s="202"/>
      <c r="N57" s="202"/>
      <c r="O57" s="332"/>
      <c r="P57" s="177"/>
    </row>
    <row r="58" spans="2:22">
      <c r="B58" s="33">
        <f t="shared" si="0"/>
        <v>86</v>
      </c>
      <c r="C58" s="269"/>
      <c r="D58" s="369"/>
      <c r="E58" s="163" t="s">
        <v>313</v>
      </c>
      <c r="F58" s="171" t="s">
        <v>812</v>
      </c>
      <c r="G58" s="171">
        <v>2</v>
      </c>
      <c r="H58" s="331" t="s">
        <v>823</v>
      </c>
      <c r="I58" s="202"/>
      <c r="J58" s="202"/>
      <c r="K58" s="202"/>
      <c r="L58" s="202"/>
      <c r="M58" s="202"/>
      <c r="N58" s="202"/>
      <c r="O58" s="332"/>
      <c r="P58" s="177"/>
    </row>
    <row r="59" spans="2:22">
      <c r="B59" s="34">
        <f t="shared" si="0"/>
        <v>88</v>
      </c>
      <c r="C59" s="269"/>
      <c r="D59" s="369"/>
      <c r="E59" s="163" t="s">
        <v>838</v>
      </c>
      <c r="F59" s="171" t="s">
        <v>812</v>
      </c>
      <c r="G59" s="161">
        <v>2</v>
      </c>
      <c r="H59" s="336" t="s">
        <v>824</v>
      </c>
      <c r="I59" s="202"/>
      <c r="J59" s="202"/>
      <c r="K59" s="202"/>
      <c r="L59" s="202"/>
      <c r="M59" s="202"/>
      <c r="N59" s="202"/>
      <c r="O59" s="332"/>
      <c r="P59" s="177"/>
    </row>
    <row r="60" spans="2:22">
      <c r="B60" s="33">
        <f t="shared" si="0"/>
        <v>90</v>
      </c>
      <c r="C60" s="269"/>
      <c r="D60" s="369"/>
      <c r="E60" s="163" t="s">
        <v>839</v>
      </c>
      <c r="F60" s="171" t="s">
        <v>812</v>
      </c>
      <c r="G60" s="161">
        <v>2</v>
      </c>
      <c r="H60" s="336" t="s">
        <v>826</v>
      </c>
      <c r="I60" s="202"/>
      <c r="J60" s="202"/>
      <c r="K60" s="202"/>
      <c r="L60" s="202"/>
      <c r="M60" s="202"/>
      <c r="N60" s="202"/>
      <c r="O60" s="332"/>
      <c r="P60" s="177"/>
    </row>
    <row r="61" spans="2:22">
      <c r="B61" s="33">
        <f t="shared" si="0"/>
        <v>91</v>
      </c>
      <c r="C61" s="269"/>
      <c r="D61" s="369"/>
      <c r="E61" s="163" t="s">
        <v>840</v>
      </c>
      <c r="F61" s="161" t="s">
        <v>37</v>
      </c>
      <c r="G61" s="161">
        <v>1</v>
      </c>
      <c r="H61" s="331" t="s">
        <v>827</v>
      </c>
      <c r="I61" s="202"/>
      <c r="J61" s="202"/>
      <c r="K61" s="202"/>
      <c r="L61" s="202"/>
      <c r="M61" s="202"/>
      <c r="N61" s="202"/>
      <c r="O61" s="332"/>
      <c r="P61" s="177"/>
    </row>
    <row r="62" spans="2:22">
      <c r="B62" s="33">
        <f t="shared" si="0"/>
        <v>92</v>
      </c>
      <c r="C62" s="269"/>
      <c r="D62" s="369"/>
      <c r="E62" s="163" t="s">
        <v>828</v>
      </c>
      <c r="F62" s="161" t="s">
        <v>829</v>
      </c>
      <c r="G62" s="161">
        <v>1</v>
      </c>
      <c r="H62" s="331" t="s">
        <v>828</v>
      </c>
      <c r="I62" s="202"/>
      <c r="J62" s="202"/>
      <c r="K62" s="202"/>
      <c r="L62" s="202"/>
      <c r="M62" s="202"/>
      <c r="N62" s="202"/>
      <c r="O62" s="332"/>
      <c r="P62" s="177"/>
    </row>
    <row r="63" spans="2:22">
      <c r="B63" s="33">
        <f t="shared" si="0"/>
        <v>93</v>
      </c>
      <c r="C63" s="269"/>
      <c r="D63" s="369"/>
      <c r="E63" s="163" t="s">
        <v>314</v>
      </c>
      <c r="F63" s="161" t="s">
        <v>29</v>
      </c>
      <c r="G63" s="161">
        <v>1</v>
      </c>
      <c r="H63" s="331" t="s">
        <v>849</v>
      </c>
      <c r="I63" s="202"/>
      <c r="J63" s="202"/>
      <c r="K63" s="202"/>
      <c r="L63" s="202"/>
      <c r="M63" s="202"/>
      <c r="N63" s="202"/>
      <c r="O63" s="332"/>
      <c r="P63" s="177"/>
    </row>
    <row r="64" spans="2:22">
      <c r="B64" s="33">
        <f t="shared" si="0"/>
        <v>94</v>
      </c>
      <c r="C64" s="269"/>
      <c r="D64" s="369"/>
      <c r="E64" s="170" t="s">
        <v>841</v>
      </c>
      <c r="F64" s="171" t="s">
        <v>809</v>
      </c>
      <c r="G64" s="171">
        <v>1</v>
      </c>
      <c r="H64" s="172" t="s">
        <v>816</v>
      </c>
      <c r="I64" s="172" t="s">
        <v>817</v>
      </c>
      <c r="J64" s="172" t="s">
        <v>814</v>
      </c>
      <c r="K64" s="172" t="s">
        <v>815</v>
      </c>
      <c r="L64" s="163" t="s">
        <v>821</v>
      </c>
      <c r="M64" s="163" t="s">
        <v>820</v>
      </c>
      <c r="N64" s="163" t="s">
        <v>819</v>
      </c>
      <c r="O64" s="173" t="s">
        <v>818</v>
      </c>
      <c r="P64" s="177"/>
    </row>
    <row r="65" spans="2:16">
      <c r="B65" s="34">
        <f t="shared" si="0"/>
        <v>96</v>
      </c>
      <c r="C65" s="269"/>
      <c r="D65" s="369"/>
      <c r="E65" s="170" t="s">
        <v>842</v>
      </c>
      <c r="F65" s="171" t="s">
        <v>812</v>
      </c>
      <c r="G65" s="171">
        <v>2</v>
      </c>
      <c r="H65" s="331" t="s">
        <v>822</v>
      </c>
      <c r="I65" s="202"/>
      <c r="J65" s="202"/>
      <c r="K65" s="202"/>
      <c r="L65" s="202"/>
      <c r="M65" s="202"/>
      <c r="N65" s="202"/>
      <c r="O65" s="332"/>
      <c r="P65" s="177"/>
    </row>
    <row r="66" spans="2:16">
      <c r="B66" s="33">
        <f t="shared" si="0"/>
        <v>98</v>
      </c>
      <c r="C66" s="269"/>
      <c r="D66" s="369"/>
      <c r="E66" s="163" t="s">
        <v>315</v>
      </c>
      <c r="F66" s="171" t="s">
        <v>812</v>
      </c>
      <c r="G66" s="171">
        <v>2</v>
      </c>
      <c r="H66" s="331" t="s">
        <v>823</v>
      </c>
      <c r="I66" s="202"/>
      <c r="J66" s="202"/>
      <c r="K66" s="202"/>
      <c r="L66" s="202"/>
      <c r="M66" s="202"/>
      <c r="N66" s="202"/>
      <c r="O66" s="332"/>
      <c r="P66" s="177"/>
    </row>
    <row r="67" spans="2:16">
      <c r="B67" s="33">
        <f t="shared" si="0"/>
        <v>100</v>
      </c>
      <c r="C67" s="269"/>
      <c r="D67" s="369"/>
      <c r="E67" s="163" t="s">
        <v>843</v>
      </c>
      <c r="F67" s="171" t="s">
        <v>812</v>
      </c>
      <c r="G67" s="161">
        <v>2</v>
      </c>
      <c r="H67" s="336" t="s">
        <v>824</v>
      </c>
      <c r="I67" s="202"/>
      <c r="J67" s="202"/>
      <c r="K67" s="202"/>
      <c r="L67" s="202"/>
      <c r="M67" s="202"/>
      <c r="N67" s="202"/>
      <c r="O67" s="332"/>
      <c r="P67" s="177"/>
    </row>
    <row r="68" spans="2:16">
      <c r="B68" s="33">
        <f t="shared" si="0"/>
        <v>102</v>
      </c>
      <c r="C68" s="269"/>
      <c r="D68" s="369"/>
      <c r="E68" s="163" t="s">
        <v>844</v>
      </c>
      <c r="F68" s="171" t="s">
        <v>812</v>
      </c>
      <c r="G68" s="161">
        <v>2</v>
      </c>
      <c r="H68" s="336" t="s">
        <v>826</v>
      </c>
      <c r="I68" s="202"/>
      <c r="J68" s="202"/>
      <c r="K68" s="202"/>
      <c r="L68" s="202"/>
      <c r="M68" s="202"/>
      <c r="N68" s="202"/>
      <c r="O68" s="332"/>
      <c r="P68" s="177"/>
    </row>
    <row r="69" spans="2:16">
      <c r="B69" s="33">
        <f t="shared" si="0"/>
        <v>103</v>
      </c>
      <c r="C69" s="269"/>
      <c r="D69" s="370"/>
      <c r="E69" s="163" t="s">
        <v>845</v>
      </c>
      <c r="F69" s="161" t="s">
        <v>37</v>
      </c>
      <c r="G69" s="161">
        <v>1</v>
      </c>
      <c r="H69" s="331" t="s">
        <v>827</v>
      </c>
      <c r="I69" s="202"/>
      <c r="J69" s="202"/>
      <c r="K69" s="202"/>
      <c r="L69" s="202"/>
      <c r="M69" s="202"/>
      <c r="N69" s="202"/>
      <c r="O69" s="332"/>
      <c r="P69" s="177"/>
    </row>
    <row r="70" spans="2:16" ht="17.5" thickBot="1">
      <c r="B70" s="34">
        <f t="shared" si="0"/>
        <v>104</v>
      </c>
      <c r="C70" s="269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40" t="s">
        <v>828</v>
      </c>
      <c r="I70" s="341"/>
      <c r="J70" s="341"/>
      <c r="K70" s="341"/>
      <c r="L70" s="341"/>
      <c r="M70" s="341"/>
      <c r="N70" s="341"/>
      <c r="O70" s="342"/>
      <c r="P70" s="129"/>
    </row>
    <row r="71" spans="2:16">
      <c r="B71" s="33">
        <f t="shared" si="0"/>
        <v>108</v>
      </c>
      <c r="C71" s="269"/>
      <c r="D71" s="358" t="s">
        <v>284</v>
      </c>
      <c r="E71" s="104" t="s">
        <v>408</v>
      </c>
      <c r="F71" s="121" t="s">
        <v>29</v>
      </c>
      <c r="G71" s="121">
        <v>4</v>
      </c>
      <c r="H71" s="337" t="s">
        <v>325</v>
      </c>
      <c r="I71" s="338"/>
      <c r="J71" s="338"/>
      <c r="K71" s="338"/>
      <c r="L71" s="338"/>
      <c r="M71" s="338"/>
      <c r="N71" s="338"/>
      <c r="O71" s="339"/>
      <c r="P71" s="124"/>
    </row>
    <row r="72" spans="2:16">
      <c r="B72" s="33">
        <f t="shared" si="0"/>
        <v>110</v>
      </c>
      <c r="C72" s="269"/>
      <c r="D72" s="358"/>
      <c r="E72" s="92" t="s">
        <v>303</v>
      </c>
      <c r="F72" s="102" t="s">
        <v>39</v>
      </c>
      <c r="G72" s="102">
        <v>2</v>
      </c>
      <c r="H72" s="227" t="s">
        <v>326</v>
      </c>
      <c r="I72" s="228"/>
      <c r="J72" s="228"/>
      <c r="K72" s="228"/>
      <c r="L72" s="228"/>
      <c r="M72" s="228"/>
      <c r="N72" s="228"/>
      <c r="O72" s="229"/>
      <c r="P72" s="65"/>
    </row>
    <row r="73" spans="2:16">
      <c r="B73" s="34">
        <f t="shared" si="0"/>
        <v>112</v>
      </c>
      <c r="C73" s="269"/>
      <c r="D73" s="358"/>
      <c r="E73" s="92" t="s">
        <v>285</v>
      </c>
      <c r="F73" s="102" t="s">
        <v>39</v>
      </c>
      <c r="G73" s="102">
        <v>2</v>
      </c>
      <c r="H73" s="227" t="s">
        <v>327</v>
      </c>
      <c r="I73" s="228"/>
      <c r="J73" s="228"/>
      <c r="K73" s="228"/>
      <c r="L73" s="228"/>
      <c r="M73" s="228"/>
      <c r="N73" s="228"/>
      <c r="O73" s="229"/>
      <c r="P73" s="65"/>
    </row>
    <row r="74" spans="2:16">
      <c r="B74" s="33">
        <f t="shared" si="0"/>
        <v>114</v>
      </c>
      <c r="C74" s="269"/>
      <c r="D74" s="358"/>
      <c r="E74" s="92" t="s">
        <v>286</v>
      </c>
      <c r="F74" s="102" t="s">
        <v>39</v>
      </c>
      <c r="G74" s="102">
        <v>2</v>
      </c>
      <c r="H74" s="227" t="s">
        <v>328</v>
      </c>
      <c r="I74" s="228"/>
      <c r="J74" s="228"/>
      <c r="K74" s="228"/>
      <c r="L74" s="228"/>
      <c r="M74" s="228"/>
      <c r="N74" s="228"/>
      <c r="O74" s="229"/>
      <c r="P74" s="65"/>
    </row>
    <row r="75" spans="2:16">
      <c r="B75" s="33">
        <f t="shared" si="0"/>
        <v>116</v>
      </c>
      <c r="C75" s="269"/>
      <c r="D75" s="358"/>
      <c r="E75" s="92" t="s">
        <v>287</v>
      </c>
      <c r="F75" s="102" t="s">
        <v>39</v>
      </c>
      <c r="G75" s="102">
        <v>2</v>
      </c>
      <c r="H75" s="227" t="s">
        <v>329</v>
      </c>
      <c r="I75" s="228"/>
      <c r="J75" s="228"/>
      <c r="K75" s="228"/>
      <c r="L75" s="228"/>
      <c r="M75" s="228"/>
      <c r="N75" s="228"/>
      <c r="O75" s="229"/>
      <c r="P75" s="65"/>
    </row>
    <row r="76" spans="2:16">
      <c r="B76" s="34">
        <f t="shared" si="0"/>
        <v>120</v>
      </c>
      <c r="C76" s="269"/>
      <c r="D76" s="358"/>
      <c r="E76" s="119" t="s">
        <v>409</v>
      </c>
      <c r="F76" s="102" t="s">
        <v>29</v>
      </c>
      <c r="G76" s="102">
        <v>4</v>
      </c>
      <c r="H76" s="227" t="s">
        <v>330</v>
      </c>
      <c r="I76" s="228"/>
      <c r="J76" s="228"/>
      <c r="K76" s="228"/>
      <c r="L76" s="228"/>
      <c r="M76" s="228"/>
      <c r="N76" s="228"/>
      <c r="O76" s="229"/>
      <c r="P76" s="65"/>
    </row>
    <row r="77" spans="2:16">
      <c r="B77" s="33">
        <f t="shared" si="0"/>
        <v>122</v>
      </c>
      <c r="C77" s="269"/>
      <c r="D77" s="358"/>
      <c r="E77" s="92" t="s">
        <v>304</v>
      </c>
      <c r="F77" s="102" t="s">
        <v>39</v>
      </c>
      <c r="G77" s="102">
        <v>2</v>
      </c>
      <c r="H77" s="227" t="s">
        <v>326</v>
      </c>
      <c r="I77" s="228"/>
      <c r="J77" s="228"/>
      <c r="K77" s="228"/>
      <c r="L77" s="228"/>
      <c r="M77" s="228"/>
      <c r="N77" s="228"/>
      <c r="O77" s="229"/>
      <c r="P77" s="65"/>
    </row>
    <row r="78" spans="2:16">
      <c r="B78" s="33">
        <f t="shared" si="0"/>
        <v>124</v>
      </c>
      <c r="C78" s="269"/>
      <c r="D78" s="358"/>
      <c r="E78" s="92" t="s">
        <v>288</v>
      </c>
      <c r="F78" s="102" t="s">
        <v>39</v>
      </c>
      <c r="G78" s="102">
        <v>2</v>
      </c>
      <c r="H78" s="227" t="s">
        <v>327</v>
      </c>
      <c r="I78" s="228"/>
      <c r="J78" s="228"/>
      <c r="K78" s="228"/>
      <c r="L78" s="228"/>
      <c r="M78" s="228"/>
      <c r="N78" s="228"/>
      <c r="O78" s="229"/>
      <c r="P78" s="65"/>
    </row>
    <row r="79" spans="2:16">
      <c r="B79" s="33">
        <f t="shared" si="0"/>
        <v>126</v>
      </c>
      <c r="C79" s="269"/>
      <c r="D79" s="358"/>
      <c r="E79" s="92" t="s">
        <v>289</v>
      </c>
      <c r="F79" s="102" t="s">
        <v>39</v>
      </c>
      <c r="G79" s="102">
        <v>2</v>
      </c>
      <c r="H79" s="227" t="s">
        <v>328</v>
      </c>
      <c r="I79" s="228"/>
      <c r="J79" s="228"/>
      <c r="K79" s="228"/>
      <c r="L79" s="228"/>
      <c r="M79" s="228"/>
      <c r="N79" s="228"/>
      <c r="O79" s="229"/>
      <c r="P79" s="65"/>
    </row>
    <row r="80" spans="2:16">
      <c r="B80" s="34">
        <f t="shared" si="0"/>
        <v>128</v>
      </c>
      <c r="C80" s="269"/>
      <c r="D80" s="358"/>
      <c r="E80" s="92" t="s">
        <v>290</v>
      </c>
      <c r="F80" s="102" t="s">
        <v>39</v>
      </c>
      <c r="G80" s="102">
        <v>2</v>
      </c>
      <c r="H80" s="227" t="s">
        <v>329</v>
      </c>
      <c r="I80" s="228"/>
      <c r="J80" s="228"/>
      <c r="K80" s="228"/>
      <c r="L80" s="228"/>
      <c r="M80" s="228"/>
      <c r="N80" s="228"/>
      <c r="O80" s="229"/>
      <c r="P80" s="65"/>
    </row>
    <row r="81" spans="2:16">
      <c r="B81" s="33">
        <f t="shared" si="0"/>
        <v>132</v>
      </c>
      <c r="C81" s="269"/>
      <c r="D81" s="358"/>
      <c r="E81" s="92" t="s">
        <v>410</v>
      </c>
      <c r="F81" s="102" t="s">
        <v>29</v>
      </c>
      <c r="G81" s="102">
        <v>4</v>
      </c>
      <c r="H81" s="227" t="s">
        <v>332</v>
      </c>
      <c r="I81" s="228"/>
      <c r="J81" s="228"/>
      <c r="K81" s="228"/>
      <c r="L81" s="228"/>
      <c r="M81" s="228"/>
      <c r="N81" s="228"/>
      <c r="O81" s="229"/>
      <c r="P81" s="65"/>
    </row>
    <row r="82" spans="2:16">
      <c r="B82" s="33">
        <f t="shared" si="0"/>
        <v>134</v>
      </c>
      <c r="C82" s="269"/>
      <c r="D82" s="358"/>
      <c r="E82" s="92" t="s">
        <v>305</v>
      </c>
      <c r="F82" s="102" t="s">
        <v>39</v>
      </c>
      <c r="G82" s="102">
        <v>2</v>
      </c>
      <c r="H82" s="227" t="s">
        <v>326</v>
      </c>
      <c r="I82" s="228"/>
      <c r="J82" s="228"/>
      <c r="K82" s="228"/>
      <c r="L82" s="228"/>
      <c r="M82" s="228"/>
      <c r="N82" s="228"/>
      <c r="O82" s="229"/>
      <c r="P82" s="65"/>
    </row>
    <row r="83" spans="2:16">
      <c r="B83" s="34">
        <f t="shared" si="0"/>
        <v>136</v>
      </c>
      <c r="C83" s="269"/>
      <c r="D83" s="358"/>
      <c r="E83" s="92" t="s">
        <v>291</v>
      </c>
      <c r="F83" s="102" t="s">
        <v>39</v>
      </c>
      <c r="G83" s="102">
        <v>2</v>
      </c>
      <c r="H83" s="227" t="s">
        <v>327</v>
      </c>
      <c r="I83" s="228"/>
      <c r="J83" s="228"/>
      <c r="K83" s="228"/>
      <c r="L83" s="228"/>
      <c r="M83" s="228"/>
      <c r="N83" s="228"/>
      <c r="O83" s="229"/>
      <c r="P83" s="65"/>
    </row>
    <row r="84" spans="2:16">
      <c r="B84" s="33">
        <f t="shared" si="0"/>
        <v>138</v>
      </c>
      <c r="C84" s="269"/>
      <c r="D84" s="358"/>
      <c r="E84" s="92" t="s">
        <v>292</v>
      </c>
      <c r="F84" s="102" t="s">
        <v>39</v>
      </c>
      <c r="G84" s="102">
        <v>2</v>
      </c>
      <c r="H84" s="227" t="s">
        <v>328</v>
      </c>
      <c r="I84" s="228"/>
      <c r="J84" s="228"/>
      <c r="K84" s="228"/>
      <c r="L84" s="228"/>
      <c r="M84" s="228"/>
      <c r="N84" s="228"/>
      <c r="O84" s="229"/>
      <c r="P84" s="65"/>
    </row>
    <row r="85" spans="2:16">
      <c r="B85" s="33">
        <f t="shared" si="0"/>
        <v>140</v>
      </c>
      <c r="C85" s="269"/>
      <c r="D85" s="358"/>
      <c r="E85" s="92" t="s">
        <v>293</v>
      </c>
      <c r="F85" s="102" t="s">
        <v>39</v>
      </c>
      <c r="G85" s="102">
        <v>2</v>
      </c>
      <c r="H85" s="227" t="s">
        <v>329</v>
      </c>
      <c r="I85" s="228"/>
      <c r="J85" s="228"/>
      <c r="K85" s="228"/>
      <c r="L85" s="228"/>
      <c r="M85" s="228"/>
      <c r="N85" s="228"/>
      <c r="O85" s="229"/>
      <c r="P85" s="65"/>
    </row>
    <row r="86" spans="2:16">
      <c r="B86" s="34">
        <f t="shared" si="0"/>
        <v>144</v>
      </c>
      <c r="C86" s="269"/>
      <c r="D86" s="358"/>
      <c r="E86" s="92" t="s">
        <v>411</v>
      </c>
      <c r="F86" s="102" t="s">
        <v>29</v>
      </c>
      <c r="G86" s="102">
        <v>4</v>
      </c>
      <c r="H86" s="227" t="s">
        <v>331</v>
      </c>
      <c r="I86" s="228"/>
      <c r="J86" s="228"/>
      <c r="K86" s="228"/>
      <c r="L86" s="228"/>
      <c r="M86" s="228"/>
      <c r="N86" s="228"/>
      <c r="O86" s="229"/>
      <c r="P86" s="65"/>
    </row>
    <row r="87" spans="2:16">
      <c r="B87" s="33">
        <f t="shared" si="0"/>
        <v>146</v>
      </c>
      <c r="C87" s="269"/>
      <c r="D87" s="358"/>
      <c r="E87" s="92" t="s">
        <v>306</v>
      </c>
      <c r="F87" s="102" t="s">
        <v>39</v>
      </c>
      <c r="G87" s="102">
        <v>2</v>
      </c>
      <c r="H87" s="227" t="s">
        <v>326</v>
      </c>
      <c r="I87" s="228"/>
      <c r="J87" s="228"/>
      <c r="K87" s="228"/>
      <c r="L87" s="228"/>
      <c r="M87" s="228"/>
      <c r="N87" s="228"/>
      <c r="O87" s="229"/>
      <c r="P87" s="65"/>
    </row>
    <row r="88" spans="2:16">
      <c r="B88" s="33">
        <f t="shared" si="0"/>
        <v>148</v>
      </c>
      <c r="C88" s="269"/>
      <c r="D88" s="358"/>
      <c r="E88" s="92" t="s">
        <v>294</v>
      </c>
      <c r="F88" s="102" t="s">
        <v>39</v>
      </c>
      <c r="G88" s="102">
        <v>2</v>
      </c>
      <c r="H88" s="227" t="s">
        <v>327</v>
      </c>
      <c r="I88" s="228"/>
      <c r="J88" s="228"/>
      <c r="K88" s="228"/>
      <c r="L88" s="228"/>
      <c r="M88" s="228"/>
      <c r="N88" s="228"/>
      <c r="O88" s="229"/>
      <c r="P88" s="65"/>
    </row>
    <row r="89" spans="2:16">
      <c r="B89" s="33">
        <f t="shared" si="0"/>
        <v>150</v>
      </c>
      <c r="C89" s="269"/>
      <c r="D89" s="359"/>
      <c r="E89" s="92" t="s">
        <v>295</v>
      </c>
      <c r="F89" s="102" t="s">
        <v>39</v>
      </c>
      <c r="G89" s="102">
        <v>2</v>
      </c>
      <c r="H89" s="227" t="s">
        <v>328</v>
      </c>
      <c r="I89" s="228"/>
      <c r="J89" s="228"/>
      <c r="K89" s="228"/>
      <c r="L89" s="228"/>
      <c r="M89" s="228"/>
      <c r="N89" s="228"/>
      <c r="O89" s="229"/>
      <c r="P89" s="65"/>
    </row>
    <row r="90" spans="2:16" ht="17.5" thickBot="1">
      <c r="B90" s="34">
        <f t="shared" si="0"/>
        <v>152</v>
      </c>
      <c r="C90" s="269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40" t="s">
        <v>329</v>
      </c>
      <c r="I90" s="341"/>
      <c r="J90" s="341"/>
      <c r="K90" s="341"/>
      <c r="L90" s="341"/>
      <c r="M90" s="341"/>
      <c r="N90" s="341"/>
      <c r="O90" s="342"/>
      <c r="P90" s="129"/>
    </row>
    <row r="91" spans="2:16" ht="17.5" thickBot="1">
      <c r="B91" s="36">
        <f t="shared" si="0"/>
        <v>168</v>
      </c>
      <c r="C91" s="80">
        <f>SUM(G16:G91)</f>
        <v>156</v>
      </c>
      <c r="D91" s="220" t="s">
        <v>573</v>
      </c>
      <c r="E91" s="270"/>
      <c r="F91" s="92" t="s">
        <v>574</v>
      </c>
      <c r="G91" s="92">
        <v>16</v>
      </c>
      <c r="H91" s="219" t="s">
        <v>573</v>
      </c>
      <c r="I91" s="220"/>
      <c r="J91" s="220"/>
      <c r="K91" s="220"/>
      <c r="L91" s="220"/>
      <c r="M91" s="220"/>
      <c r="N91" s="220"/>
      <c r="O91" s="221"/>
      <c r="P91" s="81" t="s">
        <v>612</v>
      </c>
    </row>
    <row r="92" spans="2:16">
      <c r="B92" s="47">
        <f t="shared" si="0"/>
        <v>170</v>
      </c>
      <c r="C92" s="346" t="s">
        <v>122</v>
      </c>
      <c r="D92" s="347"/>
      <c r="E92" s="348"/>
      <c r="F92" s="349" t="s">
        <v>39</v>
      </c>
      <c r="G92" s="349">
        <v>2</v>
      </c>
      <c r="H92" s="250" t="s">
        <v>447</v>
      </c>
      <c r="I92" s="251"/>
      <c r="J92" s="251"/>
      <c r="K92" s="251"/>
      <c r="L92" s="251"/>
      <c r="M92" s="251"/>
      <c r="N92" s="251"/>
      <c r="O92" s="252"/>
      <c r="P92" s="268"/>
    </row>
    <row r="93" spans="2:16" ht="17.5" thickBot="1">
      <c r="B93" s="45">
        <f t="shared" ref="B93:B95" si="1">B92+G93</f>
        <v>170</v>
      </c>
      <c r="C93" s="343">
        <v>2</v>
      </c>
      <c r="D93" s="344"/>
      <c r="E93" s="345"/>
      <c r="F93" s="239"/>
      <c r="G93" s="239"/>
      <c r="H93" s="253"/>
      <c r="I93" s="254"/>
      <c r="J93" s="254"/>
      <c r="K93" s="254"/>
      <c r="L93" s="254"/>
      <c r="M93" s="254"/>
      <c r="N93" s="254"/>
      <c r="O93" s="255"/>
      <c r="P93" s="318"/>
    </row>
    <row r="94" spans="2:16">
      <c r="B94" s="47">
        <f t="shared" si="1"/>
        <v>172</v>
      </c>
      <c r="C94" s="346" t="s">
        <v>357</v>
      </c>
      <c r="D94" s="347"/>
      <c r="E94" s="348"/>
      <c r="F94" s="349" t="s">
        <v>39</v>
      </c>
      <c r="G94" s="349">
        <v>2</v>
      </c>
      <c r="H94" s="108">
        <v>1</v>
      </c>
      <c r="I94" s="108">
        <v>0</v>
      </c>
      <c r="J94" s="108">
        <v>0</v>
      </c>
      <c r="K94" s="108">
        <v>0</v>
      </c>
      <c r="L94" s="108">
        <v>0</v>
      </c>
      <c r="M94" s="108">
        <v>0</v>
      </c>
      <c r="N94" s="108">
        <v>0</v>
      </c>
      <c r="O94" s="98">
        <v>1</v>
      </c>
      <c r="P94" s="117"/>
    </row>
    <row r="95" spans="2:16" ht="17.5" thickBot="1">
      <c r="B95" s="45">
        <f t="shared" si="1"/>
        <v>172</v>
      </c>
      <c r="C95" s="343">
        <f>SUM(G94)</f>
        <v>2</v>
      </c>
      <c r="D95" s="344"/>
      <c r="E95" s="345"/>
      <c r="F95" s="239"/>
      <c r="G95" s="239"/>
      <c r="H95" s="95">
        <v>1</v>
      </c>
      <c r="I95" s="95">
        <v>0</v>
      </c>
      <c r="J95" s="95">
        <v>0</v>
      </c>
      <c r="K95" s="95">
        <v>0</v>
      </c>
      <c r="L95" s="95">
        <v>0</v>
      </c>
      <c r="M95" s="95">
        <v>0</v>
      </c>
      <c r="N95" s="95">
        <v>0</v>
      </c>
      <c r="O95" s="58">
        <v>1</v>
      </c>
      <c r="P95" s="125"/>
    </row>
    <row r="96" spans="2:16">
      <c r="E96" s="3"/>
      <c r="G96" s="3"/>
    </row>
    <row r="97" spans="2:16" ht="17.5" thickBot="1">
      <c r="C97" s="3" t="s">
        <v>96</v>
      </c>
      <c r="E97" s="3"/>
      <c r="G97" s="3"/>
    </row>
    <row r="98" spans="2:16">
      <c r="C98" s="322">
        <f>SUM(G6:G95)</f>
        <v>172</v>
      </c>
      <c r="E98" s="3"/>
      <c r="G98" s="3"/>
    </row>
    <row r="99" spans="2:16" ht="16.5" customHeight="1" thickBot="1">
      <c r="C99" s="323"/>
      <c r="D99" s="24" t="s">
        <v>575</v>
      </c>
      <c r="E99" s="3"/>
      <c r="G99" s="3"/>
    </row>
    <row r="100" spans="2:16" ht="16.5" customHeight="1">
      <c r="B100"/>
      <c r="E100" s="3"/>
      <c r="G100" s="3"/>
      <c r="P100"/>
    </row>
    <row r="101" spans="2:16" ht="21">
      <c r="B101"/>
      <c r="C101" s="152">
        <v>10</v>
      </c>
      <c r="D101" s="152" t="s">
        <v>570</v>
      </c>
      <c r="E101" s="3"/>
      <c r="G101" s="3"/>
      <c r="P101"/>
    </row>
    <row r="102" spans="2:16" ht="21">
      <c r="B102"/>
      <c r="C102" s="152">
        <v>20</v>
      </c>
      <c r="D102" s="154" t="s">
        <v>569</v>
      </c>
      <c r="P102"/>
    </row>
    <row r="103" spans="2:16" ht="21">
      <c r="B103"/>
      <c r="C103" s="12">
        <f>C98*C101*C102</f>
        <v>34400</v>
      </c>
      <c r="D103" s="12" t="s">
        <v>173</v>
      </c>
      <c r="P103"/>
    </row>
  </sheetData>
  <mergeCells count="131">
    <mergeCell ref="B4:B5"/>
    <mergeCell ref="P4:P5"/>
    <mergeCell ref="P10:P11"/>
    <mergeCell ref="P92:P93"/>
    <mergeCell ref="R4:V4"/>
    <mergeCell ref="R18:V18"/>
    <mergeCell ref="R38:V38"/>
    <mergeCell ref="H16:O16"/>
    <mergeCell ref="H38:O38"/>
    <mergeCell ref="D17:D19"/>
    <mergeCell ref="E18:E19"/>
    <mergeCell ref="D20:E21"/>
    <mergeCell ref="D22:E22"/>
    <mergeCell ref="D37:E37"/>
    <mergeCell ref="D39:D69"/>
    <mergeCell ref="D16:E16"/>
    <mergeCell ref="C12:E12"/>
    <mergeCell ref="F12:F13"/>
    <mergeCell ref="D33:E33"/>
    <mergeCell ref="H47:O47"/>
    <mergeCell ref="H51:O51"/>
    <mergeCell ref="H39:O39"/>
    <mergeCell ref="H43:O43"/>
    <mergeCell ref="H44:O44"/>
    <mergeCell ref="C98:C99"/>
    <mergeCell ref="C2:O2"/>
    <mergeCell ref="C4:E5"/>
    <mergeCell ref="F4:F5"/>
    <mergeCell ref="G4:G5"/>
    <mergeCell ref="H4:O4"/>
    <mergeCell ref="G10:G11"/>
    <mergeCell ref="H10:O11"/>
    <mergeCell ref="C11:E11"/>
    <mergeCell ref="C92:E92"/>
    <mergeCell ref="D38:E38"/>
    <mergeCell ref="C14:E14"/>
    <mergeCell ref="F14:F15"/>
    <mergeCell ref="G14:G15"/>
    <mergeCell ref="C15:E15"/>
    <mergeCell ref="D71:D89"/>
    <mergeCell ref="C16:C90"/>
    <mergeCell ref="G12:G13"/>
    <mergeCell ref="C13:E13"/>
    <mergeCell ref="C6:E8"/>
    <mergeCell ref="F6:F9"/>
    <mergeCell ref="C9:E9"/>
    <mergeCell ref="C10:E10"/>
    <mergeCell ref="F10:F11"/>
    <mergeCell ref="H22:O22"/>
    <mergeCell ref="D23:E23"/>
    <mergeCell ref="D24:E24"/>
    <mergeCell ref="D36:E36"/>
    <mergeCell ref="D29:E29"/>
    <mergeCell ref="H29:O29"/>
    <mergeCell ref="D30:E30"/>
    <mergeCell ref="H30:O30"/>
    <mergeCell ref="D31:E31"/>
    <mergeCell ref="H31:O31"/>
    <mergeCell ref="D25:E25"/>
    <mergeCell ref="H25:O25"/>
    <mergeCell ref="D26:E26"/>
    <mergeCell ref="H26:O26"/>
    <mergeCell ref="D27:E27"/>
    <mergeCell ref="H36:O36"/>
    <mergeCell ref="H67:O67"/>
    <mergeCell ref="H68:O68"/>
    <mergeCell ref="H69:O69"/>
    <mergeCell ref="H70:O70"/>
    <mergeCell ref="H55:O55"/>
    <mergeCell ref="H59:O59"/>
    <mergeCell ref="H92:O93"/>
    <mergeCell ref="C93:E93"/>
    <mergeCell ref="C94:E94"/>
    <mergeCell ref="F94:F95"/>
    <mergeCell ref="G94:G95"/>
    <mergeCell ref="C95:E95"/>
    <mergeCell ref="F92:F93"/>
    <mergeCell ref="G92:G93"/>
    <mergeCell ref="D91:E91"/>
    <mergeCell ref="H91:O91"/>
    <mergeCell ref="H86:O86"/>
    <mergeCell ref="H87:O87"/>
    <mergeCell ref="H88:O88"/>
    <mergeCell ref="H89:O89"/>
    <mergeCell ref="H90:O90"/>
    <mergeCell ref="H76:O76"/>
    <mergeCell ref="H77:O77"/>
    <mergeCell ref="H78:O78"/>
    <mergeCell ref="H85:O85"/>
    <mergeCell ref="H80:O80"/>
    <mergeCell ref="H81:O81"/>
    <mergeCell ref="H82:O82"/>
    <mergeCell ref="H83:O83"/>
    <mergeCell ref="H84:O84"/>
    <mergeCell ref="H71:O71"/>
    <mergeCell ref="H72:O72"/>
    <mergeCell ref="H73:O73"/>
    <mergeCell ref="H74:O74"/>
    <mergeCell ref="H75:O75"/>
    <mergeCell ref="H79:O79"/>
    <mergeCell ref="D34:E34"/>
    <mergeCell ref="H34:O34"/>
    <mergeCell ref="D35:E35"/>
    <mergeCell ref="H35:O35"/>
    <mergeCell ref="H27:O27"/>
    <mergeCell ref="D28:E28"/>
    <mergeCell ref="H28:O28"/>
    <mergeCell ref="D32:E32"/>
    <mergeCell ref="H32:O32"/>
    <mergeCell ref="H49:O49"/>
    <mergeCell ref="H50:O50"/>
    <mergeCell ref="H57:O57"/>
    <mergeCell ref="H58:O58"/>
    <mergeCell ref="H65:O65"/>
    <mergeCell ref="H66:O66"/>
    <mergeCell ref="P25:P35"/>
    <mergeCell ref="H24:O24"/>
    <mergeCell ref="H23:O23"/>
    <mergeCell ref="H33:O33"/>
    <mergeCell ref="H62:O62"/>
    <mergeCell ref="H63:O63"/>
    <mergeCell ref="H52:O52"/>
    <mergeCell ref="H53:O53"/>
    <mergeCell ref="H54:O54"/>
    <mergeCell ref="H60:O60"/>
    <mergeCell ref="H61:O61"/>
    <mergeCell ref="H45:O45"/>
    <mergeCell ref="H46:O46"/>
    <mergeCell ref="H37:O37"/>
    <mergeCell ref="H41:O41"/>
    <mergeCell ref="H42:O42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P90"/>
  <sheetViews>
    <sheetView zoomScale="85" zoomScaleNormal="85" workbookViewId="0">
      <selection activeCell="C26" sqref="C26:D26"/>
    </sheetView>
  </sheetViews>
  <sheetFormatPr defaultRowHeight="17"/>
  <cols>
    <col min="1" max="1" width="6.5" customWidth="1"/>
    <col min="2" max="2" width="10.83203125" style="23" bestFit="1" customWidth="1"/>
    <col min="3" max="3" width="9.58203125" style="3" customWidth="1"/>
    <col min="4" max="4" width="14.58203125" style="3" bestFit="1" customWidth="1"/>
    <col min="5" max="5" width="3.75" customWidth="1"/>
    <col min="6" max="6" width="11.58203125" style="3" bestFit="1" customWidth="1"/>
    <col min="7" max="7" width="7.08203125" bestFit="1" customWidth="1"/>
    <col min="8" max="15" width="14.58203125" customWidth="1"/>
    <col min="16" max="16" width="51.5" style="3" bestFit="1" customWidth="1"/>
  </cols>
  <sheetData>
    <row r="1" spans="2:16" ht="17.5" thickBot="1"/>
    <row r="2" spans="2:16" ht="30.5" thickBot="1">
      <c r="C2" s="231" t="s">
        <v>456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16" ht="17.5" thickBot="1">
      <c r="E3" s="3"/>
      <c r="G3" s="3"/>
    </row>
    <row r="4" spans="2:16" ht="16.5" customHeight="1">
      <c r="B4" s="316" t="s">
        <v>604</v>
      </c>
      <c r="C4" s="234" t="s">
        <v>33</v>
      </c>
      <c r="D4" s="235"/>
      <c r="E4" s="235"/>
      <c r="F4" s="235" t="s">
        <v>30</v>
      </c>
      <c r="G4" s="374" t="s">
        <v>31</v>
      </c>
      <c r="H4" s="235" t="s">
        <v>32</v>
      </c>
      <c r="I4" s="235"/>
      <c r="J4" s="235"/>
      <c r="K4" s="235"/>
      <c r="L4" s="235"/>
      <c r="M4" s="235"/>
      <c r="N4" s="235"/>
      <c r="O4" s="315"/>
      <c r="P4" s="316" t="s">
        <v>605</v>
      </c>
    </row>
    <row r="5" spans="2:16" ht="17.5" thickBot="1">
      <c r="B5" s="317"/>
      <c r="C5" s="236"/>
      <c r="D5" s="237"/>
      <c r="E5" s="237"/>
      <c r="F5" s="237"/>
      <c r="G5" s="375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317"/>
    </row>
    <row r="6" spans="2:16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</row>
    <row r="7" spans="2:16">
      <c r="B7" s="33">
        <f t="shared" ref="B7:B20" si="0"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</row>
    <row r="8" spans="2:16">
      <c r="B8" s="33">
        <f t="shared" si="0"/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</row>
    <row r="9" spans="2:16" ht="17.5" thickBot="1">
      <c r="B9" s="48">
        <f t="shared" si="0"/>
        <v>4</v>
      </c>
      <c r="C9" s="361"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9"/>
    </row>
    <row r="10" spans="2:16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8"/>
    </row>
    <row r="11" spans="2:16" ht="17.5" thickBot="1">
      <c r="B11" s="36">
        <f t="shared" si="0"/>
        <v>8</v>
      </c>
      <c r="C11" s="355"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</row>
    <row r="12" spans="2:16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6" t="s">
        <v>613</v>
      </c>
    </row>
    <row r="13" spans="2:16" ht="17.5" thickBot="1">
      <c r="B13" s="45">
        <f t="shared" si="0"/>
        <v>10</v>
      </c>
      <c r="C13" s="355">
        <f>SUM(G12:G13)</f>
        <v>2</v>
      </c>
      <c r="D13" s="356"/>
      <c r="E13" s="356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</row>
    <row r="14" spans="2:16">
      <c r="B14" s="47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1" t="s">
        <v>178</v>
      </c>
      <c r="P14" s="124"/>
    </row>
    <row r="15" spans="2:16" ht="17.5" thickBot="1">
      <c r="B15" s="48">
        <f t="shared" si="0"/>
        <v>12</v>
      </c>
      <c r="C15" s="261"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</row>
    <row r="16" spans="2:16" ht="17.5" thickBot="1">
      <c r="B16" s="43">
        <f t="shared" si="0"/>
        <v>16</v>
      </c>
      <c r="C16" s="377" t="s">
        <v>68</v>
      </c>
      <c r="D16" s="378"/>
      <c r="E16" s="379"/>
      <c r="F16" s="99" t="s">
        <v>37</v>
      </c>
      <c r="G16" s="99">
        <v>4</v>
      </c>
      <c r="H16" s="250" t="s">
        <v>68</v>
      </c>
      <c r="I16" s="251"/>
      <c r="J16" s="251"/>
      <c r="K16" s="251"/>
      <c r="L16" s="251"/>
      <c r="M16" s="251"/>
      <c r="N16" s="251"/>
      <c r="O16" s="252"/>
      <c r="P16" s="89" t="s">
        <v>609</v>
      </c>
    </row>
    <row r="17" spans="1:16">
      <c r="B17" s="44">
        <f t="shared" si="0"/>
        <v>18</v>
      </c>
      <c r="C17" s="346" t="s">
        <v>122</v>
      </c>
      <c r="D17" s="347"/>
      <c r="E17" s="348"/>
      <c r="F17" s="349" t="s">
        <v>39</v>
      </c>
      <c r="G17" s="349">
        <v>2</v>
      </c>
      <c r="H17" s="250" t="s">
        <v>447</v>
      </c>
      <c r="I17" s="251"/>
      <c r="J17" s="251"/>
      <c r="K17" s="251"/>
      <c r="L17" s="251"/>
      <c r="M17" s="251"/>
      <c r="N17" s="251"/>
      <c r="O17" s="252"/>
      <c r="P17" s="268"/>
    </row>
    <row r="18" spans="1:16" ht="17.5" thickBot="1">
      <c r="B18" s="33">
        <f t="shared" si="0"/>
        <v>18</v>
      </c>
      <c r="C18" s="343">
        <v>2</v>
      </c>
      <c r="D18" s="344"/>
      <c r="E18" s="345"/>
      <c r="F18" s="239"/>
      <c r="G18" s="239"/>
      <c r="H18" s="253"/>
      <c r="I18" s="254"/>
      <c r="J18" s="254"/>
      <c r="K18" s="254"/>
      <c r="L18" s="254"/>
      <c r="M18" s="254"/>
      <c r="N18" s="254"/>
      <c r="O18" s="255"/>
      <c r="P18" s="318"/>
    </row>
    <row r="19" spans="1:16">
      <c r="B19" s="33">
        <f t="shared" si="0"/>
        <v>20</v>
      </c>
      <c r="C19" s="346" t="s">
        <v>357</v>
      </c>
      <c r="D19" s="347"/>
      <c r="E19" s="348"/>
      <c r="F19" s="349" t="s">
        <v>39</v>
      </c>
      <c r="G19" s="349">
        <v>2</v>
      </c>
      <c r="H19" s="108">
        <v>1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98">
        <v>1</v>
      </c>
      <c r="P19" s="117"/>
    </row>
    <row r="20" spans="1:16" ht="17.5" thickBot="1">
      <c r="B20" s="45">
        <f t="shared" si="0"/>
        <v>20</v>
      </c>
      <c r="C20" s="343">
        <f>SUM(G19)</f>
        <v>2</v>
      </c>
      <c r="D20" s="344"/>
      <c r="E20" s="345"/>
      <c r="F20" s="239"/>
      <c r="G20" s="239"/>
      <c r="H20" s="95">
        <v>1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58">
        <v>1</v>
      </c>
      <c r="P20" s="125"/>
    </row>
    <row r="21" spans="1:16">
      <c r="A21" s="3"/>
      <c r="B21" s="3"/>
      <c r="E21" s="3"/>
      <c r="G21" s="3"/>
    </row>
    <row r="22" spans="1:16" ht="17.5" thickBot="1">
      <c r="A22" s="3"/>
      <c r="B22" s="3"/>
      <c r="C22" s="3" t="s">
        <v>96</v>
      </c>
      <c r="E22" s="3"/>
      <c r="G22" s="3"/>
    </row>
    <row r="23" spans="1:16" ht="16.5" customHeight="1">
      <c r="A23" s="3"/>
      <c r="B23" s="3"/>
      <c r="C23" s="322">
        <f>SUM(G6:G20)</f>
        <v>20</v>
      </c>
      <c r="E23" s="3"/>
      <c r="G23" s="3"/>
    </row>
    <row r="24" spans="1:16" ht="21.5" thickBot="1">
      <c r="A24" s="3"/>
      <c r="B24" s="3"/>
      <c r="C24" s="323"/>
      <c r="D24" s="24" t="s">
        <v>575</v>
      </c>
      <c r="E24" s="3"/>
      <c r="G24" s="3"/>
    </row>
    <row r="25" spans="1:16">
      <c r="A25" s="3"/>
      <c r="B25" s="3"/>
      <c r="E25" s="3"/>
      <c r="G25" s="3"/>
    </row>
    <row r="26" spans="1:16" ht="21">
      <c r="A26" s="3"/>
      <c r="B26" s="3"/>
      <c r="C26" s="24">
        <v>10</v>
      </c>
      <c r="D26" s="24" t="s">
        <v>570</v>
      </c>
      <c r="E26" s="3"/>
      <c r="G26" s="3"/>
    </row>
    <row r="27" spans="1:16" ht="21">
      <c r="A27" s="3"/>
      <c r="B27" s="3"/>
      <c r="C27" s="24">
        <v>20</v>
      </c>
      <c r="D27" s="25" t="s">
        <v>569</v>
      </c>
    </row>
    <row r="28" spans="1:16" ht="21">
      <c r="A28" s="3"/>
      <c r="B28" s="3"/>
      <c r="C28" s="12">
        <f>C23*C26*C27</f>
        <v>4000</v>
      </c>
      <c r="D28" s="12" t="s">
        <v>173</v>
      </c>
    </row>
    <row r="29" spans="1:16">
      <c r="A29" s="3"/>
      <c r="B29" s="3"/>
    </row>
    <row r="30" spans="1:16">
      <c r="A30" s="3"/>
      <c r="B30" s="3"/>
    </row>
    <row r="31" spans="1:16">
      <c r="A31" s="3"/>
      <c r="B31" s="3"/>
    </row>
    <row r="32" spans="1:16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 ht="16.5" customHeight="1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</sheetData>
  <mergeCells count="38">
    <mergeCell ref="P17:P18"/>
    <mergeCell ref="P12:P13"/>
    <mergeCell ref="B4:B5"/>
    <mergeCell ref="P4:P5"/>
    <mergeCell ref="C10:E10"/>
    <mergeCell ref="F10:F11"/>
    <mergeCell ref="G10:G11"/>
    <mergeCell ref="H10:O11"/>
    <mergeCell ref="P10:P11"/>
    <mergeCell ref="C11:E11"/>
    <mergeCell ref="H16:O16"/>
    <mergeCell ref="C16:E16"/>
    <mergeCell ref="G12:G13"/>
    <mergeCell ref="C14:E14"/>
    <mergeCell ref="F14:F15"/>
    <mergeCell ref="G14:G15"/>
    <mergeCell ref="C15:E15"/>
    <mergeCell ref="C2:O2"/>
    <mergeCell ref="C4:E5"/>
    <mergeCell ref="F4:F5"/>
    <mergeCell ref="G4:G5"/>
    <mergeCell ref="H4:O4"/>
    <mergeCell ref="C6:E8"/>
    <mergeCell ref="F6:F9"/>
    <mergeCell ref="C9:E9"/>
    <mergeCell ref="C12:E12"/>
    <mergeCell ref="F12:F13"/>
    <mergeCell ref="C13:E13"/>
    <mergeCell ref="C17:E17"/>
    <mergeCell ref="F17:F18"/>
    <mergeCell ref="G17:G18"/>
    <mergeCell ref="H17:O18"/>
    <mergeCell ref="C18:E18"/>
    <mergeCell ref="C19:E19"/>
    <mergeCell ref="F19:F20"/>
    <mergeCell ref="G19:G20"/>
    <mergeCell ref="C20:E20"/>
    <mergeCell ref="C23:C24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V168"/>
  <sheetViews>
    <sheetView topLeftCell="A15" zoomScale="40" zoomScaleNormal="40" workbookViewId="0">
      <selection activeCell="I15" sqref="I15"/>
    </sheetView>
  </sheetViews>
  <sheetFormatPr defaultRowHeight="17"/>
  <cols>
    <col min="1" max="1" width="3.75" customWidth="1"/>
    <col min="2" max="2" width="11.25" bestFit="1" customWidth="1"/>
    <col min="3" max="3" width="11.58203125" style="3" bestFit="1" customWidth="1"/>
    <col min="4" max="4" width="15.5" style="3" bestFit="1" customWidth="1"/>
    <col min="5" max="5" width="29.5" bestFit="1" customWidth="1"/>
    <col min="6" max="6" width="11.75" style="3" bestFit="1" customWidth="1"/>
    <col min="7" max="7" width="7.25" customWidth="1"/>
    <col min="8" max="15" width="18.58203125" customWidth="1"/>
    <col min="16" max="16" width="51.5" style="3" bestFit="1" customWidth="1"/>
    <col min="17" max="17" width="3.58203125" customWidth="1"/>
    <col min="18" max="18" width="22.83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457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234" t="s">
        <v>33</v>
      </c>
      <c r="D4" s="235"/>
      <c r="E4" s="235"/>
      <c r="F4" s="235" t="s">
        <v>30</v>
      </c>
      <c r="G4" s="374" t="s">
        <v>31</v>
      </c>
      <c r="H4" s="235" t="s">
        <v>32</v>
      </c>
      <c r="I4" s="235"/>
      <c r="J4" s="235"/>
      <c r="K4" s="235"/>
      <c r="L4" s="235"/>
      <c r="M4" s="235"/>
      <c r="N4" s="235"/>
      <c r="O4" s="315"/>
      <c r="P4" s="405" t="s">
        <v>605</v>
      </c>
      <c r="R4" s="321" t="s">
        <v>529</v>
      </c>
      <c r="S4" s="321"/>
      <c r="T4" s="321"/>
      <c r="U4" s="321"/>
      <c r="V4" s="321"/>
    </row>
    <row r="5" spans="2:22" ht="17.5" thickBot="1">
      <c r="B5" s="317"/>
      <c r="C5" s="236"/>
      <c r="D5" s="237"/>
      <c r="E5" s="237"/>
      <c r="F5" s="237"/>
      <c r="G5" s="375"/>
      <c r="H5" s="94">
        <v>7</v>
      </c>
      <c r="I5" s="94">
        <v>6</v>
      </c>
      <c r="J5" s="94">
        <v>5</v>
      </c>
      <c r="K5" s="94">
        <v>4</v>
      </c>
      <c r="L5" s="94">
        <v>3</v>
      </c>
      <c r="M5" s="94">
        <v>2</v>
      </c>
      <c r="N5" s="94">
        <v>1</v>
      </c>
      <c r="O5" s="4">
        <v>0</v>
      </c>
      <c r="P5" s="406"/>
      <c r="R5" s="9" t="s">
        <v>530</v>
      </c>
      <c r="S5" s="9" t="s">
        <v>52</v>
      </c>
      <c r="T5" s="9" t="s">
        <v>53</v>
      </c>
      <c r="U5" s="6" t="s">
        <v>62</v>
      </c>
      <c r="V5" s="9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2" t="s">
        <v>182</v>
      </c>
      <c r="S6" s="2">
        <v>1</v>
      </c>
      <c r="T6" s="1" t="s">
        <v>532</v>
      </c>
      <c r="U6" s="2">
        <v>0</v>
      </c>
      <c r="V6" s="1"/>
    </row>
    <row r="7" spans="2:22">
      <c r="B7" s="33">
        <f t="shared" ref="B7:B82" si="0"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2" t="s">
        <v>181</v>
      </c>
      <c r="S7" s="2">
        <v>1</v>
      </c>
      <c r="T7" s="1" t="s">
        <v>531</v>
      </c>
      <c r="U7" s="2">
        <v>0</v>
      </c>
      <c r="V7" s="1"/>
    </row>
    <row r="8" spans="2:22">
      <c r="B8" s="33">
        <f t="shared" si="0"/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2" t="s">
        <v>180</v>
      </c>
      <c r="S8" s="2">
        <v>1</v>
      </c>
      <c r="T8" s="1" t="s">
        <v>533</v>
      </c>
      <c r="U8" s="2">
        <v>0</v>
      </c>
      <c r="V8" s="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179</v>
      </c>
      <c r="S9" s="11">
        <v>1</v>
      </c>
      <c r="T9" s="14" t="s">
        <v>534</v>
      </c>
      <c r="U9" s="11">
        <v>0</v>
      </c>
      <c r="V9" s="14"/>
    </row>
    <row r="10" spans="2:22">
      <c r="B10" s="40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9"/>
      <c r="R10" s="2" t="s">
        <v>659</v>
      </c>
      <c r="S10" s="2">
        <v>1</v>
      </c>
      <c r="T10" s="1" t="s">
        <v>660</v>
      </c>
      <c r="U10" s="2">
        <v>0</v>
      </c>
      <c r="V10" s="1"/>
    </row>
    <row r="11" spans="2:22" ht="17.5" thickBot="1">
      <c r="B11" s="36">
        <f t="shared" si="0"/>
        <v>8</v>
      </c>
      <c r="C11" s="355">
        <f>SUM(G10)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2" t="s">
        <v>658</v>
      </c>
      <c r="S11" s="2">
        <v>1</v>
      </c>
      <c r="T11" s="1" t="s">
        <v>661</v>
      </c>
      <c r="U11" s="2">
        <v>0</v>
      </c>
      <c r="V11" s="1"/>
    </row>
    <row r="12" spans="2:22">
      <c r="B12" s="47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07"/>
      <c r="R12" s="11" t="s">
        <v>657</v>
      </c>
      <c r="S12" s="11">
        <v>1</v>
      </c>
      <c r="T12" s="1" t="s">
        <v>662</v>
      </c>
      <c r="U12" s="11">
        <v>0</v>
      </c>
      <c r="V12" s="14"/>
    </row>
    <row r="13" spans="2:22" ht="17.5" thickBot="1">
      <c r="B13" s="45">
        <f t="shared" si="0"/>
        <v>10</v>
      </c>
      <c r="C13" s="355">
        <f>SUM(G12)</f>
        <v>2</v>
      </c>
      <c r="D13" s="356"/>
      <c r="E13" s="356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  <c r="R13" s="2" t="s">
        <v>656</v>
      </c>
      <c r="S13" s="2">
        <v>1</v>
      </c>
      <c r="T13" s="1" t="s">
        <v>663</v>
      </c>
      <c r="U13" s="2">
        <v>0</v>
      </c>
      <c r="V13" s="1"/>
    </row>
    <row r="14" spans="2:22">
      <c r="B14" s="47">
        <f t="shared" si="0"/>
        <v>12</v>
      </c>
      <c r="C14" s="267" t="s">
        <v>34</v>
      </c>
      <c r="D14" s="259"/>
      <c r="E14" s="260"/>
      <c r="F14" s="245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546</v>
      </c>
      <c r="S14" s="2">
        <v>1</v>
      </c>
      <c r="T14" s="1" t="s">
        <v>535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47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547</v>
      </c>
      <c r="S15" s="2">
        <v>1</v>
      </c>
      <c r="T15" s="1" t="s">
        <v>536</v>
      </c>
      <c r="U15" s="2">
        <v>0</v>
      </c>
      <c r="V15" s="1"/>
    </row>
    <row r="16" spans="2:22">
      <c r="B16" s="40">
        <f t="shared" si="0"/>
        <v>16</v>
      </c>
      <c r="C16" s="268" t="s">
        <v>442</v>
      </c>
      <c r="D16" s="251" t="s">
        <v>582</v>
      </c>
      <c r="E16" s="395"/>
      <c r="F16" s="99" t="s">
        <v>37</v>
      </c>
      <c r="G16" s="99">
        <v>4</v>
      </c>
      <c r="H16" s="363" t="s">
        <v>68</v>
      </c>
      <c r="I16" s="384"/>
      <c r="J16" s="384"/>
      <c r="K16" s="384"/>
      <c r="L16" s="384"/>
      <c r="M16" s="384"/>
      <c r="N16" s="384"/>
      <c r="O16" s="385"/>
      <c r="P16" s="117" t="s">
        <v>609</v>
      </c>
      <c r="R16" s="2" t="s">
        <v>691</v>
      </c>
      <c r="S16" s="2">
        <v>1</v>
      </c>
      <c r="T16" s="1" t="s">
        <v>537</v>
      </c>
      <c r="U16" s="2">
        <v>0</v>
      </c>
      <c r="V16" s="1"/>
    </row>
    <row r="17" spans="2:22">
      <c r="B17" s="33">
        <f t="shared" si="0"/>
        <v>18</v>
      </c>
      <c r="C17" s="269"/>
      <c r="D17" s="396" t="s">
        <v>145</v>
      </c>
      <c r="E17" s="102" t="s">
        <v>397</v>
      </c>
      <c r="F17" s="102" t="s">
        <v>37</v>
      </c>
      <c r="G17" s="102">
        <v>2</v>
      </c>
      <c r="H17" s="102" t="s">
        <v>180</v>
      </c>
      <c r="I17" s="102" t="s">
        <v>781</v>
      </c>
      <c r="J17" s="102" t="s">
        <v>779</v>
      </c>
      <c r="K17" s="102" t="s">
        <v>780</v>
      </c>
      <c r="L17" s="52" t="s">
        <v>123</v>
      </c>
      <c r="M17" s="52" t="s">
        <v>117</v>
      </c>
      <c r="N17" s="52" t="s">
        <v>118</v>
      </c>
      <c r="O17" s="55" t="s">
        <v>178</v>
      </c>
      <c r="P17" s="65"/>
      <c r="R17" s="2" t="s">
        <v>184</v>
      </c>
      <c r="S17" s="2">
        <v>1</v>
      </c>
      <c r="T17" s="1" t="s">
        <v>538</v>
      </c>
      <c r="U17" s="2">
        <v>0</v>
      </c>
      <c r="V17" s="1"/>
    </row>
    <row r="18" spans="2:22">
      <c r="B18" s="33">
        <f t="shared" si="0"/>
        <v>19</v>
      </c>
      <c r="C18" s="269"/>
      <c r="D18" s="382"/>
      <c r="E18" s="226" t="s">
        <v>396</v>
      </c>
      <c r="F18" s="102" t="s">
        <v>37</v>
      </c>
      <c r="G18" s="102">
        <v>1</v>
      </c>
      <c r="H18" s="120" t="s">
        <v>547</v>
      </c>
      <c r="I18" s="120" t="s">
        <v>546</v>
      </c>
      <c r="J18" s="120" t="s">
        <v>732</v>
      </c>
      <c r="K18" s="54" t="s">
        <v>125</v>
      </c>
      <c r="L18" s="54" t="s">
        <v>123</v>
      </c>
      <c r="M18" s="102" t="s">
        <v>648</v>
      </c>
      <c r="N18" s="102" t="s">
        <v>649</v>
      </c>
      <c r="O18" s="112" t="s">
        <v>733</v>
      </c>
      <c r="P18" s="65"/>
      <c r="R18" s="2" t="s">
        <v>539</v>
      </c>
      <c r="S18" s="2">
        <v>1</v>
      </c>
      <c r="T18" s="1" t="s">
        <v>540</v>
      </c>
      <c r="U18" s="2">
        <v>0</v>
      </c>
      <c r="V18" s="1"/>
    </row>
    <row r="19" spans="2:22">
      <c r="B19" s="33">
        <f t="shared" si="0"/>
        <v>20</v>
      </c>
      <c r="C19" s="269"/>
      <c r="D19" s="70">
        <f>SUM(G17:G19)</f>
        <v>4</v>
      </c>
      <c r="E19" s="226"/>
      <c r="F19" s="102" t="s">
        <v>37</v>
      </c>
      <c r="G19" s="102">
        <v>1</v>
      </c>
      <c r="H19" s="102" t="s">
        <v>737</v>
      </c>
      <c r="I19" s="92" t="s">
        <v>738</v>
      </c>
      <c r="J19" s="52" t="s">
        <v>124</v>
      </c>
      <c r="K19" s="52" t="s">
        <v>125</v>
      </c>
      <c r="L19" s="52" t="s">
        <v>123</v>
      </c>
      <c r="M19" s="102" t="s">
        <v>736</v>
      </c>
      <c r="N19" s="102" t="s">
        <v>735</v>
      </c>
      <c r="O19" s="102" t="s">
        <v>734</v>
      </c>
      <c r="P19" s="65"/>
      <c r="R19" s="2" t="s">
        <v>541</v>
      </c>
      <c r="S19" s="2">
        <v>1</v>
      </c>
      <c r="T19" s="1" t="s">
        <v>542</v>
      </c>
      <c r="U19" s="2">
        <v>0</v>
      </c>
      <c r="V19" s="1"/>
    </row>
    <row r="20" spans="2:22">
      <c r="B20" s="33">
        <f t="shared" si="0"/>
        <v>21</v>
      </c>
      <c r="C20" s="269"/>
      <c r="D20" s="400" t="s">
        <v>398</v>
      </c>
      <c r="E20" s="358"/>
      <c r="F20" s="121" t="s">
        <v>37</v>
      </c>
      <c r="G20" s="121">
        <v>1</v>
      </c>
      <c r="H20" s="71" t="s">
        <v>207</v>
      </c>
      <c r="I20" s="104" t="s">
        <v>782</v>
      </c>
      <c r="J20" s="121" t="s">
        <v>204</v>
      </c>
      <c r="K20" s="121" t="s">
        <v>205</v>
      </c>
      <c r="L20" s="121" t="s">
        <v>206</v>
      </c>
      <c r="M20" s="121" t="s">
        <v>203</v>
      </c>
      <c r="N20" s="121" t="s">
        <v>202</v>
      </c>
      <c r="O20" s="72" t="s">
        <v>201</v>
      </c>
      <c r="P20" s="65"/>
      <c r="R20" s="2" t="s">
        <v>647</v>
      </c>
      <c r="S20" s="2">
        <v>1</v>
      </c>
      <c r="T20" s="1" t="s">
        <v>545</v>
      </c>
      <c r="U20" s="2">
        <v>0</v>
      </c>
      <c r="V20" s="1"/>
    </row>
    <row r="21" spans="2:22">
      <c r="B21" s="33">
        <f t="shared" si="0"/>
        <v>22</v>
      </c>
      <c r="C21" s="269"/>
      <c r="D21" s="338"/>
      <c r="E21" s="359"/>
      <c r="F21" s="109" t="s">
        <v>37</v>
      </c>
      <c r="G21" s="123">
        <v>1</v>
      </c>
      <c r="H21" s="52" t="s">
        <v>115</v>
      </c>
      <c r="I21" s="52" t="s">
        <v>116</v>
      </c>
      <c r="J21" s="102" t="s">
        <v>209</v>
      </c>
      <c r="K21" s="102" t="s">
        <v>185</v>
      </c>
      <c r="L21" s="52" t="s">
        <v>123</v>
      </c>
      <c r="M21" s="52" t="s">
        <v>117</v>
      </c>
      <c r="N21" s="52" t="s">
        <v>118</v>
      </c>
      <c r="O21" s="55" t="s">
        <v>178</v>
      </c>
      <c r="P21" s="65" t="s">
        <v>611</v>
      </c>
      <c r="R21" s="2" t="s">
        <v>646</v>
      </c>
      <c r="S21" s="2">
        <v>1</v>
      </c>
      <c r="T21" s="1" t="s">
        <v>544</v>
      </c>
      <c r="U21" s="2">
        <v>0</v>
      </c>
      <c r="V21" s="1"/>
    </row>
    <row r="22" spans="2:22" ht="17.5" thickBot="1">
      <c r="B22" s="34">
        <f t="shared" si="0"/>
        <v>24</v>
      </c>
      <c r="C22" s="269"/>
      <c r="D22" s="398">
        <f>SUM(G20:G22)</f>
        <v>4</v>
      </c>
      <c r="E22" s="399"/>
      <c r="F22" s="118" t="s">
        <v>37</v>
      </c>
      <c r="G22" s="69">
        <v>2</v>
      </c>
      <c r="H22" s="340" t="s">
        <v>68</v>
      </c>
      <c r="I22" s="341"/>
      <c r="J22" s="341"/>
      <c r="K22" s="341"/>
      <c r="L22" s="341"/>
      <c r="M22" s="341"/>
      <c r="N22" s="341"/>
      <c r="O22" s="342"/>
      <c r="P22" s="125"/>
      <c r="R22" s="2" t="s">
        <v>645</v>
      </c>
      <c r="S22" s="2">
        <v>1</v>
      </c>
      <c r="T22" s="1" t="s">
        <v>543</v>
      </c>
      <c r="U22" s="2">
        <v>0</v>
      </c>
      <c r="V22" s="1"/>
    </row>
    <row r="23" spans="2:22">
      <c r="B23" s="34">
        <f t="shared" si="0"/>
        <v>40</v>
      </c>
      <c r="C23" s="269"/>
      <c r="D23" s="390" t="s">
        <v>68</v>
      </c>
      <c r="E23" s="397"/>
      <c r="F23" s="137" t="s">
        <v>37</v>
      </c>
      <c r="G23" s="137">
        <v>16</v>
      </c>
      <c r="H23" s="389" t="s">
        <v>404</v>
      </c>
      <c r="I23" s="390"/>
      <c r="J23" s="390"/>
      <c r="K23" s="390"/>
      <c r="L23" s="390"/>
      <c r="M23" s="390"/>
      <c r="N23" s="390"/>
      <c r="O23" s="391"/>
      <c r="P23" s="117"/>
      <c r="R23" s="3"/>
      <c r="S23" s="3"/>
      <c r="U23" s="3"/>
    </row>
    <row r="24" spans="2:22">
      <c r="B24" s="33">
        <f t="shared" si="0"/>
        <v>41</v>
      </c>
      <c r="C24" s="269"/>
      <c r="D24" s="228" t="s">
        <v>583</v>
      </c>
      <c r="E24" s="225"/>
      <c r="F24" s="102" t="s">
        <v>37</v>
      </c>
      <c r="G24" s="102">
        <v>1</v>
      </c>
      <c r="H24" s="227" t="s">
        <v>147</v>
      </c>
      <c r="I24" s="228"/>
      <c r="J24" s="228"/>
      <c r="K24" s="228"/>
      <c r="L24" s="228"/>
      <c r="M24" s="228"/>
      <c r="N24" s="228"/>
      <c r="O24" s="229"/>
      <c r="P24" s="65"/>
      <c r="R24" s="321" t="s">
        <v>548</v>
      </c>
      <c r="S24" s="321"/>
      <c r="T24" s="321"/>
      <c r="U24" s="321"/>
      <c r="V24" s="321"/>
    </row>
    <row r="25" spans="2:22">
      <c r="B25" s="33">
        <f t="shared" si="0"/>
        <v>42</v>
      </c>
      <c r="C25" s="269"/>
      <c r="D25" s="228" t="s">
        <v>585</v>
      </c>
      <c r="E25" s="225"/>
      <c r="F25" s="102" t="s">
        <v>37</v>
      </c>
      <c r="G25" s="102">
        <v>1</v>
      </c>
      <c r="H25" s="227" t="s">
        <v>584</v>
      </c>
      <c r="I25" s="228"/>
      <c r="J25" s="228"/>
      <c r="K25" s="228"/>
      <c r="L25" s="228"/>
      <c r="M25" s="228"/>
      <c r="N25" s="228"/>
      <c r="O25" s="229"/>
      <c r="P25" s="65"/>
      <c r="R25" s="9" t="s">
        <v>398</v>
      </c>
      <c r="S25" s="9" t="s">
        <v>52</v>
      </c>
      <c r="T25" s="9" t="s">
        <v>53</v>
      </c>
      <c r="U25" s="9" t="s">
        <v>62</v>
      </c>
      <c r="V25" s="9" t="s">
        <v>562</v>
      </c>
    </row>
    <row r="26" spans="2:22">
      <c r="B26" s="33">
        <f t="shared" si="0"/>
        <v>43</v>
      </c>
      <c r="C26" s="269"/>
      <c r="D26" s="228" t="s">
        <v>587</v>
      </c>
      <c r="E26" s="225"/>
      <c r="F26" s="102" t="s">
        <v>37</v>
      </c>
      <c r="G26" s="102">
        <v>1</v>
      </c>
      <c r="H26" s="227" t="s">
        <v>586</v>
      </c>
      <c r="I26" s="228"/>
      <c r="J26" s="228"/>
      <c r="K26" s="228"/>
      <c r="L26" s="228"/>
      <c r="M26" s="228"/>
      <c r="N26" s="228"/>
      <c r="O26" s="229"/>
      <c r="P26" s="65"/>
      <c r="R26" s="2" t="s">
        <v>549</v>
      </c>
      <c r="S26" s="2">
        <v>1</v>
      </c>
      <c r="T26" s="1" t="s">
        <v>551</v>
      </c>
      <c r="U26" s="2">
        <v>0</v>
      </c>
      <c r="V26" s="1"/>
    </row>
    <row r="27" spans="2:22">
      <c r="B27" s="33">
        <f t="shared" si="0"/>
        <v>44</v>
      </c>
      <c r="C27" s="269"/>
      <c r="D27" s="228" t="s">
        <v>589</v>
      </c>
      <c r="E27" s="225"/>
      <c r="F27" s="102" t="s">
        <v>37</v>
      </c>
      <c r="G27" s="102">
        <v>1</v>
      </c>
      <c r="H27" s="227" t="s">
        <v>588</v>
      </c>
      <c r="I27" s="228"/>
      <c r="J27" s="228"/>
      <c r="K27" s="228"/>
      <c r="L27" s="228"/>
      <c r="M27" s="228"/>
      <c r="N27" s="228"/>
      <c r="O27" s="229"/>
      <c r="P27" s="65"/>
      <c r="R27" s="2" t="s">
        <v>202</v>
      </c>
      <c r="S27" s="2">
        <v>1</v>
      </c>
      <c r="T27" s="1" t="s">
        <v>552</v>
      </c>
      <c r="U27" s="2">
        <v>0</v>
      </c>
      <c r="V27" s="1"/>
    </row>
    <row r="28" spans="2:22">
      <c r="B28" s="33">
        <f t="shared" si="0"/>
        <v>45</v>
      </c>
      <c r="C28" s="269"/>
      <c r="D28" s="228" t="s">
        <v>591</v>
      </c>
      <c r="E28" s="225"/>
      <c r="F28" s="102" t="s">
        <v>37</v>
      </c>
      <c r="G28" s="102">
        <v>1</v>
      </c>
      <c r="H28" s="227" t="s">
        <v>590</v>
      </c>
      <c r="I28" s="228"/>
      <c r="J28" s="228"/>
      <c r="K28" s="228"/>
      <c r="L28" s="228"/>
      <c r="M28" s="228"/>
      <c r="N28" s="228"/>
      <c r="O28" s="229"/>
      <c r="P28" s="65"/>
      <c r="R28" s="2" t="s">
        <v>203</v>
      </c>
      <c r="S28" s="2">
        <v>1</v>
      </c>
      <c r="T28" s="1" t="s">
        <v>553</v>
      </c>
      <c r="U28" s="2">
        <v>0</v>
      </c>
      <c r="V28" s="1"/>
    </row>
    <row r="29" spans="2:22">
      <c r="B29" s="33">
        <f t="shared" si="0"/>
        <v>46</v>
      </c>
      <c r="C29" s="269"/>
      <c r="D29" s="228" t="s">
        <v>593</v>
      </c>
      <c r="E29" s="225"/>
      <c r="F29" s="102" t="s">
        <v>37</v>
      </c>
      <c r="G29" s="102">
        <v>1</v>
      </c>
      <c r="H29" s="227" t="s">
        <v>592</v>
      </c>
      <c r="I29" s="228"/>
      <c r="J29" s="228"/>
      <c r="K29" s="228"/>
      <c r="L29" s="228"/>
      <c r="M29" s="228"/>
      <c r="N29" s="228"/>
      <c r="O29" s="229"/>
      <c r="P29" s="65"/>
      <c r="R29" s="2" t="s">
        <v>206</v>
      </c>
      <c r="S29" s="2">
        <v>1</v>
      </c>
      <c r="T29" s="1" t="s">
        <v>556</v>
      </c>
      <c r="U29" s="2">
        <v>0</v>
      </c>
      <c r="V29" s="1"/>
    </row>
    <row r="30" spans="2:22">
      <c r="B30" s="33">
        <f t="shared" si="0"/>
        <v>47</v>
      </c>
      <c r="C30" s="269"/>
      <c r="D30" s="228" t="s">
        <v>595</v>
      </c>
      <c r="E30" s="225"/>
      <c r="F30" s="102" t="s">
        <v>37</v>
      </c>
      <c r="G30" s="102">
        <v>1</v>
      </c>
      <c r="H30" s="227" t="s">
        <v>594</v>
      </c>
      <c r="I30" s="228"/>
      <c r="J30" s="228"/>
      <c r="K30" s="228"/>
      <c r="L30" s="228"/>
      <c r="M30" s="228"/>
      <c r="N30" s="228"/>
      <c r="O30" s="229"/>
      <c r="P30" s="65"/>
      <c r="R30" s="2" t="s">
        <v>205</v>
      </c>
      <c r="S30" s="2">
        <v>1</v>
      </c>
      <c r="T30" s="1" t="s">
        <v>555</v>
      </c>
      <c r="U30" s="2">
        <v>0</v>
      </c>
      <c r="V30" s="1"/>
    </row>
    <row r="31" spans="2:22">
      <c r="B31" s="34">
        <f t="shared" si="0"/>
        <v>48</v>
      </c>
      <c r="C31" s="269"/>
      <c r="D31" s="228" t="s">
        <v>597</v>
      </c>
      <c r="E31" s="225"/>
      <c r="F31" s="102" t="s">
        <v>37</v>
      </c>
      <c r="G31" s="102">
        <v>1</v>
      </c>
      <c r="H31" s="227" t="s">
        <v>596</v>
      </c>
      <c r="I31" s="228"/>
      <c r="J31" s="228"/>
      <c r="K31" s="228"/>
      <c r="L31" s="228"/>
      <c r="M31" s="228"/>
      <c r="N31" s="228"/>
      <c r="O31" s="229"/>
      <c r="P31" s="65"/>
      <c r="R31" s="2" t="s">
        <v>204</v>
      </c>
      <c r="S31" s="2">
        <v>1</v>
      </c>
      <c r="T31" s="1" t="s">
        <v>554</v>
      </c>
      <c r="U31" s="2">
        <v>0</v>
      </c>
      <c r="V31" s="1"/>
    </row>
    <row r="32" spans="2:22">
      <c r="B32" s="33">
        <f t="shared" si="0"/>
        <v>49</v>
      </c>
      <c r="C32" s="269"/>
      <c r="D32" s="228" t="s">
        <v>598</v>
      </c>
      <c r="E32" s="225"/>
      <c r="F32" s="102" t="s">
        <v>37</v>
      </c>
      <c r="G32" s="102">
        <v>1</v>
      </c>
      <c r="H32" s="227" t="s">
        <v>164</v>
      </c>
      <c r="I32" s="228"/>
      <c r="J32" s="228"/>
      <c r="K32" s="228"/>
      <c r="L32" s="228"/>
      <c r="M32" s="228"/>
      <c r="N32" s="228"/>
      <c r="O32" s="229"/>
      <c r="P32" s="65"/>
      <c r="R32" s="2" t="s">
        <v>782</v>
      </c>
      <c r="S32" s="2">
        <v>1</v>
      </c>
      <c r="T32" s="1" t="s">
        <v>559</v>
      </c>
      <c r="U32" s="2">
        <v>0</v>
      </c>
      <c r="V32" s="1"/>
    </row>
    <row r="33" spans="2:22">
      <c r="B33" s="33">
        <f t="shared" si="0"/>
        <v>50</v>
      </c>
      <c r="C33" s="269"/>
      <c r="D33" s="228" t="s">
        <v>599</v>
      </c>
      <c r="E33" s="225"/>
      <c r="F33" s="102" t="s">
        <v>37</v>
      </c>
      <c r="G33" s="102">
        <v>1</v>
      </c>
      <c r="H33" s="227" t="s">
        <v>165</v>
      </c>
      <c r="I33" s="228"/>
      <c r="J33" s="228"/>
      <c r="K33" s="228"/>
      <c r="L33" s="228"/>
      <c r="M33" s="228"/>
      <c r="N33" s="228"/>
      <c r="O33" s="229"/>
      <c r="P33" s="65"/>
      <c r="R33" s="16" t="s">
        <v>207</v>
      </c>
      <c r="S33" s="16">
        <v>1</v>
      </c>
      <c r="T33" s="15" t="s">
        <v>557</v>
      </c>
      <c r="U33" s="16">
        <v>0</v>
      </c>
      <c r="V33" s="15"/>
    </row>
    <row r="34" spans="2:22">
      <c r="B34" s="33">
        <f t="shared" si="0"/>
        <v>51</v>
      </c>
      <c r="C34" s="269"/>
      <c r="D34" s="228" t="s">
        <v>600</v>
      </c>
      <c r="E34" s="225"/>
      <c r="F34" s="102" t="s">
        <v>37</v>
      </c>
      <c r="G34" s="102">
        <v>1</v>
      </c>
      <c r="H34" s="227" t="s">
        <v>166</v>
      </c>
      <c r="I34" s="228"/>
      <c r="J34" s="228"/>
      <c r="K34" s="228"/>
      <c r="L34" s="228"/>
      <c r="M34" s="228"/>
      <c r="N34" s="228"/>
      <c r="O34" s="229"/>
      <c r="P34" s="65"/>
      <c r="R34" s="2" t="s">
        <v>550</v>
      </c>
      <c r="S34" s="2">
        <v>1</v>
      </c>
      <c r="T34" s="1" t="s">
        <v>558</v>
      </c>
      <c r="U34" s="2">
        <v>0</v>
      </c>
      <c r="V34" s="1"/>
    </row>
    <row r="35" spans="2:22">
      <c r="B35" s="33">
        <f t="shared" si="0"/>
        <v>52</v>
      </c>
      <c r="C35" s="269"/>
      <c r="D35" s="228" t="s">
        <v>602</v>
      </c>
      <c r="E35" s="225"/>
      <c r="F35" s="102" t="s">
        <v>37</v>
      </c>
      <c r="G35" s="102">
        <v>1</v>
      </c>
      <c r="H35" s="227" t="s">
        <v>162</v>
      </c>
      <c r="I35" s="228"/>
      <c r="J35" s="228"/>
      <c r="K35" s="228"/>
      <c r="L35" s="228"/>
      <c r="M35" s="228"/>
      <c r="N35" s="228"/>
      <c r="O35" s="229"/>
      <c r="P35" s="65"/>
      <c r="R35" s="2" t="s">
        <v>209</v>
      </c>
      <c r="S35" s="2">
        <v>1</v>
      </c>
      <c r="T35" s="1" t="s">
        <v>560</v>
      </c>
      <c r="U35" s="2">
        <v>0</v>
      </c>
      <c r="V35" s="1"/>
    </row>
    <row r="36" spans="2:22">
      <c r="B36" s="33">
        <f t="shared" si="0"/>
        <v>53</v>
      </c>
      <c r="C36" s="269"/>
      <c r="D36" s="228" t="s">
        <v>406</v>
      </c>
      <c r="E36" s="225"/>
      <c r="F36" s="102" t="s">
        <v>37</v>
      </c>
      <c r="G36" s="102">
        <v>1</v>
      </c>
      <c r="H36" s="227" t="s">
        <v>163</v>
      </c>
      <c r="I36" s="228"/>
      <c r="J36" s="228"/>
      <c r="K36" s="228"/>
      <c r="L36" s="228"/>
      <c r="M36" s="228"/>
      <c r="N36" s="228"/>
      <c r="O36" s="229"/>
      <c r="P36" s="65"/>
      <c r="R36" s="16" t="s">
        <v>208</v>
      </c>
      <c r="S36" s="16">
        <v>1</v>
      </c>
      <c r="T36" s="15" t="s">
        <v>561</v>
      </c>
      <c r="U36" s="16">
        <v>0</v>
      </c>
      <c r="V36" s="15"/>
    </row>
    <row r="37" spans="2:22">
      <c r="B37" s="33">
        <f t="shared" si="0"/>
        <v>54</v>
      </c>
      <c r="C37" s="269"/>
      <c r="D37" s="228" t="s">
        <v>407</v>
      </c>
      <c r="E37" s="225"/>
      <c r="F37" s="102" t="s">
        <v>37</v>
      </c>
      <c r="G37" s="102">
        <v>1</v>
      </c>
      <c r="H37" s="227" t="s">
        <v>171</v>
      </c>
      <c r="I37" s="228"/>
      <c r="J37" s="228"/>
      <c r="K37" s="228"/>
      <c r="L37" s="228"/>
      <c r="M37" s="228"/>
      <c r="N37" s="228"/>
      <c r="O37" s="229"/>
      <c r="P37" s="65"/>
      <c r="R37" s="3"/>
      <c r="S37" s="3"/>
      <c r="U37" s="3"/>
    </row>
    <row r="38" spans="2:22" ht="17.5" thickBot="1">
      <c r="B38" s="36">
        <f t="shared" si="0"/>
        <v>56</v>
      </c>
      <c r="C38" s="269"/>
      <c r="D38" s="341" t="s">
        <v>68</v>
      </c>
      <c r="E38" s="409" t="s">
        <v>68</v>
      </c>
      <c r="F38" s="95" t="s">
        <v>37</v>
      </c>
      <c r="G38" s="95">
        <v>2</v>
      </c>
      <c r="H38" s="340" t="s">
        <v>68</v>
      </c>
      <c r="I38" s="341"/>
      <c r="J38" s="341"/>
      <c r="K38" s="341"/>
      <c r="L38" s="341"/>
      <c r="M38" s="341"/>
      <c r="N38" s="341"/>
      <c r="O38" s="342"/>
      <c r="P38" s="125" t="s">
        <v>608</v>
      </c>
      <c r="R38" s="321" t="s">
        <v>467</v>
      </c>
      <c r="S38" s="321"/>
      <c r="T38" s="321"/>
      <c r="U38" s="321"/>
      <c r="V38" s="321"/>
    </row>
    <row r="39" spans="2:22">
      <c r="B39" s="47">
        <f t="shared" si="0"/>
        <v>57</v>
      </c>
      <c r="C39" s="269"/>
      <c r="D39" s="381" t="s">
        <v>301</v>
      </c>
      <c r="E39" s="108" t="s">
        <v>308</v>
      </c>
      <c r="F39" s="137" t="s">
        <v>29</v>
      </c>
      <c r="G39" s="137">
        <v>1</v>
      </c>
      <c r="H39" s="389" t="s">
        <v>846</v>
      </c>
      <c r="I39" s="390"/>
      <c r="J39" s="390"/>
      <c r="K39" s="390"/>
      <c r="L39" s="390"/>
      <c r="M39" s="390"/>
      <c r="N39" s="390"/>
      <c r="O39" s="391"/>
      <c r="P39" s="117"/>
      <c r="R39" s="5" t="s">
        <v>126</v>
      </c>
      <c r="S39" s="5" t="s">
        <v>52</v>
      </c>
      <c r="T39" s="5" t="s">
        <v>53</v>
      </c>
      <c r="U39" s="5" t="s">
        <v>62</v>
      </c>
      <c r="V39" s="5" t="s">
        <v>562</v>
      </c>
    </row>
    <row r="40" spans="2:22">
      <c r="B40" s="47">
        <f t="shared" si="0"/>
        <v>58</v>
      </c>
      <c r="C40" s="269"/>
      <c r="D40" s="382"/>
      <c r="E40" s="104" t="s">
        <v>811</v>
      </c>
      <c r="F40" s="121" t="s">
        <v>809</v>
      </c>
      <c r="G40" s="121">
        <v>1</v>
      </c>
      <c r="H40" s="52" t="s">
        <v>816</v>
      </c>
      <c r="I40" s="52" t="s">
        <v>817</v>
      </c>
      <c r="J40" s="52" t="s">
        <v>814</v>
      </c>
      <c r="K40" s="52" t="s">
        <v>815</v>
      </c>
      <c r="L40" s="92" t="s">
        <v>821</v>
      </c>
      <c r="M40" s="92" t="s">
        <v>820</v>
      </c>
      <c r="N40" s="92" t="s">
        <v>819</v>
      </c>
      <c r="O40" s="60" t="s">
        <v>818</v>
      </c>
      <c r="P40" s="65"/>
      <c r="R40" s="2" t="s">
        <v>360</v>
      </c>
      <c r="S40" s="2">
        <v>1</v>
      </c>
      <c r="T40" s="1" t="s">
        <v>464</v>
      </c>
      <c r="U40" s="2">
        <v>0</v>
      </c>
      <c r="V40" s="1"/>
    </row>
    <row r="41" spans="2:22">
      <c r="B41" s="47">
        <f t="shared" si="0"/>
        <v>60</v>
      </c>
      <c r="C41" s="269"/>
      <c r="D41" s="382"/>
      <c r="E41" s="104" t="s">
        <v>810</v>
      </c>
      <c r="F41" s="121" t="s">
        <v>812</v>
      </c>
      <c r="G41" s="121">
        <v>2</v>
      </c>
      <c r="H41" s="227" t="s">
        <v>822</v>
      </c>
      <c r="I41" s="228"/>
      <c r="J41" s="228"/>
      <c r="K41" s="228"/>
      <c r="L41" s="228"/>
      <c r="M41" s="228"/>
      <c r="N41" s="228"/>
      <c r="O41" s="229"/>
      <c r="P41" s="65"/>
      <c r="R41" s="2" t="s">
        <v>114</v>
      </c>
      <c r="S41" s="2">
        <v>1</v>
      </c>
      <c r="T41" s="10" t="s">
        <v>465</v>
      </c>
      <c r="U41" s="2">
        <v>0</v>
      </c>
      <c r="V41" s="1"/>
    </row>
    <row r="42" spans="2:22">
      <c r="B42" s="47">
        <f t="shared" si="0"/>
        <v>62</v>
      </c>
      <c r="C42" s="269"/>
      <c r="D42" s="382"/>
      <c r="E42" s="92" t="s">
        <v>309</v>
      </c>
      <c r="F42" s="121" t="s">
        <v>812</v>
      </c>
      <c r="G42" s="121">
        <v>2</v>
      </c>
      <c r="H42" s="227" t="s">
        <v>823</v>
      </c>
      <c r="I42" s="228"/>
      <c r="J42" s="228"/>
      <c r="K42" s="228"/>
      <c r="L42" s="228"/>
      <c r="M42" s="228"/>
      <c r="N42" s="228"/>
      <c r="O42" s="229"/>
      <c r="P42" s="65"/>
      <c r="R42" s="2" t="s">
        <v>364</v>
      </c>
      <c r="S42" s="2">
        <v>1</v>
      </c>
      <c r="T42" s="1" t="s">
        <v>466</v>
      </c>
      <c r="U42" s="2">
        <v>0</v>
      </c>
      <c r="V42" s="1"/>
    </row>
    <row r="43" spans="2:22">
      <c r="B43" s="40">
        <f t="shared" si="0"/>
        <v>64</v>
      </c>
      <c r="C43" s="269"/>
      <c r="D43" s="382"/>
      <c r="E43" s="92" t="s">
        <v>813</v>
      </c>
      <c r="F43" s="121" t="s">
        <v>812</v>
      </c>
      <c r="G43" s="102">
        <v>2</v>
      </c>
      <c r="H43" s="380" t="s">
        <v>824</v>
      </c>
      <c r="I43" s="228"/>
      <c r="J43" s="228"/>
      <c r="K43" s="228"/>
      <c r="L43" s="228"/>
      <c r="M43" s="228"/>
      <c r="N43" s="228"/>
      <c r="O43" s="229"/>
      <c r="P43" s="65"/>
      <c r="R43" s="2" t="s">
        <v>365</v>
      </c>
      <c r="S43" s="2">
        <v>1</v>
      </c>
      <c r="T43" s="1" t="s">
        <v>468</v>
      </c>
      <c r="U43" s="2">
        <v>0</v>
      </c>
      <c r="V43" s="1"/>
    </row>
    <row r="44" spans="2:22">
      <c r="B44" s="47">
        <f t="shared" si="0"/>
        <v>66</v>
      </c>
      <c r="C44" s="269"/>
      <c r="D44" s="382"/>
      <c r="E44" s="92" t="s">
        <v>825</v>
      </c>
      <c r="F44" s="121" t="s">
        <v>812</v>
      </c>
      <c r="G44" s="102">
        <v>2</v>
      </c>
      <c r="H44" s="380" t="s">
        <v>826</v>
      </c>
      <c r="I44" s="228"/>
      <c r="J44" s="228"/>
      <c r="K44" s="228"/>
      <c r="L44" s="228"/>
      <c r="M44" s="228"/>
      <c r="N44" s="228"/>
      <c r="O44" s="229"/>
      <c r="P44" s="65"/>
      <c r="R44" s="2" t="s">
        <v>133</v>
      </c>
      <c r="S44" s="2">
        <v>1</v>
      </c>
      <c r="T44" s="1" t="s">
        <v>469</v>
      </c>
      <c r="U44" s="2">
        <v>0</v>
      </c>
      <c r="V44" s="1"/>
    </row>
    <row r="45" spans="2:22">
      <c r="B45" s="47">
        <f t="shared" si="0"/>
        <v>67</v>
      </c>
      <c r="C45" s="269"/>
      <c r="D45" s="382"/>
      <c r="E45" s="92" t="s">
        <v>834</v>
      </c>
      <c r="F45" s="102" t="s">
        <v>37</v>
      </c>
      <c r="G45" s="102">
        <v>1</v>
      </c>
      <c r="H45" s="227" t="s">
        <v>827</v>
      </c>
      <c r="I45" s="228"/>
      <c r="J45" s="228"/>
      <c r="K45" s="228"/>
      <c r="L45" s="228"/>
      <c r="M45" s="228"/>
      <c r="N45" s="228"/>
      <c r="O45" s="229"/>
      <c r="P45" s="65"/>
      <c r="R45" s="2" t="s">
        <v>132</v>
      </c>
      <c r="S45" s="2">
        <v>1</v>
      </c>
      <c r="T45" s="1" t="s">
        <v>470</v>
      </c>
      <c r="U45" s="2">
        <v>0</v>
      </c>
      <c r="V45" s="1"/>
    </row>
    <row r="46" spans="2:22">
      <c r="B46" s="47">
        <f t="shared" si="0"/>
        <v>68</v>
      </c>
      <c r="C46" s="269"/>
      <c r="D46" s="382"/>
      <c r="E46" s="119" t="s">
        <v>828</v>
      </c>
      <c r="F46" s="120" t="s">
        <v>829</v>
      </c>
      <c r="G46" s="120">
        <v>1</v>
      </c>
      <c r="H46" s="363" t="s">
        <v>828</v>
      </c>
      <c r="I46" s="384"/>
      <c r="J46" s="384"/>
      <c r="K46" s="384"/>
      <c r="L46" s="384"/>
      <c r="M46" s="384"/>
      <c r="N46" s="384"/>
      <c r="O46" s="385"/>
      <c r="P46" s="65"/>
      <c r="R46" s="2" t="s">
        <v>366</v>
      </c>
      <c r="S46" s="2">
        <v>1</v>
      </c>
      <c r="T46" s="1" t="s">
        <v>471</v>
      </c>
      <c r="U46" s="2">
        <v>0</v>
      </c>
      <c r="V46" s="1"/>
    </row>
    <row r="47" spans="2:22">
      <c r="B47" s="47">
        <f t="shared" si="0"/>
        <v>69</v>
      </c>
      <c r="C47" s="269"/>
      <c r="D47" s="382"/>
      <c r="E47" s="92" t="s">
        <v>310</v>
      </c>
      <c r="F47" s="102" t="s">
        <v>29</v>
      </c>
      <c r="G47" s="102">
        <v>1</v>
      </c>
      <c r="H47" s="227" t="s">
        <v>847</v>
      </c>
      <c r="I47" s="228"/>
      <c r="J47" s="228"/>
      <c r="K47" s="228"/>
      <c r="L47" s="228"/>
      <c r="M47" s="228"/>
      <c r="N47" s="228"/>
      <c r="O47" s="229"/>
      <c r="P47" s="65"/>
      <c r="R47" s="2" t="s">
        <v>367</v>
      </c>
      <c r="S47" s="2">
        <v>1</v>
      </c>
      <c r="T47" s="1" t="s">
        <v>472</v>
      </c>
      <c r="U47" s="2">
        <v>0</v>
      </c>
      <c r="V47" s="1"/>
    </row>
    <row r="48" spans="2:22">
      <c r="B48" s="47">
        <f t="shared" si="0"/>
        <v>70</v>
      </c>
      <c r="C48" s="269"/>
      <c r="D48" s="382"/>
      <c r="E48" s="104" t="s">
        <v>830</v>
      </c>
      <c r="F48" s="121" t="s">
        <v>809</v>
      </c>
      <c r="G48" s="121">
        <v>1</v>
      </c>
      <c r="H48" s="52" t="s">
        <v>816</v>
      </c>
      <c r="I48" s="52" t="s">
        <v>817</v>
      </c>
      <c r="J48" s="52" t="s">
        <v>814</v>
      </c>
      <c r="K48" s="52" t="s">
        <v>815</v>
      </c>
      <c r="L48" s="92" t="s">
        <v>821</v>
      </c>
      <c r="M48" s="92" t="s">
        <v>820</v>
      </c>
      <c r="N48" s="92" t="s">
        <v>819</v>
      </c>
      <c r="O48" s="60" t="s">
        <v>818</v>
      </c>
      <c r="P48" s="65"/>
      <c r="R48" s="2" t="s">
        <v>4</v>
      </c>
      <c r="S48" s="2">
        <v>1</v>
      </c>
      <c r="T48" s="1" t="s">
        <v>473</v>
      </c>
      <c r="U48" s="2">
        <v>0</v>
      </c>
      <c r="V48" s="1"/>
    </row>
    <row r="49" spans="2:22">
      <c r="B49" s="40">
        <f t="shared" si="0"/>
        <v>72</v>
      </c>
      <c r="C49" s="269"/>
      <c r="D49" s="382"/>
      <c r="E49" s="104" t="s">
        <v>831</v>
      </c>
      <c r="F49" s="121" t="s">
        <v>812</v>
      </c>
      <c r="G49" s="121">
        <v>2</v>
      </c>
      <c r="H49" s="227" t="s">
        <v>822</v>
      </c>
      <c r="I49" s="228"/>
      <c r="J49" s="228"/>
      <c r="K49" s="228"/>
      <c r="L49" s="228"/>
      <c r="M49" s="228"/>
      <c r="N49" s="228"/>
      <c r="O49" s="229"/>
      <c r="P49" s="65"/>
      <c r="R49" s="2" t="s">
        <v>3</v>
      </c>
      <c r="S49" s="2">
        <v>1</v>
      </c>
      <c r="T49" s="1" t="s">
        <v>474</v>
      </c>
      <c r="U49" s="2">
        <v>0</v>
      </c>
      <c r="V49" s="1"/>
    </row>
    <row r="50" spans="2:22">
      <c r="B50" s="47">
        <f t="shared" si="0"/>
        <v>74</v>
      </c>
      <c r="C50" s="269"/>
      <c r="D50" s="382"/>
      <c r="E50" s="92" t="s">
        <v>311</v>
      </c>
      <c r="F50" s="121" t="s">
        <v>812</v>
      </c>
      <c r="G50" s="121">
        <v>2</v>
      </c>
      <c r="H50" s="227" t="s">
        <v>823</v>
      </c>
      <c r="I50" s="228"/>
      <c r="J50" s="228"/>
      <c r="K50" s="228"/>
      <c r="L50" s="228"/>
      <c r="M50" s="228"/>
      <c r="N50" s="228"/>
      <c r="O50" s="229"/>
      <c r="P50" s="65"/>
      <c r="R50" s="2" t="s">
        <v>2</v>
      </c>
      <c r="S50" s="2">
        <v>1</v>
      </c>
      <c r="T50" s="1" t="s">
        <v>475</v>
      </c>
      <c r="U50" s="2">
        <v>0</v>
      </c>
      <c r="V50" s="1"/>
    </row>
    <row r="51" spans="2:22">
      <c r="B51" s="47">
        <f t="shared" si="0"/>
        <v>76</v>
      </c>
      <c r="C51" s="269"/>
      <c r="D51" s="382"/>
      <c r="E51" s="92" t="s">
        <v>832</v>
      </c>
      <c r="F51" s="121" t="s">
        <v>812</v>
      </c>
      <c r="G51" s="102">
        <v>2</v>
      </c>
      <c r="H51" s="380" t="s">
        <v>824</v>
      </c>
      <c r="I51" s="228"/>
      <c r="J51" s="228"/>
      <c r="K51" s="228"/>
      <c r="L51" s="228"/>
      <c r="M51" s="228"/>
      <c r="N51" s="228"/>
      <c r="O51" s="229"/>
      <c r="P51" s="65"/>
      <c r="R51" s="3"/>
      <c r="S51" s="3"/>
      <c r="U51" s="3"/>
    </row>
    <row r="52" spans="2:22">
      <c r="B52" s="47">
        <f t="shared" si="0"/>
        <v>78</v>
      </c>
      <c r="C52" s="269"/>
      <c r="D52" s="382"/>
      <c r="E52" s="92" t="s">
        <v>833</v>
      </c>
      <c r="F52" s="121" t="s">
        <v>812</v>
      </c>
      <c r="G52" s="102">
        <v>2</v>
      </c>
      <c r="H52" s="380" t="s">
        <v>826</v>
      </c>
      <c r="I52" s="228"/>
      <c r="J52" s="228"/>
      <c r="K52" s="228"/>
      <c r="L52" s="228"/>
      <c r="M52" s="228"/>
      <c r="N52" s="228"/>
      <c r="O52" s="229"/>
      <c r="P52" s="65"/>
      <c r="R52" s="321" t="s">
        <v>476</v>
      </c>
      <c r="S52" s="321"/>
      <c r="T52" s="321"/>
      <c r="U52" s="321"/>
      <c r="V52" s="321"/>
    </row>
    <row r="53" spans="2:22">
      <c r="B53" s="47">
        <f t="shared" si="0"/>
        <v>79</v>
      </c>
      <c r="C53" s="269"/>
      <c r="D53" s="382"/>
      <c r="E53" s="92" t="s">
        <v>835</v>
      </c>
      <c r="F53" s="102" t="s">
        <v>37</v>
      </c>
      <c r="G53" s="102">
        <v>1</v>
      </c>
      <c r="H53" s="227" t="s">
        <v>827</v>
      </c>
      <c r="I53" s="228"/>
      <c r="J53" s="228"/>
      <c r="K53" s="228"/>
      <c r="L53" s="228"/>
      <c r="M53" s="228"/>
      <c r="N53" s="228"/>
      <c r="O53" s="229"/>
      <c r="P53" s="65"/>
      <c r="R53" s="9" t="s">
        <v>400</v>
      </c>
      <c r="S53" s="9" t="s">
        <v>52</v>
      </c>
      <c r="T53" s="9" t="s">
        <v>53</v>
      </c>
      <c r="U53" s="6" t="s">
        <v>62</v>
      </c>
      <c r="V53" s="9" t="s">
        <v>562</v>
      </c>
    </row>
    <row r="54" spans="2:22">
      <c r="B54" s="40">
        <f t="shared" si="0"/>
        <v>80</v>
      </c>
      <c r="C54" s="269"/>
      <c r="D54" s="382"/>
      <c r="E54" s="92" t="s">
        <v>828</v>
      </c>
      <c r="F54" s="102" t="s">
        <v>829</v>
      </c>
      <c r="G54" s="102">
        <v>1</v>
      </c>
      <c r="H54" s="227" t="s">
        <v>828</v>
      </c>
      <c r="I54" s="228"/>
      <c r="J54" s="228"/>
      <c r="K54" s="228"/>
      <c r="L54" s="228"/>
      <c r="M54" s="228"/>
      <c r="N54" s="228"/>
      <c r="O54" s="229"/>
      <c r="P54" s="65"/>
      <c r="R54" s="2" t="s">
        <v>14</v>
      </c>
      <c r="S54" s="2">
        <v>1</v>
      </c>
      <c r="T54" s="1" t="s">
        <v>477</v>
      </c>
      <c r="U54" s="2">
        <v>0</v>
      </c>
      <c r="V54" s="1"/>
    </row>
    <row r="55" spans="2:22">
      <c r="B55" s="47">
        <f t="shared" si="0"/>
        <v>81</v>
      </c>
      <c r="C55" s="269"/>
      <c r="D55" s="382"/>
      <c r="E55" s="92" t="s">
        <v>312</v>
      </c>
      <c r="F55" s="102" t="s">
        <v>29</v>
      </c>
      <c r="G55" s="102">
        <v>1</v>
      </c>
      <c r="H55" s="227" t="s">
        <v>848</v>
      </c>
      <c r="I55" s="228"/>
      <c r="J55" s="228"/>
      <c r="K55" s="228"/>
      <c r="L55" s="228"/>
      <c r="M55" s="228"/>
      <c r="N55" s="228"/>
      <c r="O55" s="229"/>
      <c r="P55" s="65"/>
      <c r="R55" s="2" t="s">
        <v>127</v>
      </c>
      <c r="S55" s="2">
        <v>1</v>
      </c>
      <c r="T55" s="1" t="s">
        <v>478</v>
      </c>
      <c r="U55" s="2">
        <v>0</v>
      </c>
      <c r="V55" s="1"/>
    </row>
    <row r="56" spans="2:22">
      <c r="B56" s="47">
        <f t="shared" si="0"/>
        <v>82</v>
      </c>
      <c r="C56" s="269"/>
      <c r="D56" s="382"/>
      <c r="E56" s="104" t="s">
        <v>836</v>
      </c>
      <c r="F56" s="121" t="s">
        <v>809</v>
      </c>
      <c r="G56" s="121">
        <v>1</v>
      </c>
      <c r="H56" s="52" t="s">
        <v>816</v>
      </c>
      <c r="I56" s="52" t="s">
        <v>817</v>
      </c>
      <c r="J56" s="52" t="s">
        <v>814</v>
      </c>
      <c r="K56" s="52" t="s">
        <v>815</v>
      </c>
      <c r="L56" s="92" t="s">
        <v>821</v>
      </c>
      <c r="M56" s="92" t="s">
        <v>820</v>
      </c>
      <c r="N56" s="92" t="s">
        <v>819</v>
      </c>
      <c r="O56" s="60" t="s">
        <v>818</v>
      </c>
      <c r="P56" s="65"/>
      <c r="R56" s="2" t="s">
        <v>391</v>
      </c>
      <c r="S56" s="2">
        <v>1</v>
      </c>
      <c r="T56" s="1" t="s">
        <v>479</v>
      </c>
      <c r="U56" s="2">
        <v>0</v>
      </c>
      <c r="V56" s="1"/>
    </row>
    <row r="57" spans="2:22">
      <c r="B57" s="47">
        <f t="shared" si="0"/>
        <v>84</v>
      </c>
      <c r="C57" s="269"/>
      <c r="D57" s="382"/>
      <c r="E57" s="104" t="s">
        <v>837</v>
      </c>
      <c r="F57" s="121" t="s">
        <v>812</v>
      </c>
      <c r="G57" s="121">
        <v>2</v>
      </c>
      <c r="H57" s="227" t="s">
        <v>822</v>
      </c>
      <c r="I57" s="228"/>
      <c r="J57" s="228"/>
      <c r="K57" s="228"/>
      <c r="L57" s="228"/>
      <c r="M57" s="228"/>
      <c r="N57" s="228"/>
      <c r="O57" s="229"/>
      <c r="P57" s="65"/>
      <c r="R57" s="11" t="s">
        <v>12</v>
      </c>
      <c r="S57" s="11">
        <v>1</v>
      </c>
      <c r="T57" s="14" t="s">
        <v>55</v>
      </c>
      <c r="U57" s="11">
        <v>0</v>
      </c>
      <c r="V57" s="14"/>
    </row>
    <row r="58" spans="2:22">
      <c r="B58" s="47">
        <f t="shared" si="0"/>
        <v>86</v>
      </c>
      <c r="C58" s="269"/>
      <c r="D58" s="382"/>
      <c r="E58" s="92" t="s">
        <v>313</v>
      </c>
      <c r="F58" s="121" t="s">
        <v>812</v>
      </c>
      <c r="G58" s="121">
        <v>2</v>
      </c>
      <c r="H58" s="227" t="s">
        <v>823</v>
      </c>
      <c r="I58" s="228"/>
      <c r="J58" s="228"/>
      <c r="K58" s="228"/>
      <c r="L58" s="228"/>
      <c r="M58" s="228"/>
      <c r="N58" s="228"/>
      <c r="O58" s="229"/>
      <c r="P58" s="129"/>
      <c r="R58" s="2" t="s">
        <v>11</v>
      </c>
      <c r="S58" s="2">
        <v>1</v>
      </c>
      <c r="T58" s="1" t="s">
        <v>128</v>
      </c>
      <c r="U58" s="2">
        <v>0</v>
      </c>
      <c r="V58" s="1"/>
    </row>
    <row r="59" spans="2:22">
      <c r="B59" s="40">
        <f t="shared" si="0"/>
        <v>88</v>
      </c>
      <c r="C59" s="269"/>
      <c r="D59" s="382"/>
      <c r="E59" s="92" t="s">
        <v>838</v>
      </c>
      <c r="F59" s="121" t="s">
        <v>812</v>
      </c>
      <c r="G59" s="102">
        <v>2</v>
      </c>
      <c r="H59" s="380" t="s">
        <v>824</v>
      </c>
      <c r="I59" s="228"/>
      <c r="J59" s="228"/>
      <c r="K59" s="228"/>
      <c r="L59" s="228"/>
      <c r="M59" s="228"/>
      <c r="N59" s="228"/>
      <c r="O59" s="229"/>
      <c r="P59" s="129"/>
      <c r="R59" s="2" t="s">
        <v>10</v>
      </c>
      <c r="S59" s="2">
        <v>1</v>
      </c>
      <c r="T59" s="1" t="s">
        <v>865</v>
      </c>
      <c r="U59" s="2">
        <v>0</v>
      </c>
      <c r="V59" s="1"/>
    </row>
    <row r="60" spans="2:22">
      <c r="B60" s="47">
        <f t="shared" si="0"/>
        <v>90</v>
      </c>
      <c r="C60" s="269"/>
      <c r="D60" s="382"/>
      <c r="E60" s="92" t="s">
        <v>839</v>
      </c>
      <c r="F60" s="121" t="s">
        <v>812</v>
      </c>
      <c r="G60" s="102">
        <v>2</v>
      </c>
      <c r="H60" s="380" t="s">
        <v>826</v>
      </c>
      <c r="I60" s="228"/>
      <c r="J60" s="228"/>
      <c r="K60" s="228"/>
      <c r="L60" s="228"/>
      <c r="M60" s="228"/>
      <c r="N60" s="228"/>
      <c r="O60" s="229"/>
      <c r="P60" s="129"/>
      <c r="R60" s="16" t="s">
        <v>0</v>
      </c>
      <c r="S60" s="16">
        <v>1</v>
      </c>
      <c r="T60" s="15" t="s">
        <v>129</v>
      </c>
      <c r="U60" s="16">
        <v>0</v>
      </c>
      <c r="V60" s="15"/>
    </row>
    <row r="61" spans="2:22">
      <c r="B61" s="47">
        <f t="shared" si="0"/>
        <v>91</v>
      </c>
      <c r="C61" s="269"/>
      <c r="D61" s="382"/>
      <c r="E61" s="92" t="s">
        <v>840</v>
      </c>
      <c r="F61" s="102" t="s">
        <v>37</v>
      </c>
      <c r="G61" s="102">
        <v>1</v>
      </c>
      <c r="H61" s="227" t="s">
        <v>827</v>
      </c>
      <c r="I61" s="228"/>
      <c r="J61" s="228"/>
      <c r="K61" s="228"/>
      <c r="L61" s="228"/>
      <c r="M61" s="228"/>
      <c r="N61" s="228"/>
      <c r="O61" s="229"/>
      <c r="P61" s="129"/>
      <c r="R61" s="2" t="s">
        <v>20</v>
      </c>
      <c r="S61" s="2">
        <v>1</v>
      </c>
      <c r="T61" s="1" t="s">
        <v>480</v>
      </c>
      <c r="U61" s="2">
        <v>0</v>
      </c>
      <c r="V61" s="1"/>
    </row>
    <row r="62" spans="2:22">
      <c r="B62" s="47">
        <f t="shared" si="0"/>
        <v>92</v>
      </c>
      <c r="C62" s="269"/>
      <c r="D62" s="382"/>
      <c r="E62" s="92" t="s">
        <v>828</v>
      </c>
      <c r="F62" s="102" t="s">
        <v>829</v>
      </c>
      <c r="G62" s="102">
        <v>1</v>
      </c>
      <c r="H62" s="227" t="s">
        <v>828</v>
      </c>
      <c r="I62" s="228"/>
      <c r="J62" s="228"/>
      <c r="K62" s="228"/>
      <c r="L62" s="228"/>
      <c r="M62" s="228"/>
      <c r="N62" s="228"/>
      <c r="O62" s="229"/>
      <c r="P62" s="129"/>
      <c r="R62" s="2" t="s">
        <v>19</v>
      </c>
      <c r="S62" s="2">
        <v>1</v>
      </c>
      <c r="T62" s="1" t="s">
        <v>481</v>
      </c>
      <c r="U62" s="2">
        <v>0</v>
      </c>
      <c r="V62" s="1"/>
    </row>
    <row r="63" spans="2:22">
      <c r="B63" s="47">
        <f t="shared" si="0"/>
        <v>93</v>
      </c>
      <c r="C63" s="269"/>
      <c r="D63" s="382"/>
      <c r="E63" s="92" t="s">
        <v>314</v>
      </c>
      <c r="F63" s="102" t="s">
        <v>29</v>
      </c>
      <c r="G63" s="102">
        <v>1</v>
      </c>
      <c r="H63" s="227" t="s">
        <v>849</v>
      </c>
      <c r="I63" s="228"/>
      <c r="J63" s="228"/>
      <c r="K63" s="228"/>
      <c r="L63" s="228"/>
      <c r="M63" s="228"/>
      <c r="N63" s="228"/>
      <c r="O63" s="229"/>
      <c r="P63" s="129"/>
      <c r="R63" s="2" t="s">
        <v>18</v>
      </c>
      <c r="S63" s="2">
        <v>1</v>
      </c>
      <c r="T63" s="1" t="s">
        <v>482</v>
      </c>
      <c r="U63" s="2">
        <v>0</v>
      </c>
      <c r="V63" s="1"/>
    </row>
    <row r="64" spans="2:22">
      <c r="B64" s="47">
        <f t="shared" si="0"/>
        <v>94</v>
      </c>
      <c r="C64" s="269"/>
      <c r="D64" s="382"/>
      <c r="E64" s="104" t="s">
        <v>841</v>
      </c>
      <c r="F64" s="121" t="s">
        <v>809</v>
      </c>
      <c r="G64" s="121">
        <v>1</v>
      </c>
      <c r="H64" s="52" t="s">
        <v>816</v>
      </c>
      <c r="I64" s="52" t="s">
        <v>817</v>
      </c>
      <c r="J64" s="52" t="s">
        <v>814</v>
      </c>
      <c r="K64" s="52" t="s">
        <v>815</v>
      </c>
      <c r="L64" s="92" t="s">
        <v>821</v>
      </c>
      <c r="M64" s="92" t="s">
        <v>820</v>
      </c>
      <c r="N64" s="92" t="s">
        <v>819</v>
      </c>
      <c r="O64" s="60" t="s">
        <v>818</v>
      </c>
      <c r="P64" s="129"/>
      <c r="R64" s="2" t="s">
        <v>17</v>
      </c>
      <c r="S64" s="2">
        <v>1</v>
      </c>
      <c r="T64" s="1" t="s">
        <v>56</v>
      </c>
      <c r="U64" s="2">
        <v>0</v>
      </c>
      <c r="V64" s="1"/>
    </row>
    <row r="65" spans="2:22">
      <c r="B65" s="40">
        <f t="shared" si="0"/>
        <v>96</v>
      </c>
      <c r="C65" s="269"/>
      <c r="D65" s="382"/>
      <c r="E65" s="104" t="s">
        <v>842</v>
      </c>
      <c r="F65" s="121" t="s">
        <v>812</v>
      </c>
      <c r="G65" s="121">
        <v>2</v>
      </c>
      <c r="H65" s="227" t="s">
        <v>822</v>
      </c>
      <c r="I65" s="228"/>
      <c r="J65" s="228"/>
      <c r="K65" s="228"/>
      <c r="L65" s="228"/>
      <c r="M65" s="228"/>
      <c r="N65" s="228"/>
      <c r="O65" s="229"/>
      <c r="P65" s="129"/>
      <c r="R65" s="2" t="s">
        <v>16</v>
      </c>
      <c r="S65" s="2">
        <v>1</v>
      </c>
      <c r="T65" s="1" t="s">
        <v>57</v>
      </c>
      <c r="U65" s="2">
        <v>0</v>
      </c>
      <c r="V65" s="1"/>
    </row>
    <row r="66" spans="2:22">
      <c r="B66" s="47">
        <f t="shared" si="0"/>
        <v>98</v>
      </c>
      <c r="C66" s="269"/>
      <c r="D66" s="382"/>
      <c r="E66" s="92" t="s">
        <v>315</v>
      </c>
      <c r="F66" s="121" t="s">
        <v>812</v>
      </c>
      <c r="G66" s="121">
        <v>2</v>
      </c>
      <c r="H66" s="227" t="s">
        <v>823</v>
      </c>
      <c r="I66" s="228"/>
      <c r="J66" s="228"/>
      <c r="K66" s="228"/>
      <c r="L66" s="228"/>
      <c r="M66" s="228"/>
      <c r="N66" s="228"/>
      <c r="O66" s="229"/>
      <c r="P66" s="129"/>
      <c r="R66" s="2" t="s">
        <v>15</v>
      </c>
      <c r="S66" s="2">
        <v>1</v>
      </c>
      <c r="T66" s="1" t="s">
        <v>483</v>
      </c>
      <c r="U66" s="2">
        <v>0</v>
      </c>
      <c r="V66" s="1"/>
    </row>
    <row r="67" spans="2:22">
      <c r="B67" s="47">
        <f t="shared" si="0"/>
        <v>100</v>
      </c>
      <c r="C67" s="269"/>
      <c r="D67" s="382"/>
      <c r="E67" s="92" t="s">
        <v>843</v>
      </c>
      <c r="F67" s="121" t="s">
        <v>812</v>
      </c>
      <c r="G67" s="102">
        <v>2</v>
      </c>
      <c r="H67" s="380" t="s">
        <v>824</v>
      </c>
      <c r="I67" s="228"/>
      <c r="J67" s="228"/>
      <c r="K67" s="228"/>
      <c r="L67" s="228"/>
      <c r="M67" s="228"/>
      <c r="N67" s="228"/>
      <c r="O67" s="229"/>
      <c r="P67" s="129"/>
      <c r="R67" s="2" t="s">
        <v>395</v>
      </c>
      <c r="S67" s="2">
        <v>1</v>
      </c>
      <c r="T67" s="1" t="s">
        <v>484</v>
      </c>
      <c r="U67" s="2">
        <v>0</v>
      </c>
      <c r="V67" s="1"/>
    </row>
    <row r="68" spans="2:22">
      <c r="B68" s="47">
        <f t="shared" si="0"/>
        <v>102</v>
      </c>
      <c r="C68" s="269"/>
      <c r="D68" s="382"/>
      <c r="E68" s="92" t="s">
        <v>844</v>
      </c>
      <c r="F68" s="121" t="s">
        <v>812</v>
      </c>
      <c r="G68" s="102">
        <v>2</v>
      </c>
      <c r="H68" s="380" t="s">
        <v>826</v>
      </c>
      <c r="I68" s="228"/>
      <c r="J68" s="228"/>
      <c r="K68" s="228"/>
      <c r="L68" s="228"/>
      <c r="M68" s="228"/>
      <c r="N68" s="228"/>
      <c r="O68" s="229"/>
      <c r="P68" s="129"/>
      <c r="R68" s="3"/>
      <c r="S68" s="3"/>
      <c r="U68" s="3"/>
    </row>
    <row r="69" spans="2:22">
      <c r="B69" s="47">
        <f t="shared" si="0"/>
        <v>103</v>
      </c>
      <c r="C69" s="269"/>
      <c r="D69" s="383"/>
      <c r="E69" s="92" t="s">
        <v>845</v>
      </c>
      <c r="F69" s="102" t="s">
        <v>37</v>
      </c>
      <c r="G69" s="102">
        <v>1</v>
      </c>
      <c r="H69" s="227" t="s">
        <v>827</v>
      </c>
      <c r="I69" s="228"/>
      <c r="J69" s="228"/>
      <c r="K69" s="228"/>
      <c r="L69" s="228"/>
      <c r="M69" s="228"/>
      <c r="N69" s="228"/>
      <c r="O69" s="229"/>
      <c r="P69" s="129"/>
      <c r="R69" s="321" t="s">
        <v>485</v>
      </c>
      <c r="S69" s="321"/>
      <c r="T69" s="321"/>
      <c r="U69" s="321"/>
      <c r="V69" s="321"/>
    </row>
    <row r="70" spans="2:22" ht="17.5" thickBot="1">
      <c r="B70" s="40">
        <f t="shared" si="0"/>
        <v>104</v>
      </c>
      <c r="C70" s="269"/>
      <c r="D70" s="114">
        <f>SUM(G39:G70)</f>
        <v>48</v>
      </c>
      <c r="E70" s="95" t="s">
        <v>828</v>
      </c>
      <c r="F70" s="69" t="s">
        <v>829</v>
      </c>
      <c r="G70" s="69">
        <v>1</v>
      </c>
      <c r="H70" s="340" t="s">
        <v>828</v>
      </c>
      <c r="I70" s="341"/>
      <c r="J70" s="341"/>
      <c r="K70" s="341"/>
      <c r="L70" s="341"/>
      <c r="M70" s="341"/>
      <c r="N70" s="341"/>
      <c r="O70" s="342"/>
      <c r="P70" s="125"/>
      <c r="R70" s="9" t="s">
        <v>401</v>
      </c>
      <c r="S70" s="9" t="s">
        <v>52</v>
      </c>
      <c r="T70" s="9" t="s">
        <v>53</v>
      </c>
      <c r="U70" s="9" t="s">
        <v>62</v>
      </c>
      <c r="V70" s="9" t="s">
        <v>562</v>
      </c>
    </row>
    <row r="71" spans="2:22">
      <c r="B71" s="47">
        <f t="shared" si="0"/>
        <v>108</v>
      </c>
      <c r="C71" s="269"/>
      <c r="D71" s="394" t="s">
        <v>284</v>
      </c>
      <c r="E71" s="108" t="s">
        <v>408</v>
      </c>
      <c r="F71" s="137" t="s">
        <v>29</v>
      </c>
      <c r="G71" s="137">
        <v>4</v>
      </c>
      <c r="H71" s="389" t="s">
        <v>325</v>
      </c>
      <c r="I71" s="390"/>
      <c r="J71" s="390"/>
      <c r="K71" s="390"/>
      <c r="L71" s="390"/>
      <c r="M71" s="390"/>
      <c r="N71" s="390"/>
      <c r="O71" s="391"/>
      <c r="P71" s="117"/>
      <c r="R71" s="2" t="s">
        <v>364</v>
      </c>
      <c r="S71" s="2">
        <v>1</v>
      </c>
      <c r="T71" s="1" t="s">
        <v>58</v>
      </c>
      <c r="U71" s="2">
        <v>0</v>
      </c>
      <c r="V71" s="1"/>
    </row>
    <row r="72" spans="2:22">
      <c r="B72" s="33">
        <f t="shared" si="0"/>
        <v>110</v>
      </c>
      <c r="C72" s="269"/>
      <c r="D72" s="358"/>
      <c r="E72" s="92" t="s">
        <v>303</v>
      </c>
      <c r="F72" s="102" t="s">
        <v>39</v>
      </c>
      <c r="G72" s="102">
        <v>2</v>
      </c>
      <c r="H72" s="227" t="s">
        <v>326</v>
      </c>
      <c r="I72" s="228"/>
      <c r="J72" s="228"/>
      <c r="K72" s="228"/>
      <c r="L72" s="228"/>
      <c r="M72" s="228"/>
      <c r="N72" s="228"/>
      <c r="O72" s="229"/>
      <c r="P72" s="65"/>
      <c r="R72" s="2" t="s">
        <v>365</v>
      </c>
      <c r="S72" s="2">
        <v>1</v>
      </c>
      <c r="T72" s="1" t="s">
        <v>59</v>
      </c>
      <c r="U72" s="2">
        <v>0</v>
      </c>
      <c r="V72" s="1"/>
    </row>
    <row r="73" spans="2:22">
      <c r="B73" s="34">
        <f t="shared" si="0"/>
        <v>112</v>
      </c>
      <c r="C73" s="269"/>
      <c r="D73" s="358"/>
      <c r="E73" s="92" t="s">
        <v>285</v>
      </c>
      <c r="F73" s="102" t="s">
        <v>39</v>
      </c>
      <c r="G73" s="102">
        <v>2</v>
      </c>
      <c r="H73" s="227" t="s">
        <v>327</v>
      </c>
      <c r="I73" s="228"/>
      <c r="J73" s="228"/>
      <c r="K73" s="228"/>
      <c r="L73" s="228"/>
      <c r="M73" s="228"/>
      <c r="N73" s="228"/>
      <c r="O73" s="229"/>
      <c r="P73" s="65"/>
      <c r="R73" s="2" t="s">
        <v>379</v>
      </c>
      <c r="S73" s="2">
        <v>1</v>
      </c>
      <c r="T73" s="1" t="s">
        <v>134</v>
      </c>
      <c r="U73" s="2">
        <v>0</v>
      </c>
      <c r="V73" s="1"/>
    </row>
    <row r="74" spans="2:22">
      <c r="B74" s="33">
        <f t="shared" si="0"/>
        <v>114</v>
      </c>
      <c r="C74" s="269"/>
      <c r="D74" s="358"/>
      <c r="E74" s="92" t="s">
        <v>286</v>
      </c>
      <c r="F74" s="102" t="s">
        <v>39</v>
      </c>
      <c r="G74" s="102">
        <v>2</v>
      </c>
      <c r="H74" s="227" t="s">
        <v>328</v>
      </c>
      <c r="I74" s="228"/>
      <c r="J74" s="228"/>
      <c r="K74" s="228"/>
      <c r="L74" s="228"/>
      <c r="M74" s="228"/>
      <c r="N74" s="228"/>
      <c r="O74" s="229"/>
      <c r="P74" s="65"/>
      <c r="R74" s="2" t="s">
        <v>380</v>
      </c>
      <c r="S74" s="2">
        <v>1</v>
      </c>
      <c r="T74" s="1" t="s">
        <v>487</v>
      </c>
      <c r="U74" s="2">
        <v>0</v>
      </c>
      <c r="V74" s="1"/>
    </row>
    <row r="75" spans="2:22">
      <c r="B75" s="33">
        <f t="shared" si="0"/>
        <v>116</v>
      </c>
      <c r="C75" s="269"/>
      <c r="D75" s="358"/>
      <c r="E75" s="92" t="s">
        <v>287</v>
      </c>
      <c r="F75" s="102" t="s">
        <v>39</v>
      </c>
      <c r="G75" s="102">
        <v>2</v>
      </c>
      <c r="H75" s="227" t="s">
        <v>329</v>
      </c>
      <c r="I75" s="228"/>
      <c r="J75" s="228"/>
      <c r="K75" s="228"/>
      <c r="L75" s="228"/>
      <c r="M75" s="228"/>
      <c r="N75" s="228"/>
      <c r="O75" s="229"/>
      <c r="P75" s="65"/>
      <c r="R75" s="2" t="s">
        <v>381</v>
      </c>
      <c r="S75" s="2">
        <v>1</v>
      </c>
      <c r="T75" s="1" t="s">
        <v>488</v>
      </c>
      <c r="U75" s="2">
        <v>0</v>
      </c>
      <c r="V75" s="1"/>
    </row>
    <row r="76" spans="2:22">
      <c r="B76" s="34">
        <f t="shared" si="0"/>
        <v>120</v>
      </c>
      <c r="C76" s="269"/>
      <c r="D76" s="358"/>
      <c r="E76" s="119" t="s">
        <v>409</v>
      </c>
      <c r="F76" s="102" t="s">
        <v>29</v>
      </c>
      <c r="G76" s="102">
        <v>4</v>
      </c>
      <c r="H76" s="227" t="s">
        <v>330</v>
      </c>
      <c r="I76" s="228"/>
      <c r="J76" s="228"/>
      <c r="K76" s="228"/>
      <c r="L76" s="228"/>
      <c r="M76" s="228"/>
      <c r="N76" s="228"/>
      <c r="O76" s="229"/>
      <c r="P76" s="65"/>
      <c r="R76" s="2" t="s">
        <v>23</v>
      </c>
      <c r="S76" s="2">
        <v>1</v>
      </c>
      <c r="T76" s="1" t="s">
        <v>489</v>
      </c>
      <c r="U76" s="2">
        <v>0</v>
      </c>
      <c r="V76" s="1"/>
    </row>
    <row r="77" spans="2:22">
      <c r="B77" s="33">
        <f t="shared" si="0"/>
        <v>122</v>
      </c>
      <c r="C77" s="269"/>
      <c r="D77" s="358"/>
      <c r="E77" s="92" t="s">
        <v>304</v>
      </c>
      <c r="F77" s="102" t="s">
        <v>39</v>
      </c>
      <c r="G77" s="102">
        <v>2</v>
      </c>
      <c r="H77" s="227" t="s">
        <v>326</v>
      </c>
      <c r="I77" s="228"/>
      <c r="J77" s="228"/>
      <c r="K77" s="228"/>
      <c r="L77" s="228"/>
      <c r="M77" s="228"/>
      <c r="N77" s="228"/>
      <c r="O77" s="229"/>
      <c r="P77" s="65"/>
      <c r="R77" s="2" t="s">
        <v>486</v>
      </c>
      <c r="S77" s="2">
        <v>1</v>
      </c>
      <c r="T77" s="1" t="s">
        <v>866</v>
      </c>
      <c r="U77" s="2">
        <v>0</v>
      </c>
      <c r="V77" s="1"/>
    </row>
    <row r="78" spans="2:22">
      <c r="B78" s="33">
        <f t="shared" si="0"/>
        <v>124</v>
      </c>
      <c r="C78" s="269"/>
      <c r="D78" s="358"/>
      <c r="E78" s="92" t="s">
        <v>288</v>
      </c>
      <c r="F78" s="102" t="s">
        <v>39</v>
      </c>
      <c r="G78" s="102">
        <v>2</v>
      </c>
      <c r="H78" s="227" t="s">
        <v>327</v>
      </c>
      <c r="I78" s="228"/>
      <c r="J78" s="228"/>
      <c r="K78" s="228"/>
      <c r="L78" s="228"/>
      <c r="M78" s="228"/>
      <c r="N78" s="228"/>
      <c r="O78" s="229"/>
      <c r="P78" s="65"/>
      <c r="R78" s="2" t="s">
        <v>22</v>
      </c>
      <c r="S78" s="2">
        <v>1</v>
      </c>
      <c r="T78" s="1" t="s">
        <v>490</v>
      </c>
      <c r="U78" s="2">
        <v>0</v>
      </c>
      <c r="V78" s="1"/>
    </row>
    <row r="79" spans="2:22">
      <c r="B79" s="33">
        <f t="shared" si="0"/>
        <v>126</v>
      </c>
      <c r="C79" s="269"/>
      <c r="D79" s="358"/>
      <c r="E79" s="92" t="s">
        <v>289</v>
      </c>
      <c r="F79" s="102" t="s">
        <v>39</v>
      </c>
      <c r="G79" s="102">
        <v>2</v>
      </c>
      <c r="H79" s="227" t="s">
        <v>328</v>
      </c>
      <c r="I79" s="228"/>
      <c r="J79" s="228"/>
      <c r="K79" s="228"/>
      <c r="L79" s="228"/>
      <c r="M79" s="228"/>
      <c r="N79" s="228"/>
      <c r="O79" s="229"/>
      <c r="P79" s="65"/>
      <c r="R79" s="2" t="s">
        <v>21</v>
      </c>
      <c r="S79" s="2">
        <v>1</v>
      </c>
      <c r="T79" s="1" t="s">
        <v>61</v>
      </c>
      <c r="U79" s="2">
        <v>0</v>
      </c>
      <c r="V79" s="1"/>
    </row>
    <row r="80" spans="2:22">
      <c r="B80" s="34">
        <f t="shared" si="0"/>
        <v>128</v>
      </c>
      <c r="C80" s="269"/>
      <c r="D80" s="358"/>
      <c r="E80" s="92" t="s">
        <v>290</v>
      </c>
      <c r="F80" s="102" t="s">
        <v>39</v>
      </c>
      <c r="G80" s="102">
        <v>2</v>
      </c>
      <c r="H80" s="227" t="s">
        <v>329</v>
      </c>
      <c r="I80" s="228"/>
      <c r="J80" s="228"/>
      <c r="K80" s="228"/>
      <c r="L80" s="228"/>
      <c r="M80" s="228"/>
      <c r="N80" s="228"/>
      <c r="O80" s="229"/>
      <c r="P80" s="65"/>
      <c r="R80" s="2" t="s">
        <v>27</v>
      </c>
      <c r="S80" s="2">
        <v>1</v>
      </c>
      <c r="T80" s="1" t="s">
        <v>491</v>
      </c>
      <c r="U80" s="2">
        <v>0</v>
      </c>
      <c r="V80" s="1"/>
    </row>
    <row r="81" spans="2:22">
      <c r="B81" s="33">
        <f t="shared" si="0"/>
        <v>132</v>
      </c>
      <c r="C81" s="269"/>
      <c r="D81" s="358"/>
      <c r="E81" s="92" t="s">
        <v>410</v>
      </c>
      <c r="F81" s="102" t="s">
        <v>29</v>
      </c>
      <c r="G81" s="102">
        <v>4</v>
      </c>
      <c r="H81" s="227" t="s">
        <v>332</v>
      </c>
      <c r="I81" s="228"/>
      <c r="J81" s="228"/>
      <c r="K81" s="228"/>
      <c r="L81" s="228"/>
      <c r="M81" s="228"/>
      <c r="N81" s="228"/>
      <c r="O81" s="229"/>
      <c r="P81" s="65"/>
      <c r="R81" s="2" t="s">
        <v>26</v>
      </c>
      <c r="S81" s="2">
        <v>1</v>
      </c>
      <c r="T81" s="1" t="s">
        <v>492</v>
      </c>
      <c r="U81" s="2">
        <v>0</v>
      </c>
      <c r="V81" s="2"/>
    </row>
    <row r="82" spans="2:22">
      <c r="B82" s="33">
        <f t="shared" si="0"/>
        <v>134</v>
      </c>
      <c r="C82" s="269"/>
      <c r="D82" s="358"/>
      <c r="E82" s="92" t="s">
        <v>305</v>
      </c>
      <c r="F82" s="102" t="s">
        <v>39</v>
      </c>
      <c r="G82" s="102">
        <v>2</v>
      </c>
      <c r="H82" s="227" t="s">
        <v>326</v>
      </c>
      <c r="I82" s="228"/>
      <c r="J82" s="228"/>
      <c r="K82" s="228"/>
      <c r="L82" s="228"/>
      <c r="M82" s="228"/>
      <c r="N82" s="228"/>
      <c r="O82" s="229"/>
      <c r="P82" s="65"/>
      <c r="R82" s="2" t="s">
        <v>25</v>
      </c>
      <c r="S82" s="2">
        <v>1</v>
      </c>
      <c r="T82" s="1" t="s">
        <v>493</v>
      </c>
      <c r="U82" s="2">
        <v>0</v>
      </c>
      <c r="V82" s="2"/>
    </row>
    <row r="83" spans="2:22">
      <c r="B83" s="34">
        <f t="shared" ref="B83:B140" si="1">B82+G83</f>
        <v>136</v>
      </c>
      <c r="C83" s="269"/>
      <c r="D83" s="358"/>
      <c r="E83" s="92" t="s">
        <v>291</v>
      </c>
      <c r="F83" s="102" t="s">
        <v>39</v>
      </c>
      <c r="G83" s="102">
        <v>2</v>
      </c>
      <c r="H83" s="227" t="s">
        <v>327</v>
      </c>
      <c r="I83" s="228"/>
      <c r="J83" s="228"/>
      <c r="K83" s="228"/>
      <c r="L83" s="228"/>
      <c r="M83" s="228"/>
      <c r="N83" s="228"/>
      <c r="O83" s="229"/>
      <c r="P83" s="65"/>
      <c r="R83" s="2" t="s">
        <v>24</v>
      </c>
      <c r="S83" s="2">
        <v>1</v>
      </c>
      <c r="T83" s="1" t="s">
        <v>494</v>
      </c>
      <c r="U83" s="2">
        <v>0</v>
      </c>
      <c r="V83" s="2"/>
    </row>
    <row r="84" spans="2:22">
      <c r="B84" s="33">
        <f t="shared" si="1"/>
        <v>138</v>
      </c>
      <c r="C84" s="269"/>
      <c r="D84" s="358"/>
      <c r="E84" s="92" t="s">
        <v>292</v>
      </c>
      <c r="F84" s="102" t="s">
        <v>39</v>
      </c>
      <c r="G84" s="102">
        <v>2</v>
      </c>
      <c r="H84" s="227" t="s">
        <v>328</v>
      </c>
      <c r="I84" s="228"/>
      <c r="J84" s="228"/>
      <c r="K84" s="228"/>
      <c r="L84" s="228"/>
      <c r="M84" s="228"/>
      <c r="N84" s="228"/>
      <c r="O84" s="229"/>
      <c r="P84" s="65"/>
      <c r="R84" s="2" t="s">
        <v>390</v>
      </c>
      <c r="S84" s="2">
        <v>1</v>
      </c>
      <c r="T84" s="1" t="s">
        <v>63</v>
      </c>
      <c r="U84" s="2"/>
      <c r="V84" s="2"/>
    </row>
    <row r="85" spans="2:22">
      <c r="B85" s="33">
        <f t="shared" si="1"/>
        <v>140</v>
      </c>
      <c r="C85" s="269"/>
      <c r="D85" s="358"/>
      <c r="E85" s="92" t="s">
        <v>293</v>
      </c>
      <c r="F85" s="102" t="s">
        <v>39</v>
      </c>
      <c r="G85" s="102">
        <v>2</v>
      </c>
      <c r="H85" s="227" t="s">
        <v>329</v>
      </c>
      <c r="I85" s="228"/>
      <c r="J85" s="228"/>
      <c r="K85" s="228"/>
      <c r="L85" s="228"/>
      <c r="M85" s="228"/>
      <c r="N85" s="228"/>
      <c r="O85" s="229"/>
      <c r="P85" s="65"/>
      <c r="R85" s="3"/>
      <c r="S85" s="3"/>
      <c r="U85" s="3"/>
    </row>
    <row r="86" spans="2:22">
      <c r="B86" s="34">
        <f t="shared" si="1"/>
        <v>144</v>
      </c>
      <c r="C86" s="269"/>
      <c r="D86" s="358"/>
      <c r="E86" s="92" t="s">
        <v>411</v>
      </c>
      <c r="F86" s="102" t="s">
        <v>29</v>
      </c>
      <c r="G86" s="102">
        <v>4</v>
      </c>
      <c r="H86" s="227" t="s">
        <v>331</v>
      </c>
      <c r="I86" s="228"/>
      <c r="J86" s="228"/>
      <c r="K86" s="228"/>
      <c r="L86" s="228"/>
      <c r="M86" s="228"/>
      <c r="N86" s="228"/>
      <c r="O86" s="229"/>
      <c r="P86" s="65"/>
      <c r="R86" s="321" t="s">
        <v>495</v>
      </c>
      <c r="S86" s="321"/>
      <c r="T86" s="321"/>
      <c r="U86" s="321"/>
      <c r="V86" s="321"/>
    </row>
    <row r="87" spans="2:22">
      <c r="B87" s="33">
        <f t="shared" si="1"/>
        <v>146</v>
      </c>
      <c r="C87" s="269"/>
      <c r="D87" s="358"/>
      <c r="E87" s="92" t="s">
        <v>306</v>
      </c>
      <c r="F87" s="102" t="s">
        <v>39</v>
      </c>
      <c r="G87" s="102">
        <v>2</v>
      </c>
      <c r="H87" s="227" t="s">
        <v>326</v>
      </c>
      <c r="I87" s="228"/>
      <c r="J87" s="228"/>
      <c r="K87" s="228"/>
      <c r="L87" s="228"/>
      <c r="M87" s="228"/>
      <c r="N87" s="228"/>
      <c r="O87" s="229"/>
      <c r="P87" s="65"/>
      <c r="R87" s="9" t="s">
        <v>402</v>
      </c>
      <c r="S87" s="9" t="s">
        <v>52</v>
      </c>
      <c r="T87" s="9" t="s">
        <v>53</v>
      </c>
      <c r="U87" s="9" t="s">
        <v>62</v>
      </c>
      <c r="V87" s="9" t="s">
        <v>562</v>
      </c>
    </row>
    <row r="88" spans="2:22">
      <c r="B88" s="33">
        <f t="shared" si="1"/>
        <v>148</v>
      </c>
      <c r="C88" s="269"/>
      <c r="D88" s="358"/>
      <c r="E88" s="92" t="s">
        <v>294</v>
      </c>
      <c r="F88" s="102" t="s">
        <v>39</v>
      </c>
      <c r="G88" s="102">
        <v>2</v>
      </c>
      <c r="H88" s="227" t="s">
        <v>327</v>
      </c>
      <c r="I88" s="228"/>
      <c r="J88" s="228"/>
      <c r="K88" s="228"/>
      <c r="L88" s="228"/>
      <c r="M88" s="228"/>
      <c r="N88" s="228"/>
      <c r="O88" s="229"/>
      <c r="P88" s="65"/>
      <c r="R88" s="2" t="s">
        <v>601</v>
      </c>
      <c r="S88" s="2">
        <v>4</v>
      </c>
      <c r="T88" s="1" t="s">
        <v>496</v>
      </c>
      <c r="U88" s="2"/>
      <c r="V88" s="2"/>
    </row>
    <row r="89" spans="2:22">
      <c r="B89" s="33">
        <f t="shared" si="1"/>
        <v>150</v>
      </c>
      <c r="C89" s="269"/>
      <c r="D89" s="359"/>
      <c r="E89" s="92" t="s">
        <v>295</v>
      </c>
      <c r="F89" s="102" t="s">
        <v>39</v>
      </c>
      <c r="G89" s="102">
        <v>2</v>
      </c>
      <c r="H89" s="227" t="s">
        <v>328</v>
      </c>
      <c r="I89" s="228"/>
      <c r="J89" s="228"/>
      <c r="K89" s="228"/>
      <c r="L89" s="228"/>
      <c r="M89" s="228"/>
      <c r="N89" s="228"/>
      <c r="O89" s="229"/>
      <c r="P89" s="65"/>
      <c r="R89" s="3"/>
      <c r="S89" s="3"/>
      <c r="U89" s="3"/>
    </row>
    <row r="90" spans="2:22" ht="16.5" customHeight="1" thickBot="1">
      <c r="B90" s="36">
        <f t="shared" si="1"/>
        <v>152</v>
      </c>
      <c r="C90" s="269"/>
      <c r="D90" s="114">
        <f>SUM(G71:G90)</f>
        <v>48</v>
      </c>
      <c r="E90" s="95" t="s">
        <v>296</v>
      </c>
      <c r="F90" s="69" t="s">
        <v>39</v>
      </c>
      <c r="G90" s="69">
        <v>2</v>
      </c>
      <c r="H90" s="340" t="s">
        <v>329</v>
      </c>
      <c r="I90" s="341"/>
      <c r="J90" s="341"/>
      <c r="K90" s="341"/>
      <c r="L90" s="341"/>
      <c r="M90" s="341"/>
      <c r="N90" s="341"/>
      <c r="O90" s="342"/>
      <c r="P90" s="129"/>
      <c r="R90" s="321" t="s">
        <v>497</v>
      </c>
      <c r="S90" s="321"/>
      <c r="T90" s="321"/>
      <c r="U90" s="321"/>
      <c r="V90" s="321"/>
    </row>
    <row r="91" spans="2:22">
      <c r="B91" s="47">
        <f t="shared" si="1"/>
        <v>156</v>
      </c>
      <c r="C91" s="269"/>
      <c r="D91" s="359" t="s">
        <v>463</v>
      </c>
      <c r="E91" s="121" t="s">
        <v>188</v>
      </c>
      <c r="F91" s="121" t="s">
        <v>29</v>
      </c>
      <c r="G91" s="121">
        <v>4</v>
      </c>
      <c r="H91" s="401" t="s">
        <v>187</v>
      </c>
      <c r="I91" s="401"/>
      <c r="J91" s="401"/>
      <c r="K91" s="401"/>
      <c r="L91" s="401"/>
      <c r="M91" s="401"/>
      <c r="N91" s="401"/>
      <c r="O91" s="402"/>
      <c r="P91" s="124" t="s">
        <v>614</v>
      </c>
      <c r="R91" s="9" t="s">
        <v>403</v>
      </c>
      <c r="S91" s="9" t="s">
        <v>52</v>
      </c>
      <c r="T91" s="9" t="s">
        <v>53</v>
      </c>
      <c r="U91" s="9" t="s">
        <v>62</v>
      </c>
      <c r="V91" s="9" t="s">
        <v>562</v>
      </c>
    </row>
    <row r="92" spans="2:22">
      <c r="B92" s="33">
        <f t="shared" si="1"/>
        <v>158</v>
      </c>
      <c r="C92" s="269"/>
      <c r="D92" s="225"/>
      <c r="E92" s="226" t="s">
        <v>189</v>
      </c>
      <c r="F92" s="226" t="s">
        <v>39</v>
      </c>
      <c r="G92" s="226">
        <v>2</v>
      </c>
      <c r="H92" s="52" t="s">
        <v>115</v>
      </c>
      <c r="I92" s="52" t="s">
        <v>116</v>
      </c>
      <c r="J92" s="92" t="s">
        <v>365</v>
      </c>
      <c r="K92" s="92" t="s">
        <v>364</v>
      </c>
      <c r="L92" s="52" t="s">
        <v>123</v>
      </c>
      <c r="M92" s="52" t="s">
        <v>117</v>
      </c>
      <c r="N92" s="102" t="s">
        <v>114</v>
      </c>
      <c r="O92" s="60" t="s">
        <v>360</v>
      </c>
      <c r="P92" s="65"/>
      <c r="R92" s="16" t="s">
        <v>365</v>
      </c>
      <c r="S92" s="16">
        <v>1</v>
      </c>
      <c r="T92" s="15" t="s">
        <v>499</v>
      </c>
      <c r="U92" s="16"/>
      <c r="V92" s="16"/>
    </row>
    <row r="93" spans="2:22">
      <c r="B93" s="33">
        <f t="shared" si="1"/>
        <v>158</v>
      </c>
      <c r="C93" s="269"/>
      <c r="D93" s="225"/>
      <c r="E93" s="226"/>
      <c r="F93" s="226"/>
      <c r="G93" s="226"/>
      <c r="H93" s="52" t="s">
        <v>1</v>
      </c>
      <c r="I93" s="102" t="s">
        <v>2</v>
      </c>
      <c r="J93" s="102" t="s">
        <v>3</v>
      </c>
      <c r="K93" s="92" t="s">
        <v>4</v>
      </c>
      <c r="L93" s="102" t="s">
        <v>367</v>
      </c>
      <c r="M93" s="92" t="s">
        <v>366</v>
      </c>
      <c r="N93" s="92" t="s">
        <v>132</v>
      </c>
      <c r="O93" s="103" t="s">
        <v>777</v>
      </c>
      <c r="P93" s="65"/>
      <c r="R93" s="16" t="s">
        <v>378</v>
      </c>
      <c r="S93" s="16">
        <v>1</v>
      </c>
      <c r="T93" s="15" t="s">
        <v>500</v>
      </c>
      <c r="U93" s="16"/>
      <c r="V93" s="16"/>
    </row>
    <row r="94" spans="2:22">
      <c r="B94" s="34">
        <f t="shared" si="1"/>
        <v>160</v>
      </c>
      <c r="C94" s="269"/>
      <c r="D94" s="225"/>
      <c r="E94" s="102" t="s">
        <v>68</v>
      </c>
      <c r="F94" s="102" t="s">
        <v>37</v>
      </c>
      <c r="G94" s="102">
        <v>2</v>
      </c>
      <c r="H94" s="219" t="s">
        <v>68</v>
      </c>
      <c r="I94" s="220"/>
      <c r="J94" s="220"/>
      <c r="K94" s="220"/>
      <c r="L94" s="220"/>
      <c r="M94" s="220"/>
      <c r="N94" s="220"/>
      <c r="O94" s="221"/>
      <c r="P94" s="65" t="s">
        <v>608</v>
      </c>
      <c r="R94" s="16" t="s">
        <v>377</v>
      </c>
      <c r="S94" s="16">
        <v>1</v>
      </c>
      <c r="T94" s="15" t="s">
        <v>501</v>
      </c>
      <c r="U94" s="16"/>
      <c r="V94" s="16"/>
    </row>
    <row r="95" spans="2:22">
      <c r="B95" s="33">
        <f t="shared" si="1"/>
        <v>162</v>
      </c>
      <c r="C95" s="269"/>
      <c r="D95" s="225"/>
      <c r="E95" s="211" t="s">
        <v>400</v>
      </c>
      <c r="F95" s="211" t="s">
        <v>37</v>
      </c>
      <c r="G95" s="211">
        <v>2</v>
      </c>
      <c r="H95" s="102" t="s">
        <v>113</v>
      </c>
      <c r="I95" s="102" t="s">
        <v>11</v>
      </c>
      <c r="J95" s="52" t="s">
        <v>124</v>
      </c>
      <c r="K95" s="102" t="s">
        <v>393</v>
      </c>
      <c r="L95" s="102" t="s">
        <v>391</v>
      </c>
      <c r="M95" s="102" t="s">
        <v>13</v>
      </c>
      <c r="N95" s="102" t="s">
        <v>130</v>
      </c>
      <c r="O95" s="55" t="s">
        <v>178</v>
      </c>
      <c r="P95" s="65"/>
      <c r="R95" s="16" t="s">
        <v>376</v>
      </c>
      <c r="S95" s="16">
        <v>1</v>
      </c>
      <c r="T95" s="15" t="s">
        <v>498</v>
      </c>
      <c r="U95" s="16"/>
      <c r="V95" s="16"/>
    </row>
    <row r="96" spans="2:22">
      <c r="B96" s="33">
        <f t="shared" si="1"/>
        <v>162</v>
      </c>
      <c r="C96" s="269"/>
      <c r="D96" s="225"/>
      <c r="E96" s="211"/>
      <c r="F96" s="211"/>
      <c r="G96" s="211"/>
      <c r="H96" s="92" t="s">
        <v>395</v>
      </c>
      <c r="I96" s="102" t="s">
        <v>15</v>
      </c>
      <c r="J96" s="102" t="s">
        <v>16</v>
      </c>
      <c r="K96" s="102" t="s">
        <v>17</v>
      </c>
      <c r="L96" s="102" t="s">
        <v>18</v>
      </c>
      <c r="M96" s="102" t="s">
        <v>131</v>
      </c>
      <c r="N96" s="92" t="s">
        <v>392</v>
      </c>
      <c r="O96" s="67" t="s">
        <v>394</v>
      </c>
      <c r="P96" s="65"/>
      <c r="R96" s="16" t="s">
        <v>375</v>
      </c>
      <c r="S96" s="16">
        <v>1</v>
      </c>
      <c r="T96" s="15" t="s">
        <v>502</v>
      </c>
      <c r="U96" s="16"/>
      <c r="V96" s="16"/>
    </row>
    <row r="97" spans="2:22">
      <c r="B97" s="33">
        <f t="shared" si="1"/>
        <v>164</v>
      </c>
      <c r="C97" s="269"/>
      <c r="D97" s="225"/>
      <c r="E97" s="211" t="s">
        <v>401</v>
      </c>
      <c r="F97" s="211" t="s">
        <v>37</v>
      </c>
      <c r="G97" s="211">
        <v>2</v>
      </c>
      <c r="H97" s="92" t="s">
        <v>384</v>
      </c>
      <c r="I97" s="92" t="s">
        <v>383</v>
      </c>
      <c r="J97" s="92" t="s">
        <v>382</v>
      </c>
      <c r="K97" s="102" t="s">
        <v>381</v>
      </c>
      <c r="L97" s="102" t="s">
        <v>380</v>
      </c>
      <c r="M97" s="102" t="s">
        <v>379</v>
      </c>
      <c r="N97" s="102" t="s">
        <v>365</v>
      </c>
      <c r="O97" s="60" t="s">
        <v>364</v>
      </c>
      <c r="P97" s="65"/>
      <c r="R97" s="16" t="s">
        <v>374</v>
      </c>
      <c r="S97" s="16">
        <v>1</v>
      </c>
      <c r="T97" s="15" t="s">
        <v>503</v>
      </c>
      <c r="U97" s="16"/>
      <c r="V97" s="16"/>
    </row>
    <row r="98" spans="2:22">
      <c r="B98" s="33">
        <f t="shared" si="1"/>
        <v>164</v>
      </c>
      <c r="C98" s="269"/>
      <c r="D98" s="225"/>
      <c r="E98" s="211"/>
      <c r="F98" s="211"/>
      <c r="G98" s="211"/>
      <c r="H98" s="52" t="s">
        <v>1</v>
      </c>
      <c r="I98" s="52" t="s">
        <v>5</v>
      </c>
      <c r="J98" s="92" t="s">
        <v>390</v>
      </c>
      <c r="K98" s="102" t="s">
        <v>389</v>
      </c>
      <c r="L98" s="102" t="s">
        <v>388</v>
      </c>
      <c r="M98" s="102" t="s">
        <v>387</v>
      </c>
      <c r="N98" s="102" t="s">
        <v>386</v>
      </c>
      <c r="O98" s="60" t="s">
        <v>385</v>
      </c>
      <c r="P98" s="65"/>
      <c r="R98" s="16" t="s">
        <v>373</v>
      </c>
      <c r="S98" s="16">
        <v>1</v>
      </c>
      <c r="T98" s="15" t="s">
        <v>504</v>
      </c>
      <c r="U98" s="16"/>
      <c r="V98" s="16"/>
    </row>
    <row r="99" spans="2:22">
      <c r="B99" s="33">
        <f t="shared" si="1"/>
        <v>166</v>
      </c>
      <c r="C99" s="269"/>
      <c r="D99" s="225"/>
      <c r="E99" s="211" t="s">
        <v>402</v>
      </c>
      <c r="F99" s="211" t="s">
        <v>37</v>
      </c>
      <c r="G99" s="211">
        <v>2</v>
      </c>
      <c r="H99" s="52" t="s">
        <v>115</v>
      </c>
      <c r="I99" s="52" t="s">
        <v>116</v>
      </c>
      <c r="J99" s="52" t="s">
        <v>124</v>
      </c>
      <c r="K99" s="52" t="s">
        <v>125</v>
      </c>
      <c r="L99" s="226" t="s">
        <v>601</v>
      </c>
      <c r="M99" s="226"/>
      <c r="N99" s="226"/>
      <c r="O99" s="271"/>
      <c r="P99" s="65"/>
      <c r="R99" s="16" t="s">
        <v>370</v>
      </c>
      <c r="S99" s="16">
        <v>1</v>
      </c>
      <c r="T99" s="15" t="s">
        <v>505</v>
      </c>
      <c r="U99" s="16"/>
      <c r="V99" s="16"/>
    </row>
    <row r="100" spans="2:22">
      <c r="B100" s="33">
        <f t="shared" si="1"/>
        <v>166</v>
      </c>
      <c r="C100" s="269"/>
      <c r="D100" s="225"/>
      <c r="E100" s="211"/>
      <c r="F100" s="211"/>
      <c r="G100" s="211"/>
      <c r="H100" s="52" t="s">
        <v>1</v>
      </c>
      <c r="I100" s="52" t="s">
        <v>5</v>
      </c>
      <c r="J100" s="52" t="s">
        <v>6</v>
      </c>
      <c r="K100" s="52" t="s">
        <v>7</v>
      </c>
      <c r="L100" s="52" t="s">
        <v>8</v>
      </c>
      <c r="M100" s="52" t="s">
        <v>9</v>
      </c>
      <c r="N100" s="52" t="s">
        <v>120</v>
      </c>
      <c r="O100" s="55" t="s">
        <v>119</v>
      </c>
      <c r="P100" s="65"/>
      <c r="R100" s="2" t="s">
        <v>506</v>
      </c>
      <c r="S100" s="2">
        <v>1</v>
      </c>
      <c r="T100" s="1" t="s">
        <v>507</v>
      </c>
      <c r="U100" s="2"/>
      <c r="V100" s="2"/>
    </row>
    <row r="101" spans="2:22">
      <c r="B101" s="34">
        <f t="shared" si="1"/>
        <v>168</v>
      </c>
      <c r="C101" s="269"/>
      <c r="D101" s="225"/>
      <c r="E101" s="211" t="s">
        <v>403</v>
      </c>
      <c r="F101" s="211" t="s">
        <v>37</v>
      </c>
      <c r="G101" s="211">
        <v>2</v>
      </c>
      <c r="H101" s="52" t="s">
        <v>115</v>
      </c>
      <c r="I101" s="93" t="s">
        <v>373</v>
      </c>
      <c r="J101" s="93" t="s">
        <v>374</v>
      </c>
      <c r="K101" s="93" t="s">
        <v>375</v>
      </c>
      <c r="L101" s="93" t="s">
        <v>376</v>
      </c>
      <c r="M101" s="93" t="s">
        <v>377</v>
      </c>
      <c r="N101" s="93" t="s">
        <v>378</v>
      </c>
      <c r="O101" s="67" t="s">
        <v>365</v>
      </c>
      <c r="P101" s="65"/>
    </row>
    <row r="102" spans="2:22">
      <c r="B102" s="34">
        <f t="shared" si="1"/>
        <v>168</v>
      </c>
      <c r="C102" s="269"/>
      <c r="D102" s="225"/>
      <c r="E102" s="211"/>
      <c r="F102" s="211"/>
      <c r="G102" s="211"/>
      <c r="H102" s="102" t="s">
        <v>28</v>
      </c>
      <c r="I102" s="52" t="s">
        <v>368</v>
      </c>
      <c r="J102" s="52" t="s">
        <v>369</v>
      </c>
      <c r="K102" s="93" t="s">
        <v>370</v>
      </c>
      <c r="L102" s="52" t="s">
        <v>371</v>
      </c>
      <c r="M102" s="52" t="s">
        <v>372</v>
      </c>
      <c r="N102" s="52" t="s">
        <v>120</v>
      </c>
      <c r="O102" s="55" t="s">
        <v>119</v>
      </c>
      <c r="P102" s="65"/>
    </row>
    <row r="103" spans="2:22">
      <c r="B103" s="33">
        <f t="shared" si="1"/>
        <v>169</v>
      </c>
      <c r="C103" s="269"/>
      <c r="D103" s="225"/>
      <c r="E103" s="92" t="s">
        <v>339</v>
      </c>
      <c r="F103" s="92" t="s">
        <v>350</v>
      </c>
      <c r="G103" s="92">
        <v>1</v>
      </c>
      <c r="H103" s="226" t="s">
        <v>340</v>
      </c>
      <c r="I103" s="226"/>
      <c r="J103" s="226"/>
      <c r="K103" s="226"/>
      <c r="L103" s="226"/>
      <c r="M103" s="226"/>
      <c r="N103" s="226"/>
      <c r="O103" s="271"/>
      <c r="P103" s="65"/>
    </row>
    <row r="104" spans="2:22">
      <c r="B104" s="33">
        <f t="shared" si="1"/>
        <v>170</v>
      </c>
      <c r="C104" s="269"/>
      <c r="D104" s="225"/>
      <c r="E104" s="92" t="s">
        <v>864</v>
      </c>
      <c r="F104" s="92" t="s">
        <v>349</v>
      </c>
      <c r="G104" s="92">
        <v>1</v>
      </c>
      <c r="H104" s="226" t="s">
        <v>508</v>
      </c>
      <c r="I104" s="226"/>
      <c r="J104" s="226"/>
      <c r="K104" s="226"/>
      <c r="L104" s="226"/>
      <c r="M104" s="226"/>
      <c r="N104" s="226"/>
      <c r="O104" s="271"/>
      <c r="P104" s="65"/>
    </row>
    <row r="105" spans="2:22">
      <c r="B105" s="33">
        <f t="shared" si="1"/>
        <v>171</v>
      </c>
      <c r="C105" s="269"/>
      <c r="D105" s="225"/>
      <c r="E105" s="92" t="s">
        <v>341</v>
      </c>
      <c r="F105" s="92" t="s">
        <v>349</v>
      </c>
      <c r="G105" s="92">
        <v>1</v>
      </c>
      <c r="H105" s="226" t="s">
        <v>342</v>
      </c>
      <c r="I105" s="226"/>
      <c r="J105" s="226"/>
      <c r="K105" s="226"/>
      <c r="L105" s="226"/>
      <c r="M105" s="226"/>
      <c r="N105" s="226"/>
      <c r="O105" s="271"/>
      <c r="P105" s="65"/>
    </row>
    <row r="106" spans="2:22">
      <c r="B106" s="33">
        <f t="shared" si="1"/>
        <v>172</v>
      </c>
      <c r="C106" s="269"/>
      <c r="D106" s="225"/>
      <c r="E106" s="92" t="s">
        <v>343</v>
      </c>
      <c r="F106" s="92" t="s">
        <v>349</v>
      </c>
      <c r="G106" s="92">
        <v>1</v>
      </c>
      <c r="H106" s="226" t="s">
        <v>345</v>
      </c>
      <c r="I106" s="226"/>
      <c r="J106" s="226"/>
      <c r="K106" s="226"/>
      <c r="L106" s="226"/>
      <c r="M106" s="226"/>
      <c r="N106" s="226"/>
      <c r="O106" s="271"/>
      <c r="P106" s="65"/>
    </row>
    <row r="107" spans="2:22">
      <c r="B107" s="33">
        <f t="shared" si="1"/>
        <v>173</v>
      </c>
      <c r="C107" s="269"/>
      <c r="D107" s="225"/>
      <c r="E107" s="92" t="s">
        <v>344</v>
      </c>
      <c r="F107" s="92" t="s">
        <v>349</v>
      </c>
      <c r="G107" s="92">
        <v>1</v>
      </c>
      <c r="H107" s="226" t="s">
        <v>41</v>
      </c>
      <c r="I107" s="226"/>
      <c r="J107" s="226"/>
      <c r="K107" s="226"/>
      <c r="L107" s="226"/>
      <c r="M107" s="226"/>
      <c r="N107" s="226"/>
      <c r="O107" s="271"/>
      <c r="P107" s="65"/>
    </row>
    <row r="108" spans="2:22">
      <c r="B108" s="33">
        <f t="shared" si="1"/>
        <v>174</v>
      </c>
      <c r="C108" s="269"/>
      <c r="D108" s="225"/>
      <c r="E108" s="102" t="s">
        <v>346</v>
      </c>
      <c r="F108" s="102" t="s">
        <v>349</v>
      </c>
      <c r="G108" s="102">
        <v>1</v>
      </c>
      <c r="H108" s="226" t="s">
        <v>42</v>
      </c>
      <c r="I108" s="226"/>
      <c r="J108" s="226"/>
      <c r="K108" s="226"/>
      <c r="L108" s="226"/>
      <c r="M108" s="226"/>
      <c r="N108" s="226"/>
      <c r="O108" s="271"/>
      <c r="P108" s="65"/>
    </row>
    <row r="109" spans="2:22">
      <c r="B109" s="33">
        <f t="shared" si="1"/>
        <v>175</v>
      </c>
      <c r="C109" s="269"/>
      <c r="D109" s="225"/>
      <c r="E109" s="92" t="s">
        <v>216</v>
      </c>
      <c r="F109" s="92" t="s">
        <v>349</v>
      </c>
      <c r="G109" s="92">
        <v>1</v>
      </c>
      <c r="H109" s="226" t="s">
        <v>347</v>
      </c>
      <c r="I109" s="226"/>
      <c r="J109" s="226"/>
      <c r="K109" s="226"/>
      <c r="L109" s="226"/>
      <c r="M109" s="226"/>
      <c r="N109" s="226"/>
      <c r="O109" s="271"/>
      <c r="P109" s="65"/>
    </row>
    <row r="110" spans="2:22">
      <c r="B110" s="34">
        <f t="shared" si="1"/>
        <v>176</v>
      </c>
      <c r="C110" s="269"/>
      <c r="D110" s="225"/>
      <c r="E110" s="92" t="s">
        <v>601</v>
      </c>
      <c r="F110" s="92" t="s">
        <v>349</v>
      </c>
      <c r="G110" s="92">
        <v>1</v>
      </c>
      <c r="H110" s="226" t="s">
        <v>348</v>
      </c>
      <c r="I110" s="226"/>
      <c r="J110" s="226"/>
      <c r="K110" s="226"/>
      <c r="L110" s="226"/>
      <c r="M110" s="226"/>
      <c r="N110" s="226"/>
      <c r="O110" s="271"/>
      <c r="P110" s="65"/>
    </row>
    <row r="111" spans="2:22">
      <c r="B111" s="33">
        <f t="shared" si="1"/>
        <v>178</v>
      </c>
      <c r="C111" s="269"/>
      <c r="D111" s="225"/>
      <c r="E111" s="102" t="s">
        <v>36</v>
      </c>
      <c r="F111" s="102" t="s">
        <v>349</v>
      </c>
      <c r="G111" s="102">
        <v>2</v>
      </c>
      <c r="H111" s="226" t="s">
        <v>43</v>
      </c>
      <c r="I111" s="226"/>
      <c r="J111" s="226"/>
      <c r="K111" s="226"/>
      <c r="L111" s="226"/>
      <c r="M111" s="226"/>
      <c r="N111" s="226"/>
      <c r="O111" s="271"/>
      <c r="P111" s="65"/>
    </row>
    <row r="112" spans="2:22">
      <c r="B112" s="34">
        <f t="shared" si="1"/>
        <v>184</v>
      </c>
      <c r="C112" s="269"/>
      <c r="D112" s="225"/>
      <c r="E112" s="92" t="s">
        <v>68</v>
      </c>
      <c r="F112" s="92" t="s">
        <v>37</v>
      </c>
      <c r="G112" s="92">
        <v>6</v>
      </c>
      <c r="H112" s="226" t="s">
        <v>68</v>
      </c>
      <c r="I112" s="226"/>
      <c r="J112" s="226"/>
      <c r="K112" s="226"/>
      <c r="L112" s="226"/>
      <c r="M112" s="226"/>
      <c r="N112" s="226"/>
      <c r="O112" s="271"/>
      <c r="P112" s="65" t="s">
        <v>624</v>
      </c>
    </row>
    <row r="113" spans="2:16">
      <c r="B113" s="33">
        <f t="shared" si="1"/>
        <v>188</v>
      </c>
      <c r="C113" s="269"/>
      <c r="D113" s="225"/>
      <c r="E113" s="102" t="s">
        <v>351</v>
      </c>
      <c r="F113" s="102" t="s">
        <v>38</v>
      </c>
      <c r="G113" s="102">
        <v>4</v>
      </c>
      <c r="H113" s="226" t="s">
        <v>44</v>
      </c>
      <c r="I113" s="226"/>
      <c r="J113" s="226"/>
      <c r="K113" s="226"/>
      <c r="L113" s="226"/>
      <c r="M113" s="226"/>
      <c r="N113" s="226"/>
      <c r="O113" s="271"/>
      <c r="P113" s="65"/>
    </row>
    <row r="114" spans="2:16">
      <c r="B114" s="34">
        <f t="shared" si="1"/>
        <v>192</v>
      </c>
      <c r="C114" s="269"/>
      <c r="D114" s="225"/>
      <c r="E114" s="102" t="s">
        <v>352</v>
      </c>
      <c r="F114" s="102" t="s">
        <v>38</v>
      </c>
      <c r="G114" s="102">
        <v>4</v>
      </c>
      <c r="H114" s="226" t="s">
        <v>45</v>
      </c>
      <c r="I114" s="226"/>
      <c r="J114" s="226"/>
      <c r="K114" s="226"/>
      <c r="L114" s="226"/>
      <c r="M114" s="226"/>
      <c r="N114" s="226"/>
      <c r="O114" s="271"/>
      <c r="P114" s="65"/>
    </row>
    <row r="115" spans="2:16">
      <c r="B115" s="33">
        <f t="shared" si="1"/>
        <v>194</v>
      </c>
      <c r="C115" s="269"/>
      <c r="D115" s="225"/>
      <c r="E115" s="102" t="s">
        <v>353</v>
      </c>
      <c r="F115" s="102" t="s">
        <v>39</v>
      </c>
      <c r="G115" s="102">
        <v>2</v>
      </c>
      <c r="H115" s="226" t="s">
        <v>46</v>
      </c>
      <c r="I115" s="226"/>
      <c r="J115" s="226"/>
      <c r="K115" s="226"/>
      <c r="L115" s="226"/>
      <c r="M115" s="226"/>
      <c r="N115" s="226"/>
      <c r="O115" s="271"/>
      <c r="P115" s="65"/>
    </row>
    <row r="116" spans="2:16">
      <c r="B116" s="33">
        <f t="shared" si="1"/>
        <v>196</v>
      </c>
      <c r="C116" s="269"/>
      <c r="D116" s="225"/>
      <c r="E116" s="102" t="s">
        <v>361</v>
      </c>
      <c r="F116" s="102" t="s">
        <v>40</v>
      </c>
      <c r="G116" s="102">
        <v>2</v>
      </c>
      <c r="H116" s="226" t="s">
        <v>48</v>
      </c>
      <c r="I116" s="226"/>
      <c r="J116" s="226"/>
      <c r="K116" s="226"/>
      <c r="L116" s="226"/>
      <c r="M116" s="226"/>
      <c r="N116" s="226"/>
      <c r="O116" s="271"/>
      <c r="P116" s="65"/>
    </row>
    <row r="117" spans="2:16">
      <c r="B117" s="33">
        <f t="shared" si="1"/>
        <v>198</v>
      </c>
      <c r="C117" s="269"/>
      <c r="D117" s="225"/>
      <c r="E117" s="102" t="s">
        <v>362</v>
      </c>
      <c r="F117" s="102" t="s">
        <v>40</v>
      </c>
      <c r="G117" s="102">
        <v>2</v>
      </c>
      <c r="H117" s="226" t="s">
        <v>49</v>
      </c>
      <c r="I117" s="226"/>
      <c r="J117" s="226"/>
      <c r="K117" s="226"/>
      <c r="L117" s="226"/>
      <c r="M117" s="226"/>
      <c r="N117" s="226"/>
      <c r="O117" s="271"/>
      <c r="P117" s="65"/>
    </row>
    <row r="118" spans="2:16">
      <c r="B118" s="34">
        <f t="shared" si="1"/>
        <v>200</v>
      </c>
      <c r="C118" s="269"/>
      <c r="D118" s="225"/>
      <c r="E118" s="102" t="s">
        <v>363</v>
      </c>
      <c r="F118" s="102" t="s">
        <v>40</v>
      </c>
      <c r="G118" s="102">
        <v>2</v>
      </c>
      <c r="H118" s="226" t="s">
        <v>47</v>
      </c>
      <c r="I118" s="226"/>
      <c r="J118" s="226"/>
      <c r="K118" s="226"/>
      <c r="L118" s="226"/>
      <c r="M118" s="226"/>
      <c r="N118" s="226"/>
      <c r="O118" s="271"/>
      <c r="P118" s="65"/>
    </row>
    <row r="119" spans="2:16">
      <c r="B119" s="33">
        <f t="shared" si="1"/>
        <v>201</v>
      </c>
      <c r="C119" s="269"/>
      <c r="D119" s="225"/>
      <c r="E119" s="102" t="s">
        <v>354</v>
      </c>
      <c r="F119" s="102" t="s">
        <v>37</v>
      </c>
      <c r="G119" s="102">
        <v>1</v>
      </c>
      <c r="H119" s="226" t="s">
        <v>355</v>
      </c>
      <c r="I119" s="226"/>
      <c r="J119" s="226"/>
      <c r="K119" s="226"/>
      <c r="L119" s="226"/>
      <c r="M119" s="226"/>
      <c r="N119" s="226"/>
      <c r="O119" s="271"/>
      <c r="P119" s="65"/>
    </row>
    <row r="120" spans="2:16" ht="17.5" thickBot="1">
      <c r="B120" s="36">
        <f t="shared" si="1"/>
        <v>208</v>
      </c>
      <c r="C120" s="269"/>
      <c r="D120" s="114">
        <f>SUM(G91:G120)</f>
        <v>56</v>
      </c>
      <c r="E120" s="69" t="s">
        <v>68</v>
      </c>
      <c r="F120" s="69" t="s">
        <v>37</v>
      </c>
      <c r="G120" s="69">
        <v>7</v>
      </c>
      <c r="H120" s="392" t="s">
        <v>68</v>
      </c>
      <c r="I120" s="392"/>
      <c r="J120" s="392"/>
      <c r="K120" s="392"/>
      <c r="L120" s="392"/>
      <c r="M120" s="392"/>
      <c r="N120" s="392"/>
      <c r="O120" s="393"/>
      <c r="P120" s="125" t="s">
        <v>615</v>
      </c>
    </row>
    <row r="121" spans="2:16" ht="16.5" customHeight="1">
      <c r="B121" s="47">
        <f t="shared" si="1"/>
        <v>212</v>
      </c>
      <c r="C121" s="269"/>
      <c r="D121" s="386" t="s">
        <v>705</v>
      </c>
      <c r="E121" s="137" t="s">
        <v>167</v>
      </c>
      <c r="F121" s="137" t="s">
        <v>37</v>
      </c>
      <c r="G121" s="137">
        <v>4</v>
      </c>
      <c r="H121" s="389" t="s">
        <v>168</v>
      </c>
      <c r="I121" s="390"/>
      <c r="J121" s="390"/>
      <c r="K121" s="390"/>
      <c r="L121" s="390"/>
      <c r="M121" s="390"/>
      <c r="N121" s="390"/>
      <c r="O121" s="391"/>
      <c r="P121" s="376" t="s">
        <v>698</v>
      </c>
    </row>
    <row r="122" spans="2:16">
      <c r="B122" s="33">
        <f t="shared" si="1"/>
        <v>213</v>
      </c>
      <c r="C122" s="269"/>
      <c r="D122" s="387"/>
      <c r="E122" s="102" t="s">
        <v>186</v>
      </c>
      <c r="F122" s="102" t="s">
        <v>37</v>
      </c>
      <c r="G122" s="102">
        <v>1</v>
      </c>
      <c r="H122" s="227" t="s">
        <v>169</v>
      </c>
      <c r="I122" s="228"/>
      <c r="J122" s="228"/>
      <c r="K122" s="228"/>
      <c r="L122" s="228"/>
      <c r="M122" s="228"/>
      <c r="N122" s="228"/>
      <c r="O122" s="229"/>
      <c r="P122" s="269"/>
    </row>
    <row r="123" spans="2:16">
      <c r="B123" s="33">
        <f t="shared" si="1"/>
        <v>214</v>
      </c>
      <c r="C123" s="269"/>
      <c r="D123" s="387"/>
      <c r="E123" s="102" t="s">
        <v>665</v>
      </c>
      <c r="F123" s="102" t="s">
        <v>37</v>
      </c>
      <c r="G123" s="111">
        <v>1</v>
      </c>
      <c r="H123" s="102" t="s">
        <v>787</v>
      </c>
      <c r="I123" s="102" t="s">
        <v>697</v>
      </c>
      <c r="J123" s="102" t="s">
        <v>651</v>
      </c>
      <c r="K123" s="102" t="s">
        <v>666</v>
      </c>
      <c r="L123" s="102" t="s">
        <v>667</v>
      </c>
      <c r="M123" s="102" t="s">
        <v>668</v>
      </c>
      <c r="N123" s="102" t="s">
        <v>64</v>
      </c>
      <c r="O123" s="103" t="s">
        <v>170</v>
      </c>
      <c r="P123" s="269"/>
    </row>
    <row r="124" spans="2:16">
      <c r="B124" s="33">
        <f t="shared" si="1"/>
        <v>215</v>
      </c>
      <c r="C124" s="269"/>
      <c r="D124" s="387"/>
      <c r="E124" s="102" t="s">
        <v>652</v>
      </c>
      <c r="F124" s="102" t="s">
        <v>37</v>
      </c>
      <c r="G124" s="102">
        <v>1</v>
      </c>
      <c r="H124" s="227" t="s">
        <v>696</v>
      </c>
      <c r="I124" s="228"/>
      <c r="J124" s="228"/>
      <c r="K124" s="228"/>
      <c r="L124" s="228"/>
      <c r="M124" s="228"/>
      <c r="N124" s="228"/>
      <c r="O124" s="229"/>
      <c r="P124" s="269"/>
    </row>
    <row r="125" spans="2:16">
      <c r="B125" s="34">
        <f t="shared" si="1"/>
        <v>216</v>
      </c>
      <c r="C125" s="269"/>
      <c r="D125" s="387"/>
      <c r="E125" s="73" t="s">
        <v>653</v>
      </c>
      <c r="F125" s="102" t="s">
        <v>37</v>
      </c>
      <c r="G125" s="102">
        <v>1</v>
      </c>
      <c r="H125" s="227" t="s">
        <v>695</v>
      </c>
      <c r="I125" s="228"/>
      <c r="J125" s="228"/>
      <c r="K125" s="228"/>
      <c r="L125" s="228"/>
      <c r="M125" s="228"/>
      <c r="N125" s="228"/>
      <c r="O125" s="229"/>
      <c r="P125" s="269"/>
    </row>
    <row r="126" spans="2:16">
      <c r="B126" s="33">
        <f t="shared" si="1"/>
        <v>217</v>
      </c>
      <c r="C126" s="269"/>
      <c r="D126" s="387"/>
      <c r="E126" s="102" t="s">
        <v>669</v>
      </c>
      <c r="F126" s="102" t="s">
        <v>37</v>
      </c>
      <c r="G126" s="102">
        <v>1</v>
      </c>
      <c r="H126" s="227" t="s">
        <v>694</v>
      </c>
      <c r="I126" s="228"/>
      <c r="J126" s="228"/>
      <c r="K126" s="228"/>
      <c r="L126" s="228"/>
      <c r="M126" s="228"/>
      <c r="N126" s="228"/>
      <c r="O126" s="229"/>
      <c r="P126" s="269"/>
    </row>
    <row r="127" spans="2:16">
      <c r="B127" s="33">
        <f t="shared" si="1"/>
        <v>218</v>
      </c>
      <c r="C127" s="269"/>
      <c r="D127" s="387"/>
      <c r="E127" s="102" t="s">
        <v>670</v>
      </c>
      <c r="F127" s="102" t="s">
        <v>37</v>
      </c>
      <c r="G127" s="102">
        <v>1</v>
      </c>
      <c r="H127" s="227" t="s">
        <v>681</v>
      </c>
      <c r="I127" s="228"/>
      <c r="J127" s="228"/>
      <c r="K127" s="228"/>
      <c r="L127" s="228"/>
      <c r="M127" s="228"/>
      <c r="N127" s="228"/>
      <c r="O127" s="229"/>
      <c r="P127" s="269"/>
    </row>
    <row r="128" spans="2:16">
      <c r="B128" s="33">
        <f t="shared" si="1"/>
        <v>219</v>
      </c>
      <c r="C128" s="269"/>
      <c r="D128" s="387"/>
      <c r="E128" s="102" t="s">
        <v>671</v>
      </c>
      <c r="F128" s="102" t="s">
        <v>37</v>
      </c>
      <c r="G128" s="102">
        <v>1</v>
      </c>
      <c r="H128" s="227" t="s">
        <v>682</v>
      </c>
      <c r="I128" s="228"/>
      <c r="J128" s="228"/>
      <c r="K128" s="228"/>
      <c r="L128" s="228"/>
      <c r="M128" s="228"/>
      <c r="N128" s="228"/>
      <c r="O128" s="229"/>
      <c r="P128" s="269"/>
    </row>
    <row r="129" spans="2:16">
      <c r="B129" s="33">
        <f t="shared" si="1"/>
        <v>220</v>
      </c>
      <c r="C129" s="269"/>
      <c r="D129" s="387"/>
      <c r="E129" s="102" t="s">
        <v>683</v>
      </c>
      <c r="F129" s="102" t="s">
        <v>37</v>
      </c>
      <c r="G129" s="102">
        <v>1</v>
      </c>
      <c r="H129" s="102" t="s">
        <v>684</v>
      </c>
      <c r="I129" s="227" t="s">
        <v>686</v>
      </c>
      <c r="J129" s="228"/>
      <c r="K129" s="228"/>
      <c r="L129" s="228"/>
      <c r="M129" s="228"/>
      <c r="N129" s="228"/>
      <c r="O129" s="229"/>
      <c r="P129" s="269"/>
    </row>
    <row r="130" spans="2:16">
      <c r="B130" s="33">
        <f t="shared" si="1"/>
        <v>221</v>
      </c>
      <c r="C130" s="269"/>
      <c r="D130" s="387"/>
      <c r="E130" s="102" t="s">
        <v>689</v>
      </c>
      <c r="F130" s="102" t="s">
        <v>37</v>
      </c>
      <c r="G130" s="102">
        <v>1</v>
      </c>
      <c r="H130" s="102" t="s">
        <v>687</v>
      </c>
      <c r="I130" s="228" t="s">
        <v>688</v>
      </c>
      <c r="J130" s="228"/>
      <c r="K130" s="228"/>
      <c r="L130" s="228"/>
      <c r="M130" s="228"/>
      <c r="N130" s="228"/>
      <c r="O130" s="229"/>
      <c r="P130" s="269"/>
    </row>
    <row r="131" spans="2:16">
      <c r="B131" s="33">
        <f t="shared" si="1"/>
        <v>222</v>
      </c>
      <c r="C131" s="269"/>
      <c r="D131" s="387"/>
      <c r="E131" s="102" t="s">
        <v>690</v>
      </c>
      <c r="F131" s="102" t="s">
        <v>37</v>
      </c>
      <c r="G131" s="102">
        <v>1</v>
      </c>
      <c r="H131" s="102" t="s">
        <v>692</v>
      </c>
      <c r="I131" s="228" t="s">
        <v>693</v>
      </c>
      <c r="J131" s="228"/>
      <c r="K131" s="228"/>
      <c r="L131" s="228"/>
      <c r="M131" s="228"/>
      <c r="N131" s="228"/>
      <c r="O131" s="229"/>
      <c r="P131" s="269"/>
    </row>
    <row r="132" spans="2:16">
      <c r="B132" s="33">
        <f t="shared" si="1"/>
        <v>223</v>
      </c>
      <c r="C132" s="269"/>
      <c r="D132" s="387"/>
      <c r="E132" s="102" t="s">
        <v>739</v>
      </c>
      <c r="F132" s="102" t="s">
        <v>37</v>
      </c>
      <c r="G132" s="102">
        <v>1</v>
      </c>
      <c r="H132" s="102" t="s">
        <v>741</v>
      </c>
      <c r="I132" s="228" t="s">
        <v>743</v>
      </c>
      <c r="J132" s="228"/>
      <c r="K132" s="228"/>
      <c r="L132" s="228"/>
      <c r="M132" s="228"/>
      <c r="N132" s="228"/>
      <c r="O132" s="229"/>
      <c r="P132" s="269"/>
    </row>
    <row r="133" spans="2:16">
      <c r="B133" s="34">
        <f t="shared" si="1"/>
        <v>224</v>
      </c>
      <c r="C133" s="269"/>
      <c r="D133" s="387"/>
      <c r="E133" s="120" t="s">
        <v>740</v>
      </c>
      <c r="F133" s="102" t="s">
        <v>37</v>
      </c>
      <c r="G133" s="102">
        <v>1</v>
      </c>
      <c r="H133" s="102" t="s">
        <v>742</v>
      </c>
      <c r="I133" s="228" t="s">
        <v>744</v>
      </c>
      <c r="J133" s="228"/>
      <c r="K133" s="228"/>
      <c r="L133" s="228"/>
      <c r="M133" s="228"/>
      <c r="N133" s="228"/>
      <c r="O133" s="229"/>
      <c r="P133" s="269"/>
    </row>
    <row r="134" spans="2:16">
      <c r="B134" s="33">
        <f t="shared" si="1"/>
        <v>226</v>
      </c>
      <c r="C134" s="269"/>
      <c r="D134" s="387"/>
      <c r="E134" s="404" t="s">
        <v>563</v>
      </c>
      <c r="F134" s="404" t="s">
        <v>37</v>
      </c>
      <c r="G134" s="404">
        <v>2</v>
      </c>
      <c r="H134" s="52" t="s">
        <v>115</v>
      </c>
      <c r="I134" s="52" t="s">
        <v>116</v>
      </c>
      <c r="J134" s="52" t="s">
        <v>124</v>
      </c>
      <c r="K134" s="102" t="s">
        <v>637</v>
      </c>
      <c r="L134" s="52" t="s">
        <v>123</v>
      </c>
      <c r="M134" s="52" t="s">
        <v>117</v>
      </c>
      <c r="N134" s="52" t="s">
        <v>118</v>
      </c>
      <c r="O134" s="102" t="s">
        <v>649</v>
      </c>
      <c r="P134" s="269"/>
    </row>
    <row r="135" spans="2:16">
      <c r="B135" s="33">
        <f t="shared" si="1"/>
        <v>226</v>
      </c>
      <c r="C135" s="269"/>
      <c r="D135" s="387"/>
      <c r="E135" s="401"/>
      <c r="F135" s="401"/>
      <c r="G135" s="401"/>
      <c r="H135" s="52" t="s">
        <v>115</v>
      </c>
      <c r="I135" s="52" t="s">
        <v>116</v>
      </c>
      <c r="J135" s="52" t="s">
        <v>124</v>
      </c>
      <c r="K135" s="52" t="s">
        <v>125</v>
      </c>
      <c r="L135" s="52" t="s">
        <v>123</v>
      </c>
      <c r="M135" s="102" t="s">
        <v>748</v>
      </c>
      <c r="N135" s="102" t="s">
        <v>745</v>
      </c>
      <c r="O135" s="102" t="s">
        <v>747</v>
      </c>
      <c r="P135" s="269"/>
    </row>
    <row r="136" spans="2:16">
      <c r="B136" s="33">
        <f t="shared" si="1"/>
        <v>228</v>
      </c>
      <c r="C136" s="269"/>
      <c r="D136" s="387"/>
      <c r="E136" s="403" t="s">
        <v>630</v>
      </c>
      <c r="F136" s="403" t="s">
        <v>37</v>
      </c>
      <c r="G136" s="403">
        <v>2</v>
      </c>
      <c r="H136" s="143" t="s">
        <v>858</v>
      </c>
      <c r="I136" s="102" t="s">
        <v>857</v>
      </c>
      <c r="J136" s="102" t="s">
        <v>856</v>
      </c>
      <c r="K136" s="102" t="s">
        <v>855</v>
      </c>
      <c r="L136" s="102" t="s">
        <v>854</v>
      </c>
      <c r="M136" s="143" t="s">
        <v>853</v>
      </c>
      <c r="N136" s="102" t="s">
        <v>852</v>
      </c>
      <c r="O136" s="102" t="s">
        <v>850</v>
      </c>
      <c r="P136" s="269"/>
    </row>
    <row r="137" spans="2:16">
      <c r="B137" s="33">
        <f t="shared" si="1"/>
        <v>228</v>
      </c>
      <c r="C137" s="269"/>
      <c r="D137" s="387"/>
      <c r="E137" s="272"/>
      <c r="F137" s="272"/>
      <c r="G137" s="272"/>
      <c r="H137" s="52" t="s">
        <v>115</v>
      </c>
      <c r="I137" s="52" t="s">
        <v>116</v>
      </c>
      <c r="J137" s="52" t="s">
        <v>124</v>
      </c>
      <c r="K137" s="143" t="s">
        <v>860</v>
      </c>
      <c r="L137" s="52" t="s">
        <v>123</v>
      </c>
      <c r="M137" s="52" t="s">
        <v>117</v>
      </c>
      <c r="N137" s="143" t="s">
        <v>859</v>
      </c>
      <c r="O137" s="102" t="s">
        <v>851</v>
      </c>
      <c r="P137" s="269"/>
    </row>
    <row r="138" spans="2:16">
      <c r="B138" s="33">
        <f t="shared" si="1"/>
        <v>230</v>
      </c>
      <c r="C138" s="269"/>
      <c r="D138" s="387"/>
      <c r="E138" s="404" t="s">
        <v>725</v>
      </c>
      <c r="F138" s="404" t="s">
        <v>37</v>
      </c>
      <c r="G138" s="404">
        <v>2</v>
      </c>
      <c r="H138" s="52" t="s">
        <v>115</v>
      </c>
      <c r="I138" s="102" t="s">
        <v>726</v>
      </c>
      <c r="J138" s="102" t="s">
        <v>727</v>
      </c>
      <c r="K138" s="102" t="s">
        <v>728</v>
      </c>
      <c r="L138" s="52" t="s">
        <v>123</v>
      </c>
      <c r="M138" s="102" t="s">
        <v>729</v>
      </c>
      <c r="N138" s="102" t="s">
        <v>730</v>
      </c>
      <c r="O138" s="102" t="s">
        <v>731</v>
      </c>
      <c r="P138" s="269"/>
    </row>
    <row r="139" spans="2:16">
      <c r="B139" s="33">
        <f t="shared" si="1"/>
        <v>230</v>
      </c>
      <c r="C139" s="269"/>
      <c r="D139" s="388"/>
      <c r="E139" s="401"/>
      <c r="F139" s="401"/>
      <c r="G139" s="401"/>
      <c r="H139" s="102" t="s">
        <v>750</v>
      </c>
      <c r="I139" s="102" t="s">
        <v>751</v>
      </c>
      <c r="J139" s="102" t="s">
        <v>752</v>
      </c>
      <c r="K139" s="102" t="s">
        <v>753</v>
      </c>
      <c r="L139" s="52" t="s">
        <v>123</v>
      </c>
      <c r="M139" s="52" t="s">
        <v>117</v>
      </c>
      <c r="N139" s="119" t="s">
        <v>749</v>
      </c>
      <c r="O139" s="102" t="s">
        <v>746</v>
      </c>
      <c r="P139" s="269"/>
    </row>
    <row r="140" spans="2:16" ht="17.5" thickBot="1">
      <c r="B140" s="36">
        <f t="shared" si="1"/>
        <v>248</v>
      </c>
      <c r="C140" s="269"/>
      <c r="D140" s="114">
        <f>SUM(G121:G140)</f>
        <v>40</v>
      </c>
      <c r="E140" s="132" t="s">
        <v>68</v>
      </c>
      <c r="F140" s="69" t="s">
        <v>37</v>
      </c>
      <c r="G140" s="69">
        <v>18</v>
      </c>
      <c r="H140" s="392" t="s">
        <v>711</v>
      </c>
      <c r="I140" s="392"/>
      <c r="J140" s="392"/>
      <c r="K140" s="392"/>
      <c r="L140" s="392"/>
      <c r="M140" s="392"/>
      <c r="N140" s="392"/>
      <c r="O140" s="393"/>
      <c r="P140" s="318"/>
    </row>
    <row r="141" spans="2:16">
      <c r="B141" s="47">
        <f t="shared" ref="B141:B144" si="2">B140+G141</f>
        <v>252</v>
      </c>
      <c r="C141" s="269"/>
      <c r="D141" s="397" t="s">
        <v>714</v>
      </c>
      <c r="E141" s="137" t="s">
        <v>192</v>
      </c>
      <c r="F141" s="137" t="s">
        <v>37</v>
      </c>
      <c r="G141" s="137">
        <v>4</v>
      </c>
      <c r="H141" s="389" t="s">
        <v>672</v>
      </c>
      <c r="I141" s="390"/>
      <c r="J141" s="390"/>
      <c r="K141" s="390"/>
      <c r="L141" s="390"/>
      <c r="M141" s="390"/>
      <c r="N141" s="390"/>
      <c r="O141" s="391"/>
      <c r="P141" s="117"/>
    </row>
    <row r="142" spans="2:16">
      <c r="B142" s="34">
        <f t="shared" si="2"/>
        <v>256</v>
      </c>
      <c r="C142" s="269"/>
      <c r="D142" s="225"/>
      <c r="E142" s="121" t="s">
        <v>193</v>
      </c>
      <c r="F142" s="102" t="s">
        <v>37</v>
      </c>
      <c r="G142" s="121">
        <v>4</v>
      </c>
      <c r="H142" s="227" t="s">
        <v>673</v>
      </c>
      <c r="I142" s="228"/>
      <c r="J142" s="228"/>
      <c r="K142" s="228"/>
      <c r="L142" s="228"/>
      <c r="M142" s="228"/>
      <c r="N142" s="228"/>
      <c r="O142" s="229"/>
      <c r="P142" s="65"/>
    </row>
    <row r="143" spans="2:16">
      <c r="B143" s="33">
        <f t="shared" si="2"/>
        <v>260</v>
      </c>
      <c r="C143" s="269"/>
      <c r="D143" s="270"/>
      <c r="E143" s="102" t="s">
        <v>194</v>
      </c>
      <c r="F143" s="102" t="s">
        <v>37</v>
      </c>
      <c r="G143" s="111">
        <v>4</v>
      </c>
      <c r="H143" s="227" t="s">
        <v>674</v>
      </c>
      <c r="I143" s="228"/>
      <c r="J143" s="228"/>
      <c r="K143" s="228"/>
      <c r="L143" s="228"/>
      <c r="M143" s="228"/>
      <c r="N143" s="228"/>
      <c r="O143" s="229"/>
      <c r="P143" s="65"/>
    </row>
    <row r="144" spans="2:16" ht="17.5" thickBot="1">
      <c r="B144" s="36">
        <f t="shared" si="2"/>
        <v>264</v>
      </c>
      <c r="C144" s="269"/>
      <c r="D144" s="114">
        <f>SUM(G141:G144)</f>
        <v>16</v>
      </c>
      <c r="E144" s="121" t="s">
        <v>68</v>
      </c>
      <c r="F144" s="121" t="s">
        <v>37</v>
      </c>
      <c r="G144" s="130">
        <v>4</v>
      </c>
      <c r="H144" s="340" t="s">
        <v>68</v>
      </c>
      <c r="I144" s="341"/>
      <c r="J144" s="341"/>
      <c r="K144" s="341"/>
      <c r="L144" s="341"/>
      <c r="M144" s="341"/>
      <c r="N144" s="341"/>
      <c r="O144" s="342"/>
      <c r="P144" s="125" t="s">
        <v>609</v>
      </c>
    </row>
    <row r="145" spans="2:16">
      <c r="B145" s="47">
        <f t="shared" ref="B145:B160" si="3">B144+G145</f>
        <v>268</v>
      </c>
      <c r="C145" s="269"/>
      <c r="D145" s="397" t="s">
        <v>715</v>
      </c>
      <c r="E145" s="137" t="s">
        <v>192</v>
      </c>
      <c r="F145" s="137" t="s">
        <v>37</v>
      </c>
      <c r="G145" s="137">
        <v>4</v>
      </c>
      <c r="H145" s="389" t="s">
        <v>675</v>
      </c>
      <c r="I145" s="390"/>
      <c r="J145" s="390"/>
      <c r="K145" s="390"/>
      <c r="L145" s="390"/>
      <c r="M145" s="390"/>
      <c r="N145" s="390"/>
      <c r="O145" s="391"/>
      <c r="P145" s="117"/>
    </row>
    <row r="146" spans="2:16">
      <c r="B146" s="34">
        <f t="shared" si="3"/>
        <v>272</v>
      </c>
      <c r="C146" s="269"/>
      <c r="D146" s="225"/>
      <c r="E146" s="121" t="s">
        <v>193</v>
      </c>
      <c r="F146" s="102" t="s">
        <v>37</v>
      </c>
      <c r="G146" s="121">
        <v>4</v>
      </c>
      <c r="H146" s="227" t="s">
        <v>676</v>
      </c>
      <c r="I146" s="228"/>
      <c r="J146" s="228"/>
      <c r="K146" s="228"/>
      <c r="L146" s="228"/>
      <c r="M146" s="228"/>
      <c r="N146" s="228"/>
      <c r="O146" s="229"/>
      <c r="P146" s="65"/>
    </row>
    <row r="147" spans="2:16">
      <c r="B147" s="33">
        <f t="shared" si="3"/>
        <v>276</v>
      </c>
      <c r="C147" s="269"/>
      <c r="D147" s="270"/>
      <c r="E147" s="102" t="s">
        <v>194</v>
      </c>
      <c r="F147" s="102" t="s">
        <v>37</v>
      </c>
      <c r="G147" s="111">
        <v>4</v>
      </c>
      <c r="H147" s="227" t="s">
        <v>674</v>
      </c>
      <c r="I147" s="228"/>
      <c r="J147" s="228"/>
      <c r="K147" s="228"/>
      <c r="L147" s="228"/>
      <c r="M147" s="228"/>
      <c r="N147" s="228"/>
      <c r="O147" s="229"/>
      <c r="P147" s="65"/>
    </row>
    <row r="148" spans="2:16" ht="17.5" thickBot="1">
      <c r="B148" s="36">
        <f t="shared" si="3"/>
        <v>280</v>
      </c>
      <c r="C148" s="269"/>
      <c r="D148" s="114">
        <f>SUM(G145:G148)</f>
        <v>16</v>
      </c>
      <c r="E148" s="121" t="s">
        <v>68</v>
      </c>
      <c r="F148" s="121" t="s">
        <v>37</v>
      </c>
      <c r="G148" s="130">
        <v>4</v>
      </c>
      <c r="H148" s="340" t="s">
        <v>68</v>
      </c>
      <c r="I148" s="341"/>
      <c r="J148" s="341"/>
      <c r="K148" s="341"/>
      <c r="L148" s="341"/>
      <c r="M148" s="341"/>
      <c r="N148" s="341"/>
      <c r="O148" s="342"/>
      <c r="P148" s="125" t="s">
        <v>609</v>
      </c>
    </row>
    <row r="149" spans="2:16">
      <c r="B149" s="47">
        <f t="shared" si="3"/>
        <v>284</v>
      </c>
      <c r="C149" s="269"/>
      <c r="D149" s="381" t="s">
        <v>677</v>
      </c>
      <c r="E149" s="137" t="s">
        <v>192</v>
      </c>
      <c r="F149" s="137" t="s">
        <v>37</v>
      </c>
      <c r="G149" s="137">
        <v>4</v>
      </c>
      <c r="H149" s="389" t="s">
        <v>678</v>
      </c>
      <c r="I149" s="390"/>
      <c r="J149" s="390"/>
      <c r="K149" s="390"/>
      <c r="L149" s="390"/>
      <c r="M149" s="390"/>
      <c r="N149" s="390"/>
      <c r="O149" s="391"/>
      <c r="P149" s="117"/>
    </row>
    <row r="150" spans="2:16">
      <c r="B150" s="34">
        <f t="shared" si="3"/>
        <v>288</v>
      </c>
      <c r="C150" s="269"/>
      <c r="D150" s="382"/>
      <c r="E150" s="102" t="s">
        <v>193</v>
      </c>
      <c r="F150" s="102" t="s">
        <v>37</v>
      </c>
      <c r="G150" s="102">
        <v>4</v>
      </c>
      <c r="H150" s="227" t="s">
        <v>679</v>
      </c>
      <c r="I150" s="228"/>
      <c r="J150" s="228"/>
      <c r="K150" s="228"/>
      <c r="L150" s="228"/>
      <c r="M150" s="228"/>
      <c r="N150" s="228"/>
      <c r="O150" s="229"/>
      <c r="P150" s="65"/>
    </row>
    <row r="151" spans="2:16">
      <c r="B151" s="33">
        <f t="shared" si="3"/>
        <v>292</v>
      </c>
      <c r="C151" s="269"/>
      <c r="D151" s="382"/>
      <c r="E151" s="102" t="s">
        <v>199</v>
      </c>
      <c r="F151" s="102" t="s">
        <v>37</v>
      </c>
      <c r="G151" s="111">
        <v>4</v>
      </c>
      <c r="H151" s="227" t="s">
        <v>674</v>
      </c>
      <c r="I151" s="228"/>
      <c r="J151" s="228"/>
      <c r="K151" s="228"/>
      <c r="L151" s="228"/>
      <c r="M151" s="228"/>
      <c r="N151" s="228"/>
      <c r="O151" s="229"/>
      <c r="P151" s="65"/>
    </row>
    <row r="152" spans="2:16">
      <c r="B152" s="34">
        <f t="shared" si="3"/>
        <v>296</v>
      </c>
      <c r="C152" s="269"/>
      <c r="D152" s="382"/>
      <c r="E152" s="102" t="s">
        <v>200</v>
      </c>
      <c r="F152" s="102" t="s">
        <v>37</v>
      </c>
      <c r="G152" s="111">
        <v>4</v>
      </c>
      <c r="H152" s="227" t="s">
        <v>674</v>
      </c>
      <c r="I152" s="228"/>
      <c r="J152" s="228"/>
      <c r="K152" s="228"/>
      <c r="L152" s="228"/>
      <c r="M152" s="228"/>
      <c r="N152" s="228"/>
      <c r="O152" s="229"/>
      <c r="P152" s="65"/>
    </row>
    <row r="153" spans="2:16">
      <c r="B153" s="33">
        <f t="shared" si="3"/>
        <v>300</v>
      </c>
      <c r="C153" s="269"/>
      <c r="D153" s="382"/>
      <c r="E153" s="102" t="s">
        <v>195</v>
      </c>
      <c r="F153" s="102" t="s">
        <v>37</v>
      </c>
      <c r="G153" s="111">
        <v>4</v>
      </c>
      <c r="H153" s="227" t="s">
        <v>196</v>
      </c>
      <c r="I153" s="228"/>
      <c r="J153" s="228"/>
      <c r="K153" s="228"/>
      <c r="L153" s="228"/>
      <c r="M153" s="228"/>
      <c r="N153" s="228"/>
      <c r="O153" s="229"/>
      <c r="P153" s="65"/>
    </row>
    <row r="154" spans="2:16">
      <c r="B154" s="34">
        <f t="shared" si="3"/>
        <v>304</v>
      </c>
      <c r="C154" s="408"/>
      <c r="D154" s="383"/>
      <c r="E154" s="102" t="s">
        <v>197</v>
      </c>
      <c r="F154" s="102" t="s">
        <v>37</v>
      </c>
      <c r="G154" s="111">
        <v>4</v>
      </c>
      <c r="H154" s="227" t="s">
        <v>198</v>
      </c>
      <c r="I154" s="228"/>
      <c r="J154" s="228"/>
      <c r="K154" s="228"/>
      <c r="L154" s="228"/>
      <c r="M154" s="228"/>
      <c r="N154" s="228"/>
      <c r="O154" s="229"/>
      <c r="P154" s="65"/>
    </row>
    <row r="155" spans="2:16" ht="17.5" thickBot="1">
      <c r="B155" s="56">
        <f t="shared" si="3"/>
        <v>312</v>
      </c>
      <c r="C155" s="68">
        <f>SUM(G15:G155)</f>
        <v>300</v>
      </c>
      <c r="D155" s="114">
        <f>SUM(G149:G155)</f>
        <v>32</v>
      </c>
      <c r="E155" s="95" t="s">
        <v>68</v>
      </c>
      <c r="F155" s="69" t="s">
        <v>37</v>
      </c>
      <c r="G155" s="74">
        <v>8</v>
      </c>
      <c r="H155" s="340" t="s">
        <v>68</v>
      </c>
      <c r="I155" s="341"/>
      <c r="J155" s="341"/>
      <c r="K155" s="341"/>
      <c r="L155" s="341"/>
      <c r="M155" s="341"/>
      <c r="N155" s="341"/>
      <c r="O155" s="342"/>
      <c r="P155" s="125" t="s">
        <v>617</v>
      </c>
    </row>
    <row r="156" spans="2:16" ht="17.5" thickBot="1">
      <c r="B156" s="36">
        <f t="shared" si="3"/>
        <v>1112</v>
      </c>
      <c r="C156" s="377" t="s">
        <v>616</v>
      </c>
      <c r="D156" s="378"/>
      <c r="E156" s="379"/>
      <c r="F156" s="121" t="s">
        <v>37</v>
      </c>
      <c r="G156" s="130">
        <v>800</v>
      </c>
      <c r="H156" s="144" t="s">
        <v>581</v>
      </c>
      <c r="I156" s="115"/>
      <c r="J156" s="115"/>
      <c r="K156" s="115"/>
      <c r="L156" s="115"/>
      <c r="M156" s="115"/>
      <c r="N156" s="115"/>
      <c r="O156" s="145"/>
      <c r="P156" s="106" t="s">
        <v>617</v>
      </c>
    </row>
    <row r="157" spans="2:16">
      <c r="B157" s="47">
        <f t="shared" si="3"/>
        <v>1114</v>
      </c>
      <c r="C157" s="346" t="s">
        <v>122</v>
      </c>
      <c r="D157" s="347"/>
      <c r="E157" s="348"/>
      <c r="F157" s="349" t="s">
        <v>39</v>
      </c>
      <c r="G157" s="349">
        <v>2</v>
      </c>
      <c r="H157" s="250" t="s">
        <v>447</v>
      </c>
      <c r="I157" s="251"/>
      <c r="J157" s="251"/>
      <c r="K157" s="251"/>
      <c r="L157" s="251"/>
      <c r="M157" s="251"/>
      <c r="N157" s="251"/>
      <c r="O157" s="252"/>
      <c r="P157" s="268"/>
    </row>
    <row r="158" spans="2:16" ht="17.5" thickBot="1">
      <c r="B158" s="33">
        <f t="shared" si="3"/>
        <v>1114</v>
      </c>
      <c r="C158" s="343">
        <v>2</v>
      </c>
      <c r="D158" s="344"/>
      <c r="E158" s="345"/>
      <c r="F158" s="239"/>
      <c r="G158" s="239"/>
      <c r="H158" s="253"/>
      <c r="I158" s="254"/>
      <c r="J158" s="254"/>
      <c r="K158" s="254"/>
      <c r="L158" s="254"/>
      <c r="M158" s="254"/>
      <c r="N158" s="254"/>
      <c r="O158" s="255"/>
      <c r="P158" s="318"/>
    </row>
    <row r="159" spans="2:16">
      <c r="B159" s="33">
        <f t="shared" si="3"/>
        <v>1116</v>
      </c>
      <c r="C159" s="346" t="s">
        <v>357</v>
      </c>
      <c r="D159" s="347"/>
      <c r="E159" s="348"/>
      <c r="F159" s="349" t="s">
        <v>39</v>
      </c>
      <c r="G159" s="349">
        <v>2</v>
      </c>
      <c r="H159" s="108">
        <v>1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98">
        <v>1</v>
      </c>
      <c r="P159" s="117"/>
    </row>
    <row r="160" spans="2:16" ht="17.5" thickBot="1">
      <c r="B160" s="45">
        <f t="shared" si="3"/>
        <v>1116</v>
      </c>
      <c r="C160" s="343">
        <f>SUM(G159)</f>
        <v>2</v>
      </c>
      <c r="D160" s="344"/>
      <c r="E160" s="345"/>
      <c r="F160" s="239"/>
      <c r="G160" s="239"/>
      <c r="H160" s="95">
        <v>1</v>
      </c>
      <c r="I160" s="95">
        <v>0</v>
      </c>
      <c r="J160" s="95">
        <v>0</v>
      </c>
      <c r="K160" s="95">
        <v>0</v>
      </c>
      <c r="L160" s="95">
        <v>0</v>
      </c>
      <c r="M160" s="95">
        <v>0</v>
      </c>
      <c r="N160" s="95">
        <v>0</v>
      </c>
      <c r="O160" s="58">
        <v>1</v>
      </c>
      <c r="P160" s="125"/>
    </row>
    <row r="161" spans="3:7">
      <c r="E161" s="3"/>
      <c r="G161" s="3"/>
    </row>
    <row r="162" spans="3:7" ht="17.5" thickBot="1">
      <c r="C162" s="3" t="s">
        <v>96</v>
      </c>
      <c r="E162" s="3"/>
      <c r="G162" s="3"/>
    </row>
    <row r="163" spans="3:7">
      <c r="C163" s="322">
        <f>SUM(G6:G160)</f>
        <v>1116</v>
      </c>
      <c r="E163" s="3"/>
      <c r="G163" s="3"/>
    </row>
    <row r="164" spans="3:7" ht="21.5" thickBot="1">
      <c r="C164" s="323"/>
      <c r="D164" s="25" t="s">
        <v>575</v>
      </c>
      <c r="E164" s="3"/>
      <c r="G164" s="3"/>
    </row>
    <row r="165" spans="3:7">
      <c r="E165" s="3"/>
      <c r="G165" s="3"/>
    </row>
    <row r="166" spans="3:7" ht="21">
      <c r="C166" s="154">
        <v>10</v>
      </c>
      <c r="D166" s="154" t="s">
        <v>570</v>
      </c>
      <c r="E166" s="3"/>
      <c r="G166" s="3"/>
    </row>
    <row r="167" spans="3:7" ht="21">
      <c r="C167" s="154">
        <v>20</v>
      </c>
      <c r="D167" s="154" t="s">
        <v>569</v>
      </c>
    </row>
    <row r="168" spans="3:7" ht="21">
      <c r="C168" s="12">
        <f>C163*C166*C167</f>
        <v>223200</v>
      </c>
      <c r="D168" s="12" t="s">
        <v>173</v>
      </c>
    </row>
  </sheetData>
  <mergeCells count="213">
    <mergeCell ref="B4:B5"/>
    <mergeCell ref="E95:E96"/>
    <mergeCell ref="F95:F96"/>
    <mergeCell ref="G95:G96"/>
    <mergeCell ref="E97:E98"/>
    <mergeCell ref="F97:F98"/>
    <mergeCell ref="G97:G98"/>
    <mergeCell ref="E99:E100"/>
    <mergeCell ref="F99:F100"/>
    <mergeCell ref="G99:G100"/>
    <mergeCell ref="D36:E36"/>
    <mergeCell ref="D37:E37"/>
    <mergeCell ref="C12:E12"/>
    <mergeCell ref="D26:E26"/>
    <mergeCell ref="D27:E27"/>
    <mergeCell ref="D28:E28"/>
    <mergeCell ref="D29:E29"/>
    <mergeCell ref="D30:E30"/>
    <mergeCell ref="P4:P5"/>
    <mergeCell ref="P10:P11"/>
    <mergeCell ref="P12:P13"/>
    <mergeCell ref="C16:C154"/>
    <mergeCell ref="P121:P140"/>
    <mergeCell ref="P157:P158"/>
    <mergeCell ref="C156:E156"/>
    <mergeCell ref="R4:V4"/>
    <mergeCell ref="H16:O16"/>
    <mergeCell ref="D38:E38"/>
    <mergeCell ref="D141:D143"/>
    <mergeCell ref="D145:D147"/>
    <mergeCell ref="F157:F158"/>
    <mergeCell ref="G157:G158"/>
    <mergeCell ref="H157:O158"/>
    <mergeCell ref="H113:O113"/>
    <mergeCell ref="H114:O114"/>
    <mergeCell ref="H115:O115"/>
    <mergeCell ref="H116:O116"/>
    <mergeCell ref="H117:O117"/>
    <mergeCell ref="H118:O118"/>
    <mergeCell ref="H120:O120"/>
    <mergeCell ref="H149:O149"/>
    <mergeCell ref="R24:V24"/>
    <mergeCell ref="R90:V90"/>
    <mergeCell ref="C163:C164"/>
    <mergeCell ref="F159:F160"/>
    <mergeCell ref="G159:G160"/>
    <mergeCell ref="C160:E160"/>
    <mergeCell ref="H151:O151"/>
    <mergeCell ref="H152:O152"/>
    <mergeCell ref="H153:O153"/>
    <mergeCell ref="H154:O154"/>
    <mergeCell ref="H155:O155"/>
    <mergeCell ref="E101:E102"/>
    <mergeCell ref="H90:O90"/>
    <mergeCell ref="H91:O91"/>
    <mergeCell ref="E92:E93"/>
    <mergeCell ref="F92:F93"/>
    <mergeCell ref="G92:G93"/>
    <mergeCell ref="H105:O105"/>
    <mergeCell ref="H106:O106"/>
    <mergeCell ref="H107:O107"/>
    <mergeCell ref="E136:E137"/>
    <mergeCell ref="F134:F135"/>
    <mergeCell ref="F136:F137"/>
    <mergeCell ref="G134:G135"/>
    <mergeCell ref="G136:G137"/>
    <mergeCell ref="R38:V38"/>
    <mergeCell ref="R52:V52"/>
    <mergeCell ref="R69:V69"/>
    <mergeCell ref="R86:V86"/>
    <mergeCell ref="H72:O72"/>
    <mergeCell ref="H73:O73"/>
    <mergeCell ref="H74:O74"/>
    <mergeCell ref="H75:O75"/>
    <mergeCell ref="H76:O76"/>
    <mergeCell ref="H77:O77"/>
    <mergeCell ref="H78:O78"/>
    <mergeCell ref="H79:O79"/>
    <mergeCell ref="H80:O80"/>
    <mergeCell ref="H70:O70"/>
    <mergeCell ref="H51:O51"/>
    <mergeCell ref="H52:O52"/>
    <mergeCell ref="H53:O53"/>
    <mergeCell ref="H26:O26"/>
    <mergeCell ref="H27:O27"/>
    <mergeCell ref="H28:O28"/>
    <mergeCell ref="H29:O29"/>
    <mergeCell ref="H30:O30"/>
    <mergeCell ref="G14:G15"/>
    <mergeCell ref="H81:O81"/>
    <mergeCell ref="H82:O82"/>
    <mergeCell ref="H83:O83"/>
    <mergeCell ref="C15:E15"/>
    <mergeCell ref="E18:E19"/>
    <mergeCell ref="D16:E16"/>
    <mergeCell ref="D17:D18"/>
    <mergeCell ref="H22:O22"/>
    <mergeCell ref="D23:E23"/>
    <mergeCell ref="D24:E24"/>
    <mergeCell ref="D25:E25"/>
    <mergeCell ref="D22:E22"/>
    <mergeCell ref="D20:E21"/>
    <mergeCell ref="H23:O23"/>
    <mergeCell ref="H24:O24"/>
    <mergeCell ref="H25:O25"/>
    <mergeCell ref="D31:E31"/>
    <mergeCell ref="D32:E32"/>
    <mergeCell ref="D33:E33"/>
    <mergeCell ref="D34:E34"/>
    <mergeCell ref="D35:E35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F12:F13"/>
    <mergeCell ref="G12:G13"/>
    <mergeCell ref="C13:E13"/>
    <mergeCell ref="C14:E14"/>
    <mergeCell ref="F14:F15"/>
    <mergeCell ref="H31:O31"/>
    <mergeCell ref="H32:O32"/>
    <mergeCell ref="H33:O33"/>
    <mergeCell ref="H34:O34"/>
    <mergeCell ref="H35:O35"/>
    <mergeCell ref="H36:O36"/>
    <mergeCell ref="H37:O37"/>
    <mergeCell ref="H38:O38"/>
    <mergeCell ref="H39:O39"/>
    <mergeCell ref="H42:O42"/>
    <mergeCell ref="H88:O88"/>
    <mergeCell ref="H89:O89"/>
    <mergeCell ref="H128:O128"/>
    <mergeCell ref="H103:O103"/>
    <mergeCell ref="H104:O104"/>
    <mergeCell ref="D71:D89"/>
    <mergeCell ref="H71:O71"/>
    <mergeCell ref="H59:O59"/>
    <mergeCell ref="H60:O60"/>
    <mergeCell ref="H61:O61"/>
    <mergeCell ref="H62:O62"/>
    <mergeCell ref="H84:O84"/>
    <mergeCell ref="H85:O85"/>
    <mergeCell ref="H86:O86"/>
    <mergeCell ref="H87:O87"/>
    <mergeCell ref="F101:F102"/>
    <mergeCell ref="G101:G102"/>
    <mergeCell ref="D91:D119"/>
    <mergeCell ref="H141:O141"/>
    <mergeCell ref="H94:O94"/>
    <mergeCell ref="L99:O99"/>
    <mergeCell ref="H111:O111"/>
    <mergeCell ref="H108:O108"/>
    <mergeCell ref="H109:O109"/>
    <mergeCell ref="H110:O110"/>
    <mergeCell ref="H112:O112"/>
    <mergeCell ref="H119:O119"/>
    <mergeCell ref="H121:O121"/>
    <mergeCell ref="E138:E139"/>
    <mergeCell ref="F138:F139"/>
    <mergeCell ref="G138:G139"/>
    <mergeCell ref="E134:E135"/>
    <mergeCell ref="C157:E157"/>
    <mergeCell ref="C159:E159"/>
    <mergeCell ref="C158:E158"/>
    <mergeCell ref="D149:D154"/>
    <mergeCell ref="I129:O129"/>
    <mergeCell ref="I130:O130"/>
    <mergeCell ref="D121:D139"/>
    <mergeCell ref="I131:O131"/>
    <mergeCell ref="H142:O142"/>
    <mergeCell ref="H143:O143"/>
    <mergeCell ref="H148:O148"/>
    <mergeCell ref="H145:O145"/>
    <mergeCell ref="H146:O146"/>
    <mergeCell ref="H147:O147"/>
    <mergeCell ref="H124:O124"/>
    <mergeCell ref="H125:O125"/>
    <mergeCell ref="H126:O126"/>
    <mergeCell ref="H127:O127"/>
    <mergeCell ref="H144:O144"/>
    <mergeCell ref="H122:O122"/>
    <mergeCell ref="H140:O140"/>
    <mergeCell ref="H150:O150"/>
    <mergeCell ref="I132:O132"/>
    <mergeCell ref="I133:O133"/>
    <mergeCell ref="H63:O63"/>
    <mergeCell ref="H67:O67"/>
    <mergeCell ref="H68:O68"/>
    <mergeCell ref="H69:O69"/>
    <mergeCell ref="D39:D69"/>
    <mergeCell ref="H41:O41"/>
    <mergeCell ref="H58:O58"/>
    <mergeCell ref="H65:O65"/>
    <mergeCell ref="H66:O66"/>
    <mergeCell ref="H57:O57"/>
    <mergeCell ref="H43:O43"/>
    <mergeCell ref="H44:O44"/>
    <mergeCell ref="H45:O45"/>
    <mergeCell ref="H46:O46"/>
    <mergeCell ref="H47:O47"/>
    <mergeCell ref="H49:O49"/>
    <mergeCell ref="H50:O50"/>
    <mergeCell ref="H54:O54"/>
    <mergeCell ref="H55:O55"/>
  </mergeCells>
  <phoneticPr fontId="1" type="noConversion"/>
  <pageMargins left="0.7" right="0.7" top="0.75" bottom="0.75" header="0.3" footer="0.3"/>
  <pageSetup paperSize="9" scale="16" fitToHeight="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V166"/>
  <sheetViews>
    <sheetView topLeftCell="A58" zoomScale="55" zoomScaleNormal="55" workbookViewId="0">
      <selection activeCell="H33" sqref="H33:O39"/>
    </sheetView>
  </sheetViews>
  <sheetFormatPr defaultRowHeight="17"/>
  <cols>
    <col min="1" max="1" width="3.5" customWidth="1"/>
    <col min="2" max="2" width="11.25" bestFit="1" customWidth="1"/>
    <col min="3" max="3" width="12.58203125" style="3" customWidth="1"/>
    <col min="4" max="4" width="15.08203125" style="3" bestFit="1" customWidth="1"/>
    <col min="5" max="5" width="4.83203125" customWidth="1"/>
    <col min="6" max="6" width="9" style="3"/>
    <col min="7" max="7" width="10.58203125" customWidth="1"/>
    <col min="8" max="8" width="15" customWidth="1"/>
    <col min="9" max="9" width="17.33203125" bestFit="1" customWidth="1"/>
    <col min="10" max="11" width="18.25" bestFit="1" customWidth="1"/>
    <col min="12" max="12" width="15.08203125" bestFit="1" customWidth="1"/>
    <col min="13" max="13" width="15.33203125" bestFit="1" customWidth="1"/>
    <col min="14" max="14" width="18.5" bestFit="1" customWidth="1"/>
    <col min="15" max="15" width="14.58203125" bestFit="1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>
      <c r="C1" s="3" t="s">
        <v>618</v>
      </c>
    </row>
    <row r="2" spans="2:22" ht="30.5" thickBot="1">
      <c r="C2" s="231" t="s">
        <v>623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421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22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17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2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0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218</v>
      </c>
      <c r="I10" s="251"/>
      <c r="J10" s="251"/>
      <c r="K10" s="251"/>
      <c r="L10" s="251"/>
      <c r="M10" s="251"/>
      <c r="N10" s="251"/>
      <c r="O10" s="252"/>
      <c r="P10" s="269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>
      <c r="B11" s="36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7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376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5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7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9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581</v>
      </c>
      <c r="E16" s="260"/>
      <c r="F16" s="104" t="s">
        <v>37</v>
      </c>
      <c r="G16" s="104">
        <v>4</v>
      </c>
      <c r="H16" s="219" t="s">
        <v>68</v>
      </c>
      <c r="I16" s="220"/>
      <c r="J16" s="220"/>
      <c r="K16" s="220"/>
      <c r="L16" s="220"/>
      <c r="M16" s="220"/>
      <c r="N16" s="220"/>
      <c r="O16" s="221"/>
      <c r="P16" s="65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38" t="s">
        <v>458</v>
      </c>
      <c r="E17" s="359"/>
      <c r="F17" s="104" t="s">
        <v>37</v>
      </c>
      <c r="G17" s="104">
        <v>1</v>
      </c>
      <c r="H17" s="77" t="s">
        <v>115</v>
      </c>
      <c r="I17" s="77" t="s">
        <v>116</v>
      </c>
      <c r="J17" s="426" t="s">
        <v>67</v>
      </c>
      <c r="K17" s="427"/>
      <c r="L17" s="219" t="s">
        <v>140</v>
      </c>
      <c r="M17" s="220"/>
      <c r="N17" s="220"/>
      <c r="O17" s="221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228"/>
      <c r="E18" s="225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>
      <c r="B19" s="33">
        <f t="shared" si="0"/>
        <v>19</v>
      </c>
      <c r="C19" s="414"/>
      <c r="D19" s="228"/>
      <c r="E19" s="225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331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228"/>
      <c r="E20" s="225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620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10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28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28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28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28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28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28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28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28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28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28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28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 ht="16.5" customHeight="1">
      <c r="B34" s="33">
        <f t="shared" si="0"/>
        <v>37</v>
      </c>
      <c r="C34" s="414"/>
      <c r="D34" s="428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28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33">
        <f t="shared" si="0"/>
        <v>39</v>
      </c>
      <c r="C36" s="414"/>
      <c r="D36" s="428"/>
      <c r="E36" s="358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48">
        <f t="shared" si="0"/>
        <v>40</v>
      </c>
      <c r="C37" s="414"/>
      <c r="D37" s="419">
        <f>SUM(G22:G37)</f>
        <v>16</v>
      </c>
      <c r="E37" s="420"/>
      <c r="F37" s="69" t="s">
        <v>37</v>
      </c>
      <c r="G37" s="95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9"/>
      <c r="R37" s="2" t="s">
        <v>86</v>
      </c>
      <c r="S37" s="2">
        <v>4</v>
      </c>
      <c r="T37" s="1" t="s">
        <v>142</v>
      </c>
      <c r="U37" s="2">
        <v>0</v>
      </c>
      <c r="V37" s="1"/>
    </row>
    <row r="38" spans="2:22">
      <c r="B38" s="48">
        <f t="shared" si="0"/>
        <v>41</v>
      </c>
      <c r="C38" s="414"/>
      <c r="D38" s="410" t="s">
        <v>862</v>
      </c>
      <c r="E38" s="394"/>
      <c r="F38" s="137" t="s">
        <v>37</v>
      </c>
      <c r="G38" s="137">
        <v>1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9"/>
      <c r="R38" s="2" t="s">
        <v>99</v>
      </c>
      <c r="S38" s="2">
        <v>16</v>
      </c>
      <c r="T38" s="1" t="s">
        <v>143</v>
      </c>
      <c r="U38" s="2">
        <v>0</v>
      </c>
      <c r="V38" s="1"/>
    </row>
    <row r="39" spans="2:22" ht="17.5" thickBot="1">
      <c r="B39" s="48"/>
      <c r="C39" s="415"/>
      <c r="D39" s="411"/>
      <c r="E39" s="412"/>
      <c r="F39" s="121" t="s">
        <v>37</v>
      </c>
      <c r="G39" s="102">
        <v>1</v>
      </c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129"/>
      <c r="R39" s="2" t="s">
        <v>92</v>
      </c>
      <c r="S39" s="2">
        <v>4</v>
      </c>
      <c r="T39" s="1" t="s">
        <v>144</v>
      </c>
      <c r="U39" s="2">
        <v>0</v>
      </c>
      <c r="V39" s="1"/>
    </row>
    <row r="40" spans="2:22" ht="17.5" thickBot="1">
      <c r="B40" s="36">
        <f>B38+G40</f>
        <v>47</v>
      </c>
      <c r="C40" s="66">
        <f>SUM(G16:G40)</f>
        <v>36</v>
      </c>
      <c r="D40" s="423">
        <f>SUM(G38:G40)</f>
        <v>8</v>
      </c>
      <c r="E40" s="218"/>
      <c r="F40" s="138" t="s">
        <v>603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91</v>
      </c>
      <c r="S40" s="2">
        <v>1</v>
      </c>
      <c r="T40" s="1" t="s">
        <v>111</v>
      </c>
      <c r="U40" s="2">
        <v>0</v>
      </c>
      <c r="V40" s="1"/>
    </row>
    <row r="41" spans="2:22">
      <c r="B41" s="47">
        <f t="shared" si="0"/>
        <v>51</v>
      </c>
      <c r="C41" s="413" t="s">
        <v>463</v>
      </c>
      <c r="D41" s="251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17"/>
      <c r="R41" s="2" t="s">
        <v>90</v>
      </c>
      <c r="S41" s="2">
        <v>1</v>
      </c>
      <c r="T41" s="1" t="s">
        <v>109</v>
      </c>
      <c r="U41" s="2">
        <v>0</v>
      </c>
      <c r="V41" s="1"/>
    </row>
    <row r="42" spans="2:22">
      <c r="B42" s="33">
        <f t="shared" si="0"/>
        <v>53</v>
      </c>
      <c r="C42" s="414"/>
      <c r="D42" s="364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94</v>
      </c>
      <c r="S42" s="2">
        <v>8</v>
      </c>
      <c r="T42" s="1" t="s">
        <v>110</v>
      </c>
      <c r="U42" s="2">
        <v>0</v>
      </c>
      <c r="V42" s="1"/>
    </row>
    <row r="43" spans="2:22">
      <c r="B43" s="33">
        <f t="shared" si="0"/>
        <v>53</v>
      </c>
      <c r="C43" s="414"/>
      <c r="D43" s="327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3"/>
      <c r="S43" s="3"/>
      <c r="U43" s="3"/>
    </row>
    <row r="44" spans="2:22">
      <c r="B44" s="34">
        <f t="shared" si="0"/>
        <v>55</v>
      </c>
      <c r="C44" s="414"/>
      <c r="D44" s="384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65" t="s">
        <v>620</v>
      </c>
      <c r="R44" s="32" t="s">
        <v>902</v>
      </c>
      <c r="S44" s="32"/>
      <c r="T44" s="32"/>
      <c r="U44" s="32"/>
      <c r="V44" s="32"/>
    </row>
    <row r="45" spans="2:22">
      <c r="B45" s="33">
        <f t="shared" si="0"/>
        <v>57</v>
      </c>
      <c r="C45" s="414"/>
      <c r="D45" s="364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432" t="s">
        <v>706</v>
      </c>
      <c r="R45" s="165" t="s">
        <v>893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>
      <c r="B46" s="33">
        <f t="shared" si="0"/>
        <v>57</v>
      </c>
      <c r="C46" s="414"/>
      <c r="D46" s="327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269"/>
      <c r="R46" s="11" t="s">
        <v>894</v>
      </c>
      <c r="S46" s="11">
        <v>8</v>
      </c>
      <c r="T46" s="13" t="s">
        <v>895</v>
      </c>
      <c r="U46" s="11">
        <v>0</v>
      </c>
      <c r="V46" s="11"/>
    </row>
    <row r="47" spans="2:22">
      <c r="B47" s="33">
        <f t="shared" si="0"/>
        <v>59</v>
      </c>
      <c r="C47" s="414"/>
      <c r="D47" s="364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269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>
      <c r="B48" s="33">
        <f t="shared" si="0"/>
        <v>59</v>
      </c>
      <c r="C48" s="414"/>
      <c r="D48" s="327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269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>
      <c r="B49" s="33">
        <f t="shared" si="0"/>
        <v>61</v>
      </c>
      <c r="C49" s="414"/>
      <c r="D49" s="364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269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>
      <c r="B50" s="33">
        <f t="shared" si="0"/>
        <v>61</v>
      </c>
      <c r="C50" s="414"/>
      <c r="D50" s="327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269"/>
      <c r="R50" s="181"/>
      <c r="S50" s="181"/>
      <c r="T50" s="182"/>
      <c r="U50" s="181"/>
      <c r="V50" s="180"/>
    </row>
    <row r="51" spans="2:22">
      <c r="B51" s="34">
        <f t="shared" si="0"/>
        <v>63</v>
      </c>
      <c r="C51" s="414"/>
      <c r="D51" s="364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269"/>
      <c r="R51" s="139" t="s">
        <v>467</v>
      </c>
      <c r="S51" s="140"/>
      <c r="T51" s="140"/>
      <c r="U51" s="140"/>
      <c r="V51" s="141"/>
    </row>
    <row r="52" spans="2:22">
      <c r="B52" s="34">
        <f t="shared" si="0"/>
        <v>63</v>
      </c>
      <c r="C52" s="414"/>
      <c r="D52" s="327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408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>
      <c r="B53" s="33">
        <f t="shared" si="0"/>
        <v>64</v>
      </c>
      <c r="C53" s="414"/>
      <c r="D53" s="22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65"/>
      <c r="R53" s="2" t="s">
        <v>774</v>
      </c>
      <c r="S53" s="2">
        <v>1</v>
      </c>
      <c r="T53" s="1" t="s">
        <v>464</v>
      </c>
      <c r="U53" s="2">
        <v>0</v>
      </c>
      <c r="V53" s="1"/>
    </row>
    <row r="54" spans="2:22">
      <c r="B54" s="33">
        <f t="shared" si="0"/>
        <v>65</v>
      </c>
      <c r="C54" s="414"/>
      <c r="D54" s="22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65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>
      <c r="B55" s="33">
        <f t="shared" si="0"/>
        <v>66</v>
      </c>
      <c r="C55" s="414"/>
      <c r="D55" s="22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65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>
      <c r="B56" s="33">
        <f t="shared" si="0"/>
        <v>67</v>
      </c>
      <c r="C56" s="414"/>
      <c r="D56" s="22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65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>
      <c r="B57" s="33">
        <f t="shared" si="0"/>
        <v>68</v>
      </c>
      <c r="C57" s="414"/>
      <c r="D57" s="22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65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>
      <c r="B58" s="33">
        <f t="shared" si="0"/>
        <v>69</v>
      </c>
      <c r="C58" s="414"/>
      <c r="D58" s="228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65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>
      <c r="B59" s="33">
        <f t="shared" si="0"/>
        <v>70</v>
      </c>
      <c r="C59" s="414"/>
      <c r="D59" s="22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65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>
      <c r="B60" s="34">
        <f t="shared" si="0"/>
        <v>71</v>
      </c>
      <c r="C60" s="414"/>
      <c r="D60" s="22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65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>
      <c r="B61" s="33">
        <f t="shared" si="0"/>
        <v>73</v>
      </c>
      <c r="C61" s="414"/>
      <c r="D61" s="228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65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>
      <c r="B62" s="33">
        <f t="shared" si="0"/>
        <v>75</v>
      </c>
      <c r="C62" s="414"/>
      <c r="D62" s="384" t="s">
        <v>68</v>
      </c>
      <c r="E62" s="424"/>
      <c r="F62" s="120" t="s">
        <v>37</v>
      </c>
      <c r="G62" s="120">
        <v>2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620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>
      <c r="B63" s="34">
        <f t="shared" si="0"/>
        <v>79</v>
      </c>
      <c r="C63" s="414"/>
      <c r="D63" s="220" t="s">
        <v>68</v>
      </c>
      <c r="E63" s="270"/>
      <c r="F63" s="92" t="s">
        <v>37</v>
      </c>
      <c r="G63" s="92">
        <v>4</v>
      </c>
      <c r="H63" s="226" t="s">
        <v>356</v>
      </c>
      <c r="I63" s="226"/>
      <c r="J63" s="226"/>
      <c r="K63" s="226"/>
      <c r="L63" s="226"/>
      <c r="M63" s="226"/>
      <c r="N63" s="226"/>
      <c r="O63" s="271"/>
      <c r="P63" s="65"/>
      <c r="R63" s="3"/>
      <c r="S63" s="3"/>
      <c r="U63" s="3"/>
    </row>
    <row r="64" spans="2:22">
      <c r="B64" s="33">
        <f t="shared" si="0"/>
        <v>83</v>
      </c>
      <c r="C64" s="414"/>
      <c r="D64" s="228" t="s">
        <v>351</v>
      </c>
      <c r="E64" s="225"/>
      <c r="F64" s="102" t="s">
        <v>38</v>
      </c>
      <c r="G64" s="102">
        <v>4</v>
      </c>
      <c r="H64" s="226" t="s">
        <v>44</v>
      </c>
      <c r="I64" s="226"/>
      <c r="J64" s="226"/>
      <c r="K64" s="226"/>
      <c r="L64" s="226"/>
      <c r="M64" s="226"/>
      <c r="N64" s="226"/>
      <c r="O64" s="271"/>
      <c r="P64" s="65"/>
      <c r="R64" s="139" t="s">
        <v>476</v>
      </c>
      <c r="S64" s="140"/>
      <c r="T64" s="140"/>
      <c r="U64" s="140"/>
      <c r="V64" s="141"/>
    </row>
    <row r="65" spans="2:22">
      <c r="B65" s="34">
        <f t="shared" si="0"/>
        <v>87</v>
      </c>
      <c r="C65" s="414"/>
      <c r="D65" s="228" t="s">
        <v>352</v>
      </c>
      <c r="E65" s="225"/>
      <c r="F65" s="102" t="s">
        <v>38</v>
      </c>
      <c r="G65" s="102">
        <v>4</v>
      </c>
      <c r="H65" s="226" t="s">
        <v>45</v>
      </c>
      <c r="I65" s="226"/>
      <c r="J65" s="226"/>
      <c r="K65" s="226"/>
      <c r="L65" s="226"/>
      <c r="M65" s="226"/>
      <c r="N65" s="226"/>
      <c r="O65" s="271"/>
      <c r="P65" s="65"/>
      <c r="R65" s="9" t="s">
        <v>400</v>
      </c>
      <c r="S65" s="9" t="s">
        <v>52</v>
      </c>
      <c r="T65" s="9" t="s">
        <v>53</v>
      </c>
      <c r="U65" s="6" t="s">
        <v>62</v>
      </c>
      <c r="V65" s="9" t="s">
        <v>562</v>
      </c>
    </row>
    <row r="66" spans="2:22">
      <c r="B66" s="33">
        <f t="shared" si="0"/>
        <v>89</v>
      </c>
      <c r="C66" s="414"/>
      <c r="D66" s="228" t="s">
        <v>353</v>
      </c>
      <c r="E66" s="225"/>
      <c r="F66" s="102" t="s">
        <v>39</v>
      </c>
      <c r="G66" s="102">
        <v>2</v>
      </c>
      <c r="H66" s="226" t="s">
        <v>46</v>
      </c>
      <c r="I66" s="226"/>
      <c r="J66" s="226"/>
      <c r="K66" s="226"/>
      <c r="L66" s="226"/>
      <c r="M66" s="226"/>
      <c r="N66" s="226"/>
      <c r="O66" s="271"/>
      <c r="P66" s="65"/>
      <c r="R66" s="2" t="s">
        <v>14</v>
      </c>
      <c r="S66" s="2">
        <v>1</v>
      </c>
      <c r="T66" s="1" t="s">
        <v>477</v>
      </c>
      <c r="U66" s="2">
        <v>0</v>
      </c>
      <c r="V66" s="1"/>
    </row>
    <row r="67" spans="2:22">
      <c r="B67" s="33">
        <f t="shared" si="0"/>
        <v>91</v>
      </c>
      <c r="C67" s="414"/>
      <c r="D67" s="228" t="s">
        <v>361</v>
      </c>
      <c r="E67" s="225"/>
      <c r="F67" s="102" t="s">
        <v>40</v>
      </c>
      <c r="G67" s="102">
        <v>2</v>
      </c>
      <c r="H67" s="226" t="s">
        <v>48</v>
      </c>
      <c r="I67" s="226"/>
      <c r="J67" s="226"/>
      <c r="K67" s="226"/>
      <c r="L67" s="226"/>
      <c r="M67" s="226"/>
      <c r="N67" s="226"/>
      <c r="O67" s="271"/>
      <c r="P67" s="65"/>
      <c r="R67" s="2" t="s">
        <v>127</v>
      </c>
      <c r="S67" s="2">
        <v>1</v>
      </c>
      <c r="T67" s="1" t="s">
        <v>478</v>
      </c>
      <c r="U67" s="2">
        <v>0</v>
      </c>
      <c r="V67" s="1"/>
    </row>
    <row r="68" spans="2:22">
      <c r="B68" s="33">
        <f t="shared" si="0"/>
        <v>93</v>
      </c>
      <c r="C68" s="414"/>
      <c r="D68" s="228" t="s">
        <v>362</v>
      </c>
      <c r="E68" s="225"/>
      <c r="F68" s="102" t="s">
        <v>40</v>
      </c>
      <c r="G68" s="102">
        <v>2</v>
      </c>
      <c r="H68" s="226" t="s">
        <v>49</v>
      </c>
      <c r="I68" s="226"/>
      <c r="J68" s="226"/>
      <c r="K68" s="226"/>
      <c r="L68" s="226"/>
      <c r="M68" s="226"/>
      <c r="N68" s="226"/>
      <c r="O68" s="271"/>
      <c r="P68" s="65"/>
      <c r="R68" s="2" t="s">
        <v>391</v>
      </c>
      <c r="S68" s="2">
        <v>1</v>
      </c>
      <c r="T68" s="1" t="s">
        <v>479</v>
      </c>
      <c r="U68" s="2">
        <v>0</v>
      </c>
      <c r="V68" s="1"/>
    </row>
    <row r="69" spans="2:22">
      <c r="B69" s="34">
        <f t="shared" si="0"/>
        <v>95</v>
      </c>
      <c r="C69" s="414"/>
      <c r="D69" s="228" t="s">
        <v>363</v>
      </c>
      <c r="E69" s="225"/>
      <c r="F69" s="102" t="s">
        <v>40</v>
      </c>
      <c r="G69" s="102">
        <v>2</v>
      </c>
      <c r="H69" s="226" t="s">
        <v>47</v>
      </c>
      <c r="I69" s="226"/>
      <c r="J69" s="226"/>
      <c r="K69" s="226"/>
      <c r="L69" s="226"/>
      <c r="M69" s="226"/>
      <c r="N69" s="226"/>
      <c r="O69" s="271"/>
      <c r="P69" s="65"/>
      <c r="R69" s="11" t="s">
        <v>12</v>
      </c>
      <c r="S69" s="11">
        <v>1</v>
      </c>
      <c r="T69" s="14" t="s">
        <v>55</v>
      </c>
      <c r="U69" s="11">
        <v>0</v>
      </c>
      <c r="V69" s="14"/>
    </row>
    <row r="70" spans="2:22">
      <c r="B70" s="33">
        <f t="shared" si="0"/>
        <v>96</v>
      </c>
      <c r="C70" s="415"/>
      <c r="D70" s="228" t="s">
        <v>354</v>
      </c>
      <c r="E70" s="225"/>
      <c r="F70" s="102" t="s">
        <v>37</v>
      </c>
      <c r="G70" s="102">
        <v>1</v>
      </c>
      <c r="H70" s="226" t="s">
        <v>355</v>
      </c>
      <c r="I70" s="226"/>
      <c r="J70" s="226"/>
      <c r="K70" s="226"/>
      <c r="L70" s="226"/>
      <c r="M70" s="226"/>
      <c r="N70" s="226"/>
      <c r="O70" s="271"/>
      <c r="P70" s="65"/>
      <c r="R70" s="2" t="s">
        <v>11</v>
      </c>
      <c r="S70" s="2">
        <v>1</v>
      </c>
      <c r="T70" s="1" t="s">
        <v>128</v>
      </c>
      <c r="U70" s="2">
        <v>0</v>
      </c>
      <c r="V70" s="1"/>
    </row>
    <row r="71" spans="2:22" ht="17.5" thickBot="1">
      <c r="B71" s="34">
        <f t="shared" si="0"/>
        <v>103</v>
      </c>
      <c r="C71" s="66">
        <f>SUM(G41:G71)</f>
        <v>56</v>
      </c>
      <c r="D71" s="384" t="s">
        <v>68</v>
      </c>
      <c r="E71" s="424"/>
      <c r="F71" s="120" t="s">
        <v>37</v>
      </c>
      <c r="G71" s="120">
        <v>7</v>
      </c>
      <c r="H71" s="404" t="s">
        <v>68</v>
      </c>
      <c r="I71" s="404"/>
      <c r="J71" s="404"/>
      <c r="K71" s="404"/>
      <c r="L71" s="404"/>
      <c r="M71" s="404"/>
      <c r="N71" s="404"/>
      <c r="O71" s="425"/>
      <c r="P71" s="65" t="s">
        <v>621</v>
      </c>
      <c r="R71" s="2" t="s">
        <v>10</v>
      </c>
      <c r="S71" s="2">
        <v>1</v>
      </c>
      <c r="T71" s="1" t="s">
        <v>865</v>
      </c>
      <c r="U71" s="2">
        <v>0</v>
      </c>
      <c r="V71" s="1"/>
    </row>
    <row r="72" spans="2:22">
      <c r="B72" s="47">
        <f t="shared" si="0"/>
        <v>105</v>
      </c>
      <c r="C72" s="346" t="s">
        <v>122</v>
      </c>
      <c r="D72" s="347"/>
      <c r="E72" s="348"/>
      <c r="F72" s="349" t="s">
        <v>39</v>
      </c>
      <c r="G72" s="349">
        <v>2</v>
      </c>
      <c r="H72" s="250" t="s">
        <v>447</v>
      </c>
      <c r="I72" s="251"/>
      <c r="J72" s="251"/>
      <c r="K72" s="251"/>
      <c r="L72" s="251"/>
      <c r="M72" s="251"/>
      <c r="N72" s="251"/>
      <c r="O72" s="252"/>
      <c r="P72" s="268"/>
      <c r="R72" s="16" t="s">
        <v>0</v>
      </c>
      <c r="S72" s="16">
        <v>1</v>
      </c>
      <c r="T72" s="15" t="s">
        <v>129</v>
      </c>
      <c r="U72" s="16">
        <v>0</v>
      </c>
      <c r="V72" s="15"/>
    </row>
    <row r="73" spans="2:22" ht="17.5" thickBot="1">
      <c r="B73" s="45">
        <f t="shared" ref="B73:B75" si="1">B72+G73</f>
        <v>105</v>
      </c>
      <c r="C73" s="343">
        <v>2</v>
      </c>
      <c r="D73" s="344"/>
      <c r="E73" s="345"/>
      <c r="F73" s="239"/>
      <c r="G73" s="239"/>
      <c r="H73" s="253"/>
      <c r="I73" s="254"/>
      <c r="J73" s="254"/>
      <c r="K73" s="254"/>
      <c r="L73" s="254"/>
      <c r="M73" s="254"/>
      <c r="N73" s="254"/>
      <c r="O73" s="255"/>
      <c r="P73" s="318"/>
      <c r="R73" s="2" t="s">
        <v>20</v>
      </c>
      <c r="S73" s="2">
        <v>1</v>
      </c>
      <c r="T73" s="1" t="s">
        <v>480</v>
      </c>
      <c r="U73" s="2">
        <v>0</v>
      </c>
      <c r="V73" s="1"/>
    </row>
    <row r="74" spans="2:22">
      <c r="B74" s="47">
        <f t="shared" si="1"/>
        <v>107</v>
      </c>
      <c r="C74" s="346" t="s">
        <v>357</v>
      </c>
      <c r="D74" s="347"/>
      <c r="E74" s="348"/>
      <c r="F74" s="349" t="s">
        <v>39</v>
      </c>
      <c r="G74" s="349">
        <v>2</v>
      </c>
      <c r="H74" s="108">
        <v>1</v>
      </c>
      <c r="I74" s="108">
        <v>0</v>
      </c>
      <c r="J74" s="108">
        <v>0</v>
      </c>
      <c r="K74" s="108">
        <v>0</v>
      </c>
      <c r="L74" s="108">
        <v>0</v>
      </c>
      <c r="M74" s="108">
        <v>0</v>
      </c>
      <c r="N74" s="108">
        <v>0</v>
      </c>
      <c r="O74" s="98">
        <v>1</v>
      </c>
      <c r="P74" s="124"/>
      <c r="R74" s="2" t="s">
        <v>19</v>
      </c>
      <c r="S74" s="2">
        <v>1</v>
      </c>
      <c r="T74" s="1" t="s">
        <v>481</v>
      </c>
      <c r="U74" s="2">
        <v>0</v>
      </c>
      <c r="V74" s="1"/>
    </row>
    <row r="75" spans="2:22" ht="17.5" thickBot="1">
      <c r="B75" s="45">
        <f t="shared" si="1"/>
        <v>107</v>
      </c>
      <c r="C75" s="343">
        <f>SUM(G74)</f>
        <v>2</v>
      </c>
      <c r="D75" s="344"/>
      <c r="E75" s="345"/>
      <c r="F75" s="239"/>
      <c r="G75" s="239"/>
      <c r="H75" s="95">
        <v>1</v>
      </c>
      <c r="I75" s="95">
        <v>0</v>
      </c>
      <c r="J75" s="95">
        <v>0</v>
      </c>
      <c r="K75" s="95">
        <v>0</v>
      </c>
      <c r="L75" s="95">
        <v>0</v>
      </c>
      <c r="M75" s="95">
        <v>0</v>
      </c>
      <c r="N75" s="95">
        <v>0</v>
      </c>
      <c r="O75" s="58">
        <v>1</v>
      </c>
      <c r="P75" s="125"/>
      <c r="R75" s="2" t="s">
        <v>18</v>
      </c>
      <c r="S75" s="2">
        <v>1</v>
      </c>
      <c r="T75" s="1" t="s">
        <v>482</v>
      </c>
      <c r="U75" s="2">
        <v>0</v>
      </c>
      <c r="V75" s="1"/>
    </row>
    <row r="76" spans="2:22">
      <c r="B76" s="3"/>
      <c r="E76" s="3"/>
      <c r="G76" s="3"/>
      <c r="P76"/>
      <c r="R76" s="2" t="s">
        <v>17</v>
      </c>
      <c r="S76" s="2">
        <v>1</v>
      </c>
      <c r="T76" s="1" t="s">
        <v>56</v>
      </c>
      <c r="U76" s="2">
        <v>0</v>
      </c>
      <c r="V76" s="1"/>
    </row>
    <row r="77" spans="2:22">
      <c r="B77" s="3"/>
      <c r="E77" s="3"/>
      <c r="G77" s="3"/>
      <c r="P77"/>
      <c r="R77" s="2" t="s">
        <v>16</v>
      </c>
      <c r="S77" s="2">
        <v>1</v>
      </c>
      <c r="T77" s="1" t="s">
        <v>57</v>
      </c>
      <c r="U77" s="2">
        <v>0</v>
      </c>
      <c r="V77" s="1"/>
    </row>
    <row r="78" spans="2:22" ht="17.5" thickBot="1">
      <c r="B78" s="3"/>
      <c r="C78" s="3" t="s">
        <v>96</v>
      </c>
      <c r="E78" s="3"/>
      <c r="G78" s="3"/>
      <c r="P78"/>
      <c r="R78" s="2" t="s">
        <v>15</v>
      </c>
      <c r="S78" s="2">
        <v>1</v>
      </c>
      <c r="T78" s="1" t="s">
        <v>483</v>
      </c>
      <c r="U78" s="2">
        <v>0</v>
      </c>
      <c r="V78" s="1"/>
    </row>
    <row r="79" spans="2:22">
      <c r="B79" s="3"/>
      <c r="C79" s="322">
        <f>SUM(G6:G75)</f>
        <v>108</v>
      </c>
      <c r="E79" s="3"/>
      <c r="G79" s="3"/>
      <c r="P79"/>
      <c r="R79" s="2" t="s">
        <v>395</v>
      </c>
      <c r="S79" s="2">
        <v>1</v>
      </c>
      <c r="T79" s="1" t="s">
        <v>484</v>
      </c>
      <c r="U79" s="2">
        <v>0</v>
      </c>
      <c r="V79" s="1"/>
    </row>
    <row r="80" spans="2:22" ht="21.5" thickBot="1">
      <c r="B80" s="3"/>
      <c r="C80" s="323"/>
      <c r="D80" s="25" t="s">
        <v>575</v>
      </c>
      <c r="E80" s="3"/>
      <c r="G80" s="3"/>
      <c r="P80"/>
      <c r="R80" s="3"/>
      <c r="S80" s="3"/>
      <c r="U80" s="3"/>
    </row>
    <row r="81" spans="2:22" ht="16.5" customHeight="1">
      <c r="B81" s="3"/>
      <c r="E81" s="3"/>
      <c r="G81" s="3"/>
      <c r="P81"/>
      <c r="R81" s="139" t="s">
        <v>485</v>
      </c>
      <c r="S81" s="140"/>
      <c r="T81" s="140"/>
      <c r="U81" s="140"/>
      <c r="V81" s="141"/>
    </row>
    <row r="82" spans="2:22" ht="17.25" customHeight="1">
      <c r="B82" s="3"/>
      <c r="C82" s="156">
        <v>10</v>
      </c>
      <c r="D82" s="154" t="s">
        <v>570</v>
      </c>
      <c r="E82" s="3"/>
      <c r="G82" s="3"/>
      <c r="P82"/>
      <c r="R82" s="9" t="s">
        <v>401</v>
      </c>
      <c r="S82" s="9" t="s">
        <v>52</v>
      </c>
      <c r="T82" s="9" t="s">
        <v>53</v>
      </c>
      <c r="U82" s="9" t="s">
        <v>62</v>
      </c>
      <c r="V82" s="9" t="s">
        <v>562</v>
      </c>
    </row>
    <row r="83" spans="2:22" ht="21">
      <c r="B83" s="3"/>
      <c r="C83" s="156">
        <v>20</v>
      </c>
      <c r="D83" s="154" t="s">
        <v>569</v>
      </c>
      <c r="P83"/>
      <c r="R83" s="2" t="s">
        <v>364</v>
      </c>
      <c r="S83" s="2">
        <v>1</v>
      </c>
      <c r="T83" s="1" t="s">
        <v>58</v>
      </c>
      <c r="U83" s="2">
        <v>0</v>
      </c>
      <c r="V83" s="1"/>
    </row>
    <row r="84" spans="2:22" ht="16.5" customHeight="1">
      <c r="B84" s="3"/>
      <c r="C84" s="155">
        <f>C79*C82*C83</f>
        <v>21600</v>
      </c>
      <c r="D84" s="12" t="s">
        <v>173</v>
      </c>
      <c r="F84" s="46"/>
      <c r="P84"/>
      <c r="R84" s="2" t="s">
        <v>365</v>
      </c>
      <c r="S84" s="2">
        <v>1</v>
      </c>
      <c r="T84" s="1" t="s">
        <v>59</v>
      </c>
      <c r="U84" s="2">
        <v>0</v>
      </c>
      <c r="V84" s="1"/>
    </row>
    <row r="85" spans="2:22">
      <c r="B85" s="3"/>
      <c r="P85"/>
      <c r="R85" s="2" t="s">
        <v>379</v>
      </c>
      <c r="S85" s="2">
        <v>1</v>
      </c>
      <c r="T85" s="1" t="s">
        <v>134</v>
      </c>
      <c r="U85" s="2">
        <v>0</v>
      </c>
      <c r="V85" s="1"/>
    </row>
    <row r="86" spans="2:22">
      <c r="B86" s="3"/>
      <c r="P86"/>
      <c r="R86" s="2" t="s">
        <v>380</v>
      </c>
      <c r="S86" s="2">
        <v>1</v>
      </c>
      <c r="T86" s="1" t="s">
        <v>487</v>
      </c>
      <c r="U86" s="2">
        <v>0</v>
      </c>
      <c r="V86" s="1"/>
    </row>
    <row r="87" spans="2:22">
      <c r="B87" s="3"/>
      <c r="C87"/>
      <c r="D87"/>
      <c r="P87"/>
      <c r="R87" s="2" t="s">
        <v>381</v>
      </c>
      <c r="S87" s="2">
        <v>1</v>
      </c>
      <c r="T87" s="1" t="s">
        <v>488</v>
      </c>
      <c r="U87" s="2">
        <v>0</v>
      </c>
      <c r="V87" s="1"/>
    </row>
    <row r="88" spans="2:22">
      <c r="B88" s="3"/>
      <c r="C88"/>
      <c r="D88"/>
      <c r="F88"/>
      <c r="P88"/>
      <c r="R88" s="2" t="s">
        <v>23</v>
      </c>
      <c r="S88" s="2">
        <v>1</v>
      </c>
      <c r="T88" s="1" t="s">
        <v>489</v>
      </c>
      <c r="U88" s="2">
        <v>0</v>
      </c>
      <c r="V88" s="1"/>
    </row>
    <row r="89" spans="2:22">
      <c r="B89" s="3"/>
      <c r="F89"/>
      <c r="P89"/>
      <c r="R89" s="2" t="s">
        <v>486</v>
      </c>
      <c r="S89" s="2">
        <v>1</v>
      </c>
      <c r="T89" s="1" t="s">
        <v>866</v>
      </c>
      <c r="U89" s="2">
        <v>0</v>
      </c>
      <c r="V89" s="1"/>
    </row>
    <row r="90" spans="2:22">
      <c r="B90" s="3"/>
      <c r="P90"/>
      <c r="R90" s="2" t="s">
        <v>22</v>
      </c>
      <c r="S90" s="2">
        <v>1</v>
      </c>
      <c r="T90" s="1" t="s">
        <v>490</v>
      </c>
      <c r="U90" s="2">
        <v>0</v>
      </c>
      <c r="V90" s="1"/>
    </row>
    <row r="91" spans="2:22">
      <c r="B91" s="3"/>
      <c r="P91"/>
      <c r="R91" s="2" t="s">
        <v>21</v>
      </c>
      <c r="S91" s="2">
        <v>1</v>
      </c>
      <c r="T91" s="1" t="s">
        <v>61</v>
      </c>
      <c r="U91" s="2">
        <v>0</v>
      </c>
      <c r="V91" s="1"/>
    </row>
    <row r="92" spans="2:22">
      <c r="B92" s="3"/>
      <c r="P92"/>
      <c r="R92" s="2" t="s">
        <v>27</v>
      </c>
      <c r="S92" s="2">
        <v>1</v>
      </c>
      <c r="T92" s="1" t="s">
        <v>491</v>
      </c>
      <c r="U92" s="2">
        <v>0</v>
      </c>
      <c r="V92" s="1"/>
    </row>
    <row r="93" spans="2:22">
      <c r="B93" s="3"/>
      <c r="P93"/>
      <c r="R93" s="2" t="s">
        <v>26</v>
      </c>
      <c r="S93" s="2">
        <v>1</v>
      </c>
      <c r="T93" s="1" t="s">
        <v>492</v>
      </c>
      <c r="U93" s="2">
        <v>0</v>
      </c>
      <c r="V93" s="2"/>
    </row>
    <row r="94" spans="2:22">
      <c r="B94" s="3"/>
      <c r="P94"/>
      <c r="R94" s="2" t="s">
        <v>25</v>
      </c>
      <c r="S94" s="2">
        <v>1</v>
      </c>
      <c r="T94" s="1" t="s">
        <v>493</v>
      </c>
      <c r="U94" s="2">
        <v>0</v>
      </c>
      <c r="V94" s="2"/>
    </row>
    <row r="95" spans="2:22">
      <c r="B95" s="3"/>
      <c r="P95"/>
      <c r="R95" s="2" t="s">
        <v>24</v>
      </c>
      <c r="S95" s="2">
        <v>1</v>
      </c>
      <c r="T95" s="1" t="s">
        <v>494</v>
      </c>
      <c r="U95" s="2">
        <v>0</v>
      </c>
      <c r="V95" s="2"/>
    </row>
    <row r="96" spans="2:22">
      <c r="B96" s="3"/>
      <c r="P96"/>
      <c r="R96" s="2" t="s">
        <v>390</v>
      </c>
      <c r="S96" s="2">
        <v>1</v>
      </c>
      <c r="T96" s="1" t="s">
        <v>63</v>
      </c>
      <c r="U96" s="2"/>
      <c r="V96" s="2"/>
    </row>
    <row r="97" spans="2:22">
      <c r="B97" s="3"/>
      <c r="P97"/>
      <c r="R97" s="3"/>
      <c r="S97" s="3"/>
      <c r="U97" s="3"/>
    </row>
    <row r="98" spans="2:22">
      <c r="B98" s="3"/>
      <c r="P98"/>
      <c r="R98" s="139" t="s">
        <v>495</v>
      </c>
      <c r="S98" s="140"/>
      <c r="T98" s="140"/>
      <c r="U98" s="140"/>
      <c r="V98" s="141"/>
    </row>
    <row r="99" spans="2:22">
      <c r="B99" s="3"/>
      <c r="P99"/>
      <c r="R99" s="9" t="s">
        <v>402</v>
      </c>
      <c r="S99" s="9" t="s">
        <v>52</v>
      </c>
      <c r="T99" s="9" t="s">
        <v>53</v>
      </c>
      <c r="U99" s="9" t="s">
        <v>62</v>
      </c>
      <c r="V99" s="9" t="s">
        <v>562</v>
      </c>
    </row>
    <row r="100" spans="2:22">
      <c r="B100" s="3"/>
      <c r="P100"/>
      <c r="R100" s="2" t="s">
        <v>135</v>
      </c>
      <c r="S100" s="2">
        <v>4</v>
      </c>
      <c r="T100" s="1" t="s">
        <v>496</v>
      </c>
      <c r="U100" s="2"/>
      <c r="V100" s="2"/>
    </row>
    <row r="101" spans="2:22">
      <c r="B101" s="3"/>
      <c r="P101"/>
      <c r="R101" s="3"/>
      <c r="S101" s="3"/>
      <c r="U101" s="3"/>
    </row>
    <row r="102" spans="2:22">
      <c r="B102" s="3"/>
      <c r="P102"/>
      <c r="R102" s="139" t="s">
        <v>497</v>
      </c>
      <c r="S102" s="140"/>
      <c r="T102" s="140"/>
      <c r="U102" s="140"/>
      <c r="V102" s="141"/>
    </row>
    <row r="103" spans="2:22">
      <c r="B103" s="3"/>
      <c r="P103"/>
      <c r="R103" s="9" t="s">
        <v>403</v>
      </c>
      <c r="S103" s="9" t="s">
        <v>52</v>
      </c>
      <c r="T103" s="9" t="s">
        <v>53</v>
      </c>
      <c r="U103" s="9" t="s">
        <v>62</v>
      </c>
      <c r="V103" s="9" t="s">
        <v>562</v>
      </c>
    </row>
    <row r="104" spans="2:22">
      <c r="B104" s="3"/>
      <c r="P104"/>
      <c r="R104" s="16" t="s">
        <v>365</v>
      </c>
      <c r="S104" s="16">
        <v>1</v>
      </c>
      <c r="T104" s="15" t="s">
        <v>499</v>
      </c>
      <c r="U104" s="16"/>
      <c r="V104" s="16"/>
    </row>
    <row r="105" spans="2:22">
      <c r="B105" s="3"/>
      <c r="P105"/>
      <c r="R105" s="16" t="s">
        <v>378</v>
      </c>
      <c r="S105" s="16">
        <v>1</v>
      </c>
      <c r="T105" s="15" t="s">
        <v>500</v>
      </c>
      <c r="U105" s="16"/>
      <c r="V105" s="16"/>
    </row>
    <row r="106" spans="2:22">
      <c r="B106" s="3"/>
      <c r="P106"/>
      <c r="R106" s="16" t="s">
        <v>377</v>
      </c>
      <c r="S106" s="16">
        <v>1</v>
      </c>
      <c r="T106" s="15" t="s">
        <v>501</v>
      </c>
      <c r="U106" s="16"/>
      <c r="V106" s="16"/>
    </row>
    <row r="107" spans="2:22">
      <c r="B107" s="3"/>
      <c r="P107"/>
      <c r="R107" s="16" t="s">
        <v>376</v>
      </c>
      <c r="S107" s="16">
        <v>1</v>
      </c>
      <c r="T107" s="15" t="s">
        <v>498</v>
      </c>
      <c r="U107" s="16"/>
      <c r="V107" s="16"/>
    </row>
    <row r="108" spans="2:22">
      <c r="B108" s="3"/>
      <c r="P108"/>
      <c r="R108" s="16" t="s">
        <v>375</v>
      </c>
      <c r="S108" s="16">
        <v>1</v>
      </c>
      <c r="T108" s="15" t="s">
        <v>502</v>
      </c>
      <c r="U108" s="16"/>
      <c r="V108" s="16"/>
    </row>
    <row r="109" spans="2:22">
      <c r="B109" s="3"/>
      <c r="P109"/>
      <c r="R109" s="16" t="s">
        <v>374</v>
      </c>
      <c r="S109" s="16">
        <v>1</v>
      </c>
      <c r="T109" s="15" t="s">
        <v>503</v>
      </c>
      <c r="U109" s="16"/>
      <c r="V109" s="16"/>
    </row>
    <row r="110" spans="2:22" ht="16.5" customHeight="1">
      <c r="B110" s="3"/>
      <c r="P110"/>
      <c r="R110" s="16" t="s">
        <v>373</v>
      </c>
      <c r="S110" s="16">
        <v>1</v>
      </c>
      <c r="T110" s="15" t="s">
        <v>504</v>
      </c>
      <c r="U110" s="16"/>
      <c r="V110" s="16"/>
    </row>
    <row r="111" spans="2:22">
      <c r="B111" s="3"/>
      <c r="P111"/>
      <c r="R111" s="16" t="s">
        <v>370</v>
      </c>
      <c r="S111" s="16">
        <v>1</v>
      </c>
      <c r="T111" s="15" t="s">
        <v>505</v>
      </c>
      <c r="U111" s="16"/>
      <c r="V111" s="16"/>
    </row>
    <row r="112" spans="2:22">
      <c r="B112" s="3"/>
      <c r="P112"/>
      <c r="R112" s="2" t="s">
        <v>506</v>
      </c>
      <c r="S112" s="2">
        <v>1</v>
      </c>
      <c r="T112" s="1" t="s">
        <v>507</v>
      </c>
      <c r="U112" s="2"/>
      <c r="V112" s="2"/>
    </row>
    <row r="113" spans="2:16">
      <c r="B113" s="3"/>
      <c r="P113"/>
    </row>
    <row r="114" spans="2:16">
      <c r="B114" s="3"/>
      <c r="P114"/>
    </row>
    <row r="115" spans="2:16">
      <c r="B115" s="3"/>
      <c r="P115"/>
    </row>
    <row r="116" spans="2:16">
      <c r="B116" s="3"/>
      <c r="P116"/>
    </row>
    <row r="117" spans="2:16">
      <c r="B117" s="3"/>
      <c r="P117"/>
    </row>
    <row r="118" spans="2:16">
      <c r="B118" s="3"/>
      <c r="P118"/>
    </row>
    <row r="119" spans="2:16">
      <c r="B119" s="3"/>
      <c r="P119"/>
    </row>
    <row r="120" spans="2:16">
      <c r="B120" s="3"/>
      <c r="P120"/>
    </row>
    <row r="121" spans="2:16">
      <c r="B121" s="3"/>
      <c r="P121"/>
    </row>
    <row r="122" spans="2:16">
      <c r="B122" s="3"/>
      <c r="P122"/>
    </row>
    <row r="123" spans="2:16">
      <c r="B123" s="3"/>
      <c r="P123"/>
    </row>
    <row r="124" spans="2:16">
      <c r="B124" s="3"/>
      <c r="P124"/>
    </row>
    <row r="125" spans="2:16">
      <c r="B125" s="3"/>
      <c r="P125"/>
    </row>
    <row r="126" spans="2:16">
      <c r="B126" s="3"/>
      <c r="P126"/>
    </row>
    <row r="127" spans="2:16">
      <c r="B127" s="3"/>
      <c r="P127"/>
    </row>
    <row r="128" spans="2:16">
      <c r="B128" s="3"/>
      <c r="P128"/>
    </row>
    <row r="129" spans="2:16">
      <c r="B129" s="3"/>
      <c r="P129"/>
    </row>
    <row r="130" spans="2:16">
      <c r="B130" s="3"/>
      <c r="P130"/>
    </row>
    <row r="131" spans="2:16">
      <c r="B131" s="3"/>
      <c r="P131"/>
    </row>
    <row r="132" spans="2:16">
      <c r="B132" s="3"/>
      <c r="P132"/>
    </row>
    <row r="133" spans="2:16">
      <c r="B133" s="3"/>
      <c r="P133"/>
    </row>
    <row r="134" spans="2:16">
      <c r="B134" s="3"/>
      <c r="P134"/>
    </row>
    <row r="135" spans="2:16">
      <c r="B135" s="3"/>
      <c r="P135"/>
    </row>
    <row r="136" spans="2:16">
      <c r="B136" s="3"/>
      <c r="P136"/>
    </row>
    <row r="137" spans="2:16">
      <c r="B137" s="3"/>
      <c r="P137"/>
    </row>
    <row r="138" spans="2:16">
      <c r="B138" s="3"/>
      <c r="P138"/>
    </row>
    <row r="139" spans="2:16">
      <c r="B139" s="3"/>
      <c r="P139"/>
    </row>
    <row r="140" spans="2:16">
      <c r="B140" s="3"/>
      <c r="P140"/>
    </row>
    <row r="141" spans="2:16">
      <c r="B141" s="3"/>
      <c r="P141"/>
    </row>
    <row r="142" spans="2:16">
      <c r="B142" s="3"/>
      <c r="P142"/>
    </row>
    <row r="143" spans="2:16">
      <c r="B143" s="3"/>
      <c r="P143"/>
    </row>
    <row r="144" spans="2:16">
      <c r="B144" s="3"/>
      <c r="P144"/>
    </row>
    <row r="145" spans="2:16">
      <c r="B145" s="3"/>
      <c r="P145"/>
    </row>
    <row r="146" spans="2:16">
      <c r="B146" s="3"/>
      <c r="P146"/>
    </row>
    <row r="147" spans="2:16">
      <c r="B147" s="3"/>
      <c r="P147"/>
    </row>
    <row r="148" spans="2:16">
      <c r="B148" s="3"/>
      <c r="P148"/>
    </row>
    <row r="149" spans="2:16">
      <c r="B149" s="3"/>
      <c r="P149"/>
    </row>
    <row r="150" spans="2:16">
      <c r="B150" s="3"/>
      <c r="P150"/>
    </row>
    <row r="151" spans="2:16">
      <c r="B151" s="3"/>
    </row>
    <row r="152" spans="2:16">
      <c r="B152" s="3"/>
    </row>
    <row r="153" spans="2:16">
      <c r="B153" s="3"/>
    </row>
    <row r="154" spans="2:16">
      <c r="B154" s="3"/>
    </row>
    <row r="155" spans="2:16">
      <c r="B155" s="3"/>
    </row>
    <row r="156" spans="2:16">
      <c r="B156" s="3"/>
    </row>
    <row r="157" spans="2:16">
      <c r="B157" s="3"/>
    </row>
    <row r="158" spans="2:16">
      <c r="B158" s="3"/>
    </row>
    <row r="159" spans="2:16">
      <c r="B159" s="3"/>
    </row>
    <row r="160" spans="2:16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</sheetData>
  <mergeCells count="129">
    <mergeCell ref="P45:P52"/>
    <mergeCell ref="C79:C80"/>
    <mergeCell ref="H16:O16"/>
    <mergeCell ref="C74:E74"/>
    <mergeCell ref="F74:F75"/>
    <mergeCell ref="G74:G75"/>
    <mergeCell ref="C75:E75"/>
    <mergeCell ref="H71:O71"/>
    <mergeCell ref="D60:E60"/>
    <mergeCell ref="H60:O60"/>
    <mergeCell ref="D62:E62"/>
    <mergeCell ref="H62:O62"/>
    <mergeCell ref="D63:E63"/>
    <mergeCell ref="H63:O63"/>
    <mergeCell ref="D21:E21"/>
    <mergeCell ref="D17:E20"/>
    <mergeCell ref="C72:E72"/>
    <mergeCell ref="F72:F73"/>
    <mergeCell ref="G72:G73"/>
    <mergeCell ref="H72:O73"/>
    <mergeCell ref="C73:E73"/>
    <mergeCell ref="D66:E66"/>
    <mergeCell ref="H66:O66"/>
    <mergeCell ref="D67:E67"/>
    <mergeCell ref="H67:O67"/>
    <mergeCell ref="D68:E68"/>
    <mergeCell ref="H68:O68"/>
    <mergeCell ref="D69:E69"/>
    <mergeCell ref="H69:O69"/>
    <mergeCell ref="D70:E70"/>
    <mergeCell ref="H70:O70"/>
    <mergeCell ref="D71:E71"/>
    <mergeCell ref="D54:E54"/>
    <mergeCell ref="H54:O54"/>
    <mergeCell ref="D64:E64"/>
    <mergeCell ref="H64:O64"/>
    <mergeCell ref="D65:E65"/>
    <mergeCell ref="H65:O65"/>
    <mergeCell ref="D55:E55"/>
    <mergeCell ref="H55:O55"/>
    <mergeCell ref="D56:E56"/>
    <mergeCell ref="H56:O56"/>
    <mergeCell ref="D57:E57"/>
    <mergeCell ref="H57:O57"/>
    <mergeCell ref="D58:E58"/>
    <mergeCell ref="H58:O58"/>
    <mergeCell ref="D59:E59"/>
    <mergeCell ref="H59:O59"/>
    <mergeCell ref="D53:E53"/>
    <mergeCell ref="H53:O53"/>
    <mergeCell ref="D42:E43"/>
    <mergeCell ref="F42:F43"/>
    <mergeCell ref="G42:G43"/>
    <mergeCell ref="D45:E46"/>
    <mergeCell ref="F45:F46"/>
    <mergeCell ref="G45:G46"/>
    <mergeCell ref="D47:E48"/>
    <mergeCell ref="F47:F48"/>
    <mergeCell ref="G47:G48"/>
    <mergeCell ref="C2:O2"/>
    <mergeCell ref="C4:E5"/>
    <mergeCell ref="F4:F5"/>
    <mergeCell ref="G4:G5"/>
    <mergeCell ref="H4:O4"/>
    <mergeCell ref="C6:E8"/>
    <mergeCell ref="F6:F9"/>
    <mergeCell ref="C9:E9"/>
    <mergeCell ref="C10:E10"/>
    <mergeCell ref="F10:F11"/>
    <mergeCell ref="G10:G11"/>
    <mergeCell ref="H10:O11"/>
    <mergeCell ref="C11:E11"/>
    <mergeCell ref="P72:P73"/>
    <mergeCell ref="C12:E12"/>
    <mergeCell ref="F12:F13"/>
    <mergeCell ref="G12:G13"/>
    <mergeCell ref="C13:E13"/>
    <mergeCell ref="D16:E16"/>
    <mergeCell ref="D44:E44"/>
    <mergeCell ref="H44:O44"/>
    <mergeCell ref="D61:E61"/>
    <mergeCell ref="H61:O61"/>
    <mergeCell ref="C14:E14"/>
    <mergeCell ref="F14:F15"/>
    <mergeCell ref="G14:G15"/>
    <mergeCell ref="C15:E15"/>
    <mergeCell ref="J17:K17"/>
    <mergeCell ref="L17:O17"/>
    <mergeCell ref="H20:O20"/>
    <mergeCell ref="D22:E36"/>
    <mergeCell ref="J22:O22"/>
    <mergeCell ref="I23:O23"/>
    <mergeCell ref="H24:O24"/>
    <mergeCell ref="I25:O25"/>
    <mergeCell ref="H40:O40"/>
    <mergeCell ref="D41:E41"/>
    <mergeCell ref="P4:P5"/>
    <mergeCell ref="P10:P11"/>
    <mergeCell ref="P12:P13"/>
    <mergeCell ref="H21:O21"/>
    <mergeCell ref="H26:O26"/>
    <mergeCell ref="I27:O27"/>
    <mergeCell ref="H28:O28"/>
    <mergeCell ref="I29:O29"/>
    <mergeCell ref="H30:O30"/>
    <mergeCell ref="H33:K33"/>
    <mergeCell ref="D38:E39"/>
    <mergeCell ref="C16:C39"/>
    <mergeCell ref="L39:M39"/>
    <mergeCell ref="M19:N19"/>
    <mergeCell ref="H37:O37"/>
    <mergeCell ref="D37:E37"/>
    <mergeCell ref="C41:C70"/>
    <mergeCell ref="B4:B5"/>
    <mergeCell ref="I31:O31"/>
    <mergeCell ref="H32:O32"/>
    <mergeCell ref="L33:O33"/>
    <mergeCell ref="H34:O34"/>
    <mergeCell ref="H35:O35"/>
    <mergeCell ref="L36:O36"/>
    <mergeCell ref="D40:E40"/>
    <mergeCell ref="H41:O41"/>
    <mergeCell ref="D49:E50"/>
    <mergeCell ref="F49:F50"/>
    <mergeCell ref="G49:G50"/>
    <mergeCell ref="L49:O49"/>
    <mergeCell ref="D51:E52"/>
    <mergeCell ref="F51:F52"/>
    <mergeCell ref="G51:G52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V176"/>
  <sheetViews>
    <sheetView topLeftCell="H18" zoomScale="55" zoomScaleNormal="55" workbookViewId="0">
      <selection activeCell="R37" sqref="R37:V37"/>
    </sheetView>
  </sheetViews>
  <sheetFormatPr defaultRowHeight="17"/>
  <cols>
    <col min="1" max="1" width="3.58203125" customWidth="1"/>
    <col min="2" max="2" width="11.25" bestFit="1" customWidth="1"/>
    <col min="3" max="3" width="17.75" style="3" bestFit="1" customWidth="1"/>
    <col min="4" max="4" width="14.33203125" style="3" bestFit="1" customWidth="1"/>
    <col min="5" max="5" width="9.58203125" bestFit="1" customWidth="1"/>
    <col min="6" max="6" width="11.75" style="3" bestFit="1" customWidth="1"/>
    <col min="7" max="7" width="7.25" bestFit="1" customWidth="1"/>
    <col min="8" max="15" width="18.75" customWidth="1"/>
    <col min="16" max="16" width="51.5" style="3" bestFit="1" customWidth="1"/>
    <col min="17" max="17" width="3.58203125" customWidth="1"/>
    <col min="18" max="18" width="24.08203125" bestFit="1" customWidth="1"/>
    <col min="19" max="19" width="6.5" bestFit="1" customWidth="1"/>
    <col min="20" max="20" width="153" bestFit="1" customWidth="1"/>
    <col min="21" max="21" width="8.08203125" bestFit="1" customWidth="1"/>
    <col min="22" max="22" width="5.58203125" bestFit="1" customWidth="1"/>
  </cols>
  <sheetData>
    <row r="1" spans="2:22" ht="17.5" thickBot="1"/>
    <row r="2" spans="2:22" ht="30.5" thickBot="1">
      <c r="C2" s="231" t="s">
        <v>174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>
      <c r="E3" s="3"/>
      <c r="G3" s="3"/>
    </row>
    <row r="4" spans="2:22" ht="16.5" customHeight="1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298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1"/>
      <c r="R10" s="160" t="s">
        <v>873</v>
      </c>
      <c r="S10" s="161">
        <v>1</v>
      </c>
      <c r="T10" s="162" t="s">
        <v>901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25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42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5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899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59" t="s">
        <v>581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874</v>
      </c>
      <c r="S18" s="163">
        <v>1</v>
      </c>
      <c r="T18" s="164" t="s">
        <v>900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876</v>
      </c>
      <c r="M19" s="202" t="s">
        <v>875</v>
      </c>
      <c r="N19" s="201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126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52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126"/>
      <c r="R27" s="2" t="s">
        <v>70</v>
      </c>
      <c r="S27" s="2">
        <v>1</v>
      </c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52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56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3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7">
        <f>B37+G41</f>
        <v>44</v>
      </c>
      <c r="C41" s="414" t="s">
        <v>463</v>
      </c>
      <c r="D41" s="444" t="s">
        <v>188</v>
      </c>
      <c r="E41" s="214"/>
      <c r="F41" s="100" t="s">
        <v>29</v>
      </c>
      <c r="G41" s="100">
        <v>4</v>
      </c>
      <c r="H41" s="326" t="s">
        <v>54</v>
      </c>
      <c r="I41" s="327"/>
      <c r="J41" s="327"/>
      <c r="K41" s="327"/>
      <c r="L41" s="327"/>
      <c r="M41" s="327"/>
      <c r="N41" s="327"/>
      <c r="O41" s="328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46</v>
      </c>
      <c r="C42" s="414"/>
      <c r="D42" s="364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46</v>
      </c>
      <c r="C43" s="414"/>
      <c r="D43" s="327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48</v>
      </c>
      <c r="C44" s="414"/>
      <c r="D44" s="384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126" t="s">
        <v>620</v>
      </c>
    </row>
    <row r="45" spans="2:22">
      <c r="B45" s="33">
        <f t="shared" si="0"/>
        <v>50</v>
      </c>
      <c r="C45" s="414"/>
      <c r="D45" s="364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165" t="s">
        <v>892</v>
      </c>
      <c r="S45" s="165" t="s">
        <v>52</v>
      </c>
      <c r="T45" s="165" t="s">
        <v>53</v>
      </c>
      <c r="U45" s="165" t="s">
        <v>62</v>
      </c>
      <c r="V45" s="165" t="s">
        <v>562</v>
      </c>
    </row>
    <row r="46" spans="2:22">
      <c r="B46" s="33">
        <f t="shared" si="0"/>
        <v>50</v>
      </c>
      <c r="C46" s="414"/>
      <c r="D46" s="327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1" t="s">
        <v>894</v>
      </c>
      <c r="S46" s="11">
        <v>9</v>
      </c>
      <c r="T46" s="13" t="s">
        <v>895</v>
      </c>
      <c r="U46" s="11">
        <v>0</v>
      </c>
      <c r="V46" s="11"/>
    </row>
    <row r="47" spans="2:22">
      <c r="B47" s="33">
        <f t="shared" si="0"/>
        <v>52</v>
      </c>
      <c r="C47" s="414"/>
      <c r="D47" s="364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59" t="s">
        <v>868</v>
      </c>
      <c r="S47" s="163">
        <v>1</v>
      </c>
      <c r="T47" s="164" t="s">
        <v>897</v>
      </c>
      <c r="U47" s="163">
        <v>0</v>
      </c>
      <c r="V47" s="164"/>
    </row>
    <row r="48" spans="2:22">
      <c r="B48" s="33">
        <f t="shared" si="0"/>
        <v>52</v>
      </c>
      <c r="C48" s="414"/>
      <c r="D48" s="327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61" t="s">
        <v>867</v>
      </c>
      <c r="S48" s="161">
        <v>1</v>
      </c>
      <c r="T48" s="164" t="s">
        <v>896</v>
      </c>
      <c r="U48" s="161">
        <v>0</v>
      </c>
      <c r="V48" s="161"/>
    </row>
    <row r="49" spans="2:22">
      <c r="B49" s="33">
        <f t="shared" si="0"/>
        <v>54</v>
      </c>
      <c r="C49" s="414"/>
      <c r="D49" s="364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126"/>
      <c r="R49" s="163" t="s">
        <v>881</v>
      </c>
      <c r="S49" s="163">
        <v>2</v>
      </c>
      <c r="T49" s="164" t="s">
        <v>898</v>
      </c>
      <c r="U49" s="163">
        <v>0</v>
      </c>
      <c r="V49" s="161"/>
    </row>
    <row r="50" spans="2:22">
      <c r="B50" s="33">
        <f t="shared" si="0"/>
        <v>54</v>
      </c>
      <c r="C50" s="414"/>
      <c r="D50" s="327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3"/>
      <c r="S50" s="3"/>
      <c r="U50" s="3"/>
    </row>
    <row r="51" spans="2:22">
      <c r="B51" s="34">
        <f t="shared" si="0"/>
        <v>56</v>
      </c>
      <c r="C51" s="414"/>
      <c r="D51" s="364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447" t="s">
        <v>467</v>
      </c>
      <c r="S51" s="448"/>
      <c r="T51" s="448"/>
      <c r="U51" s="448"/>
      <c r="V51" s="449"/>
    </row>
    <row r="52" spans="2:22">
      <c r="B52" s="34">
        <f t="shared" si="0"/>
        <v>56</v>
      </c>
      <c r="C52" s="414"/>
      <c r="D52" s="327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5" t="s">
        <v>126</v>
      </c>
      <c r="S52" s="5" t="s">
        <v>52</v>
      </c>
      <c r="T52" s="5" t="s">
        <v>53</v>
      </c>
      <c r="U52" s="5" t="s">
        <v>62</v>
      </c>
      <c r="V52" s="5" t="s">
        <v>562</v>
      </c>
    </row>
    <row r="53" spans="2:22">
      <c r="B53" s="33">
        <f t="shared" si="0"/>
        <v>57</v>
      </c>
      <c r="C53" s="414"/>
      <c r="D53" s="22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126"/>
      <c r="R53" s="2" t="s">
        <v>360</v>
      </c>
      <c r="S53" s="2">
        <v>1</v>
      </c>
      <c r="T53" s="1" t="s">
        <v>464</v>
      </c>
      <c r="U53" s="2">
        <v>0</v>
      </c>
      <c r="V53" s="1"/>
    </row>
    <row r="54" spans="2:22">
      <c r="B54" s="33">
        <f t="shared" si="0"/>
        <v>58</v>
      </c>
      <c r="C54" s="414"/>
      <c r="D54" s="22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126"/>
      <c r="R54" s="2" t="s">
        <v>114</v>
      </c>
      <c r="S54" s="2">
        <v>1</v>
      </c>
      <c r="T54" s="10" t="s">
        <v>465</v>
      </c>
      <c r="U54" s="2">
        <v>0</v>
      </c>
      <c r="V54" s="1"/>
    </row>
    <row r="55" spans="2:22">
      <c r="B55" s="33">
        <f t="shared" si="0"/>
        <v>59</v>
      </c>
      <c r="C55" s="414"/>
      <c r="D55" s="22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126"/>
      <c r="R55" s="2" t="s">
        <v>364</v>
      </c>
      <c r="S55" s="2">
        <v>1</v>
      </c>
      <c r="T55" s="1" t="s">
        <v>466</v>
      </c>
      <c r="U55" s="2">
        <v>0</v>
      </c>
      <c r="V55" s="1"/>
    </row>
    <row r="56" spans="2:22">
      <c r="B56" s="33">
        <f t="shared" si="0"/>
        <v>60</v>
      </c>
      <c r="C56" s="414"/>
      <c r="D56" s="22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126"/>
      <c r="R56" s="2" t="s">
        <v>365</v>
      </c>
      <c r="S56" s="2">
        <v>1</v>
      </c>
      <c r="T56" s="1" t="s">
        <v>468</v>
      </c>
      <c r="U56" s="2">
        <v>0</v>
      </c>
      <c r="V56" s="1"/>
    </row>
    <row r="57" spans="2:22">
      <c r="B57" s="33">
        <f t="shared" si="0"/>
        <v>61</v>
      </c>
      <c r="C57" s="414"/>
      <c r="D57" s="22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126"/>
      <c r="R57" s="2" t="s">
        <v>133</v>
      </c>
      <c r="S57" s="2">
        <v>1</v>
      </c>
      <c r="T57" s="1" t="s">
        <v>469</v>
      </c>
      <c r="U57" s="2">
        <v>0</v>
      </c>
      <c r="V57" s="1"/>
    </row>
    <row r="58" spans="2:22">
      <c r="B58" s="33">
        <f t="shared" si="0"/>
        <v>62</v>
      </c>
      <c r="C58" s="414"/>
      <c r="D58" s="228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126"/>
      <c r="R58" s="2" t="s">
        <v>132</v>
      </c>
      <c r="S58" s="2">
        <v>1</v>
      </c>
      <c r="T58" s="1" t="s">
        <v>470</v>
      </c>
      <c r="U58" s="2">
        <v>0</v>
      </c>
      <c r="V58" s="1"/>
    </row>
    <row r="59" spans="2:22">
      <c r="B59" s="33">
        <f t="shared" si="0"/>
        <v>63</v>
      </c>
      <c r="C59" s="414"/>
      <c r="D59" s="22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126"/>
      <c r="R59" s="2" t="s">
        <v>366</v>
      </c>
      <c r="S59" s="2">
        <v>1</v>
      </c>
      <c r="T59" s="1" t="s">
        <v>471</v>
      </c>
      <c r="U59" s="2">
        <v>0</v>
      </c>
      <c r="V59" s="1"/>
    </row>
    <row r="60" spans="2:22">
      <c r="B60" s="34">
        <f t="shared" si="0"/>
        <v>64</v>
      </c>
      <c r="C60" s="414"/>
      <c r="D60" s="22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126"/>
      <c r="R60" s="2" t="s">
        <v>367</v>
      </c>
      <c r="S60" s="2">
        <v>1</v>
      </c>
      <c r="T60" s="1" t="s">
        <v>472</v>
      </c>
      <c r="U60" s="2">
        <v>0</v>
      </c>
      <c r="V60" s="1"/>
    </row>
    <row r="61" spans="2:22">
      <c r="B61" s="33">
        <f t="shared" si="0"/>
        <v>66</v>
      </c>
      <c r="C61" s="414"/>
      <c r="D61" s="228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126"/>
      <c r="R61" s="2" t="s">
        <v>4</v>
      </c>
      <c r="S61" s="2">
        <v>1</v>
      </c>
      <c r="T61" s="1" t="s">
        <v>473</v>
      </c>
      <c r="U61" s="2">
        <v>0</v>
      </c>
      <c r="V61" s="1"/>
    </row>
    <row r="62" spans="2:22">
      <c r="B62" s="34">
        <f t="shared" si="0"/>
        <v>72</v>
      </c>
      <c r="C62" s="414"/>
      <c r="D62" s="384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3</v>
      </c>
      <c r="S62" s="2">
        <v>1</v>
      </c>
      <c r="T62" s="1" t="s">
        <v>474</v>
      </c>
      <c r="U62" s="2">
        <v>0</v>
      </c>
      <c r="V62" s="1"/>
    </row>
    <row r="63" spans="2:22">
      <c r="B63" s="33">
        <f t="shared" si="0"/>
        <v>76</v>
      </c>
      <c r="C63" s="414"/>
      <c r="D63" s="228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126"/>
      <c r="R63" s="2" t="s">
        <v>2</v>
      </c>
      <c r="S63" s="2">
        <v>1</v>
      </c>
      <c r="T63" s="1" t="s">
        <v>475</v>
      </c>
      <c r="U63" s="2">
        <v>0</v>
      </c>
      <c r="V63" s="1"/>
    </row>
    <row r="64" spans="2:22">
      <c r="B64" s="34">
        <f t="shared" si="0"/>
        <v>80</v>
      </c>
      <c r="C64" s="414"/>
      <c r="D64" s="228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126"/>
      <c r="R64" s="3"/>
      <c r="S64" s="3"/>
      <c r="U64" s="3"/>
    </row>
    <row r="65" spans="2:22">
      <c r="B65" s="33">
        <f t="shared" si="0"/>
        <v>82</v>
      </c>
      <c r="C65" s="414"/>
      <c r="D65" s="228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126"/>
      <c r="R65" s="321" t="s">
        <v>476</v>
      </c>
      <c r="S65" s="321"/>
      <c r="T65" s="321"/>
      <c r="U65" s="321"/>
      <c r="V65" s="321"/>
    </row>
    <row r="66" spans="2:22">
      <c r="B66" s="33">
        <f t="shared" si="0"/>
        <v>84</v>
      </c>
      <c r="C66" s="414"/>
      <c r="D66" s="228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>
      <c r="B67" s="33">
        <f t="shared" si="0"/>
        <v>86</v>
      </c>
      <c r="C67" s="414"/>
      <c r="D67" s="228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126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>
      <c r="B68" s="34">
        <f t="shared" si="0"/>
        <v>88</v>
      </c>
      <c r="C68" s="414"/>
      <c r="D68" s="228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>
      <c r="B69" s="33">
        <f t="shared" si="0"/>
        <v>89</v>
      </c>
      <c r="C69" s="414"/>
      <c r="D69" s="228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>
      <c r="B70" s="36">
        <f t="shared" si="0"/>
        <v>96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68</v>
      </c>
      <c r="I70" s="430"/>
      <c r="J70" s="430"/>
      <c r="K70" s="430"/>
      <c r="L70" s="430"/>
      <c r="M70" s="430"/>
      <c r="N70" s="430"/>
      <c r="O70" s="431"/>
      <c r="P70" s="106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>
      <c r="B71" s="47">
        <f t="shared" ref="B71:B118" si="1">B70+G71</f>
        <v>100</v>
      </c>
      <c r="C71" s="467" t="s">
        <v>712</v>
      </c>
      <c r="D71" s="397" t="s">
        <v>167</v>
      </c>
      <c r="E71" s="436"/>
      <c r="F71" s="137" t="s">
        <v>37</v>
      </c>
      <c r="G71" s="137">
        <v>4</v>
      </c>
      <c r="H71" s="436" t="s">
        <v>168</v>
      </c>
      <c r="I71" s="436"/>
      <c r="J71" s="436"/>
      <c r="K71" s="436"/>
      <c r="L71" s="436"/>
      <c r="M71" s="436"/>
      <c r="N71" s="436"/>
      <c r="O71" s="437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>
      <c r="B72" s="33">
        <f t="shared" si="1"/>
        <v>101</v>
      </c>
      <c r="C72" s="468"/>
      <c r="D72" s="225" t="s">
        <v>186</v>
      </c>
      <c r="E72" s="226"/>
      <c r="F72" s="102" t="s">
        <v>37</v>
      </c>
      <c r="G72" s="102">
        <v>1</v>
      </c>
      <c r="H72" s="226" t="s">
        <v>169</v>
      </c>
      <c r="I72" s="226"/>
      <c r="J72" s="226"/>
      <c r="K72" s="226"/>
      <c r="L72" s="226"/>
      <c r="M72" s="226"/>
      <c r="N72" s="226"/>
      <c r="O72" s="271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>
      <c r="B73" s="33">
        <f t="shared" si="1"/>
        <v>102</v>
      </c>
      <c r="C73" s="468"/>
      <c r="D73" s="225" t="s">
        <v>665</v>
      </c>
      <c r="E73" s="226"/>
      <c r="F73" s="102" t="s">
        <v>37</v>
      </c>
      <c r="G73" s="102">
        <v>1</v>
      </c>
      <c r="H73" s="102" t="s">
        <v>787</v>
      </c>
      <c r="I73" s="102" t="s">
        <v>650</v>
      </c>
      <c r="J73" s="102" t="s">
        <v>651</v>
      </c>
      <c r="K73" s="52" t="s">
        <v>125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>
      <c r="B74" s="33">
        <f t="shared" si="1"/>
        <v>103</v>
      </c>
      <c r="C74" s="468"/>
      <c r="D74" s="225" t="s">
        <v>879</v>
      </c>
      <c r="E74" s="226"/>
      <c r="F74" s="102" t="s">
        <v>37</v>
      </c>
      <c r="G74" s="102">
        <v>1</v>
      </c>
      <c r="H74" s="226" t="s">
        <v>654</v>
      </c>
      <c r="I74" s="226"/>
      <c r="J74" s="226"/>
      <c r="K74" s="226"/>
      <c r="L74" s="226"/>
      <c r="M74" s="226"/>
      <c r="N74" s="226"/>
      <c r="O74" s="271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>
      <c r="B75" s="34">
        <f t="shared" si="1"/>
        <v>104</v>
      </c>
      <c r="C75" s="468"/>
      <c r="D75" s="270" t="s">
        <v>653</v>
      </c>
      <c r="E75" s="211"/>
      <c r="F75" s="102" t="s">
        <v>37</v>
      </c>
      <c r="G75" s="102">
        <v>1</v>
      </c>
      <c r="H75" s="226" t="s">
        <v>655</v>
      </c>
      <c r="I75" s="226"/>
      <c r="J75" s="226"/>
      <c r="K75" s="226"/>
      <c r="L75" s="226"/>
      <c r="M75" s="226"/>
      <c r="N75" s="226"/>
      <c r="O75" s="271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>
      <c r="B76" s="33">
        <f t="shared" si="1"/>
        <v>105</v>
      </c>
      <c r="C76" s="468"/>
      <c r="D76" s="226" t="s">
        <v>68</v>
      </c>
      <c r="E76" s="226"/>
      <c r="F76" s="102" t="s">
        <v>37</v>
      </c>
      <c r="G76" s="102">
        <v>1</v>
      </c>
      <c r="H76" s="227" t="s">
        <v>717</v>
      </c>
      <c r="I76" s="228"/>
      <c r="J76" s="228"/>
      <c r="K76" s="228"/>
      <c r="L76" s="228"/>
      <c r="M76" s="228"/>
      <c r="N76" s="228"/>
      <c r="O76" s="229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>
      <c r="B77" s="33">
        <f t="shared" si="1"/>
        <v>106</v>
      </c>
      <c r="C77" s="468"/>
      <c r="D77" s="226" t="s">
        <v>68</v>
      </c>
      <c r="E77" s="226"/>
      <c r="F77" s="102" t="s">
        <v>37</v>
      </c>
      <c r="G77" s="102">
        <v>1</v>
      </c>
      <c r="H77" s="227" t="s">
        <v>718</v>
      </c>
      <c r="I77" s="228"/>
      <c r="J77" s="228"/>
      <c r="K77" s="228"/>
      <c r="L77" s="228"/>
      <c r="M77" s="228"/>
      <c r="N77" s="228"/>
      <c r="O77" s="229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>
      <c r="B78" s="33">
        <f t="shared" si="1"/>
        <v>107</v>
      </c>
      <c r="C78" s="468"/>
      <c r="D78" s="226" t="s">
        <v>68</v>
      </c>
      <c r="E78" s="226"/>
      <c r="F78" s="102" t="s">
        <v>37</v>
      </c>
      <c r="G78" s="102">
        <v>1</v>
      </c>
      <c r="H78" s="227" t="s">
        <v>719</v>
      </c>
      <c r="I78" s="228"/>
      <c r="J78" s="228"/>
      <c r="K78" s="228"/>
      <c r="L78" s="228"/>
      <c r="M78" s="228"/>
      <c r="N78" s="228"/>
      <c r="O78" s="229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>
      <c r="B79" s="33">
        <f t="shared" si="1"/>
        <v>108</v>
      </c>
      <c r="C79" s="468"/>
      <c r="D79" s="226" t="s">
        <v>68</v>
      </c>
      <c r="E79" s="226"/>
      <c r="F79" s="102" t="s">
        <v>37</v>
      </c>
      <c r="G79" s="102">
        <v>1</v>
      </c>
      <c r="H79" s="227" t="s">
        <v>720</v>
      </c>
      <c r="I79" s="228"/>
      <c r="J79" s="228"/>
      <c r="K79" s="228"/>
      <c r="L79" s="228"/>
      <c r="M79" s="228"/>
      <c r="N79" s="228"/>
      <c r="O79" s="229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>
      <c r="B80" s="33">
        <f t="shared" si="1"/>
        <v>109</v>
      </c>
      <c r="C80" s="468"/>
      <c r="D80" s="226" t="s">
        <v>68</v>
      </c>
      <c r="E80" s="226"/>
      <c r="F80" s="102" t="s">
        <v>37</v>
      </c>
      <c r="G80" s="102">
        <v>1</v>
      </c>
      <c r="H80" s="227" t="s">
        <v>721</v>
      </c>
      <c r="I80" s="228"/>
      <c r="J80" s="228"/>
      <c r="K80" s="228"/>
      <c r="L80" s="228"/>
      <c r="M80" s="228"/>
      <c r="N80" s="228"/>
      <c r="O80" s="229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>
      <c r="B81" s="33">
        <f t="shared" si="1"/>
        <v>110</v>
      </c>
      <c r="C81" s="468"/>
      <c r="D81" s="226" t="s">
        <v>68</v>
      </c>
      <c r="E81" s="226"/>
      <c r="F81" s="102" t="s">
        <v>37</v>
      </c>
      <c r="G81" s="102">
        <v>1</v>
      </c>
      <c r="H81" s="227" t="s">
        <v>722</v>
      </c>
      <c r="I81" s="228"/>
      <c r="J81" s="228"/>
      <c r="K81" s="228"/>
      <c r="L81" s="228"/>
      <c r="M81" s="228"/>
      <c r="N81" s="228"/>
      <c r="O81" s="229"/>
      <c r="P81" s="65"/>
      <c r="R81" s="3"/>
      <c r="S81" s="3"/>
      <c r="U81" s="3"/>
    </row>
    <row r="82" spans="2:22">
      <c r="B82" s="33">
        <f t="shared" si="1"/>
        <v>111</v>
      </c>
      <c r="C82" s="468"/>
      <c r="D82" s="228" t="s">
        <v>68</v>
      </c>
      <c r="E82" s="225"/>
      <c r="F82" s="102" t="s">
        <v>37</v>
      </c>
      <c r="G82" s="102">
        <v>1</v>
      </c>
      <c r="H82" s="227" t="s">
        <v>754</v>
      </c>
      <c r="I82" s="228"/>
      <c r="J82" s="228"/>
      <c r="K82" s="228"/>
      <c r="L82" s="228"/>
      <c r="M82" s="228"/>
      <c r="N82" s="228"/>
      <c r="O82" s="229"/>
      <c r="P82" s="65"/>
      <c r="R82" s="321" t="s">
        <v>485</v>
      </c>
      <c r="S82" s="321"/>
      <c r="T82" s="321"/>
      <c r="U82" s="321"/>
      <c r="V82" s="321"/>
    </row>
    <row r="83" spans="2:22">
      <c r="B83" s="34">
        <f t="shared" si="1"/>
        <v>112</v>
      </c>
      <c r="C83" s="468"/>
      <c r="D83" s="228" t="s">
        <v>68</v>
      </c>
      <c r="E83" s="225"/>
      <c r="F83" s="102" t="s">
        <v>37</v>
      </c>
      <c r="G83" s="102">
        <v>1</v>
      </c>
      <c r="H83" s="227" t="s">
        <v>755</v>
      </c>
      <c r="I83" s="228"/>
      <c r="J83" s="228"/>
      <c r="K83" s="228"/>
      <c r="L83" s="228"/>
      <c r="M83" s="228"/>
      <c r="N83" s="228"/>
      <c r="O83" s="229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>
      <c r="B84" s="33">
        <f t="shared" si="1"/>
        <v>114</v>
      </c>
      <c r="C84" s="468"/>
      <c r="D84" s="357" t="s">
        <v>880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641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>
      <c r="B85" s="33">
        <f t="shared" si="1"/>
        <v>114</v>
      </c>
      <c r="C85" s="468"/>
      <c r="D85" s="4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408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>
      <c r="B86" s="33">
        <f t="shared" si="1"/>
        <v>116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639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>
      <c r="B87" s="33">
        <f t="shared" si="1"/>
        <v>116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>
      <c r="B88" s="33">
        <f t="shared" si="1"/>
        <v>118</v>
      </c>
      <c r="C88" s="468"/>
      <c r="D88" s="439" t="s">
        <v>758</v>
      </c>
      <c r="E88" s="424"/>
      <c r="F88" s="404" t="s">
        <v>37</v>
      </c>
      <c r="G88" s="404">
        <v>2</v>
      </c>
      <c r="H88" s="52" t="s">
        <v>115</v>
      </c>
      <c r="I88" s="52" t="s">
        <v>116</v>
      </c>
      <c r="J88" s="52" t="s">
        <v>124</v>
      </c>
      <c r="K88" s="52" t="s">
        <v>125</v>
      </c>
      <c r="L88" s="52" t="s">
        <v>123</v>
      </c>
      <c r="M88" s="52" t="s">
        <v>117</v>
      </c>
      <c r="N88" s="52" t="s">
        <v>118</v>
      </c>
      <c r="O88" s="52" t="s">
        <v>178</v>
      </c>
      <c r="P88" s="440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>
      <c r="B89" s="33">
        <f t="shared" si="1"/>
        <v>118</v>
      </c>
      <c r="C89" s="468"/>
      <c r="D89" s="438"/>
      <c r="E89" s="359"/>
      <c r="F89" s="401"/>
      <c r="G89" s="401"/>
      <c r="H89" s="52" t="s">
        <v>115</v>
      </c>
      <c r="I89" s="52" t="s">
        <v>116</v>
      </c>
      <c r="J89" s="52" t="s">
        <v>124</v>
      </c>
      <c r="K89" s="52" t="s">
        <v>125</v>
      </c>
      <c r="L89" s="52" t="s">
        <v>123</v>
      </c>
      <c r="M89" s="52" t="s">
        <v>117</v>
      </c>
      <c r="N89" s="52" t="s">
        <v>118</v>
      </c>
      <c r="O89" s="52" t="s">
        <v>178</v>
      </c>
      <c r="P89" s="408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>
      <c r="B90" s="34">
        <f t="shared" si="1"/>
        <v>120</v>
      </c>
      <c r="C90" s="468"/>
      <c r="D90" s="270" t="s">
        <v>631</v>
      </c>
      <c r="E90" s="211"/>
      <c r="F90" s="92" t="s">
        <v>37</v>
      </c>
      <c r="G90" s="92">
        <v>2</v>
      </c>
      <c r="H90" s="211" t="s">
        <v>699</v>
      </c>
      <c r="I90" s="211"/>
      <c r="J90" s="211"/>
      <c r="K90" s="211"/>
      <c r="L90" s="211"/>
      <c r="M90" s="211"/>
      <c r="N90" s="211"/>
      <c r="O90" s="212"/>
      <c r="P90" s="65" t="s">
        <v>636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>
      <c r="B91" s="33">
        <f t="shared" si="1"/>
        <v>122</v>
      </c>
      <c r="C91" s="468"/>
      <c r="D91" s="270" t="s">
        <v>632</v>
      </c>
      <c r="E91" s="211"/>
      <c r="F91" s="92" t="s">
        <v>37</v>
      </c>
      <c r="G91" s="92">
        <v>2</v>
      </c>
      <c r="H91" s="211" t="s">
        <v>700</v>
      </c>
      <c r="I91" s="211"/>
      <c r="J91" s="211"/>
      <c r="K91" s="211"/>
      <c r="L91" s="211"/>
      <c r="M91" s="211"/>
      <c r="N91" s="211"/>
      <c r="O91" s="212"/>
      <c r="P91" s="65" t="s">
        <v>636</v>
      </c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>
      <c r="B92" s="33">
        <f t="shared" si="1"/>
        <v>124</v>
      </c>
      <c r="C92" s="468"/>
      <c r="D92" s="270" t="s">
        <v>707</v>
      </c>
      <c r="E92" s="211"/>
      <c r="F92" s="92" t="s">
        <v>37</v>
      </c>
      <c r="G92" s="92">
        <v>2</v>
      </c>
      <c r="H92" s="211" t="s">
        <v>701</v>
      </c>
      <c r="I92" s="211"/>
      <c r="J92" s="211"/>
      <c r="K92" s="211"/>
      <c r="L92" s="211"/>
      <c r="M92" s="211"/>
      <c r="N92" s="211"/>
      <c r="O92" s="212"/>
      <c r="P92" s="65" t="s">
        <v>636</v>
      </c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>
      <c r="B93" s="33">
        <f t="shared" si="1"/>
        <v>126</v>
      </c>
      <c r="C93" s="468"/>
      <c r="D93" s="270" t="s">
        <v>708</v>
      </c>
      <c r="E93" s="211"/>
      <c r="F93" s="92" t="s">
        <v>37</v>
      </c>
      <c r="G93" s="92">
        <v>2</v>
      </c>
      <c r="H93" s="211" t="s">
        <v>702</v>
      </c>
      <c r="I93" s="211"/>
      <c r="J93" s="211"/>
      <c r="K93" s="211"/>
      <c r="L93" s="211"/>
      <c r="M93" s="211"/>
      <c r="N93" s="211"/>
      <c r="O93" s="212"/>
      <c r="P93" s="65" t="s">
        <v>636</v>
      </c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>
      <c r="B94" s="34">
        <f t="shared" si="1"/>
        <v>128</v>
      </c>
      <c r="C94" s="468"/>
      <c r="D94" s="270" t="s">
        <v>703</v>
      </c>
      <c r="E94" s="211"/>
      <c r="F94" s="92" t="s">
        <v>37</v>
      </c>
      <c r="G94" s="92">
        <v>2</v>
      </c>
      <c r="H94" s="211" t="s">
        <v>709</v>
      </c>
      <c r="I94" s="211"/>
      <c r="J94" s="211"/>
      <c r="K94" s="211"/>
      <c r="L94" s="211"/>
      <c r="M94" s="211"/>
      <c r="N94" s="211"/>
      <c r="O94" s="212"/>
      <c r="P94" s="65" t="s">
        <v>608</v>
      </c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>
      <c r="B95" s="33">
        <f t="shared" si="1"/>
        <v>130</v>
      </c>
      <c r="C95" s="468"/>
      <c r="D95" s="270" t="s">
        <v>704</v>
      </c>
      <c r="E95" s="211"/>
      <c r="F95" s="92" t="s">
        <v>37</v>
      </c>
      <c r="G95" s="92">
        <v>2</v>
      </c>
      <c r="H95" s="211" t="s">
        <v>710</v>
      </c>
      <c r="I95" s="211"/>
      <c r="J95" s="211"/>
      <c r="K95" s="211"/>
      <c r="L95" s="211"/>
      <c r="M95" s="211"/>
      <c r="N95" s="211"/>
      <c r="O95" s="212"/>
      <c r="P95" s="65" t="s">
        <v>608</v>
      </c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>
      <c r="B96" s="33">
        <f t="shared" ref="B96" si="2">B95+G96</f>
        <v>131</v>
      </c>
      <c r="C96" s="469"/>
      <c r="D96" s="470" t="s">
        <v>713</v>
      </c>
      <c r="E96" s="270"/>
      <c r="F96" s="92" t="s">
        <v>37</v>
      </c>
      <c r="G96" s="119">
        <v>1</v>
      </c>
      <c r="H96" s="52" t="s">
        <v>115</v>
      </c>
      <c r="I96" s="52" t="s">
        <v>116</v>
      </c>
      <c r="J96" s="52" t="s">
        <v>124</v>
      </c>
      <c r="K96" s="52" t="s">
        <v>125</v>
      </c>
      <c r="L96" s="92" t="s">
        <v>633</v>
      </c>
      <c r="M96" s="92" t="s">
        <v>634</v>
      </c>
      <c r="N96" s="92" t="s">
        <v>786</v>
      </c>
      <c r="O96" s="92" t="s">
        <v>785</v>
      </c>
      <c r="P96" s="129" t="s">
        <v>724</v>
      </c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 ht="17.5" thickBot="1">
      <c r="B97" s="36">
        <f>B96+G97</f>
        <v>136</v>
      </c>
      <c r="C97" s="68">
        <f>SUM(G71:G97)</f>
        <v>40</v>
      </c>
      <c r="D97" s="443" t="s">
        <v>68</v>
      </c>
      <c r="E97" s="239"/>
      <c r="F97" s="69" t="s">
        <v>37</v>
      </c>
      <c r="G97" s="69">
        <v>5</v>
      </c>
      <c r="H97" s="392" t="s">
        <v>68</v>
      </c>
      <c r="I97" s="392"/>
      <c r="J97" s="392"/>
      <c r="K97" s="392"/>
      <c r="L97" s="392"/>
      <c r="M97" s="392"/>
      <c r="N97" s="392"/>
      <c r="O97" s="393"/>
      <c r="P97" s="125" t="s">
        <v>764</v>
      </c>
      <c r="R97" s="2" t="s">
        <v>390</v>
      </c>
      <c r="S97" s="2">
        <v>1</v>
      </c>
      <c r="T97" s="1" t="s">
        <v>63</v>
      </c>
      <c r="U97" s="2">
        <v>0</v>
      </c>
      <c r="V97" s="2"/>
    </row>
    <row r="98" spans="2:22">
      <c r="B98" s="47">
        <f t="shared" si="1"/>
        <v>284</v>
      </c>
      <c r="C98" s="268" t="s">
        <v>175</v>
      </c>
      <c r="D98" s="251" t="s">
        <v>176</v>
      </c>
      <c r="E98" s="395"/>
      <c r="F98" s="445" t="s">
        <v>38</v>
      </c>
      <c r="G98" s="445">
        <f>37 * 4</f>
        <v>148</v>
      </c>
      <c r="H98" s="389" t="s">
        <v>219</v>
      </c>
      <c r="I98" s="390"/>
      <c r="J98" s="390"/>
      <c r="K98" s="390"/>
      <c r="L98" s="390"/>
      <c r="M98" s="390"/>
      <c r="N98" s="390"/>
      <c r="O98" s="391"/>
      <c r="P98" s="268" t="s">
        <v>626</v>
      </c>
      <c r="R98" s="3"/>
      <c r="S98" s="3"/>
      <c r="U98" s="3"/>
    </row>
    <row r="99" spans="2:22">
      <c r="B99" s="33">
        <f t="shared" si="1"/>
        <v>284</v>
      </c>
      <c r="C99" s="269"/>
      <c r="D99" s="444"/>
      <c r="E99" s="214"/>
      <c r="F99" s="446"/>
      <c r="G99" s="446"/>
      <c r="H99" s="227" t="s">
        <v>220</v>
      </c>
      <c r="I99" s="228"/>
      <c r="J99" s="228"/>
      <c r="K99" s="228"/>
      <c r="L99" s="228"/>
      <c r="M99" s="228"/>
      <c r="N99" s="228"/>
      <c r="O99" s="229"/>
      <c r="P99" s="269"/>
      <c r="R99" s="321" t="s">
        <v>495</v>
      </c>
      <c r="S99" s="321"/>
      <c r="T99" s="321"/>
      <c r="U99" s="321"/>
      <c r="V99" s="321"/>
    </row>
    <row r="100" spans="2:22">
      <c r="B100" s="33">
        <f t="shared" si="1"/>
        <v>284</v>
      </c>
      <c r="C100" s="269"/>
      <c r="D100" s="444"/>
      <c r="E100" s="214"/>
      <c r="F100" s="446"/>
      <c r="G100" s="446"/>
      <c r="H100" s="227" t="s">
        <v>221</v>
      </c>
      <c r="I100" s="228"/>
      <c r="J100" s="228"/>
      <c r="K100" s="228"/>
      <c r="L100" s="228"/>
      <c r="M100" s="228"/>
      <c r="N100" s="228"/>
      <c r="O100" s="229"/>
      <c r="P100" s="269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>
      <c r="B101" s="33">
        <f t="shared" si="1"/>
        <v>284</v>
      </c>
      <c r="C101" s="269"/>
      <c r="D101" s="444"/>
      <c r="E101" s="214"/>
      <c r="F101" s="446"/>
      <c r="G101" s="446"/>
      <c r="H101" s="227" t="s">
        <v>576</v>
      </c>
      <c r="I101" s="228"/>
      <c r="J101" s="228"/>
      <c r="K101" s="228"/>
      <c r="L101" s="228"/>
      <c r="M101" s="228"/>
      <c r="N101" s="228"/>
      <c r="O101" s="229"/>
      <c r="P101" s="269"/>
      <c r="R101" s="2" t="s">
        <v>135</v>
      </c>
      <c r="S101" s="2">
        <v>4</v>
      </c>
      <c r="T101" s="1" t="s">
        <v>496</v>
      </c>
      <c r="U101" s="2"/>
      <c r="V101" s="2"/>
    </row>
    <row r="102" spans="2:22">
      <c r="B102" s="33">
        <f t="shared" si="1"/>
        <v>284</v>
      </c>
      <c r="C102" s="269"/>
      <c r="D102" s="444"/>
      <c r="E102" s="214"/>
      <c r="F102" s="446"/>
      <c r="G102" s="446"/>
      <c r="H102" s="337" t="s">
        <v>222</v>
      </c>
      <c r="I102" s="338"/>
      <c r="J102" s="338"/>
      <c r="K102" s="338"/>
      <c r="L102" s="338"/>
      <c r="M102" s="338"/>
      <c r="N102" s="338"/>
      <c r="O102" s="339"/>
      <c r="P102" s="269"/>
      <c r="R102" s="3"/>
      <c r="S102" s="3"/>
      <c r="U102" s="3"/>
    </row>
    <row r="103" spans="2:22">
      <c r="B103" s="33">
        <f t="shared" si="1"/>
        <v>284</v>
      </c>
      <c r="C103" s="269"/>
      <c r="D103" s="444"/>
      <c r="E103" s="214"/>
      <c r="F103" s="446"/>
      <c r="G103" s="446"/>
      <c r="H103" s="227" t="s">
        <v>223</v>
      </c>
      <c r="I103" s="228"/>
      <c r="J103" s="228"/>
      <c r="K103" s="228"/>
      <c r="L103" s="228"/>
      <c r="M103" s="228"/>
      <c r="N103" s="228"/>
      <c r="O103" s="229"/>
      <c r="P103" s="269"/>
      <c r="R103" s="321" t="s">
        <v>497</v>
      </c>
      <c r="S103" s="321"/>
      <c r="T103" s="321"/>
      <c r="U103" s="321"/>
      <c r="V103" s="321"/>
    </row>
    <row r="104" spans="2:22">
      <c r="B104" s="33">
        <f t="shared" si="1"/>
        <v>284</v>
      </c>
      <c r="C104" s="269"/>
      <c r="D104" s="444"/>
      <c r="E104" s="214"/>
      <c r="F104" s="446"/>
      <c r="G104" s="446"/>
      <c r="H104" s="227" t="s">
        <v>224</v>
      </c>
      <c r="I104" s="228"/>
      <c r="J104" s="228"/>
      <c r="K104" s="228"/>
      <c r="L104" s="228"/>
      <c r="M104" s="228"/>
      <c r="N104" s="228"/>
      <c r="O104" s="229"/>
      <c r="P104" s="269"/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>
      <c r="B105" s="33">
        <f t="shared" si="1"/>
        <v>284</v>
      </c>
      <c r="C105" s="269"/>
      <c r="D105" s="444"/>
      <c r="E105" s="214"/>
      <c r="F105" s="446"/>
      <c r="G105" s="446"/>
      <c r="H105" s="227" t="s">
        <v>577</v>
      </c>
      <c r="I105" s="228"/>
      <c r="J105" s="228"/>
      <c r="K105" s="228"/>
      <c r="L105" s="228"/>
      <c r="M105" s="228"/>
      <c r="N105" s="228"/>
      <c r="O105" s="229"/>
      <c r="P105" s="269"/>
      <c r="R105" s="16" t="s">
        <v>365</v>
      </c>
      <c r="S105" s="16">
        <v>1</v>
      </c>
      <c r="T105" s="15" t="s">
        <v>499</v>
      </c>
      <c r="U105" s="16"/>
      <c r="V105" s="16"/>
    </row>
    <row r="106" spans="2:22">
      <c r="B106" s="33">
        <f t="shared" si="1"/>
        <v>284</v>
      </c>
      <c r="C106" s="269"/>
      <c r="D106" s="444"/>
      <c r="E106" s="214"/>
      <c r="F106" s="446"/>
      <c r="G106" s="446"/>
      <c r="H106" s="453" t="s">
        <v>579</v>
      </c>
      <c r="I106" s="454"/>
      <c r="J106" s="454"/>
      <c r="K106" s="454"/>
      <c r="L106" s="454"/>
      <c r="M106" s="454"/>
      <c r="N106" s="454"/>
      <c r="O106" s="455"/>
      <c r="P106" s="269"/>
      <c r="R106" s="16" t="s">
        <v>378</v>
      </c>
      <c r="S106" s="16">
        <v>1</v>
      </c>
      <c r="T106" s="15" t="s">
        <v>500</v>
      </c>
      <c r="U106" s="16"/>
      <c r="V106" s="16"/>
    </row>
    <row r="107" spans="2:22">
      <c r="B107" s="33">
        <f t="shared" si="1"/>
        <v>284</v>
      </c>
      <c r="C107" s="269"/>
      <c r="D107" s="444"/>
      <c r="E107" s="214"/>
      <c r="F107" s="446"/>
      <c r="G107" s="446"/>
      <c r="H107" s="456"/>
      <c r="I107" s="457"/>
      <c r="J107" s="457"/>
      <c r="K107" s="457"/>
      <c r="L107" s="457"/>
      <c r="M107" s="457"/>
      <c r="N107" s="457"/>
      <c r="O107" s="458"/>
      <c r="P107" s="269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6.5" customHeight="1">
      <c r="B108" s="33">
        <f t="shared" si="1"/>
        <v>284</v>
      </c>
      <c r="C108" s="269"/>
      <c r="D108" s="444"/>
      <c r="E108" s="214"/>
      <c r="F108" s="446"/>
      <c r="G108" s="446"/>
      <c r="H108" s="456"/>
      <c r="I108" s="457"/>
      <c r="J108" s="457"/>
      <c r="K108" s="457"/>
      <c r="L108" s="457"/>
      <c r="M108" s="457"/>
      <c r="N108" s="457"/>
      <c r="O108" s="458"/>
      <c r="P108" s="269"/>
      <c r="R108" s="16" t="s">
        <v>376</v>
      </c>
      <c r="S108" s="16">
        <v>1</v>
      </c>
      <c r="T108" s="15" t="s">
        <v>498</v>
      </c>
      <c r="U108" s="16"/>
      <c r="V108" s="16"/>
    </row>
    <row r="109" spans="2:22" ht="16.5" customHeight="1">
      <c r="B109" s="33">
        <f t="shared" si="1"/>
        <v>284</v>
      </c>
      <c r="C109" s="269"/>
      <c r="D109" s="444"/>
      <c r="E109" s="214"/>
      <c r="F109" s="446"/>
      <c r="G109" s="446"/>
      <c r="H109" s="459"/>
      <c r="I109" s="460"/>
      <c r="J109" s="460"/>
      <c r="K109" s="460"/>
      <c r="L109" s="460"/>
      <c r="M109" s="460"/>
      <c r="N109" s="460"/>
      <c r="O109" s="461"/>
      <c r="P109" s="269"/>
      <c r="R109" s="16" t="s">
        <v>375</v>
      </c>
      <c r="S109" s="16">
        <v>1</v>
      </c>
      <c r="T109" s="15" t="s">
        <v>502</v>
      </c>
      <c r="U109" s="16"/>
      <c r="V109" s="16"/>
    </row>
    <row r="110" spans="2:22" ht="16.5" customHeight="1">
      <c r="B110" s="33">
        <f t="shared" si="1"/>
        <v>284</v>
      </c>
      <c r="C110" s="269"/>
      <c r="D110" s="444"/>
      <c r="E110" s="214"/>
      <c r="F110" s="446"/>
      <c r="G110" s="446"/>
      <c r="H110" s="227" t="s">
        <v>225</v>
      </c>
      <c r="I110" s="228"/>
      <c r="J110" s="228"/>
      <c r="K110" s="228"/>
      <c r="L110" s="228"/>
      <c r="M110" s="228"/>
      <c r="N110" s="228"/>
      <c r="O110" s="229"/>
      <c r="P110" s="269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6.5" customHeight="1">
      <c r="B111" s="33">
        <f t="shared" si="1"/>
        <v>284</v>
      </c>
      <c r="C111" s="269"/>
      <c r="D111" s="444"/>
      <c r="E111" s="214"/>
      <c r="F111" s="446"/>
      <c r="G111" s="446"/>
      <c r="H111" s="227" t="s">
        <v>226</v>
      </c>
      <c r="I111" s="228"/>
      <c r="J111" s="228"/>
      <c r="K111" s="228"/>
      <c r="L111" s="228"/>
      <c r="M111" s="228"/>
      <c r="N111" s="228"/>
      <c r="O111" s="229"/>
      <c r="P111" s="269"/>
      <c r="R111" s="16" t="s">
        <v>373</v>
      </c>
      <c r="S111" s="16">
        <v>1</v>
      </c>
      <c r="T111" s="15" t="s">
        <v>504</v>
      </c>
      <c r="U111" s="16"/>
      <c r="V111" s="16"/>
    </row>
    <row r="112" spans="2:22" ht="16.5" customHeight="1">
      <c r="B112" s="33">
        <f t="shared" si="1"/>
        <v>284</v>
      </c>
      <c r="C112" s="269"/>
      <c r="D112" s="444"/>
      <c r="E112" s="214"/>
      <c r="F112" s="446"/>
      <c r="G112" s="446"/>
      <c r="H112" s="227" t="s">
        <v>227</v>
      </c>
      <c r="I112" s="228"/>
      <c r="J112" s="228"/>
      <c r="K112" s="228"/>
      <c r="L112" s="228"/>
      <c r="M112" s="228"/>
      <c r="N112" s="228"/>
      <c r="O112" s="229"/>
      <c r="P112" s="269"/>
      <c r="R112" s="16" t="s">
        <v>370</v>
      </c>
      <c r="S112" s="16">
        <v>1</v>
      </c>
      <c r="T112" s="15" t="s">
        <v>505</v>
      </c>
      <c r="U112" s="16"/>
      <c r="V112" s="16"/>
    </row>
    <row r="113" spans="2:22">
      <c r="B113" s="33">
        <f t="shared" si="1"/>
        <v>284</v>
      </c>
      <c r="C113" s="408"/>
      <c r="D113" s="444"/>
      <c r="E113" s="214"/>
      <c r="F113" s="446"/>
      <c r="G113" s="446"/>
      <c r="H113" s="363" t="s">
        <v>578</v>
      </c>
      <c r="I113" s="384"/>
      <c r="J113" s="384"/>
      <c r="K113" s="384"/>
      <c r="L113" s="384"/>
      <c r="M113" s="384"/>
      <c r="N113" s="384"/>
      <c r="O113" s="385"/>
      <c r="P113" s="408"/>
      <c r="R113" s="2" t="s">
        <v>506</v>
      </c>
      <c r="S113" s="2">
        <v>1</v>
      </c>
      <c r="T113" s="1" t="s">
        <v>507</v>
      </c>
      <c r="U113" s="2"/>
      <c r="V113" s="2"/>
    </row>
    <row r="114" spans="2:22" ht="17.5" thickBot="1">
      <c r="B114" s="36">
        <f t="shared" si="1"/>
        <v>288</v>
      </c>
      <c r="C114" s="68">
        <f>SUM(G98:G114)</f>
        <v>152</v>
      </c>
      <c r="D114" s="220" t="s">
        <v>68</v>
      </c>
      <c r="E114" s="270"/>
      <c r="F114" s="102" t="s">
        <v>37</v>
      </c>
      <c r="G114" s="102">
        <v>4</v>
      </c>
      <c r="H114" s="227" t="s">
        <v>68</v>
      </c>
      <c r="I114" s="228"/>
      <c r="J114" s="228"/>
      <c r="K114" s="228"/>
      <c r="L114" s="228"/>
      <c r="M114" s="228"/>
      <c r="N114" s="228"/>
      <c r="O114" s="229"/>
      <c r="P114" s="65" t="s">
        <v>627</v>
      </c>
    </row>
    <row r="115" spans="2:22">
      <c r="B115" s="47">
        <f t="shared" si="1"/>
        <v>290</v>
      </c>
      <c r="C115" s="346" t="s">
        <v>122</v>
      </c>
      <c r="D115" s="450"/>
      <c r="E115" s="451"/>
      <c r="F115" s="272" t="s">
        <v>39</v>
      </c>
      <c r="G115" s="272">
        <v>2</v>
      </c>
      <c r="H115" s="452" t="s">
        <v>447</v>
      </c>
      <c r="I115" s="444"/>
      <c r="J115" s="444"/>
      <c r="K115" s="444"/>
      <c r="L115" s="444"/>
      <c r="M115" s="444"/>
      <c r="N115" s="444"/>
      <c r="O115" s="441"/>
      <c r="P115" s="440"/>
    </row>
    <row r="116" spans="2:22" ht="17.5" thickBot="1">
      <c r="B116" s="45">
        <f t="shared" si="1"/>
        <v>290</v>
      </c>
      <c r="C116" s="343">
        <v>2</v>
      </c>
      <c r="D116" s="344"/>
      <c r="E116" s="345"/>
      <c r="F116" s="239"/>
      <c r="G116" s="239"/>
      <c r="H116" s="253"/>
      <c r="I116" s="254"/>
      <c r="J116" s="254"/>
      <c r="K116" s="254"/>
      <c r="L116" s="254"/>
      <c r="M116" s="254"/>
      <c r="N116" s="254"/>
      <c r="O116" s="255"/>
      <c r="P116" s="318"/>
    </row>
    <row r="117" spans="2:22">
      <c r="B117" s="47">
        <f t="shared" si="1"/>
        <v>292</v>
      </c>
      <c r="C117" s="346" t="s">
        <v>357</v>
      </c>
      <c r="D117" s="347"/>
      <c r="E117" s="348"/>
      <c r="F117" s="349" t="s">
        <v>39</v>
      </c>
      <c r="G117" s="349">
        <v>2</v>
      </c>
      <c r="H117" s="108">
        <v>1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98">
        <v>1</v>
      </c>
      <c r="P117" s="117"/>
    </row>
    <row r="118" spans="2:22" ht="17.5" thickBot="1">
      <c r="B118" s="45">
        <f t="shared" si="1"/>
        <v>292</v>
      </c>
      <c r="C118" s="343">
        <f>SUM(G117)</f>
        <v>2</v>
      </c>
      <c r="D118" s="344"/>
      <c r="E118" s="345"/>
      <c r="F118" s="239"/>
      <c r="G118" s="239"/>
      <c r="H118" s="95">
        <v>1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58">
        <v>1</v>
      </c>
      <c r="P118" s="125"/>
    </row>
    <row r="119" spans="2:22">
      <c r="B119" s="3"/>
      <c r="E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22">
      <c r="B120" s="3"/>
      <c r="E120" s="3"/>
      <c r="G120" s="3"/>
    </row>
    <row r="121" spans="2:22" ht="17.5" thickBot="1">
      <c r="B121" s="3"/>
      <c r="C121" s="3" t="s">
        <v>96</v>
      </c>
      <c r="E121" s="3"/>
      <c r="G121" s="3"/>
    </row>
    <row r="122" spans="2:22">
      <c r="B122" s="3"/>
      <c r="C122" s="322">
        <f>SUM(G6:G118)</f>
        <v>300</v>
      </c>
      <c r="E122" s="3"/>
      <c r="G122" s="3"/>
    </row>
    <row r="123" spans="2:22" ht="21.5" thickBot="1">
      <c r="B123" s="3"/>
      <c r="C123" s="323"/>
      <c r="D123" s="25" t="s">
        <v>575</v>
      </c>
      <c r="E123" s="3"/>
      <c r="G123" s="3"/>
    </row>
    <row r="124" spans="2:22" ht="17.25" customHeight="1">
      <c r="B124" s="3"/>
      <c r="E124" s="3"/>
      <c r="G124" s="3"/>
    </row>
    <row r="125" spans="2:22" ht="17.25" customHeight="1">
      <c r="B125" s="3"/>
      <c r="C125" s="156">
        <f>10/8*8</f>
        <v>10</v>
      </c>
      <c r="D125" s="156" t="s">
        <v>570</v>
      </c>
      <c r="E125" s="31" t="s">
        <v>878</v>
      </c>
      <c r="G125" s="3"/>
    </row>
    <row r="126" spans="2:22" ht="21">
      <c r="B126" s="3"/>
      <c r="C126" s="157">
        <v>200000</v>
      </c>
      <c r="D126" s="156" t="s">
        <v>569</v>
      </c>
      <c r="G126" s="3"/>
    </row>
    <row r="127" spans="2:22" ht="21">
      <c r="B127" s="3"/>
      <c r="C127" s="29">
        <f>C122*C125*C126</f>
        <v>600000000</v>
      </c>
      <c r="D127" s="12" t="s">
        <v>173</v>
      </c>
    </row>
    <row r="128" spans="2:22" ht="21">
      <c r="B128" s="3"/>
      <c r="C128" s="30">
        <f>C122*C125*C126/1000000</f>
        <v>600</v>
      </c>
      <c r="D128" s="12" t="s">
        <v>177</v>
      </c>
      <c r="F128"/>
    </row>
    <row r="129" spans="2:6">
      <c r="B129" s="3"/>
    </row>
    <row r="130" spans="2:6">
      <c r="B130" s="3"/>
    </row>
    <row r="131" spans="2:6">
      <c r="B131" s="3"/>
      <c r="C131"/>
      <c r="D131"/>
      <c r="F131"/>
    </row>
    <row r="132" spans="2:6">
      <c r="B132" s="3"/>
      <c r="C132"/>
      <c r="D132"/>
      <c r="F132"/>
    </row>
    <row r="133" spans="2:6">
      <c r="B133" s="3"/>
    </row>
    <row r="134" spans="2:6">
      <c r="B134" s="3"/>
    </row>
    <row r="135" spans="2:6">
      <c r="B135" s="3"/>
    </row>
    <row r="136" spans="2:6">
      <c r="B136" s="3"/>
    </row>
    <row r="137" spans="2:6">
      <c r="B137" s="3"/>
    </row>
    <row r="138" spans="2:6">
      <c r="B138" s="3"/>
    </row>
    <row r="139" spans="2:6">
      <c r="B139" s="3"/>
    </row>
    <row r="140" spans="2:6">
      <c r="B140" s="3"/>
    </row>
    <row r="141" spans="2:6">
      <c r="B141" s="3"/>
    </row>
    <row r="142" spans="2:6">
      <c r="B142" s="3"/>
    </row>
    <row r="143" spans="2:6">
      <c r="B143" s="3"/>
    </row>
    <row r="144" spans="2:6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</sheetData>
  <mergeCells count="206">
    <mergeCell ref="H16:O16"/>
    <mergeCell ref="C10:E10"/>
    <mergeCell ref="F10:F11"/>
    <mergeCell ref="G10:G11"/>
    <mergeCell ref="H10:O11"/>
    <mergeCell ref="C11:E11"/>
    <mergeCell ref="H82:O82"/>
    <mergeCell ref="H79:O79"/>
    <mergeCell ref="H80:O80"/>
    <mergeCell ref="H81:O81"/>
    <mergeCell ref="H78:O78"/>
    <mergeCell ref="H77:O77"/>
    <mergeCell ref="H76:O76"/>
    <mergeCell ref="C71:C96"/>
    <mergeCell ref="D96:E96"/>
    <mergeCell ref="D76:E76"/>
    <mergeCell ref="D77:E77"/>
    <mergeCell ref="D78:E78"/>
    <mergeCell ref="D79:E79"/>
    <mergeCell ref="D80:E80"/>
    <mergeCell ref="D81:E81"/>
    <mergeCell ref="D82:E82"/>
    <mergeCell ref="D73:E73"/>
    <mergeCell ref="D74:E74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H32:O32"/>
    <mergeCell ref="L33:O33"/>
    <mergeCell ref="H34:O34"/>
    <mergeCell ref="H35:O35"/>
    <mergeCell ref="L36:O36"/>
    <mergeCell ref="P84:P85"/>
    <mergeCell ref="P86:P87"/>
    <mergeCell ref="D94:E94"/>
    <mergeCell ref="D95:E95"/>
    <mergeCell ref="H94:O94"/>
    <mergeCell ref="H95:O95"/>
    <mergeCell ref="D86:E87"/>
    <mergeCell ref="F86:F87"/>
    <mergeCell ref="G86:G87"/>
    <mergeCell ref="D83:E83"/>
    <mergeCell ref="H83:O83"/>
    <mergeCell ref="D91:E91"/>
    <mergeCell ref="C12:E12"/>
    <mergeCell ref="F12:F13"/>
    <mergeCell ref="G12:G13"/>
    <mergeCell ref="C13:E13"/>
    <mergeCell ref="J22:O22"/>
    <mergeCell ref="I23:O23"/>
    <mergeCell ref="H24:O24"/>
    <mergeCell ref="I25:O25"/>
    <mergeCell ref="H26:O26"/>
    <mergeCell ref="H21:O21"/>
    <mergeCell ref="D17:E20"/>
    <mergeCell ref="C16:C39"/>
    <mergeCell ref="M19:N19"/>
    <mergeCell ref="H33:K33"/>
    <mergeCell ref="I27:O27"/>
    <mergeCell ref="J17:K17"/>
    <mergeCell ref="L17:O17"/>
    <mergeCell ref="H20:O20"/>
    <mergeCell ref="D21:E21"/>
    <mergeCell ref="D22:E36"/>
    <mergeCell ref="H28:O28"/>
    <mergeCell ref="I29:O29"/>
    <mergeCell ref="H30:O30"/>
    <mergeCell ref="I31:O31"/>
    <mergeCell ref="D37:E37"/>
    <mergeCell ref="H37:O37"/>
    <mergeCell ref="D47:E48"/>
    <mergeCell ref="F47:F48"/>
    <mergeCell ref="G47:G48"/>
    <mergeCell ref="D38:E39"/>
    <mergeCell ref="F38:F39"/>
    <mergeCell ref="G38:G39"/>
    <mergeCell ref="D40:E40"/>
    <mergeCell ref="H40:O40"/>
    <mergeCell ref="L39:M39"/>
    <mergeCell ref="C41:C69"/>
    <mergeCell ref="D41:E41"/>
    <mergeCell ref="H41:O41"/>
    <mergeCell ref="D42:E43"/>
    <mergeCell ref="F42:F43"/>
    <mergeCell ref="D45:E46"/>
    <mergeCell ref="F45:F46"/>
    <mergeCell ref="G45:G46"/>
    <mergeCell ref="L49:O49"/>
    <mergeCell ref="D51:E52"/>
    <mergeCell ref="D54:E54"/>
    <mergeCell ref="H54:O54"/>
    <mergeCell ref="D55:E55"/>
    <mergeCell ref="H55:O55"/>
    <mergeCell ref="D56:E56"/>
    <mergeCell ref="H56:O56"/>
    <mergeCell ref="F51:F52"/>
    <mergeCell ref="G51:G52"/>
    <mergeCell ref="D53:E53"/>
    <mergeCell ref="H53:O53"/>
    <mergeCell ref="D60:E60"/>
    <mergeCell ref="G42:G43"/>
    <mergeCell ref="D44:E44"/>
    <mergeCell ref="H44:O44"/>
    <mergeCell ref="D57:E57"/>
    <mergeCell ref="H57:O57"/>
    <mergeCell ref="D58:E58"/>
    <mergeCell ref="H58:O58"/>
    <mergeCell ref="D59:E59"/>
    <mergeCell ref="H59:O59"/>
    <mergeCell ref="D49:E50"/>
    <mergeCell ref="F49:F50"/>
    <mergeCell ref="G49:G50"/>
    <mergeCell ref="D63:E63"/>
    <mergeCell ref="H63:O63"/>
    <mergeCell ref="D64:E64"/>
    <mergeCell ref="H64:O64"/>
    <mergeCell ref="H60:O60"/>
    <mergeCell ref="D61:E61"/>
    <mergeCell ref="H61:O61"/>
    <mergeCell ref="D62:E62"/>
    <mergeCell ref="H62:O62"/>
    <mergeCell ref="H68:O68"/>
    <mergeCell ref="D69:E69"/>
    <mergeCell ref="H69:O69"/>
    <mergeCell ref="D65:E65"/>
    <mergeCell ref="H65:O65"/>
    <mergeCell ref="D66:E66"/>
    <mergeCell ref="H66:O66"/>
    <mergeCell ref="D67:E67"/>
    <mergeCell ref="H67:O67"/>
    <mergeCell ref="D68:E68"/>
    <mergeCell ref="R51:V51"/>
    <mergeCell ref="R65:V65"/>
    <mergeCell ref="R82:V82"/>
    <mergeCell ref="C115:E115"/>
    <mergeCell ref="F115:F116"/>
    <mergeCell ref="G115:G116"/>
    <mergeCell ref="H115:O116"/>
    <mergeCell ref="C116:E116"/>
    <mergeCell ref="R99:V99"/>
    <mergeCell ref="R103:V103"/>
    <mergeCell ref="H98:O98"/>
    <mergeCell ref="H106:O109"/>
    <mergeCell ref="H110:O110"/>
    <mergeCell ref="H111:O111"/>
    <mergeCell ref="H112:O112"/>
    <mergeCell ref="H113:O113"/>
    <mergeCell ref="D114:E114"/>
    <mergeCell ref="H114:O114"/>
    <mergeCell ref="H100:O100"/>
    <mergeCell ref="H101:O101"/>
    <mergeCell ref="H99:O99"/>
    <mergeCell ref="H91:O91"/>
    <mergeCell ref="D92:E92"/>
    <mergeCell ref="D93:E93"/>
    <mergeCell ref="P88:P89"/>
    <mergeCell ref="B4:B5"/>
    <mergeCell ref="P4:P5"/>
    <mergeCell ref="P10:P11"/>
    <mergeCell ref="P12:P13"/>
    <mergeCell ref="P115:P116"/>
    <mergeCell ref="P98:P113"/>
    <mergeCell ref="D16:E16"/>
    <mergeCell ref="H102:O102"/>
    <mergeCell ref="H103:O103"/>
    <mergeCell ref="H104:O104"/>
    <mergeCell ref="H105:O105"/>
    <mergeCell ref="D90:E90"/>
    <mergeCell ref="H90:O90"/>
    <mergeCell ref="D97:E97"/>
    <mergeCell ref="H97:O97"/>
    <mergeCell ref="C98:C113"/>
    <mergeCell ref="D98:E113"/>
    <mergeCell ref="F98:F113"/>
    <mergeCell ref="G98:G113"/>
    <mergeCell ref="H92:O92"/>
    <mergeCell ref="H93:O93"/>
    <mergeCell ref="G84:G85"/>
    <mergeCell ref="F84:F85"/>
    <mergeCell ref="C122:C123"/>
    <mergeCell ref="C117:E117"/>
    <mergeCell ref="F117:F118"/>
    <mergeCell ref="G117:G118"/>
    <mergeCell ref="C118:E118"/>
    <mergeCell ref="D84:E85"/>
    <mergeCell ref="F88:F89"/>
    <mergeCell ref="G88:G89"/>
    <mergeCell ref="D88:E89"/>
    <mergeCell ref="H74:O74"/>
    <mergeCell ref="D75:E75"/>
    <mergeCell ref="H75:O75"/>
    <mergeCell ref="D70:E70"/>
    <mergeCell ref="H70:O70"/>
    <mergeCell ref="D71:E71"/>
    <mergeCell ref="H71:O71"/>
    <mergeCell ref="D72:E72"/>
    <mergeCell ref="H72:O72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V165"/>
  <sheetViews>
    <sheetView topLeftCell="I12" zoomScale="55" zoomScaleNormal="55" workbookViewId="0">
      <selection activeCell="R37" sqref="R37:V37"/>
    </sheetView>
  </sheetViews>
  <sheetFormatPr defaultRowHeight="17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5" style="3" customWidth="1"/>
    <col min="18" max="18" width="27.58203125" style="3" bestFit="1" customWidth="1"/>
    <col min="19" max="19" width="7.58203125" bestFit="1" customWidth="1"/>
    <col min="20" max="20" width="177.33203125" style="3" bestFit="1" customWidth="1"/>
    <col min="21" max="21" width="9.25" bestFit="1" customWidth="1"/>
    <col min="22" max="22" width="6.75" bestFit="1" customWidth="1"/>
  </cols>
  <sheetData>
    <row r="1" spans="2:22" ht="17.5" thickBot="1"/>
    <row r="2" spans="2:22" ht="30.5" thickBot="1">
      <c r="C2" s="231" t="s">
        <v>275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/>
    <row r="4" spans="2:22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1" t="s">
        <v>565</v>
      </c>
      <c r="S4" s="321"/>
      <c r="T4" s="321"/>
      <c r="U4" s="321"/>
      <c r="V4" s="321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8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126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126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2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2">
        <f t="shared" si="0"/>
        <v>8</v>
      </c>
      <c r="C10" s="353" t="s">
        <v>358</v>
      </c>
      <c r="D10" s="349"/>
      <c r="E10" s="349"/>
      <c r="F10" s="349" t="s">
        <v>29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1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50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255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4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42" t="s">
        <v>613</v>
      </c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9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255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4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28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9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59" t="s">
        <v>581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0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28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126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126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126"/>
      <c r="R20" s="17"/>
      <c r="S20" s="17"/>
      <c r="T20" s="18"/>
      <c r="U20" s="17"/>
      <c r="V20" s="18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1" t="s">
        <v>566</v>
      </c>
      <c r="S21" s="321"/>
      <c r="T21" s="321"/>
      <c r="U21" s="321"/>
      <c r="V21" s="321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28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126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126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126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126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52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126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126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126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126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52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126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126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126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126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>B34+G35</f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126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48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126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40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2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57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57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50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7">
        <f>B37+G41</f>
        <v>44</v>
      </c>
      <c r="C41" s="413" t="s">
        <v>463</v>
      </c>
      <c r="D41" s="251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28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46</v>
      </c>
      <c r="C42" s="414"/>
      <c r="D42" s="364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126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46</v>
      </c>
      <c r="C43" s="414"/>
      <c r="D43" s="327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126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48</v>
      </c>
      <c r="C44" s="414"/>
      <c r="D44" s="384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126" t="s">
        <v>620</v>
      </c>
      <c r="S44" s="3"/>
      <c r="T44"/>
      <c r="U44" s="3"/>
    </row>
    <row r="45" spans="2:22">
      <c r="B45" s="33">
        <f t="shared" si="0"/>
        <v>50</v>
      </c>
      <c r="C45" s="414"/>
      <c r="D45" s="364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126"/>
      <c r="R45" s="32" t="s">
        <v>902</v>
      </c>
      <c r="S45" s="32"/>
      <c r="T45" s="32"/>
      <c r="U45" s="32"/>
      <c r="V45" s="32"/>
    </row>
    <row r="46" spans="2:22">
      <c r="B46" s="33">
        <f t="shared" si="0"/>
        <v>50</v>
      </c>
      <c r="C46" s="414"/>
      <c r="D46" s="327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126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52</v>
      </c>
      <c r="C47" s="414"/>
      <c r="D47" s="364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126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52</v>
      </c>
      <c r="C48" s="414"/>
      <c r="D48" s="327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126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54</v>
      </c>
      <c r="C49" s="414"/>
      <c r="D49" s="364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126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54</v>
      </c>
      <c r="C50" s="414"/>
      <c r="D50" s="327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126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56</v>
      </c>
      <c r="C51" s="414"/>
      <c r="D51" s="364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126"/>
      <c r="R51" s="181"/>
      <c r="S51" s="181"/>
      <c r="T51" s="182"/>
      <c r="U51" s="181"/>
      <c r="V51" s="180"/>
    </row>
    <row r="52" spans="2:22">
      <c r="B52" s="34">
        <f t="shared" si="0"/>
        <v>56</v>
      </c>
      <c r="C52" s="414"/>
      <c r="D52" s="327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126"/>
      <c r="R52" s="447" t="s">
        <v>467</v>
      </c>
      <c r="S52" s="448"/>
      <c r="T52" s="448"/>
      <c r="U52" s="448"/>
      <c r="V52" s="449"/>
    </row>
    <row r="53" spans="2:22">
      <c r="B53" s="33">
        <f t="shared" si="0"/>
        <v>57</v>
      </c>
      <c r="C53" s="414"/>
      <c r="D53" s="22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126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58</v>
      </c>
      <c r="C54" s="414"/>
      <c r="D54" s="22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126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59</v>
      </c>
      <c r="C55" s="414"/>
      <c r="D55" s="22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126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60</v>
      </c>
      <c r="C56" s="414"/>
      <c r="D56" s="22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126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61</v>
      </c>
      <c r="C57" s="414"/>
      <c r="D57" s="22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126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62</v>
      </c>
      <c r="C58" s="414"/>
      <c r="D58" s="228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126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63</v>
      </c>
      <c r="C59" s="414"/>
      <c r="D59" s="22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126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64</v>
      </c>
      <c r="C60" s="414"/>
      <c r="D60" s="22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126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66</v>
      </c>
      <c r="C61" s="414"/>
      <c r="D61" s="228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126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72</v>
      </c>
      <c r="C62" s="414"/>
      <c r="D62" s="384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76</v>
      </c>
      <c r="C63" s="414"/>
      <c r="D63" s="228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126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80</v>
      </c>
      <c r="C64" s="414"/>
      <c r="D64" s="228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126"/>
      <c r="S64" s="3"/>
      <c r="T64"/>
      <c r="U64" s="3"/>
    </row>
    <row r="65" spans="2:22">
      <c r="B65" s="33">
        <f t="shared" si="0"/>
        <v>82</v>
      </c>
      <c r="C65" s="414"/>
      <c r="D65" s="228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126"/>
      <c r="R65" s="321" t="s">
        <v>476</v>
      </c>
      <c r="S65" s="321"/>
      <c r="T65" s="321"/>
      <c r="U65" s="321"/>
      <c r="V65" s="321"/>
    </row>
    <row r="66" spans="2:22">
      <c r="B66" s="33">
        <f t="shared" si="0"/>
        <v>84</v>
      </c>
      <c r="C66" s="414"/>
      <c r="D66" s="228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126"/>
      <c r="R66" s="9" t="s">
        <v>400</v>
      </c>
      <c r="S66" s="9" t="s">
        <v>52</v>
      </c>
      <c r="T66" s="9" t="s">
        <v>53</v>
      </c>
      <c r="U66" s="6" t="s">
        <v>62</v>
      </c>
      <c r="V66" s="9" t="s">
        <v>562</v>
      </c>
    </row>
    <row r="67" spans="2:22">
      <c r="B67" s="33">
        <f t="shared" si="0"/>
        <v>86</v>
      </c>
      <c r="C67" s="414"/>
      <c r="D67" s="228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65"/>
      <c r="R67" s="2" t="s">
        <v>14</v>
      </c>
      <c r="S67" s="2">
        <v>1</v>
      </c>
      <c r="T67" s="1" t="s">
        <v>477</v>
      </c>
      <c r="U67" s="2">
        <v>0</v>
      </c>
      <c r="V67" s="1"/>
    </row>
    <row r="68" spans="2:22">
      <c r="B68" s="34">
        <f t="shared" si="0"/>
        <v>88</v>
      </c>
      <c r="C68" s="414"/>
      <c r="D68" s="228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127</v>
      </c>
      <c r="S68" s="2">
        <v>1</v>
      </c>
      <c r="T68" s="1" t="s">
        <v>478</v>
      </c>
      <c r="U68" s="2">
        <v>0</v>
      </c>
      <c r="V68" s="1"/>
    </row>
    <row r="69" spans="2:22">
      <c r="B69" s="33">
        <f t="shared" si="0"/>
        <v>89</v>
      </c>
      <c r="C69" s="414"/>
      <c r="D69" s="228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391</v>
      </c>
      <c r="S69" s="2">
        <v>1</v>
      </c>
      <c r="T69" s="1" t="s">
        <v>479</v>
      </c>
      <c r="U69" s="2">
        <v>0</v>
      </c>
      <c r="V69" s="1"/>
    </row>
    <row r="70" spans="2:22" ht="17.5" thickBot="1">
      <c r="B70" s="34">
        <f t="shared" si="0"/>
        <v>96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340" t="s">
        <v>452</v>
      </c>
      <c r="I70" s="341"/>
      <c r="J70" s="341"/>
      <c r="K70" s="341"/>
      <c r="L70" s="341"/>
      <c r="M70" s="341"/>
      <c r="N70" s="341"/>
      <c r="O70" s="342"/>
      <c r="P70" s="125" t="s">
        <v>622</v>
      </c>
      <c r="R70" s="11" t="s">
        <v>12</v>
      </c>
      <c r="S70" s="11">
        <v>1</v>
      </c>
      <c r="T70" s="14" t="s">
        <v>55</v>
      </c>
      <c r="U70" s="11">
        <v>0</v>
      </c>
      <c r="V70" s="14"/>
    </row>
    <row r="71" spans="2:22">
      <c r="B71" s="33">
        <f t="shared" ref="B71:B108" si="1">B70+G71</f>
        <v>100</v>
      </c>
      <c r="C71" s="467" t="s">
        <v>705</v>
      </c>
      <c r="D71" s="397" t="s">
        <v>167</v>
      </c>
      <c r="E71" s="436"/>
      <c r="F71" s="137" t="s">
        <v>37</v>
      </c>
      <c r="G71" s="137">
        <v>4</v>
      </c>
      <c r="H71" s="133" t="s">
        <v>168</v>
      </c>
      <c r="I71" s="113"/>
      <c r="J71" s="113"/>
      <c r="K71" s="113"/>
      <c r="L71" s="113"/>
      <c r="M71" s="113"/>
      <c r="N71" s="113"/>
      <c r="O71" s="134"/>
      <c r="P71" s="117"/>
      <c r="R71" s="2" t="s">
        <v>11</v>
      </c>
      <c r="S71" s="2">
        <v>1</v>
      </c>
      <c r="T71" s="1" t="s">
        <v>128</v>
      </c>
      <c r="U71" s="2">
        <v>0</v>
      </c>
      <c r="V71" s="1"/>
    </row>
    <row r="72" spans="2:22">
      <c r="B72" s="33">
        <f t="shared" si="1"/>
        <v>101</v>
      </c>
      <c r="C72" s="468"/>
      <c r="D72" s="225" t="s">
        <v>186</v>
      </c>
      <c r="E72" s="226"/>
      <c r="F72" s="102" t="s">
        <v>37</v>
      </c>
      <c r="G72" s="102">
        <v>1</v>
      </c>
      <c r="H72" s="135" t="s">
        <v>169</v>
      </c>
      <c r="I72" s="127"/>
      <c r="J72" s="127"/>
      <c r="K72" s="127"/>
      <c r="L72" s="127"/>
      <c r="M72" s="127"/>
      <c r="N72" s="127"/>
      <c r="O72" s="136"/>
      <c r="P72" s="65"/>
      <c r="R72" s="2" t="s">
        <v>10</v>
      </c>
      <c r="S72" s="2">
        <v>1</v>
      </c>
      <c r="T72" s="1" t="s">
        <v>865</v>
      </c>
      <c r="U72" s="2">
        <v>0</v>
      </c>
      <c r="V72" s="1"/>
    </row>
    <row r="73" spans="2:22">
      <c r="B73" s="33">
        <f t="shared" si="1"/>
        <v>102</v>
      </c>
      <c r="C73" s="468"/>
      <c r="D73" s="225" t="s">
        <v>665</v>
      </c>
      <c r="E73" s="226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52" t="s">
        <v>117</v>
      </c>
      <c r="N73" s="102" t="s">
        <v>64</v>
      </c>
      <c r="O73" s="103" t="s">
        <v>170</v>
      </c>
      <c r="P73" s="65"/>
      <c r="R73" s="16" t="s">
        <v>0</v>
      </c>
      <c r="S73" s="16">
        <v>1</v>
      </c>
      <c r="T73" s="15" t="s">
        <v>129</v>
      </c>
      <c r="U73" s="16">
        <v>0</v>
      </c>
      <c r="V73" s="15"/>
    </row>
    <row r="74" spans="2:22">
      <c r="B74" s="33">
        <f t="shared" si="1"/>
        <v>103</v>
      </c>
      <c r="C74" s="468"/>
      <c r="D74" s="225" t="s">
        <v>652</v>
      </c>
      <c r="E74" s="226"/>
      <c r="F74" s="102" t="s">
        <v>37</v>
      </c>
      <c r="G74" s="102">
        <v>1</v>
      </c>
      <c r="H74" s="130" t="s">
        <v>654</v>
      </c>
      <c r="I74" s="116"/>
      <c r="J74" s="116"/>
      <c r="K74" s="116"/>
      <c r="L74" s="116"/>
      <c r="M74" s="116"/>
      <c r="N74" s="116"/>
      <c r="O74" s="131"/>
      <c r="P74" s="65"/>
      <c r="R74" s="2" t="s">
        <v>20</v>
      </c>
      <c r="S74" s="2">
        <v>1</v>
      </c>
      <c r="T74" s="1" t="s">
        <v>480</v>
      </c>
      <c r="U74" s="2">
        <v>0</v>
      </c>
      <c r="V74" s="1"/>
    </row>
    <row r="75" spans="2:22">
      <c r="B75" s="34">
        <f t="shared" si="1"/>
        <v>104</v>
      </c>
      <c r="C75" s="468"/>
      <c r="D75" s="270" t="s">
        <v>653</v>
      </c>
      <c r="E75" s="211"/>
      <c r="F75" s="102" t="s">
        <v>37</v>
      </c>
      <c r="G75" s="102">
        <v>1</v>
      </c>
      <c r="H75" s="111" t="s">
        <v>655</v>
      </c>
      <c r="I75" s="107"/>
      <c r="J75" s="107"/>
      <c r="K75" s="107"/>
      <c r="L75" s="107"/>
      <c r="M75" s="107"/>
      <c r="N75" s="107"/>
      <c r="O75" s="112"/>
      <c r="P75" s="65"/>
      <c r="R75" s="2" t="s">
        <v>19</v>
      </c>
      <c r="S75" s="2">
        <v>1</v>
      </c>
      <c r="T75" s="1" t="s">
        <v>481</v>
      </c>
      <c r="U75" s="2">
        <v>0</v>
      </c>
      <c r="V75" s="1"/>
    </row>
    <row r="76" spans="2:22">
      <c r="B76" s="33">
        <f t="shared" si="1"/>
        <v>105</v>
      </c>
      <c r="C76" s="468"/>
      <c r="D76" s="225" t="s">
        <v>669</v>
      </c>
      <c r="E76" s="226"/>
      <c r="F76" s="102" t="s">
        <v>37</v>
      </c>
      <c r="G76" s="102">
        <v>1</v>
      </c>
      <c r="H76" s="227" t="s">
        <v>680</v>
      </c>
      <c r="I76" s="228"/>
      <c r="J76" s="228"/>
      <c r="K76" s="228"/>
      <c r="L76" s="228"/>
      <c r="M76" s="228"/>
      <c r="N76" s="228"/>
      <c r="O76" s="229"/>
      <c r="P76" s="65"/>
      <c r="R76" s="2" t="s">
        <v>18</v>
      </c>
      <c r="S76" s="2">
        <v>1</v>
      </c>
      <c r="T76" s="1" t="s">
        <v>482</v>
      </c>
      <c r="U76" s="2">
        <v>0</v>
      </c>
      <c r="V76" s="1"/>
    </row>
    <row r="77" spans="2:22">
      <c r="B77" s="33">
        <f t="shared" si="1"/>
        <v>106</v>
      </c>
      <c r="C77" s="468"/>
      <c r="D77" s="226" t="s">
        <v>68</v>
      </c>
      <c r="E77" s="226"/>
      <c r="F77" s="102" t="s">
        <v>37</v>
      </c>
      <c r="G77" s="102">
        <v>1</v>
      </c>
      <c r="H77" s="227" t="s">
        <v>718</v>
      </c>
      <c r="I77" s="228"/>
      <c r="J77" s="228"/>
      <c r="K77" s="228"/>
      <c r="L77" s="228"/>
      <c r="M77" s="228"/>
      <c r="N77" s="228"/>
      <c r="O77" s="229"/>
      <c r="P77" s="65"/>
      <c r="R77" s="2" t="s">
        <v>17</v>
      </c>
      <c r="S77" s="2">
        <v>1</v>
      </c>
      <c r="T77" s="1" t="s">
        <v>56</v>
      </c>
      <c r="U77" s="2">
        <v>0</v>
      </c>
      <c r="V77" s="1"/>
    </row>
    <row r="78" spans="2:22">
      <c r="B78" s="33">
        <f t="shared" si="1"/>
        <v>107</v>
      </c>
      <c r="C78" s="468"/>
      <c r="D78" s="226" t="s">
        <v>68</v>
      </c>
      <c r="E78" s="226"/>
      <c r="F78" s="102" t="s">
        <v>37</v>
      </c>
      <c r="G78" s="102">
        <v>1</v>
      </c>
      <c r="H78" s="227" t="s">
        <v>719</v>
      </c>
      <c r="I78" s="228"/>
      <c r="J78" s="228"/>
      <c r="K78" s="228"/>
      <c r="L78" s="228"/>
      <c r="M78" s="228"/>
      <c r="N78" s="228"/>
      <c r="O78" s="229"/>
      <c r="P78" s="65"/>
      <c r="R78" s="2" t="s">
        <v>16</v>
      </c>
      <c r="S78" s="2">
        <v>1</v>
      </c>
      <c r="T78" s="1" t="s">
        <v>57</v>
      </c>
      <c r="U78" s="2">
        <v>0</v>
      </c>
      <c r="V78" s="1"/>
    </row>
    <row r="79" spans="2:22">
      <c r="B79" s="33">
        <f t="shared" si="1"/>
        <v>108</v>
      </c>
      <c r="C79" s="468"/>
      <c r="D79" s="226" t="s">
        <v>723</v>
      </c>
      <c r="E79" s="226"/>
      <c r="F79" s="102" t="s">
        <v>37</v>
      </c>
      <c r="G79" s="102">
        <v>1</v>
      </c>
      <c r="H79" s="102" t="s">
        <v>684</v>
      </c>
      <c r="I79" s="227" t="s">
        <v>685</v>
      </c>
      <c r="J79" s="228"/>
      <c r="K79" s="228"/>
      <c r="L79" s="228"/>
      <c r="M79" s="228"/>
      <c r="N79" s="228"/>
      <c r="O79" s="229"/>
      <c r="P79" s="65"/>
      <c r="R79" s="2" t="s">
        <v>15</v>
      </c>
      <c r="S79" s="2">
        <v>1</v>
      </c>
      <c r="T79" s="1" t="s">
        <v>483</v>
      </c>
      <c r="U79" s="2">
        <v>0</v>
      </c>
      <c r="V79" s="1"/>
    </row>
    <row r="80" spans="2:22">
      <c r="B80" s="33">
        <f t="shared" si="1"/>
        <v>109</v>
      </c>
      <c r="C80" s="468"/>
      <c r="D80" s="226" t="s">
        <v>68</v>
      </c>
      <c r="E80" s="226"/>
      <c r="F80" s="102" t="s">
        <v>37</v>
      </c>
      <c r="G80" s="102">
        <v>1</v>
      </c>
      <c r="H80" s="227" t="s">
        <v>721</v>
      </c>
      <c r="I80" s="228"/>
      <c r="J80" s="228"/>
      <c r="K80" s="228"/>
      <c r="L80" s="228"/>
      <c r="M80" s="228"/>
      <c r="N80" s="228"/>
      <c r="O80" s="229"/>
      <c r="P80" s="65"/>
      <c r="R80" s="2" t="s">
        <v>395</v>
      </c>
      <c r="S80" s="2">
        <v>1</v>
      </c>
      <c r="T80" s="1" t="s">
        <v>484</v>
      </c>
      <c r="U80" s="2">
        <v>0</v>
      </c>
      <c r="V80" s="1"/>
    </row>
    <row r="81" spans="2:22">
      <c r="B81" s="33">
        <f t="shared" si="1"/>
        <v>110</v>
      </c>
      <c r="C81" s="468"/>
      <c r="D81" s="226" t="s">
        <v>68</v>
      </c>
      <c r="E81" s="226"/>
      <c r="F81" s="102" t="s">
        <v>37</v>
      </c>
      <c r="G81" s="102">
        <v>1</v>
      </c>
      <c r="H81" s="227" t="s">
        <v>722</v>
      </c>
      <c r="I81" s="228"/>
      <c r="J81" s="228"/>
      <c r="K81" s="228"/>
      <c r="L81" s="228"/>
      <c r="M81" s="228"/>
      <c r="N81" s="228"/>
      <c r="O81" s="229"/>
      <c r="P81" s="65"/>
      <c r="S81" s="3"/>
      <c r="T81"/>
      <c r="U81" s="3"/>
    </row>
    <row r="82" spans="2:22">
      <c r="B82" s="33">
        <f t="shared" si="1"/>
        <v>111</v>
      </c>
      <c r="C82" s="468"/>
      <c r="D82" s="228" t="s">
        <v>68</v>
      </c>
      <c r="E82" s="225"/>
      <c r="F82" s="102" t="s">
        <v>37</v>
      </c>
      <c r="G82" s="102">
        <v>1</v>
      </c>
      <c r="H82" s="227" t="s">
        <v>756</v>
      </c>
      <c r="I82" s="228"/>
      <c r="J82" s="228"/>
      <c r="K82" s="228"/>
      <c r="L82" s="228"/>
      <c r="M82" s="228"/>
      <c r="N82" s="228"/>
      <c r="O82" s="229"/>
      <c r="P82" s="65"/>
      <c r="R82" s="321" t="s">
        <v>485</v>
      </c>
      <c r="S82" s="321"/>
      <c r="T82" s="321"/>
      <c r="U82" s="321"/>
      <c r="V82" s="321"/>
    </row>
    <row r="83" spans="2:22">
      <c r="B83" s="34">
        <f t="shared" si="1"/>
        <v>112</v>
      </c>
      <c r="C83" s="468"/>
      <c r="D83" s="228" t="s">
        <v>68</v>
      </c>
      <c r="E83" s="225"/>
      <c r="F83" s="102" t="s">
        <v>37</v>
      </c>
      <c r="G83" s="102">
        <v>1</v>
      </c>
      <c r="H83" s="227" t="s">
        <v>757</v>
      </c>
      <c r="I83" s="228"/>
      <c r="J83" s="228"/>
      <c r="K83" s="228"/>
      <c r="L83" s="228"/>
      <c r="M83" s="228"/>
      <c r="N83" s="228"/>
      <c r="O83" s="229"/>
      <c r="P83" s="129"/>
      <c r="R83" s="9" t="s">
        <v>401</v>
      </c>
      <c r="S83" s="9" t="s">
        <v>52</v>
      </c>
      <c r="T83" s="9" t="s">
        <v>53</v>
      </c>
      <c r="U83" s="9" t="s">
        <v>62</v>
      </c>
      <c r="V83" s="9" t="s">
        <v>562</v>
      </c>
    </row>
    <row r="84" spans="2:22">
      <c r="B84" s="33">
        <f t="shared" si="1"/>
        <v>114</v>
      </c>
      <c r="C84" s="468"/>
      <c r="D84" s="357" t="s">
        <v>563</v>
      </c>
      <c r="E84" s="424"/>
      <c r="F84" s="403" t="s">
        <v>37</v>
      </c>
      <c r="G84" s="403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640</v>
      </c>
      <c r="R84" s="2" t="s">
        <v>364</v>
      </c>
      <c r="S84" s="2">
        <v>1</v>
      </c>
      <c r="T84" s="1" t="s">
        <v>58</v>
      </c>
      <c r="U84" s="2">
        <v>0</v>
      </c>
      <c r="V84" s="1"/>
    </row>
    <row r="85" spans="2:22">
      <c r="B85" s="33">
        <f t="shared" si="1"/>
        <v>114</v>
      </c>
      <c r="C85" s="468"/>
      <c r="D85" s="438"/>
      <c r="E85" s="359"/>
      <c r="F85" s="272"/>
      <c r="G85" s="272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408"/>
      <c r="R85" s="2" t="s">
        <v>365</v>
      </c>
      <c r="S85" s="2">
        <v>1</v>
      </c>
      <c r="T85" s="1" t="s">
        <v>59</v>
      </c>
      <c r="U85" s="2">
        <v>0</v>
      </c>
      <c r="V85" s="1"/>
    </row>
    <row r="86" spans="2:22">
      <c r="B86" s="33">
        <f t="shared" si="1"/>
        <v>116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638</v>
      </c>
      <c r="R86" s="2" t="s">
        <v>379</v>
      </c>
      <c r="S86" s="2">
        <v>1</v>
      </c>
      <c r="T86" s="1" t="s">
        <v>134</v>
      </c>
      <c r="U86" s="2">
        <v>0</v>
      </c>
      <c r="V86" s="1"/>
    </row>
    <row r="87" spans="2:22">
      <c r="B87" s="33">
        <f t="shared" si="1"/>
        <v>116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380</v>
      </c>
      <c r="S87" s="2">
        <v>1</v>
      </c>
      <c r="T87" s="1" t="s">
        <v>487</v>
      </c>
      <c r="U87" s="2">
        <v>0</v>
      </c>
      <c r="V87" s="1"/>
    </row>
    <row r="88" spans="2:22">
      <c r="B88" s="33">
        <f t="shared" si="1"/>
        <v>118</v>
      </c>
      <c r="C88" s="468"/>
      <c r="D88" s="357" t="s">
        <v>725</v>
      </c>
      <c r="E88" s="424"/>
      <c r="F88" s="403" t="s">
        <v>37</v>
      </c>
      <c r="G88" s="403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40" t="s">
        <v>638</v>
      </c>
      <c r="R88" s="2" t="s">
        <v>381</v>
      </c>
      <c r="S88" s="2">
        <v>1</v>
      </c>
      <c r="T88" s="1" t="s">
        <v>488</v>
      </c>
      <c r="U88" s="2">
        <v>0</v>
      </c>
      <c r="V88" s="1"/>
    </row>
    <row r="89" spans="2:22">
      <c r="B89" s="33">
        <f t="shared" si="1"/>
        <v>118</v>
      </c>
      <c r="C89" s="469"/>
      <c r="D89" s="438"/>
      <c r="E89" s="359"/>
      <c r="F89" s="272"/>
      <c r="G89" s="272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23</v>
      </c>
      <c r="S89" s="2">
        <v>1</v>
      </c>
      <c r="T89" s="1" t="s">
        <v>489</v>
      </c>
      <c r="U89" s="2">
        <v>0</v>
      </c>
      <c r="V89" s="1"/>
    </row>
    <row r="90" spans="2:22" ht="17.5" thickBot="1">
      <c r="B90" s="36">
        <f t="shared" si="1"/>
        <v>136</v>
      </c>
      <c r="C90" s="68">
        <f>SUM(G71:G90)</f>
        <v>40</v>
      </c>
      <c r="D90" s="443" t="s">
        <v>68</v>
      </c>
      <c r="E90" s="239"/>
      <c r="F90" s="69" t="s">
        <v>37</v>
      </c>
      <c r="G90" s="69">
        <v>18</v>
      </c>
      <c r="H90" s="392" t="s">
        <v>68</v>
      </c>
      <c r="I90" s="392"/>
      <c r="J90" s="392"/>
      <c r="K90" s="392"/>
      <c r="L90" s="392"/>
      <c r="M90" s="392"/>
      <c r="N90" s="392"/>
      <c r="O90" s="393"/>
      <c r="P90" s="129" t="s">
        <v>761</v>
      </c>
      <c r="R90" s="2" t="s">
        <v>486</v>
      </c>
      <c r="S90" s="2">
        <v>1</v>
      </c>
      <c r="T90" s="1" t="s">
        <v>866</v>
      </c>
      <c r="U90" s="2">
        <v>0</v>
      </c>
      <c r="V90" s="1"/>
    </row>
    <row r="91" spans="2:22">
      <c r="B91" s="47">
        <f t="shared" si="1"/>
        <v>164</v>
      </c>
      <c r="C91" s="268" t="s">
        <v>175</v>
      </c>
      <c r="D91" s="471" t="s">
        <v>231</v>
      </c>
      <c r="E91" s="472"/>
      <c r="F91" s="445" t="s">
        <v>278</v>
      </c>
      <c r="G91" s="445">
        <v>28</v>
      </c>
      <c r="H91" s="389" t="s">
        <v>232</v>
      </c>
      <c r="I91" s="390"/>
      <c r="J91" s="390"/>
      <c r="K91" s="390"/>
      <c r="L91" s="390"/>
      <c r="M91" s="390"/>
      <c r="N91" s="390"/>
      <c r="O91" s="391"/>
      <c r="P91" s="124"/>
      <c r="R91" s="2" t="s">
        <v>22</v>
      </c>
      <c r="S91" s="2">
        <v>1</v>
      </c>
      <c r="T91" s="1" t="s">
        <v>490</v>
      </c>
      <c r="U91" s="2">
        <v>0</v>
      </c>
      <c r="V91" s="1"/>
    </row>
    <row r="92" spans="2:22" ht="16.5" customHeight="1">
      <c r="B92" s="33">
        <f t="shared" si="1"/>
        <v>164</v>
      </c>
      <c r="C92" s="269"/>
      <c r="D92" s="473"/>
      <c r="E92" s="474"/>
      <c r="F92" s="446"/>
      <c r="G92" s="446"/>
      <c r="H92" s="227" t="s">
        <v>233</v>
      </c>
      <c r="I92" s="228"/>
      <c r="J92" s="228"/>
      <c r="K92" s="228"/>
      <c r="L92" s="228"/>
      <c r="M92" s="228"/>
      <c r="N92" s="228"/>
      <c r="O92" s="229"/>
      <c r="P92" s="117"/>
      <c r="R92" s="2" t="s">
        <v>21</v>
      </c>
      <c r="S92" s="2">
        <v>1</v>
      </c>
      <c r="T92" s="1" t="s">
        <v>61</v>
      </c>
      <c r="U92" s="2">
        <v>0</v>
      </c>
      <c r="V92" s="1"/>
    </row>
    <row r="93" spans="2:22">
      <c r="B93" s="33">
        <f t="shared" si="1"/>
        <v>164</v>
      </c>
      <c r="C93" s="269"/>
      <c r="D93" s="473"/>
      <c r="E93" s="474"/>
      <c r="F93" s="446"/>
      <c r="G93" s="446"/>
      <c r="H93" s="227" t="s">
        <v>234</v>
      </c>
      <c r="I93" s="228"/>
      <c r="J93" s="228"/>
      <c r="K93" s="228"/>
      <c r="L93" s="228"/>
      <c r="M93" s="228"/>
      <c r="N93" s="228"/>
      <c r="O93" s="229"/>
      <c r="P93" s="65"/>
      <c r="R93" s="2" t="s">
        <v>27</v>
      </c>
      <c r="S93" s="2">
        <v>1</v>
      </c>
      <c r="T93" s="1" t="s">
        <v>491</v>
      </c>
      <c r="U93" s="2">
        <v>0</v>
      </c>
      <c r="V93" s="1"/>
    </row>
    <row r="94" spans="2:22">
      <c r="B94" s="33">
        <f t="shared" si="1"/>
        <v>164</v>
      </c>
      <c r="C94" s="269"/>
      <c r="D94" s="473"/>
      <c r="E94" s="474"/>
      <c r="F94" s="446"/>
      <c r="G94" s="446"/>
      <c r="H94" s="227" t="s">
        <v>235</v>
      </c>
      <c r="I94" s="228"/>
      <c r="J94" s="228"/>
      <c r="K94" s="228"/>
      <c r="L94" s="228"/>
      <c r="M94" s="228"/>
      <c r="N94" s="228"/>
      <c r="O94" s="229"/>
      <c r="P94" s="65"/>
      <c r="R94" s="2" t="s">
        <v>26</v>
      </c>
      <c r="S94" s="2">
        <v>1</v>
      </c>
      <c r="T94" s="1" t="s">
        <v>492</v>
      </c>
      <c r="U94" s="2">
        <v>0</v>
      </c>
      <c r="V94" s="2"/>
    </row>
    <row r="95" spans="2:22">
      <c r="B95" s="33">
        <f t="shared" si="1"/>
        <v>164</v>
      </c>
      <c r="C95" s="269"/>
      <c r="D95" s="473"/>
      <c r="E95" s="474"/>
      <c r="F95" s="446"/>
      <c r="G95" s="446"/>
      <c r="H95" s="227" t="s">
        <v>236</v>
      </c>
      <c r="I95" s="228"/>
      <c r="J95" s="228"/>
      <c r="K95" s="228"/>
      <c r="L95" s="228"/>
      <c r="M95" s="228"/>
      <c r="N95" s="228"/>
      <c r="O95" s="229"/>
      <c r="P95" s="65"/>
      <c r="R95" s="2" t="s">
        <v>25</v>
      </c>
      <c r="S95" s="2">
        <v>1</v>
      </c>
      <c r="T95" s="1" t="s">
        <v>493</v>
      </c>
      <c r="U95" s="2">
        <v>0</v>
      </c>
      <c r="V95" s="2"/>
    </row>
    <row r="96" spans="2:22">
      <c r="B96" s="33">
        <f t="shared" si="1"/>
        <v>164</v>
      </c>
      <c r="C96" s="269"/>
      <c r="D96" s="473"/>
      <c r="E96" s="474"/>
      <c r="F96" s="446"/>
      <c r="G96" s="446"/>
      <c r="H96" s="227" t="s">
        <v>228</v>
      </c>
      <c r="I96" s="228"/>
      <c r="J96" s="228"/>
      <c r="K96" s="228"/>
      <c r="L96" s="228"/>
      <c r="M96" s="228"/>
      <c r="N96" s="228"/>
      <c r="O96" s="229"/>
      <c r="P96" s="65"/>
      <c r="R96" s="2" t="s">
        <v>24</v>
      </c>
      <c r="S96" s="2">
        <v>1</v>
      </c>
      <c r="T96" s="1" t="s">
        <v>494</v>
      </c>
      <c r="U96" s="2">
        <v>0</v>
      </c>
      <c r="V96" s="2"/>
    </row>
    <row r="97" spans="2:22">
      <c r="B97" s="33">
        <f t="shared" si="1"/>
        <v>164</v>
      </c>
      <c r="C97" s="269"/>
      <c r="D97" s="473"/>
      <c r="E97" s="474"/>
      <c r="F97" s="446"/>
      <c r="G97" s="446"/>
      <c r="H97" s="227" t="s">
        <v>229</v>
      </c>
      <c r="I97" s="228"/>
      <c r="J97" s="228"/>
      <c r="K97" s="228"/>
      <c r="L97" s="228"/>
      <c r="M97" s="228"/>
      <c r="N97" s="228"/>
      <c r="O97" s="229"/>
      <c r="P97" s="65"/>
      <c r="R97" s="2" t="s">
        <v>390</v>
      </c>
      <c r="S97" s="2">
        <v>1</v>
      </c>
      <c r="T97" s="1" t="s">
        <v>63</v>
      </c>
      <c r="U97" s="2"/>
      <c r="V97" s="2"/>
    </row>
    <row r="98" spans="2:22">
      <c r="B98" s="33">
        <f t="shared" si="1"/>
        <v>164</v>
      </c>
      <c r="C98" s="269"/>
      <c r="D98" s="473"/>
      <c r="E98" s="474"/>
      <c r="F98" s="446"/>
      <c r="G98" s="446"/>
      <c r="H98" s="227" t="s">
        <v>230</v>
      </c>
      <c r="I98" s="228"/>
      <c r="J98" s="228"/>
      <c r="K98" s="228"/>
      <c r="L98" s="228"/>
      <c r="M98" s="228"/>
      <c r="N98" s="228"/>
      <c r="O98" s="229"/>
      <c r="P98" s="65"/>
      <c r="S98" s="3"/>
      <c r="T98"/>
      <c r="U98" s="3"/>
    </row>
    <row r="99" spans="2:22">
      <c r="B99" s="33">
        <f t="shared" si="1"/>
        <v>164</v>
      </c>
      <c r="C99" s="269"/>
      <c r="D99" s="473"/>
      <c r="E99" s="474"/>
      <c r="F99" s="446"/>
      <c r="G99" s="446"/>
      <c r="H99" s="227" t="s">
        <v>237</v>
      </c>
      <c r="I99" s="228"/>
      <c r="J99" s="228"/>
      <c r="K99" s="228"/>
      <c r="L99" s="228"/>
      <c r="M99" s="228"/>
      <c r="N99" s="228"/>
      <c r="O99" s="229"/>
      <c r="P99" s="65"/>
      <c r="R99" s="321" t="s">
        <v>495</v>
      </c>
      <c r="S99" s="321"/>
      <c r="T99" s="321"/>
      <c r="U99" s="321"/>
      <c r="V99" s="321"/>
    </row>
    <row r="100" spans="2:22">
      <c r="B100" s="33">
        <f t="shared" si="1"/>
        <v>164</v>
      </c>
      <c r="C100" s="269"/>
      <c r="D100" s="473"/>
      <c r="E100" s="474"/>
      <c r="F100" s="446"/>
      <c r="G100" s="446"/>
      <c r="H100" s="227" t="s">
        <v>238</v>
      </c>
      <c r="I100" s="228"/>
      <c r="J100" s="228"/>
      <c r="K100" s="228"/>
      <c r="L100" s="228"/>
      <c r="M100" s="228"/>
      <c r="N100" s="228"/>
      <c r="O100" s="229"/>
      <c r="P100" s="65"/>
      <c r="R100" s="9" t="s">
        <v>402</v>
      </c>
      <c r="S100" s="9" t="s">
        <v>52</v>
      </c>
      <c r="T100" s="9" t="s">
        <v>53</v>
      </c>
      <c r="U100" s="9" t="s">
        <v>62</v>
      </c>
      <c r="V100" s="9" t="s">
        <v>562</v>
      </c>
    </row>
    <row r="101" spans="2:22">
      <c r="B101" s="33">
        <f t="shared" si="1"/>
        <v>164</v>
      </c>
      <c r="C101" s="269"/>
      <c r="D101" s="473"/>
      <c r="E101" s="474"/>
      <c r="F101" s="446"/>
      <c r="G101" s="446"/>
      <c r="H101" s="227" t="s">
        <v>239</v>
      </c>
      <c r="I101" s="228"/>
      <c r="J101" s="228"/>
      <c r="K101" s="228"/>
      <c r="L101" s="228"/>
      <c r="M101" s="228"/>
      <c r="N101" s="228"/>
      <c r="O101" s="229"/>
      <c r="P101" s="65"/>
      <c r="R101" s="2" t="s">
        <v>135</v>
      </c>
      <c r="S101" s="2">
        <v>4</v>
      </c>
      <c r="T101" s="1" t="s">
        <v>496</v>
      </c>
      <c r="U101" s="2"/>
      <c r="V101" s="2"/>
    </row>
    <row r="102" spans="2:22">
      <c r="B102" s="33">
        <f t="shared" si="1"/>
        <v>164</v>
      </c>
      <c r="C102" s="269"/>
      <c r="D102" s="473"/>
      <c r="E102" s="474"/>
      <c r="F102" s="446"/>
      <c r="G102" s="446"/>
      <c r="H102" s="227" t="s">
        <v>240</v>
      </c>
      <c r="I102" s="228"/>
      <c r="J102" s="228"/>
      <c r="K102" s="228"/>
      <c r="L102" s="228"/>
      <c r="M102" s="228"/>
      <c r="N102" s="228"/>
      <c r="O102" s="229"/>
      <c r="P102" s="65"/>
      <c r="S102" s="3"/>
      <c r="T102"/>
      <c r="U102" s="3"/>
    </row>
    <row r="103" spans="2:22">
      <c r="B103" s="33">
        <f t="shared" si="1"/>
        <v>164</v>
      </c>
      <c r="C103" s="408"/>
      <c r="D103" s="473"/>
      <c r="E103" s="474"/>
      <c r="F103" s="446"/>
      <c r="G103" s="446"/>
      <c r="H103" s="227" t="s">
        <v>241</v>
      </c>
      <c r="I103" s="228"/>
      <c r="J103" s="228"/>
      <c r="K103" s="228"/>
      <c r="L103" s="228"/>
      <c r="M103" s="228"/>
      <c r="N103" s="228"/>
      <c r="O103" s="229"/>
      <c r="P103" s="65"/>
      <c r="R103" s="321" t="s">
        <v>497</v>
      </c>
      <c r="S103" s="321"/>
      <c r="T103" s="321"/>
      <c r="U103" s="321"/>
      <c r="V103" s="321"/>
    </row>
    <row r="104" spans="2:22" ht="17.5" thickBot="1">
      <c r="B104" s="34">
        <f t="shared" si="1"/>
        <v>168</v>
      </c>
      <c r="C104" s="68">
        <f>SUM(G91:G104)</f>
        <v>32</v>
      </c>
      <c r="D104" s="475" t="s">
        <v>68</v>
      </c>
      <c r="E104" s="443"/>
      <c r="F104" s="69" t="s">
        <v>37</v>
      </c>
      <c r="G104" s="69">
        <v>4</v>
      </c>
      <c r="H104" s="340" t="s">
        <v>582</v>
      </c>
      <c r="I104" s="341"/>
      <c r="J104" s="341"/>
      <c r="K104" s="341"/>
      <c r="L104" s="341"/>
      <c r="M104" s="341"/>
      <c r="N104" s="341"/>
      <c r="O104" s="342"/>
      <c r="P104" s="129" t="s">
        <v>619</v>
      </c>
      <c r="R104" s="9" t="s">
        <v>403</v>
      </c>
      <c r="S104" s="9" t="s">
        <v>52</v>
      </c>
      <c r="T104" s="9" t="s">
        <v>53</v>
      </c>
      <c r="U104" s="9" t="s">
        <v>62</v>
      </c>
      <c r="V104" s="9" t="s">
        <v>562</v>
      </c>
    </row>
    <row r="105" spans="2:22">
      <c r="B105" s="33">
        <f t="shared" si="1"/>
        <v>170</v>
      </c>
      <c r="C105" s="346" t="s">
        <v>122</v>
      </c>
      <c r="D105" s="347"/>
      <c r="E105" s="348"/>
      <c r="F105" s="349" t="s">
        <v>39</v>
      </c>
      <c r="G105" s="349">
        <v>2</v>
      </c>
      <c r="H105" s="250" t="s">
        <v>447</v>
      </c>
      <c r="I105" s="251"/>
      <c r="J105" s="251"/>
      <c r="K105" s="251"/>
      <c r="L105" s="251"/>
      <c r="M105" s="251"/>
      <c r="N105" s="251"/>
      <c r="O105" s="252"/>
      <c r="P105" s="268"/>
      <c r="R105" s="16" t="s">
        <v>365</v>
      </c>
      <c r="S105" s="16">
        <v>1</v>
      </c>
      <c r="T105" s="15" t="s">
        <v>499</v>
      </c>
      <c r="U105" s="16"/>
      <c r="V105" s="16"/>
    </row>
    <row r="106" spans="2:22" ht="17.5" thickBot="1">
      <c r="B106" s="33">
        <f t="shared" si="1"/>
        <v>170</v>
      </c>
      <c r="C106" s="343">
        <v>2</v>
      </c>
      <c r="D106" s="344"/>
      <c r="E106" s="345"/>
      <c r="F106" s="239"/>
      <c r="G106" s="239"/>
      <c r="H106" s="253"/>
      <c r="I106" s="254"/>
      <c r="J106" s="254"/>
      <c r="K106" s="254"/>
      <c r="L106" s="254"/>
      <c r="M106" s="254"/>
      <c r="N106" s="254"/>
      <c r="O106" s="255"/>
      <c r="P106" s="318"/>
      <c r="R106" s="16" t="s">
        <v>378</v>
      </c>
      <c r="S106" s="16">
        <v>1</v>
      </c>
      <c r="T106" s="15" t="s">
        <v>500</v>
      </c>
      <c r="U106" s="16"/>
      <c r="V106" s="16"/>
    </row>
    <row r="107" spans="2:22">
      <c r="B107" s="48">
        <f t="shared" si="1"/>
        <v>172</v>
      </c>
      <c r="C107" s="346" t="s">
        <v>357</v>
      </c>
      <c r="D107" s="347"/>
      <c r="E107" s="348"/>
      <c r="F107" s="349" t="s">
        <v>39</v>
      </c>
      <c r="G107" s="349">
        <v>2</v>
      </c>
      <c r="H107" s="108">
        <v>1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98">
        <v>1</v>
      </c>
      <c r="P107" s="117"/>
      <c r="R107" s="16" t="s">
        <v>377</v>
      </c>
      <c r="S107" s="16">
        <v>1</v>
      </c>
      <c r="T107" s="15" t="s">
        <v>501</v>
      </c>
      <c r="U107" s="16"/>
      <c r="V107" s="16"/>
    </row>
    <row r="108" spans="2:22" ht="17.5" thickBot="1">
      <c r="B108" s="45">
        <f t="shared" si="1"/>
        <v>172</v>
      </c>
      <c r="C108" s="343">
        <f>SUM(G107)</f>
        <v>2</v>
      </c>
      <c r="D108" s="344"/>
      <c r="E108" s="345"/>
      <c r="F108" s="239"/>
      <c r="G108" s="239"/>
      <c r="H108" s="95">
        <v>1</v>
      </c>
      <c r="I108" s="95">
        <v>0</v>
      </c>
      <c r="J108" s="95">
        <v>0</v>
      </c>
      <c r="K108" s="95">
        <v>0</v>
      </c>
      <c r="L108" s="95">
        <v>0</v>
      </c>
      <c r="M108" s="95">
        <v>0</v>
      </c>
      <c r="N108" s="95">
        <v>0</v>
      </c>
      <c r="O108" s="58">
        <v>1</v>
      </c>
      <c r="P108" s="125"/>
      <c r="R108" s="16" t="s">
        <v>376</v>
      </c>
      <c r="S108" s="16">
        <v>1</v>
      </c>
      <c r="T108" s="15" t="s">
        <v>498</v>
      </c>
      <c r="U108" s="16"/>
      <c r="V108" s="16"/>
    </row>
    <row r="109" spans="2:22">
      <c r="B109" s="3"/>
      <c r="H109" s="3"/>
      <c r="I109" s="3"/>
      <c r="J109" s="3"/>
      <c r="K109" s="3"/>
      <c r="L109" s="3"/>
      <c r="M109" s="3"/>
      <c r="N109" s="3"/>
      <c r="O109" s="3"/>
      <c r="R109" s="16" t="s">
        <v>375</v>
      </c>
      <c r="S109" s="16">
        <v>1</v>
      </c>
      <c r="T109" s="15" t="s">
        <v>502</v>
      </c>
      <c r="U109" s="16"/>
      <c r="V109" s="16"/>
    </row>
    <row r="110" spans="2:22">
      <c r="B110" s="3"/>
      <c r="R110" s="16" t="s">
        <v>374</v>
      </c>
      <c r="S110" s="16">
        <v>1</v>
      </c>
      <c r="T110" s="15" t="s">
        <v>503</v>
      </c>
      <c r="U110" s="16"/>
      <c r="V110" s="16"/>
    </row>
    <row r="111" spans="2:22" ht="17.5" thickBot="1">
      <c r="B111" s="3"/>
      <c r="C111" s="3" t="s">
        <v>96</v>
      </c>
      <c r="R111" s="16" t="s">
        <v>373</v>
      </c>
      <c r="S111" s="16">
        <v>1</v>
      </c>
      <c r="T111" s="15" t="s">
        <v>504</v>
      </c>
      <c r="U111" s="16"/>
      <c r="V111" s="16"/>
    </row>
    <row r="112" spans="2:22">
      <c r="B112" s="3"/>
      <c r="C112" s="322">
        <f>SUM(G6:G108)</f>
        <v>180</v>
      </c>
      <c r="R112" s="16" t="s">
        <v>370</v>
      </c>
      <c r="S112" s="16">
        <v>1</v>
      </c>
      <c r="T112" s="15" t="s">
        <v>505</v>
      </c>
      <c r="U112" s="16"/>
      <c r="V112" s="16"/>
    </row>
    <row r="113" spans="2:22" ht="17.5" thickBot="1">
      <c r="B113" s="3"/>
      <c r="C113" s="323"/>
      <c r="R113" s="2" t="s">
        <v>506</v>
      </c>
      <c r="S113" s="2">
        <v>1</v>
      </c>
      <c r="T113" s="1" t="s">
        <v>507</v>
      </c>
      <c r="U113" s="2"/>
      <c r="V113" s="2"/>
    </row>
    <row r="114" spans="2:22">
      <c r="B114" s="3"/>
    </row>
    <row r="115" spans="2:22" ht="21">
      <c r="B115" s="3"/>
      <c r="C115" s="12">
        <f>C112 * 100000 * 10</f>
        <v>180000000</v>
      </c>
      <c r="D115" s="12" t="s">
        <v>173</v>
      </c>
    </row>
    <row r="116" spans="2:22" ht="21">
      <c r="B116" s="3"/>
      <c r="C116" s="12">
        <f>C112 * 100000 * 10 / 1000000</f>
        <v>180</v>
      </c>
      <c r="D116" s="12" t="s">
        <v>177</v>
      </c>
      <c r="Q116"/>
    </row>
    <row r="117" spans="2:22">
      <c r="B117" s="3"/>
    </row>
    <row r="118" spans="2:22">
      <c r="B118" s="3"/>
    </row>
    <row r="119" spans="2:22">
      <c r="B119" s="3"/>
    </row>
    <row r="120" spans="2:22">
      <c r="B120" s="3"/>
    </row>
    <row r="121" spans="2:22">
      <c r="B121" s="3"/>
    </row>
    <row r="122" spans="2:22">
      <c r="B122" s="3"/>
    </row>
    <row r="123" spans="2:22">
      <c r="B123" s="3"/>
    </row>
    <row r="124" spans="2:22">
      <c r="B124" s="3"/>
    </row>
    <row r="125" spans="2:22">
      <c r="B125" s="3"/>
    </row>
    <row r="126" spans="2:22">
      <c r="B126" s="3"/>
    </row>
    <row r="127" spans="2:22">
      <c r="B127" s="3"/>
    </row>
    <row r="128" spans="2:2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</sheetData>
  <mergeCells count="190">
    <mergeCell ref="H102:O102"/>
    <mergeCell ref="H103:O103"/>
    <mergeCell ref="H92:O92"/>
    <mergeCell ref="H93:O93"/>
    <mergeCell ref="H94:O94"/>
    <mergeCell ref="H95:O95"/>
    <mergeCell ref="H96:O96"/>
    <mergeCell ref="H97:O97"/>
    <mergeCell ref="H98:O98"/>
    <mergeCell ref="H99:O99"/>
    <mergeCell ref="H100:O100"/>
    <mergeCell ref="G86:G87"/>
    <mergeCell ref="D82:E82"/>
    <mergeCell ref="D49:E50"/>
    <mergeCell ref="H32:O32"/>
    <mergeCell ref="I31:O31"/>
    <mergeCell ref="D41:E41"/>
    <mergeCell ref="H41:O41"/>
    <mergeCell ref="D42:E43"/>
    <mergeCell ref="F42:F43"/>
    <mergeCell ref="G42:G43"/>
    <mergeCell ref="D37:E37"/>
    <mergeCell ref="H37:O37"/>
    <mergeCell ref="D47:E48"/>
    <mergeCell ref="F47:F48"/>
    <mergeCell ref="F38:F39"/>
    <mergeCell ref="G38:G39"/>
    <mergeCell ref="D40:E40"/>
    <mergeCell ref="H40:O40"/>
    <mergeCell ref="L39:M39"/>
    <mergeCell ref="L49:O49"/>
    <mergeCell ref="F51:F52"/>
    <mergeCell ref="H54:O54"/>
    <mergeCell ref="D55:E55"/>
    <mergeCell ref="H55:O55"/>
    <mergeCell ref="D90:E90"/>
    <mergeCell ref="D22:E36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J17:K17"/>
    <mergeCell ref="D104:E104"/>
    <mergeCell ref="C112:C113"/>
    <mergeCell ref="C107:E107"/>
    <mergeCell ref="F107:F108"/>
    <mergeCell ref="G107:G108"/>
    <mergeCell ref="C108:E108"/>
    <mergeCell ref="C105:E105"/>
    <mergeCell ref="F105:F106"/>
    <mergeCell ref="G105:G106"/>
    <mergeCell ref="C106:E106"/>
    <mergeCell ref="H77:O77"/>
    <mergeCell ref="D21:E21"/>
    <mergeCell ref="G51:G52"/>
    <mergeCell ref="H53:O53"/>
    <mergeCell ref="D38:E39"/>
    <mergeCell ref="J22:O22"/>
    <mergeCell ref="R4:V4"/>
    <mergeCell ref="R21:V21"/>
    <mergeCell ref="R52:V52"/>
    <mergeCell ref="H16:O16"/>
    <mergeCell ref="D44:E44"/>
    <mergeCell ref="D45:E46"/>
    <mergeCell ref="F45:F46"/>
    <mergeCell ref="G45:G46"/>
    <mergeCell ref="L17:O17"/>
    <mergeCell ref="R65:V65"/>
    <mergeCell ref="D56:E56"/>
    <mergeCell ref="D57:E57"/>
    <mergeCell ref="H57:O57"/>
    <mergeCell ref="H63:O63"/>
    <mergeCell ref="D64:E64"/>
    <mergeCell ref="F49:F50"/>
    <mergeCell ref="G49:G50"/>
    <mergeCell ref="R82:V82"/>
    <mergeCell ref="R99:V99"/>
    <mergeCell ref="R103:V103"/>
    <mergeCell ref="H101:O101"/>
    <mergeCell ref="H105:O106"/>
    <mergeCell ref="H70:O70"/>
    <mergeCell ref="H20:O20"/>
    <mergeCell ref="H34:O34"/>
    <mergeCell ref="H35:O35"/>
    <mergeCell ref="L36:O36"/>
    <mergeCell ref="H91:O91"/>
    <mergeCell ref="H90:O90"/>
    <mergeCell ref="I79:O79"/>
    <mergeCell ref="I25:O25"/>
    <mergeCell ref="H24:O24"/>
    <mergeCell ref="I23:O23"/>
    <mergeCell ref="H26:O26"/>
    <mergeCell ref="L33:O33"/>
    <mergeCell ref="I29:O29"/>
    <mergeCell ref="H28:O28"/>
    <mergeCell ref="I27:O27"/>
    <mergeCell ref="H44:O44"/>
    <mergeCell ref="H30:O30"/>
    <mergeCell ref="H56:O56"/>
    <mergeCell ref="B4:B5"/>
    <mergeCell ref="P4:P5"/>
    <mergeCell ref="P10:P11"/>
    <mergeCell ref="P12:P13"/>
    <mergeCell ref="P105:P106"/>
    <mergeCell ref="H104:O104"/>
    <mergeCell ref="D16:E16"/>
    <mergeCell ref="G91:G103"/>
    <mergeCell ref="F91:F103"/>
    <mergeCell ref="D91:E103"/>
    <mergeCell ref="C91:C103"/>
    <mergeCell ref="D67:E67"/>
    <mergeCell ref="H67:O67"/>
    <mergeCell ref="D68:E68"/>
    <mergeCell ref="H68:O68"/>
    <mergeCell ref="D69:E69"/>
    <mergeCell ref="H69:O69"/>
    <mergeCell ref="D63:E63"/>
    <mergeCell ref="H64:O64"/>
    <mergeCell ref="D65:E65"/>
    <mergeCell ref="H65:O65"/>
    <mergeCell ref="D66:E66"/>
    <mergeCell ref="H66:O66"/>
    <mergeCell ref="H58:O58"/>
    <mergeCell ref="D17:E20"/>
    <mergeCell ref="H21:O21"/>
    <mergeCell ref="C16:C39"/>
    <mergeCell ref="H76:O76"/>
    <mergeCell ref="D75:E75"/>
    <mergeCell ref="G47:G48"/>
    <mergeCell ref="D51:E52"/>
    <mergeCell ref="D53:E53"/>
    <mergeCell ref="D54:E54"/>
    <mergeCell ref="D70:E70"/>
    <mergeCell ref="D58:E58"/>
    <mergeCell ref="M19:N19"/>
    <mergeCell ref="F84:F85"/>
    <mergeCell ref="G84:G85"/>
    <mergeCell ref="C41:C69"/>
    <mergeCell ref="D76:E76"/>
    <mergeCell ref="D78:E78"/>
    <mergeCell ref="D71:E71"/>
    <mergeCell ref="D72:E72"/>
    <mergeCell ref="D73:E73"/>
    <mergeCell ref="D74:E74"/>
    <mergeCell ref="D77:E77"/>
    <mergeCell ref="D79:E79"/>
    <mergeCell ref="D81:E81"/>
    <mergeCell ref="D83:E83"/>
    <mergeCell ref="D80:E80"/>
    <mergeCell ref="C71:C89"/>
    <mergeCell ref="H33:K33"/>
    <mergeCell ref="D88:E89"/>
    <mergeCell ref="F88:F89"/>
    <mergeCell ref="G88:G89"/>
    <mergeCell ref="P88:P89"/>
    <mergeCell ref="D59:E59"/>
    <mergeCell ref="H59:O59"/>
    <mergeCell ref="D60:E60"/>
    <mergeCell ref="H60:O60"/>
    <mergeCell ref="D61:E61"/>
    <mergeCell ref="H61:O61"/>
    <mergeCell ref="D62:E62"/>
    <mergeCell ref="H62:O62"/>
    <mergeCell ref="H78:O78"/>
    <mergeCell ref="H80:O80"/>
    <mergeCell ref="H81:O81"/>
    <mergeCell ref="H83:O83"/>
    <mergeCell ref="P86:P87"/>
    <mergeCell ref="P84:P85"/>
    <mergeCell ref="H82:O82"/>
    <mergeCell ref="D84:E85"/>
    <mergeCell ref="D86:E87"/>
    <mergeCell ref="F86:F8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1:V163"/>
  <sheetViews>
    <sheetView topLeftCell="F13" zoomScale="55" zoomScaleNormal="55" workbookViewId="0">
      <selection activeCell="R37" sqref="R37:V37"/>
    </sheetView>
  </sheetViews>
  <sheetFormatPr defaultRowHeight="17"/>
  <cols>
    <col min="1" max="1" width="11.75" bestFit="1" customWidth="1"/>
    <col min="2" max="2" width="11.25" bestFit="1" customWidth="1"/>
    <col min="3" max="3" width="17.0820312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8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231" t="s">
        <v>276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3"/>
    </row>
    <row r="3" spans="2:22" ht="17.5" thickBot="1"/>
    <row r="4" spans="2:22">
      <c r="B4" s="316" t="s">
        <v>604</v>
      </c>
      <c r="C4" s="353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353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12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0">
        <f t="shared" si="0"/>
        <v>8</v>
      </c>
      <c r="C10" s="353" t="s">
        <v>358</v>
      </c>
      <c r="D10" s="349"/>
      <c r="E10" s="349"/>
      <c r="F10" s="349" t="s">
        <v>29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269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36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7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07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5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7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  <c r="R20" s="17"/>
      <c r="S20" s="17"/>
      <c r="T20" s="18"/>
      <c r="U20" s="17"/>
      <c r="V20" s="18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1" t="s">
        <v>566</v>
      </c>
      <c r="S21" s="321"/>
      <c r="T21" s="321"/>
      <c r="U21" s="321"/>
      <c r="V21" s="321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33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34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33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33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3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7">
        <f t="shared" si="0"/>
        <v>52</v>
      </c>
      <c r="C41" s="414" t="s">
        <v>463</v>
      </c>
      <c r="D41" s="251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54</v>
      </c>
      <c r="C42" s="414"/>
      <c r="D42" s="364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327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84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65" t="s">
        <v>620</v>
      </c>
      <c r="R44" s="142"/>
      <c r="S44" s="142"/>
      <c r="T44" s="183"/>
      <c r="U44" s="142"/>
      <c r="V44" s="183"/>
    </row>
    <row r="45" spans="2:22">
      <c r="B45" s="33">
        <f t="shared" si="0"/>
        <v>58</v>
      </c>
      <c r="C45" s="414"/>
      <c r="D45" s="364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327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364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327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364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327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364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>
      <c r="B52" s="34">
        <f t="shared" si="0"/>
        <v>64</v>
      </c>
      <c r="C52" s="414"/>
      <c r="D52" s="327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22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22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22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22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22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 ht="16.5" customHeight="1">
      <c r="B58" s="33">
        <f t="shared" si="0"/>
        <v>70</v>
      </c>
      <c r="C58" s="414"/>
      <c r="D58" s="228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22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22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28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84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28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 ht="16.5" customHeight="1">
      <c r="B64" s="34">
        <f t="shared" si="0"/>
        <v>88</v>
      </c>
      <c r="C64" s="414"/>
      <c r="D64" s="228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 ht="16.5" customHeight="1">
      <c r="B65" s="33">
        <f t="shared" si="0"/>
        <v>90</v>
      </c>
      <c r="C65" s="414"/>
      <c r="D65" s="228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65"/>
    </row>
    <row r="66" spans="2:22">
      <c r="B66" s="33">
        <f t="shared" si="0"/>
        <v>92</v>
      </c>
      <c r="C66" s="414"/>
      <c r="D66" s="228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65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28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28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28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452</v>
      </c>
      <c r="I70" s="430"/>
      <c r="J70" s="430"/>
      <c r="K70" s="430"/>
      <c r="L70" s="430"/>
      <c r="M70" s="430"/>
      <c r="N70" s="430"/>
      <c r="O70" s="43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ref="B71:B128" si="1">B70+G71</f>
        <v>108</v>
      </c>
      <c r="C71" s="467" t="s">
        <v>705</v>
      </c>
      <c r="D71" s="397" t="s">
        <v>167</v>
      </c>
      <c r="E71" s="436"/>
      <c r="F71" s="137" t="s">
        <v>37</v>
      </c>
      <c r="G71" s="137">
        <v>4</v>
      </c>
      <c r="H71" s="389" t="s">
        <v>168</v>
      </c>
      <c r="I71" s="390"/>
      <c r="J71" s="390"/>
      <c r="K71" s="390"/>
      <c r="L71" s="390"/>
      <c r="M71" s="390"/>
      <c r="N71" s="390"/>
      <c r="O71" s="391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si="1"/>
        <v>109</v>
      </c>
      <c r="C72" s="468"/>
      <c r="D72" s="225" t="s">
        <v>186</v>
      </c>
      <c r="E72" s="226"/>
      <c r="F72" s="102" t="s">
        <v>37</v>
      </c>
      <c r="G72" s="102">
        <v>1</v>
      </c>
      <c r="H72" s="227" t="s">
        <v>169</v>
      </c>
      <c r="I72" s="228"/>
      <c r="J72" s="228"/>
      <c r="K72" s="228"/>
      <c r="L72" s="228"/>
      <c r="M72" s="228"/>
      <c r="N72" s="228"/>
      <c r="O72" s="229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>
      <c r="B73" s="33">
        <f t="shared" si="1"/>
        <v>110</v>
      </c>
      <c r="C73" s="468"/>
      <c r="D73" s="225" t="s">
        <v>665</v>
      </c>
      <c r="E73" s="226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52" t="s">
        <v>123</v>
      </c>
      <c r="M73" s="92" t="s">
        <v>766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1"/>
        <v>111</v>
      </c>
      <c r="C74" s="468"/>
      <c r="D74" s="225" t="s">
        <v>652</v>
      </c>
      <c r="E74" s="226"/>
      <c r="F74" s="102" t="s">
        <v>37</v>
      </c>
      <c r="G74" s="102">
        <v>1</v>
      </c>
      <c r="H74" s="227" t="s">
        <v>654</v>
      </c>
      <c r="I74" s="228"/>
      <c r="J74" s="228"/>
      <c r="K74" s="228"/>
      <c r="L74" s="228"/>
      <c r="M74" s="228"/>
      <c r="N74" s="228"/>
      <c r="O74" s="229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si="1"/>
        <v>112</v>
      </c>
      <c r="C75" s="468"/>
      <c r="D75" s="270" t="s">
        <v>653</v>
      </c>
      <c r="E75" s="211"/>
      <c r="F75" s="102" t="s">
        <v>37</v>
      </c>
      <c r="G75" s="102">
        <v>1</v>
      </c>
      <c r="H75" s="227" t="s">
        <v>655</v>
      </c>
      <c r="I75" s="228"/>
      <c r="J75" s="228"/>
      <c r="K75" s="228"/>
      <c r="L75" s="228"/>
      <c r="M75" s="228"/>
      <c r="N75" s="228"/>
      <c r="O75" s="229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1"/>
        <v>113</v>
      </c>
      <c r="C76" s="468"/>
      <c r="D76" s="225" t="s">
        <v>669</v>
      </c>
      <c r="E76" s="226"/>
      <c r="F76" s="102" t="s">
        <v>37</v>
      </c>
      <c r="G76" s="102">
        <v>1</v>
      </c>
      <c r="H76" s="227" t="s">
        <v>680</v>
      </c>
      <c r="I76" s="228"/>
      <c r="J76" s="228"/>
      <c r="K76" s="228"/>
      <c r="L76" s="228"/>
      <c r="M76" s="228"/>
      <c r="N76" s="228"/>
      <c r="O76" s="229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1"/>
        <v>114</v>
      </c>
      <c r="C77" s="468"/>
      <c r="D77" s="226" t="s">
        <v>68</v>
      </c>
      <c r="E77" s="226"/>
      <c r="F77" s="102" t="s">
        <v>37</v>
      </c>
      <c r="G77" s="102">
        <v>1</v>
      </c>
      <c r="H77" s="227" t="s">
        <v>718</v>
      </c>
      <c r="I77" s="228"/>
      <c r="J77" s="228"/>
      <c r="K77" s="228"/>
      <c r="L77" s="228"/>
      <c r="M77" s="228"/>
      <c r="N77" s="228"/>
      <c r="O77" s="229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1"/>
        <v>115</v>
      </c>
      <c r="C78" s="468"/>
      <c r="D78" s="226" t="s">
        <v>68</v>
      </c>
      <c r="E78" s="226"/>
      <c r="F78" s="102" t="s">
        <v>37</v>
      </c>
      <c r="G78" s="102">
        <v>1</v>
      </c>
      <c r="H78" s="227" t="s">
        <v>719</v>
      </c>
      <c r="I78" s="228"/>
      <c r="J78" s="228"/>
      <c r="K78" s="228"/>
      <c r="L78" s="228"/>
      <c r="M78" s="228"/>
      <c r="N78" s="228"/>
      <c r="O78" s="229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>
      <c r="B79" s="33">
        <f t="shared" si="1"/>
        <v>116</v>
      </c>
      <c r="C79" s="468"/>
      <c r="D79" s="226" t="s">
        <v>723</v>
      </c>
      <c r="E79" s="226"/>
      <c r="F79" s="102" t="s">
        <v>37</v>
      </c>
      <c r="G79" s="102">
        <v>1</v>
      </c>
      <c r="H79" s="102" t="s">
        <v>684</v>
      </c>
      <c r="I79" s="227" t="s">
        <v>685</v>
      </c>
      <c r="J79" s="228"/>
      <c r="K79" s="228"/>
      <c r="L79" s="228"/>
      <c r="M79" s="228"/>
      <c r="N79" s="228"/>
      <c r="O79" s="229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1"/>
        <v>117</v>
      </c>
      <c r="C80" s="468"/>
      <c r="D80" s="226" t="s">
        <v>68</v>
      </c>
      <c r="E80" s="226"/>
      <c r="F80" s="102" t="s">
        <v>37</v>
      </c>
      <c r="G80" s="102">
        <v>1</v>
      </c>
      <c r="H80" s="227" t="s">
        <v>721</v>
      </c>
      <c r="I80" s="228"/>
      <c r="J80" s="228"/>
      <c r="K80" s="228"/>
      <c r="L80" s="228"/>
      <c r="M80" s="228"/>
      <c r="N80" s="228"/>
      <c r="O80" s="229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1"/>
        <v>118</v>
      </c>
      <c r="C81" s="468"/>
      <c r="D81" s="226" t="s">
        <v>68</v>
      </c>
      <c r="E81" s="226"/>
      <c r="F81" s="102" t="s">
        <v>37</v>
      </c>
      <c r="G81" s="102">
        <v>1</v>
      </c>
      <c r="H81" s="227" t="s">
        <v>722</v>
      </c>
      <c r="I81" s="228"/>
      <c r="J81" s="228"/>
      <c r="K81" s="228"/>
      <c r="L81" s="228"/>
      <c r="M81" s="228"/>
      <c r="N81" s="228"/>
      <c r="O81" s="229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1"/>
        <v>119</v>
      </c>
      <c r="C82" s="468"/>
      <c r="D82" s="228" t="s">
        <v>68</v>
      </c>
      <c r="E82" s="225"/>
      <c r="F82" s="102" t="s">
        <v>37</v>
      </c>
      <c r="G82" s="102">
        <v>1</v>
      </c>
      <c r="H82" s="227" t="s">
        <v>756</v>
      </c>
      <c r="I82" s="228"/>
      <c r="J82" s="228"/>
      <c r="K82" s="228"/>
      <c r="L82" s="228"/>
      <c r="M82" s="228"/>
      <c r="N82" s="228"/>
      <c r="O82" s="229"/>
      <c r="P82" s="65"/>
    </row>
    <row r="83" spans="2:22">
      <c r="B83" s="34">
        <f t="shared" si="1"/>
        <v>120</v>
      </c>
      <c r="C83" s="468"/>
      <c r="D83" s="228" t="s">
        <v>68</v>
      </c>
      <c r="E83" s="225"/>
      <c r="F83" s="102" t="s">
        <v>37</v>
      </c>
      <c r="G83" s="102">
        <v>1</v>
      </c>
      <c r="H83" s="227" t="s">
        <v>757</v>
      </c>
      <c r="I83" s="228"/>
      <c r="J83" s="228"/>
      <c r="K83" s="228"/>
      <c r="L83" s="228"/>
      <c r="M83" s="228"/>
      <c r="N83" s="228"/>
      <c r="O83" s="229"/>
      <c r="P83" s="129"/>
      <c r="R83" s="321" t="s">
        <v>485</v>
      </c>
      <c r="S83" s="321"/>
      <c r="T83" s="321"/>
      <c r="U83" s="321"/>
      <c r="V83" s="321"/>
    </row>
    <row r="84" spans="2:22">
      <c r="B84" s="33">
        <f t="shared" si="1"/>
        <v>122</v>
      </c>
      <c r="C84" s="468"/>
      <c r="D84" s="357" t="s">
        <v>563</v>
      </c>
      <c r="E84" s="424"/>
      <c r="F84" s="403" t="s">
        <v>37</v>
      </c>
      <c r="G84" s="403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1"/>
        <v>122</v>
      </c>
      <c r="C85" s="468"/>
      <c r="D85" s="438"/>
      <c r="E85" s="359"/>
      <c r="F85" s="272"/>
      <c r="G85" s="272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408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>
      <c r="B86" s="33">
        <f t="shared" si="1"/>
        <v>124</v>
      </c>
      <c r="C86" s="468"/>
      <c r="D86" s="465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>
      <c r="B87" s="33">
        <f t="shared" si="1"/>
        <v>124</v>
      </c>
      <c r="C87" s="468"/>
      <c r="D87" s="466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>
      <c r="B88" s="33">
        <f t="shared" si="1"/>
        <v>126</v>
      </c>
      <c r="C88" s="468"/>
      <c r="D88" s="357" t="s">
        <v>725</v>
      </c>
      <c r="E88" s="424"/>
      <c r="F88" s="403" t="s">
        <v>37</v>
      </c>
      <c r="G88" s="403">
        <v>2</v>
      </c>
      <c r="H88" s="52" t="s">
        <v>115</v>
      </c>
      <c r="I88" s="102" t="s">
        <v>726</v>
      </c>
      <c r="J88" s="52" t="s">
        <v>124</v>
      </c>
      <c r="K88" s="52" t="s">
        <v>125</v>
      </c>
      <c r="L88" s="52" t="s">
        <v>123</v>
      </c>
      <c r="M88" s="102" t="s">
        <v>729</v>
      </c>
      <c r="N88" s="52" t="s">
        <v>118</v>
      </c>
      <c r="O88" s="52" t="s">
        <v>178</v>
      </c>
      <c r="P88" s="44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>
      <c r="B89" s="33">
        <f t="shared" si="1"/>
        <v>126</v>
      </c>
      <c r="C89" s="468"/>
      <c r="D89" s="438"/>
      <c r="E89" s="359"/>
      <c r="F89" s="272"/>
      <c r="G89" s="272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7.5" thickBot="1">
      <c r="B90" s="36">
        <f t="shared" si="1"/>
        <v>144</v>
      </c>
      <c r="C90" s="68">
        <f>SUM(G71:G90)</f>
        <v>40</v>
      </c>
      <c r="D90" s="443" t="s">
        <v>68</v>
      </c>
      <c r="E90" s="239"/>
      <c r="F90" s="69" t="s">
        <v>37</v>
      </c>
      <c r="G90" s="69">
        <v>18</v>
      </c>
      <c r="H90" s="392" t="s">
        <v>68</v>
      </c>
      <c r="I90" s="392"/>
      <c r="J90" s="392"/>
      <c r="K90" s="392"/>
      <c r="L90" s="392"/>
      <c r="M90" s="392"/>
      <c r="N90" s="392"/>
      <c r="O90" s="393"/>
      <c r="P90" s="125" t="s">
        <v>763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40">
        <f t="shared" si="1"/>
        <v>256</v>
      </c>
      <c r="C91" s="268" t="s">
        <v>175</v>
      </c>
      <c r="D91" s="478" t="s">
        <v>642</v>
      </c>
      <c r="E91" s="472"/>
      <c r="F91" s="445" t="s">
        <v>278</v>
      </c>
      <c r="G91" s="445">
        <v>112</v>
      </c>
      <c r="H91" s="389" t="s">
        <v>242</v>
      </c>
      <c r="I91" s="390"/>
      <c r="J91" s="390"/>
      <c r="K91" s="390"/>
      <c r="L91" s="390"/>
      <c r="M91" s="390"/>
      <c r="N91" s="390"/>
      <c r="O91" s="391"/>
      <c r="P91" s="117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4">
        <f t="shared" si="1"/>
        <v>256</v>
      </c>
      <c r="C92" s="269"/>
      <c r="D92" s="479"/>
      <c r="E92" s="474"/>
      <c r="F92" s="446"/>
      <c r="G92" s="446"/>
      <c r="H92" s="227" t="s">
        <v>243</v>
      </c>
      <c r="I92" s="228"/>
      <c r="J92" s="228"/>
      <c r="K92" s="228"/>
      <c r="L92" s="228"/>
      <c r="M92" s="228"/>
      <c r="N92" s="228"/>
      <c r="O92" s="229"/>
      <c r="P92" s="65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4">
        <f t="shared" si="1"/>
        <v>256</v>
      </c>
      <c r="C93" s="269"/>
      <c r="D93" s="479"/>
      <c r="E93" s="474"/>
      <c r="F93" s="446"/>
      <c r="G93" s="446"/>
      <c r="H93" s="227" t="s">
        <v>244</v>
      </c>
      <c r="I93" s="228"/>
      <c r="J93" s="228"/>
      <c r="K93" s="228"/>
      <c r="L93" s="228"/>
      <c r="M93" s="228"/>
      <c r="N93" s="228"/>
      <c r="O93" s="229"/>
      <c r="P93" s="65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>
      <c r="B94" s="34">
        <f t="shared" si="1"/>
        <v>256</v>
      </c>
      <c r="C94" s="269"/>
      <c r="D94" s="479"/>
      <c r="E94" s="474"/>
      <c r="F94" s="446"/>
      <c r="G94" s="446"/>
      <c r="H94" s="227" t="s">
        <v>245</v>
      </c>
      <c r="I94" s="228"/>
      <c r="J94" s="228"/>
      <c r="K94" s="228"/>
      <c r="L94" s="228"/>
      <c r="M94" s="228"/>
      <c r="N94" s="228"/>
      <c r="O94" s="229"/>
      <c r="P94" s="65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>
      <c r="B95" s="34">
        <f t="shared" si="1"/>
        <v>256</v>
      </c>
      <c r="C95" s="269"/>
      <c r="D95" s="479"/>
      <c r="E95" s="474"/>
      <c r="F95" s="446"/>
      <c r="G95" s="446"/>
      <c r="H95" s="227" t="s">
        <v>246</v>
      </c>
      <c r="I95" s="228"/>
      <c r="J95" s="228"/>
      <c r="K95" s="228"/>
      <c r="L95" s="228"/>
      <c r="M95" s="228"/>
      <c r="N95" s="228"/>
      <c r="O95" s="229"/>
      <c r="P95" s="65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>
      <c r="B96" s="34">
        <f t="shared" si="1"/>
        <v>256</v>
      </c>
      <c r="C96" s="269"/>
      <c r="D96" s="479"/>
      <c r="E96" s="474"/>
      <c r="F96" s="446"/>
      <c r="G96" s="446"/>
      <c r="H96" s="227" t="s">
        <v>247</v>
      </c>
      <c r="I96" s="228"/>
      <c r="J96" s="228"/>
      <c r="K96" s="228"/>
      <c r="L96" s="228"/>
      <c r="M96" s="228"/>
      <c r="N96" s="228"/>
      <c r="O96" s="229"/>
      <c r="P96" s="65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>
      <c r="B97" s="34">
        <f t="shared" si="1"/>
        <v>256</v>
      </c>
      <c r="C97" s="269"/>
      <c r="D97" s="479"/>
      <c r="E97" s="474"/>
      <c r="F97" s="446"/>
      <c r="G97" s="446"/>
      <c r="H97" s="227" t="s">
        <v>248</v>
      </c>
      <c r="I97" s="228"/>
      <c r="J97" s="228"/>
      <c r="K97" s="228"/>
      <c r="L97" s="228"/>
      <c r="M97" s="228"/>
      <c r="N97" s="228"/>
      <c r="O97" s="229"/>
      <c r="P97" s="65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>
      <c r="B98" s="34">
        <f t="shared" si="1"/>
        <v>256</v>
      </c>
      <c r="C98" s="269"/>
      <c r="D98" s="479"/>
      <c r="E98" s="474"/>
      <c r="F98" s="446"/>
      <c r="G98" s="446"/>
      <c r="H98" s="227" t="s">
        <v>249</v>
      </c>
      <c r="I98" s="228"/>
      <c r="J98" s="228"/>
      <c r="K98" s="228"/>
      <c r="L98" s="228"/>
      <c r="M98" s="228"/>
      <c r="N98" s="228"/>
      <c r="O98" s="229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>
      <c r="B99" s="34">
        <f t="shared" si="1"/>
        <v>256</v>
      </c>
      <c r="C99" s="269"/>
      <c r="D99" s="479"/>
      <c r="E99" s="474"/>
      <c r="F99" s="446"/>
      <c r="G99" s="446"/>
      <c r="H99" s="227" t="s">
        <v>250</v>
      </c>
      <c r="I99" s="228"/>
      <c r="J99" s="228"/>
      <c r="K99" s="228"/>
      <c r="L99" s="228"/>
      <c r="M99" s="228"/>
      <c r="N99" s="228"/>
      <c r="O99" s="229"/>
      <c r="P99" s="65"/>
    </row>
    <row r="100" spans="2:22">
      <c r="B100" s="34">
        <f t="shared" si="1"/>
        <v>256</v>
      </c>
      <c r="C100" s="269"/>
      <c r="D100" s="479"/>
      <c r="E100" s="474"/>
      <c r="F100" s="446"/>
      <c r="G100" s="446"/>
      <c r="H100" s="227" t="s">
        <v>251</v>
      </c>
      <c r="I100" s="228"/>
      <c r="J100" s="228"/>
      <c r="K100" s="228"/>
      <c r="L100" s="228"/>
      <c r="M100" s="228"/>
      <c r="N100" s="228"/>
      <c r="O100" s="229"/>
      <c r="P100" s="65"/>
      <c r="R100" s="321" t="s">
        <v>495</v>
      </c>
      <c r="S100" s="321"/>
      <c r="T100" s="321"/>
      <c r="U100" s="321"/>
      <c r="V100" s="321"/>
    </row>
    <row r="101" spans="2:22">
      <c r="B101" s="34">
        <f t="shared" si="1"/>
        <v>256</v>
      </c>
      <c r="C101" s="269"/>
      <c r="D101" s="479"/>
      <c r="E101" s="474"/>
      <c r="F101" s="446"/>
      <c r="G101" s="446"/>
      <c r="H101" s="227" t="s">
        <v>252</v>
      </c>
      <c r="I101" s="228"/>
      <c r="J101" s="228"/>
      <c r="K101" s="228"/>
      <c r="L101" s="228"/>
      <c r="M101" s="228"/>
      <c r="N101" s="228"/>
      <c r="O101" s="229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>
      <c r="B102" s="34">
        <f t="shared" si="1"/>
        <v>256</v>
      </c>
      <c r="C102" s="269"/>
      <c r="D102" s="479"/>
      <c r="E102" s="474"/>
      <c r="F102" s="446"/>
      <c r="G102" s="446"/>
      <c r="H102" s="227" t="s">
        <v>253</v>
      </c>
      <c r="I102" s="228"/>
      <c r="J102" s="228"/>
      <c r="K102" s="228"/>
      <c r="L102" s="228"/>
      <c r="M102" s="228"/>
      <c r="N102" s="228"/>
      <c r="O102" s="229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>
      <c r="B103" s="34">
        <f t="shared" si="1"/>
        <v>256</v>
      </c>
      <c r="C103" s="269"/>
      <c r="D103" s="479"/>
      <c r="E103" s="474"/>
      <c r="F103" s="446"/>
      <c r="G103" s="446"/>
      <c r="H103" s="227" t="s">
        <v>254</v>
      </c>
      <c r="I103" s="228"/>
      <c r="J103" s="228"/>
      <c r="K103" s="228"/>
      <c r="L103" s="228"/>
      <c r="M103" s="228"/>
      <c r="N103" s="228"/>
      <c r="O103" s="229"/>
      <c r="P103" s="65"/>
    </row>
    <row r="104" spans="2:22">
      <c r="B104" s="34">
        <f t="shared" si="1"/>
        <v>256</v>
      </c>
      <c r="C104" s="269"/>
      <c r="D104" s="479"/>
      <c r="E104" s="474"/>
      <c r="F104" s="446"/>
      <c r="G104" s="446"/>
      <c r="H104" s="227" t="s">
        <v>255</v>
      </c>
      <c r="I104" s="228"/>
      <c r="J104" s="228"/>
      <c r="K104" s="228"/>
      <c r="L104" s="228"/>
      <c r="M104" s="228"/>
      <c r="N104" s="228"/>
      <c r="O104" s="229"/>
      <c r="P104" s="65"/>
      <c r="R104" s="321" t="s">
        <v>497</v>
      </c>
      <c r="S104" s="321"/>
      <c r="T104" s="321"/>
      <c r="U104" s="321"/>
      <c r="V104" s="321"/>
    </row>
    <row r="105" spans="2:22">
      <c r="B105" s="34">
        <f t="shared" si="1"/>
        <v>256</v>
      </c>
      <c r="C105" s="269"/>
      <c r="D105" s="479"/>
      <c r="E105" s="474"/>
      <c r="F105" s="446"/>
      <c r="G105" s="446"/>
      <c r="H105" s="227" t="s">
        <v>256</v>
      </c>
      <c r="I105" s="228"/>
      <c r="J105" s="228"/>
      <c r="K105" s="228"/>
      <c r="L105" s="228"/>
      <c r="M105" s="228"/>
      <c r="N105" s="228"/>
      <c r="O105" s="229"/>
      <c r="P105" s="65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>
      <c r="B106" s="34">
        <f t="shared" si="1"/>
        <v>256</v>
      </c>
      <c r="C106" s="269"/>
      <c r="D106" s="479"/>
      <c r="E106" s="474"/>
      <c r="F106" s="446"/>
      <c r="G106" s="446"/>
      <c r="H106" s="227" t="s">
        <v>257</v>
      </c>
      <c r="I106" s="228"/>
      <c r="J106" s="228"/>
      <c r="K106" s="228"/>
      <c r="L106" s="228"/>
      <c r="M106" s="228"/>
      <c r="N106" s="228"/>
      <c r="O106" s="229"/>
      <c r="P106" s="65"/>
      <c r="R106" s="16" t="s">
        <v>365</v>
      </c>
      <c r="S106" s="16">
        <v>1</v>
      </c>
      <c r="T106" s="15" t="s">
        <v>499</v>
      </c>
      <c r="U106" s="16"/>
      <c r="V106" s="16"/>
    </row>
    <row r="107" spans="2:22">
      <c r="B107" s="34">
        <f t="shared" si="1"/>
        <v>256</v>
      </c>
      <c r="C107" s="269"/>
      <c r="D107" s="479"/>
      <c r="E107" s="474"/>
      <c r="F107" s="446"/>
      <c r="G107" s="446"/>
      <c r="H107" s="227" t="s">
        <v>274</v>
      </c>
      <c r="I107" s="228"/>
      <c r="J107" s="228"/>
      <c r="K107" s="228"/>
      <c r="L107" s="228"/>
      <c r="M107" s="228"/>
      <c r="N107" s="228"/>
      <c r="O107" s="229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>
      <c r="B108" s="34">
        <f t="shared" si="1"/>
        <v>256</v>
      </c>
      <c r="C108" s="269"/>
      <c r="D108" s="479"/>
      <c r="E108" s="474"/>
      <c r="F108" s="446"/>
      <c r="G108" s="446"/>
      <c r="H108" s="337" t="s">
        <v>258</v>
      </c>
      <c r="I108" s="338"/>
      <c r="J108" s="338"/>
      <c r="K108" s="338"/>
      <c r="L108" s="338"/>
      <c r="M108" s="338"/>
      <c r="N108" s="338"/>
      <c r="O108" s="339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>
      <c r="B109" s="34">
        <f t="shared" si="1"/>
        <v>256</v>
      </c>
      <c r="C109" s="269"/>
      <c r="D109" s="479"/>
      <c r="E109" s="474"/>
      <c r="F109" s="446"/>
      <c r="G109" s="446"/>
      <c r="H109" s="227" t="s">
        <v>259</v>
      </c>
      <c r="I109" s="228"/>
      <c r="J109" s="228"/>
      <c r="K109" s="228"/>
      <c r="L109" s="228"/>
      <c r="M109" s="228"/>
      <c r="N109" s="228"/>
      <c r="O109" s="229"/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>
      <c r="B110" s="34">
        <f t="shared" si="1"/>
        <v>256</v>
      </c>
      <c r="C110" s="269"/>
      <c r="D110" s="479"/>
      <c r="E110" s="474"/>
      <c r="F110" s="446"/>
      <c r="G110" s="446"/>
      <c r="H110" s="227" t="s">
        <v>260</v>
      </c>
      <c r="I110" s="228"/>
      <c r="J110" s="228"/>
      <c r="K110" s="228"/>
      <c r="L110" s="228"/>
      <c r="M110" s="228"/>
      <c r="N110" s="228"/>
      <c r="O110" s="229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>
      <c r="B111" s="34">
        <f t="shared" si="1"/>
        <v>256</v>
      </c>
      <c r="C111" s="269"/>
      <c r="D111" s="479"/>
      <c r="E111" s="474"/>
      <c r="F111" s="446"/>
      <c r="G111" s="446"/>
      <c r="H111" s="227" t="s">
        <v>261</v>
      </c>
      <c r="I111" s="228"/>
      <c r="J111" s="228"/>
      <c r="K111" s="228"/>
      <c r="L111" s="228"/>
      <c r="M111" s="228"/>
      <c r="N111" s="228"/>
      <c r="O111" s="229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>
      <c r="B112" s="34">
        <f t="shared" si="1"/>
        <v>256</v>
      </c>
      <c r="C112" s="269"/>
      <c r="D112" s="479"/>
      <c r="E112" s="474"/>
      <c r="F112" s="446"/>
      <c r="G112" s="446"/>
      <c r="H112" s="227" t="s">
        <v>262</v>
      </c>
      <c r="I112" s="228"/>
      <c r="J112" s="228"/>
      <c r="K112" s="228"/>
      <c r="L112" s="228"/>
      <c r="M112" s="228"/>
      <c r="N112" s="228"/>
      <c r="O112" s="229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>
      <c r="B113" s="34">
        <f t="shared" si="1"/>
        <v>256</v>
      </c>
      <c r="C113" s="269"/>
      <c r="D113" s="479"/>
      <c r="E113" s="474"/>
      <c r="F113" s="446"/>
      <c r="G113" s="446"/>
      <c r="H113" s="227" t="s">
        <v>263</v>
      </c>
      <c r="I113" s="228"/>
      <c r="J113" s="228"/>
      <c r="K113" s="228"/>
      <c r="L113" s="228"/>
      <c r="M113" s="228"/>
      <c r="N113" s="228"/>
      <c r="O113" s="229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>
      <c r="B114" s="34">
        <f t="shared" si="1"/>
        <v>256</v>
      </c>
      <c r="C114" s="269"/>
      <c r="D114" s="479"/>
      <c r="E114" s="474"/>
      <c r="F114" s="446"/>
      <c r="G114" s="446"/>
      <c r="H114" s="227" t="s">
        <v>264</v>
      </c>
      <c r="I114" s="228"/>
      <c r="J114" s="228"/>
      <c r="K114" s="228"/>
      <c r="L114" s="228"/>
      <c r="M114" s="228"/>
      <c r="N114" s="228"/>
      <c r="O114" s="229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>
      <c r="B115" s="34">
        <f t="shared" si="1"/>
        <v>256</v>
      </c>
      <c r="C115" s="269"/>
      <c r="D115" s="479"/>
      <c r="E115" s="474"/>
      <c r="F115" s="446"/>
      <c r="G115" s="446"/>
      <c r="H115" s="227" t="s">
        <v>265</v>
      </c>
      <c r="I115" s="228"/>
      <c r="J115" s="228"/>
      <c r="K115" s="228"/>
      <c r="L115" s="228"/>
      <c r="M115" s="228"/>
      <c r="N115" s="228"/>
      <c r="O115" s="229"/>
      <c r="P115" s="65"/>
    </row>
    <row r="116" spans="2:22">
      <c r="B116" s="34">
        <f t="shared" si="1"/>
        <v>256</v>
      </c>
      <c r="C116" s="269"/>
      <c r="D116" s="479"/>
      <c r="E116" s="474"/>
      <c r="F116" s="446"/>
      <c r="G116" s="446"/>
      <c r="H116" s="227" t="s">
        <v>266</v>
      </c>
      <c r="I116" s="228"/>
      <c r="J116" s="228"/>
      <c r="K116" s="228"/>
      <c r="L116" s="228"/>
      <c r="M116" s="228"/>
      <c r="N116" s="228"/>
      <c r="O116" s="229"/>
      <c r="P116" s="65"/>
    </row>
    <row r="117" spans="2:22">
      <c r="B117" s="34">
        <f t="shared" si="1"/>
        <v>256</v>
      </c>
      <c r="C117" s="269"/>
      <c r="D117" s="479"/>
      <c r="E117" s="474"/>
      <c r="F117" s="446"/>
      <c r="G117" s="446"/>
      <c r="H117" s="227" t="s">
        <v>267</v>
      </c>
      <c r="I117" s="228"/>
      <c r="J117" s="228"/>
      <c r="K117" s="228"/>
      <c r="L117" s="228"/>
      <c r="M117" s="228"/>
      <c r="N117" s="228"/>
      <c r="O117" s="229"/>
      <c r="P117" s="65"/>
    </row>
    <row r="118" spans="2:22">
      <c r="B118" s="34">
        <f t="shared" si="1"/>
        <v>256</v>
      </c>
      <c r="C118" s="269"/>
      <c r="D118" s="479"/>
      <c r="E118" s="474"/>
      <c r="F118" s="446"/>
      <c r="G118" s="446"/>
      <c r="H118" s="227" t="s">
        <v>268</v>
      </c>
      <c r="I118" s="228"/>
      <c r="J118" s="228"/>
      <c r="K118" s="228"/>
      <c r="L118" s="228"/>
      <c r="M118" s="228"/>
      <c r="N118" s="228"/>
      <c r="O118" s="229"/>
      <c r="P118" s="65"/>
    </row>
    <row r="119" spans="2:22">
      <c r="B119" s="34">
        <f t="shared" si="1"/>
        <v>256</v>
      </c>
      <c r="C119" s="269"/>
      <c r="D119" s="479"/>
      <c r="E119" s="474"/>
      <c r="F119" s="446"/>
      <c r="G119" s="446"/>
      <c r="H119" s="227" t="s">
        <v>269</v>
      </c>
      <c r="I119" s="228"/>
      <c r="J119" s="228"/>
      <c r="K119" s="228"/>
      <c r="L119" s="228"/>
      <c r="M119" s="228"/>
      <c r="N119" s="228"/>
      <c r="O119" s="229"/>
      <c r="P119" s="65"/>
    </row>
    <row r="120" spans="2:22">
      <c r="B120" s="34">
        <f t="shared" si="1"/>
        <v>256</v>
      </c>
      <c r="C120" s="269"/>
      <c r="D120" s="479"/>
      <c r="E120" s="474"/>
      <c r="F120" s="446"/>
      <c r="G120" s="446"/>
      <c r="H120" s="227" t="s">
        <v>270</v>
      </c>
      <c r="I120" s="228"/>
      <c r="J120" s="228"/>
      <c r="K120" s="228"/>
      <c r="L120" s="228"/>
      <c r="M120" s="228"/>
      <c r="N120" s="228"/>
      <c r="O120" s="229"/>
      <c r="P120" s="65"/>
    </row>
    <row r="121" spans="2:22">
      <c r="B121" s="34">
        <f t="shared" si="1"/>
        <v>256</v>
      </c>
      <c r="C121" s="269"/>
      <c r="D121" s="479"/>
      <c r="E121" s="474"/>
      <c r="F121" s="446"/>
      <c r="G121" s="446"/>
      <c r="H121" s="227" t="s">
        <v>271</v>
      </c>
      <c r="I121" s="228"/>
      <c r="J121" s="228"/>
      <c r="K121" s="228"/>
      <c r="L121" s="228"/>
      <c r="M121" s="228"/>
      <c r="N121" s="228"/>
      <c r="O121" s="229"/>
      <c r="P121" s="65"/>
    </row>
    <row r="122" spans="2:22">
      <c r="B122" s="34">
        <f t="shared" si="1"/>
        <v>256</v>
      </c>
      <c r="C122" s="269"/>
      <c r="D122" s="479"/>
      <c r="E122" s="474"/>
      <c r="F122" s="446"/>
      <c r="G122" s="446"/>
      <c r="H122" s="227" t="s">
        <v>272</v>
      </c>
      <c r="I122" s="228"/>
      <c r="J122" s="228"/>
      <c r="K122" s="228"/>
      <c r="L122" s="228"/>
      <c r="M122" s="228"/>
      <c r="N122" s="228"/>
      <c r="O122" s="229"/>
      <c r="P122" s="65"/>
    </row>
    <row r="123" spans="2:22">
      <c r="B123" s="34">
        <f t="shared" si="1"/>
        <v>256</v>
      </c>
      <c r="C123" s="269"/>
      <c r="D123" s="479"/>
      <c r="E123" s="474"/>
      <c r="F123" s="446"/>
      <c r="G123" s="446"/>
      <c r="H123" s="227" t="s">
        <v>273</v>
      </c>
      <c r="I123" s="228"/>
      <c r="J123" s="228"/>
      <c r="K123" s="228"/>
      <c r="L123" s="228"/>
      <c r="M123" s="228"/>
      <c r="N123" s="228"/>
      <c r="O123" s="229"/>
      <c r="P123" s="65"/>
    </row>
    <row r="124" spans="2:22" ht="17.5" thickBot="1">
      <c r="B124" s="36">
        <f t="shared" si="1"/>
        <v>264</v>
      </c>
      <c r="C124" s="68">
        <f>SUM(G91:G124)</f>
        <v>120</v>
      </c>
      <c r="D124" s="476" t="s">
        <v>582</v>
      </c>
      <c r="E124" s="477"/>
      <c r="F124" s="69" t="s">
        <v>37</v>
      </c>
      <c r="G124" s="69">
        <v>8</v>
      </c>
      <c r="H124" s="340" t="s">
        <v>582</v>
      </c>
      <c r="I124" s="341"/>
      <c r="J124" s="341"/>
      <c r="K124" s="341"/>
      <c r="L124" s="341"/>
      <c r="M124" s="341"/>
      <c r="N124" s="341"/>
      <c r="O124" s="342"/>
      <c r="P124" s="125" t="s">
        <v>628</v>
      </c>
    </row>
    <row r="125" spans="2:22">
      <c r="B125" s="47">
        <f t="shared" si="1"/>
        <v>266</v>
      </c>
      <c r="C125" s="346" t="s">
        <v>122</v>
      </c>
      <c r="D125" s="347"/>
      <c r="E125" s="348"/>
      <c r="F125" s="349" t="s">
        <v>39</v>
      </c>
      <c r="G125" s="349">
        <v>2</v>
      </c>
      <c r="H125" s="250" t="s">
        <v>447</v>
      </c>
      <c r="I125" s="251"/>
      <c r="J125" s="251"/>
      <c r="K125" s="251"/>
      <c r="L125" s="251"/>
      <c r="M125" s="251"/>
      <c r="N125" s="251"/>
      <c r="O125" s="252"/>
      <c r="P125" s="269"/>
    </row>
    <row r="126" spans="2:22" ht="17.5" thickBot="1">
      <c r="B126" s="45">
        <f t="shared" si="1"/>
        <v>266</v>
      </c>
      <c r="C126" s="343">
        <v>2</v>
      </c>
      <c r="D126" s="344"/>
      <c r="E126" s="345"/>
      <c r="F126" s="239"/>
      <c r="G126" s="239"/>
      <c r="H126" s="253"/>
      <c r="I126" s="254"/>
      <c r="J126" s="254"/>
      <c r="K126" s="254"/>
      <c r="L126" s="254"/>
      <c r="M126" s="254"/>
      <c r="N126" s="254"/>
      <c r="O126" s="255"/>
      <c r="P126" s="318"/>
    </row>
    <row r="127" spans="2:22">
      <c r="B127" s="47">
        <f t="shared" si="1"/>
        <v>268</v>
      </c>
      <c r="C127" s="346" t="s">
        <v>357</v>
      </c>
      <c r="D127" s="347"/>
      <c r="E127" s="348"/>
      <c r="F127" s="349" t="s">
        <v>39</v>
      </c>
      <c r="G127" s="349">
        <v>2</v>
      </c>
      <c r="H127" s="108">
        <v>1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98">
        <v>1</v>
      </c>
      <c r="P127" s="117"/>
    </row>
    <row r="128" spans="2:22" ht="17.5" thickBot="1">
      <c r="B128" s="45">
        <f t="shared" si="1"/>
        <v>268</v>
      </c>
      <c r="C128" s="343">
        <f>SUM(G127)</f>
        <v>2</v>
      </c>
      <c r="D128" s="344"/>
      <c r="E128" s="345"/>
      <c r="F128" s="239"/>
      <c r="G128" s="239"/>
      <c r="H128" s="95">
        <v>1</v>
      </c>
      <c r="I128" s="95">
        <v>0</v>
      </c>
      <c r="J128" s="95">
        <v>0</v>
      </c>
      <c r="K128" s="95">
        <v>0</v>
      </c>
      <c r="L128" s="95">
        <v>0</v>
      </c>
      <c r="M128" s="95">
        <v>0</v>
      </c>
      <c r="N128" s="95">
        <v>0</v>
      </c>
      <c r="O128" s="58">
        <v>1</v>
      </c>
      <c r="P128" s="125"/>
    </row>
    <row r="129" spans="2:15">
      <c r="B129" s="3"/>
      <c r="H129" s="3"/>
      <c r="I129" s="3"/>
      <c r="J129" s="3"/>
      <c r="K129" s="3"/>
      <c r="L129" s="3"/>
      <c r="M129" s="3"/>
      <c r="N129" s="3"/>
      <c r="O129" s="3"/>
    </row>
    <row r="130" spans="2:15">
      <c r="B130" s="3"/>
    </row>
    <row r="131" spans="2:15" ht="17.5" thickBot="1">
      <c r="B131" s="3"/>
      <c r="C131" s="3" t="s">
        <v>96</v>
      </c>
    </row>
    <row r="132" spans="2:15">
      <c r="B132" s="3"/>
      <c r="C132" s="322">
        <f>SUM(G6:G128)</f>
        <v>268</v>
      </c>
    </row>
    <row r="133" spans="2:15" ht="17.5" thickBot="1">
      <c r="B133" s="3"/>
      <c r="C133" s="323"/>
    </row>
    <row r="134" spans="2:15">
      <c r="B134" s="3"/>
    </row>
    <row r="135" spans="2:15" ht="21">
      <c r="B135" s="3"/>
      <c r="C135" s="12">
        <f>C132 * 100000 * 10</f>
        <v>268000000</v>
      </c>
      <c r="D135" s="12" t="s">
        <v>173</v>
      </c>
    </row>
    <row r="136" spans="2:15" ht="21">
      <c r="B136" s="3"/>
      <c r="C136" s="12">
        <f>C132 * 100000 * 10 / 1000000</f>
        <v>268</v>
      </c>
      <c r="D136" s="12" t="s">
        <v>177</v>
      </c>
    </row>
    <row r="137" spans="2:15">
      <c r="B137" s="3"/>
    </row>
    <row r="138" spans="2:15">
      <c r="B138" s="3"/>
    </row>
    <row r="139" spans="2:15">
      <c r="B139" s="3"/>
    </row>
    <row r="140" spans="2:15">
      <c r="B140" s="3"/>
    </row>
    <row r="141" spans="2:15">
      <c r="B141" s="3"/>
    </row>
    <row r="142" spans="2:15">
      <c r="B142" s="3"/>
    </row>
    <row r="143" spans="2:15">
      <c r="B143" s="3"/>
    </row>
    <row r="144" spans="2:15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</sheetData>
  <mergeCells count="213">
    <mergeCell ref="H118:O118"/>
    <mergeCell ref="H119:O119"/>
    <mergeCell ref="H121:O121"/>
    <mergeCell ref="H122:O122"/>
    <mergeCell ref="H123:O123"/>
    <mergeCell ref="H124:O124"/>
    <mergeCell ref="H106:O106"/>
    <mergeCell ref="H107:O107"/>
    <mergeCell ref="H109:O109"/>
    <mergeCell ref="H110:O110"/>
    <mergeCell ref="H111:O111"/>
    <mergeCell ref="H113:O113"/>
    <mergeCell ref="H114:O114"/>
    <mergeCell ref="H115:O115"/>
    <mergeCell ref="H117:O117"/>
    <mergeCell ref="H94:O94"/>
    <mergeCell ref="H96:O96"/>
    <mergeCell ref="H97:O97"/>
    <mergeCell ref="H98:O98"/>
    <mergeCell ref="H100:O100"/>
    <mergeCell ref="H101:O101"/>
    <mergeCell ref="H102:O102"/>
    <mergeCell ref="H104:O104"/>
    <mergeCell ref="H105:O105"/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C12:E12"/>
    <mergeCell ref="F12:F13"/>
    <mergeCell ref="G12:G13"/>
    <mergeCell ref="C13:E13"/>
    <mergeCell ref="C132:C133"/>
    <mergeCell ref="C125:E125"/>
    <mergeCell ref="F125:F126"/>
    <mergeCell ref="D67:E67"/>
    <mergeCell ref="D56:E56"/>
    <mergeCell ref="C71:C89"/>
    <mergeCell ref="D81:E81"/>
    <mergeCell ref="D82:E82"/>
    <mergeCell ref="D84:E85"/>
    <mergeCell ref="D86:E87"/>
    <mergeCell ref="F84:F85"/>
    <mergeCell ref="F86:F87"/>
    <mergeCell ref="D76:E76"/>
    <mergeCell ref="D77:E77"/>
    <mergeCell ref="D78:E78"/>
    <mergeCell ref="C127:E127"/>
    <mergeCell ref="F127:F128"/>
    <mergeCell ref="G127:G128"/>
    <mergeCell ref="C128:E128"/>
    <mergeCell ref="F91:F123"/>
    <mergeCell ref="G88:G89"/>
    <mergeCell ref="D51:E52"/>
    <mergeCell ref="F51:F52"/>
    <mergeCell ref="D53:E53"/>
    <mergeCell ref="D54:E54"/>
    <mergeCell ref="G84:G85"/>
    <mergeCell ref="G86:G87"/>
    <mergeCell ref="D79:E79"/>
    <mergeCell ref="D75:E75"/>
    <mergeCell ref="G125:G126"/>
    <mergeCell ref="C126:E126"/>
    <mergeCell ref="D74:E74"/>
    <mergeCell ref="D60:E60"/>
    <mergeCell ref="D61:E61"/>
    <mergeCell ref="D83:E83"/>
    <mergeCell ref="D59:E59"/>
    <mergeCell ref="R100:V100"/>
    <mergeCell ref="R104:V104"/>
    <mergeCell ref="D80:E80"/>
    <mergeCell ref="G91:G123"/>
    <mergeCell ref="D91:E123"/>
    <mergeCell ref="H120:O120"/>
    <mergeCell ref="H95:O95"/>
    <mergeCell ref="H99:O99"/>
    <mergeCell ref="H103:O103"/>
    <mergeCell ref="H108:O108"/>
    <mergeCell ref="H112:O112"/>
    <mergeCell ref="H116:O116"/>
    <mergeCell ref="H90:O90"/>
    <mergeCell ref="H91:O91"/>
    <mergeCell ref="D88:E89"/>
    <mergeCell ref="F88:F89"/>
    <mergeCell ref="H80:O80"/>
    <mergeCell ref="P86:P87"/>
    <mergeCell ref="P84:P85"/>
    <mergeCell ref="H81:O81"/>
    <mergeCell ref="H82:O82"/>
    <mergeCell ref="D90:E90"/>
    <mergeCell ref="H92:O92"/>
    <mergeCell ref="H93:O93"/>
    <mergeCell ref="R21:V21"/>
    <mergeCell ref="R52:V52"/>
    <mergeCell ref="R66:V66"/>
    <mergeCell ref="R83:V83"/>
    <mergeCell ref="I31:O31"/>
    <mergeCell ref="H32:O32"/>
    <mergeCell ref="L33:O33"/>
    <mergeCell ref="H24:O24"/>
    <mergeCell ref="I25:O25"/>
    <mergeCell ref="H28:O28"/>
    <mergeCell ref="I29:O29"/>
    <mergeCell ref="H30:O30"/>
    <mergeCell ref="H70:O70"/>
    <mergeCell ref="H67:O67"/>
    <mergeCell ref="H26:O26"/>
    <mergeCell ref="I27:O27"/>
    <mergeCell ref="L49:O49"/>
    <mergeCell ref="H53:O53"/>
    <mergeCell ref="H37:O37"/>
    <mergeCell ref="H68:O68"/>
    <mergeCell ref="H60:O60"/>
    <mergeCell ref="H61:O61"/>
    <mergeCell ref="H54:O54"/>
    <mergeCell ref="H58:O58"/>
    <mergeCell ref="H125:O126"/>
    <mergeCell ref="H78:O78"/>
    <mergeCell ref="I79:O79"/>
    <mergeCell ref="P88:P89"/>
    <mergeCell ref="B4:B5"/>
    <mergeCell ref="P4:P5"/>
    <mergeCell ref="P10:P11"/>
    <mergeCell ref="P12:P13"/>
    <mergeCell ref="P125:P126"/>
    <mergeCell ref="C91:C123"/>
    <mergeCell ref="D124:E124"/>
    <mergeCell ref="D69:E69"/>
    <mergeCell ref="H69:O69"/>
    <mergeCell ref="C41:C69"/>
    <mergeCell ref="D41:E41"/>
    <mergeCell ref="H41:O41"/>
    <mergeCell ref="D42:E43"/>
    <mergeCell ref="F42:F43"/>
    <mergeCell ref="G42:G43"/>
    <mergeCell ref="D57:E57"/>
    <mergeCell ref="H57:O57"/>
    <mergeCell ref="D58:E58"/>
    <mergeCell ref="H16:O16"/>
    <mergeCell ref="D16:E16"/>
    <mergeCell ref="H83:O83"/>
    <mergeCell ref="D62:E62"/>
    <mergeCell ref="H62:O62"/>
    <mergeCell ref="D63:E63"/>
    <mergeCell ref="H63:O63"/>
    <mergeCell ref="D64:E64"/>
    <mergeCell ref="H64:O64"/>
    <mergeCell ref="D65:E65"/>
    <mergeCell ref="H65:O65"/>
    <mergeCell ref="D66:E66"/>
    <mergeCell ref="H66:O66"/>
    <mergeCell ref="D70:E70"/>
    <mergeCell ref="D71:E71"/>
    <mergeCell ref="D72:E72"/>
    <mergeCell ref="D73:E73"/>
    <mergeCell ref="H77:O77"/>
    <mergeCell ref="H74:O74"/>
    <mergeCell ref="H75:O75"/>
    <mergeCell ref="H76:O76"/>
    <mergeCell ref="D47:E48"/>
    <mergeCell ref="D38:E39"/>
    <mergeCell ref="F38:F39"/>
    <mergeCell ref="G38:G39"/>
    <mergeCell ref="D40:E40"/>
    <mergeCell ref="H40:O40"/>
    <mergeCell ref="H56:O56"/>
    <mergeCell ref="D44:E44"/>
    <mergeCell ref="H44:O44"/>
    <mergeCell ref="D45:E46"/>
    <mergeCell ref="F45:F46"/>
    <mergeCell ref="F47:F48"/>
    <mergeCell ref="G47:G48"/>
    <mergeCell ref="D49:E50"/>
    <mergeCell ref="F49:F50"/>
    <mergeCell ref="D55:E55"/>
    <mergeCell ref="H55:O55"/>
    <mergeCell ref="H33:K33"/>
    <mergeCell ref="H59:O59"/>
    <mergeCell ref="D68:E68"/>
    <mergeCell ref="G49:G50"/>
    <mergeCell ref="G51:G52"/>
    <mergeCell ref="G45:G46"/>
    <mergeCell ref="D17:E20"/>
    <mergeCell ref="C16:C39"/>
    <mergeCell ref="H72:O72"/>
    <mergeCell ref="H71:O71"/>
    <mergeCell ref="L39:M39"/>
    <mergeCell ref="M19:N19"/>
    <mergeCell ref="D22:E36"/>
    <mergeCell ref="J22:O22"/>
    <mergeCell ref="I23:O23"/>
    <mergeCell ref="J17:K17"/>
    <mergeCell ref="D21:E21"/>
    <mergeCell ref="H34:O34"/>
    <mergeCell ref="H35:O35"/>
    <mergeCell ref="L36:O36"/>
    <mergeCell ref="L17:O17"/>
    <mergeCell ref="H20:O20"/>
    <mergeCell ref="H21:O21"/>
    <mergeCell ref="D37:E37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B1:V177"/>
  <sheetViews>
    <sheetView zoomScale="55" zoomScaleNormal="55" workbookViewId="0">
      <selection activeCell="R37" sqref="R37:V37"/>
    </sheetView>
  </sheetViews>
  <sheetFormatPr defaultRowHeight="17"/>
  <cols>
    <col min="1" max="1" width="11.75" bestFit="1" customWidth="1"/>
    <col min="2" max="2" width="11.25" bestFit="1" customWidth="1"/>
    <col min="3" max="3" width="14.75" style="3" bestFit="1" customWidth="1"/>
    <col min="4" max="4" width="15.08203125" style="3" bestFit="1" customWidth="1"/>
    <col min="5" max="5" width="24.75" style="3" bestFit="1" customWidth="1"/>
    <col min="6" max="6" width="11.58203125" style="3" bestFit="1" customWidth="1"/>
    <col min="7" max="7" width="9" style="3"/>
    <col min="8" max="9" width="20.33203125" bestFit="1" customWidth="1"/>
    <col min="10" max="11" width="19.83203125" bestFit="1" customWidth="1"/>
    <col min="12" max="12" width="13.58203125" bestFit="1" customWidth="1"/>
    <col min="13" max="13" width="16" bestFit="1" customWidth="1"/>
    <col min="14" max="14" width="16.75" bestFit="1" customWidth="1"/>
    <col min="15" max="15" width="19" bestFit="1" customWidth="1"/>
    <col min="16" max="16" width="51.5" style="3" bestFit="1" customWidth="1"/>
    <col min="17" max="17" width="7.83203125" style="3" customWidth="1"/>
    <col min="18" max="18" width="25.33203125" style="3" bestFit="1" customWidth="1"/>
    <col min="19" max="19" width="6.5" style="3" bestFit="1" customWidth="1"/>
    <col min="20" max="20" width="102.58203125" customWidth="1"/>
    <col min="21" max="21" width="9" style="3"/>
    <col min="22" max="22" width="43.33203125" bestFit="1" customWidth="1"/>
  </cols>
  <sheetData>
    <row r="1" spans="2:22" ht="17.5" thickBot="1"/>
    <row r="2" spans="2:22" ht="30.5" thickBot="1">
      <c r="C2" s="488" t="s">
        <v>277</v>
      </c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90"/>
      <c r="P2" s="73"/>
    </row>
    <row r="3" spans="2:22" ht="17.5" thickBot="1">
      <c r="C3" s="73"/>
      <c r="D3" s="73"/>
      <c r="E3" s="73"/>
      <c r="F3" s="73"/>
      <c r="G3" s="73"/>
      <c r="H3" s="76"/>
      <c r="I3" s="76"/>
      <c r="J3" s="76"/>
      <c r="K3" s="76"/>
      <c r="L3" s="76"/>
      <c r="M3" s="76"/>
      <c r="N3" s="76"/>
      <c r="O3" s="76"/>
      <c r="P3" s="73"/>
    </row>
    <row r="4" spans="2:22">
      <c r="B4" s="316" t="s">
        <v>604</v>
      </c>
      <c r="C4" s="491" t="s">
        <v>33</v>
      </c>
      <c r="D4" s="349"/>
      <c r="E4" s="349"/>
      <c r="F4" s="349" t="s">
        <v>30</v>
      </c>
      <c r="G4" s="240" t="s">
        <v>31</v>
      </c>
      <c r="H4" s="349" t="s">
        <v>32</v>
      </c>
      <c r="I4" s="349"/>
      <c r="J4" s="349"/>
      <c r="K4" s="349"/>
      <c r="L4" s="349"/>
      <c r="M4" s="349"/>
      <c r="N4" s="349"/>
      <c r="O4" s="242"/>
      <c r="P4" s="330" t="s">
        <v>567</v>
      </c>
      <c r="R4" s="32" t="s">
        <v>565</v>
      </c>
      <c r="S4" s="32"/>
      <c r="T4" s="32"/>
      <c r="U4" s="32"/>
      <c r="V4" s="32"/>
    </row>
    <row r="5" spans="2:22" ht="17.5" thickBot="1">
      <c r="B5" s="317"/>
      <c r="C5" s="354"/>
      <c r="D5" s="239"/>
      <c r="E5" s="239"/>
      <c r="F5" s="239"/>
      <c r="G5" s="241"/>
      <c r="H5" s="95">
        <v>7</v>
      </c>
      <c r="I5" s="95">
        <v>6</v>
      </c>
      <c r="J5" s="95">
        <v>5</v>
      </c>
      <c r="K5" s="95">
        <v>4</v>
      </c>
      <c r="L5" s="95">
        <v>3</v>
      </c>
      <c r="M5" s="95">
        <v>2</v>
      </c>
      <c r="N5" s="95">
        <v>1</v>
      </c>
      <c r="O5" s="58">
        <v>0</v>
      </c>
      <c r="P5" s="418"/>
      <c r="R5" s="7" t="s">
        <v>444</v>
      </c>
      <c r="S5" s="7" t="s">
        <v>52</v>
      </c>
      <c r="T5" s="7" t="s">
        <v>53</v>
      </c>
      <c r="U5" s="7" t="s">
        <v>62</v>
      </c>
      <c r="V5" s="7" t="s">
        <v>562</v>
      </c>
    </row>
    <row r="6" spans="2:22">
      <c r="B6" s="44">
        <f>G6</f>
        <v>1</v>
      </c>
      <c r="C6" s="491" t="s">
        <v>121</v>
      </c>
      <c r="D6" s="349"/>
      <c r="E6" s="349"/>
      <c r="F6" s="245" t="s">
        <v>29</v>
      </c>
      <c r="G6" s="96">
        <v>1</v>
      </c>
      <c r="H6" s="108">
        <v>0</v>
      </c>
      <c r="I6" s="108">
        <v>1</v>
      </c>
      <c r="J6" s="108">
        <v>1</v>
      </c>
      <c r="K6" s="108">
        <v>1</v>
      </c>
      <c r="L6" s="108">
        <v>1</v>
      </c>
      <c r="M6" s="108">
        <v>1</v>
      </c>
      <c r="N6" s="108">
        <v>1</v>
      </c>
      <c r="O6" s="98">
        <v>1</v>
      </c>
      <c r="P6" s="124"/>
      <c r="R6" s="11" t="s">
        <v>140</v>
      </c>
      <c r="S6" s="11">
        <v>4</v>
      </c>
      <c r="T6" s="14" t="s">
        <v>510</v>
      </c>
      <c r="U6" s="11">
        <v>0</v>
      </c>
      <c r="V6" s="14"/>
    </row>
    <row r="7" spans="2:22">
      <c r="B7" s="33">
        <f>B6+G7</f>
        <v>2</v>
      </c>
      <c r="C7" s="360"/>
      <c r="D7" s="211"/>
      <c r="E7" s="211"/>
      <c r="F7" s="246"/>
      <c r="G7" s="59">
        <v>1</v>
      </c>
      <c r="H7" s="92">
        <v>0</v>
      </c>
      <c r="I7" s="92">
        <v>1</v>
      </c>
      <c r="J7" s="92">
        <v>1</v>
      </c>
      <c r="K7" s="92">
        <v>1</v>
      </c>
      <c r="L7" s="92">
        <v>1</v>
      </c>
      <c r="M7" s="92">
        <v>1</v>
      </c>
      <c r="N7" s="92">
        <v>1</v>
      </c>
      <c r="O7" s="60">
        <v>1</v>
      </c>
      <c r="P7" s="65"/>
      <c r="R7" s="159" t="s">
        <v>67</v>
      </c>
      <c r="S7" s="159">
        <v>2</v>
      </c>
      <c r="T7" s="158" t="s">
        <v>882</v>
      </c>
      <c r="U7" s="2">
        <v>1</v>
      </c>
      <c r="V7" s="1"/>
    </row>
    <row r="8" spans="2:22">
      <c r="B8" s="33">
        <f t="shared" ref="B8:B70" si="0">B7+G8</f>
        <v>3</v>
      </c>
      <c r="C8" s="360"/>
      <c r="D8" s="211"/>
      <c r="E8" s="211"/>
      <c r="F8" s="246"/>
      <c r="G8" s="59">
        <v>1</v>
      </c>
      <c r="H8" s="92">
        <v>0</v>
      </c>
      <c r="I8" s="92">
        <v>1</v>
      </c>
      <c r="J8" s="92">
        <v>1</v>
      </c>
      <c r="K8" s="92">
        <v>1</v>
      </c>
      <c r="L8" s="92">
        <v>1</v>
      </c>
      <c r="M8" s="92">
        <v>1</v>
      </c>
      <c r="N8" s="92">
        <v>1</v>
      </c>
      <c r="O8" s="60">
        <v>1</v>
      </c>
      <c r="P8" s="65"/>
      <c r="R8" s="11" t="s">
        <v>360</v>
      </c>
      <c r="S8" s="11">
        <v>1</v>
      </c>
      <c r="T8" s="13" t="s">
        <v>511</v>
      </c>
      <c r="U8" s="11">
        <v>0</v>
      </c>
      <c r="V8" s="11"/>
    </row>
    <row r="9" spans="2:22" ht="17.5" thickBot="1">
      <c r="B9" s="45">
        <f t="shared" si="0"/>
        <v>4</v>
      </c>
      <c r="C9" s="361">
        <f>SUM(G6:G9)</f>
        <v>4</v>
      </c>
      <c r="D9" s="362"/>
      <c r="E9" s="362"/>
      <c r="F9" s="247"/>
      <c r="G9" s="97">
        <v>1</v>
      </c>
      <c r="H9" s="95">
        <v>0</v>
      </c>
      <c r="I9" s="95">
        <v>1</v>
      </c>
      <c r="J9" s="95">
        <v>1</v>
      </c>
      <c r="K9" s="95">
        <v>1</v>
      </c>
      <c r="L9" s="95">
        <v>1</v>
      </c>
      <c r="M9" s="95">
        <v>1</v>
      </c>
      <c r="N9" s="95">
        <v>1</v>
      </c>
      <c r="O9" s="58">
        <v>1</v>
      </c>
      <c r="P9" s="65"/>
      <c r="R9" s="11" t="s">
        <v>64</v>
      </c>
      <c r="S9" s="11">
        <v>1</v>
      </c>
      <c r="T9" s="13" t="s">
        <v>512</v>
      </c>
      <c r="U9" s="11">
        <v>0</v>
      </c>
      <c r="V9" s="11"/>
    </row>
    <row r="10" spans="2:22">
      <c r="B10" s="40">
        <f t="shared" si="0"/>
        <v>8</v>
      </c>
      <c r="C10" s="491" t="s">
        <v>358</v>
      </c>
      <c r="D10" s="349"/>
      <c r="E10" s="349"/>
      <c r="F10" s="349" t="s">
        <v>29</v>
      </c>
      <c r="G10" s="349">
        <v>4</v>
      </c>
      <c r="H10" s="250" t="s">
        <v>54</v>
      </c>
      <c r="I10" s="251"/>
      <c r="J10" s="251"/>
      <c r="K10" s="251"/>
      <c r="L10" s="251"/>
      <c r="M10" s="251"/>
      <c r="N10" s="251"/>
      <c r="O10" s="252"/>
      <c r="P10" s="440"/>
      <c r="R10" s="160" t="s">
        <v>114</v>
      </c>
      <c r="S10" s="161">
        <v>1</v>
      </c>
      <c r="T10" s="162" t="s">
        <v>884</v>
      </c>
      <c r="U10" s="161">
        <v>0</v>
      </c>
      <c r="V10" s="161"/>
    </row>
    <row r="11" spans="2:22" ht="17.5" thickBot="1">
      <c r="B11" s="36">
        <f t="shared" si="0"/>
        <v>8</v>
      </c>
      <c r="C11" s="355">
        <f>G10</f>
        <v>4</v>
      </c>
      <c r="D11" s="356"/>
      <c r="E11" s="356"/>
      <c r="F11" s="239"/>
      <c r="G11" s="239"/>
      <c r="H11" s="253"/>
      <c r="I11" s="254"/>
      <c r="J11" s="254"/>
      <c r="K11" s="254"/>
      <c r="L11" s="254"/>
      <c r="M11" s="254"/>
      <c r="N11" s="254"/>
      <c r="O11" s="255"/>
      <c r="P11" s="318"/>
      <c r="R11" s="11" t="s">
        <v>136</v>
      </c>
      <c r="S11" s="11">
        <v>1</v>
      </c>
      <c r="T11" s="13" t="s">
        <v>137</v>
      </c>
      <c r="U11" s="11">
        <v>1</v>
      </c>
      <c r="V11" s="11"/>
    </row>
    <row r="12" spans="2:22">
      <c r="B12" s="47">
        <f t="shared" si="0"/>
        <v>10</v>
      </c>
      <c r="C12" s="267" t="s">
        <v>172</v>
      </c>
      <c r="D12" s="259"/>
      <c r="E12" s="260"/>
      <c r="F12" s="245" t="s">
        <v>39</v>
      </c>
      <c r="G12" s="245">
        <v>2</v>
      </c>
      <c r="H12" s="61" t="s">
        <v>115</v>
      </c>
      <c r="I12" s="61" t="s">
        <v>116</v>
      </c>
      <c r="J12" s="61" t="s">
        <v>124</v>
      </c>
      <c r="K12" s="61" t="s">
        <v>125</v>
      </c>
      <c r="L12" s="61" t="s">
        <v>123</v>
      </c>
      <c r="M12" s="61" t="s">
        <v>117</v>
      </c>
      <c r="N12" s="61" t="s">
        <v>118</v>
      </c>
      <c r="O12" s="62" t="s">
        <v>178</v>
      </c>
      <c r="P12" s="407" t="s">
        <v>613</v>
      </c>
      <c r="Q12" s="51"/>
      <c r="R12" s="2" t="s">
        <v>66</v>
      </c>
      <c r="S12" s="2">
        <v>1</v>
      </c>
      <c r="T12" s="1" t="s">
        <v>102</v>
      </c>
      <c r="U12" s="2">
        <v>1</v>
      </c>
      <c r="V12" s="1"/>
    </row>
    <row r="13" spans="2:22" ht="17.5" thickBot="1">
      <c r="B13" s="45">
        <f t="shared" si="0"/>
        <v>10</v>
      </c>
      <c r="C13" s="261">
        <f>SUM(G12)</f>
        <v>2</v>
      </c>
      <c r="D13" s="262"/>
      <c r="E13" s="263"/>
      <c r="F13" s="247"/>
      <c r="G13" s="247"/>
      <c r="H13" s="63" t="s">
        <v>1</v>
      </c>
      <c r="I13" s="63" t="s">
        <v>5</v>
      </c>
      <c r="J13" s="63" t="s">
        <v>6</v>
      </c>
      <c r="K13" s="63" t="s">
        <v>7</v>
      </c>
      <c r="L13" s="63" t="s">
        <v>8</v>
      </c>
      <c r="M13" s="63" t="s">
        <v>9</v>
      </c>
      <c r="N13" s="63" t="s">
        <v>120</v>
      </c>
      <c r="O13" s="64" t="s">
        <v>119</v>
      </c>
      <c r="P13" s="318"/>
      <c r="R13" s="2" t="s">
        <v>885</v>
      </c>
      <c r="S13" s="2">
        <v>1</v>
      </c>
      <c r="T13" s="1" t="s">
        <v>564</v>
      </c>
      <c r="U13" s="2">
        <v>0</v>
      </c>
      <c r="V13" s="1"/>
    </row>
    <row r="14" spans="2:22">
      <c r="B14" s="47">
        <f t="shared" si="0"/>
        <v>12</v>
      </c>
      <c r="C14" s="267" t="s">
        <v>34</v>
      </c>
      <c r="D14" s="259"/>
      <c r="E14" s="260"/>
      <c r="F14" s="349" t="s">
        <v>39</v>
      </c>
      <c r="G14" s="349">
        <v>2</v>
      </c>
      <c r="H14" s="61" t="s">
        <v>115</v>
      </c>
      <c r="I14" s="61" t="s">
        <v>116</v>
      </c>
      <c r="J14" s="61" t="s">
        <v>124</v>
      </c>
      <c r="K14" s="61" t="s">
        <v>125</v>
      </c>
      <c r="L14" s="61" t="s">
        <v>123</v>
      </c>
      <c r="M14" s="61" t="s">
        <v>117</v>
      </c>
      <c r="N14" s="61" t="s">
        <v>118</v>
      </c>
      <c r="O14" s="62" t="s">
        <v>178</v>
      </c>
      <c r="P14" s="117"/>
      <c r="R14" s="2" t="s">
        <v>65</v>
      </c>
      <c r="S14" s="2">
        <v>1</v>
      </c>
      <c r="T14" s="1" t="s">
        <v>100</v>
      </c>
      <c r="U14" s="2">
        <v>0</v>
      </c>
      <c r="V14" s="1"/>
    </row>
    <row r="15" spans="2:22" ht="17.5" thickBot="1">
      <c r="B15" s="45">
        <f t="shared" si="0"/>
        <v>12</v>
      </c>
      <c r="C15" s="261">
        <f>SUM(G14)</f>
        <v>2</v>
      </c>
      <c r="D15" s="262"/>
      <c r="E15" s="263"/>
      <c r="F15" s="239"/>
      <c r="G15" s="239"/>
      <c r="H15" s="63" t="s">
        <v>1</v>
      </c>
      <c r="I15" s="63" t="s">
        <v>5</v>
      </c>
      <c r="J15" s="63" t="s">
        <v>6</v>
      </c>
      <c r="K15" s="63" t="s">
        <v>7</v>
      </c>
      <c r="L15" s="63" t="s">
        <v>8</v>
      </c>
      <c r="M15" s="63" t="s">
        <v>9</v>
      </c>
      <c r="N15" s="63" t="s">
        <v>120</v>
      </c>
      <c r="O15" s="64" t="s">
        <v>119</v>
      </c>
      <c r="P15" s="125"/>
      <c r="R15" s="2" t="s">
        <v>461</v>
      </c>
      <c r="S15" s="2">
        <v>1</v>
      </c>
      <c r="T15" s="1" t="s">
        <v>888</v>
      </c>
      <c r="U15" s="2">
        <v>0</v>
      </c>
      <c r="V15" s="2"/>
    </row>
    <row r="16" spans="2:22">
      <c r="B16" s="40">
        <f t="shared" si="0"/>
        <v>16</v>
      </c>
      <c r="C16" s="413" t="s">
        <v>460</v>
      </c>
      <c r="D16" s="267" t="s">
        <v>68</v>
      </c>
      <c r="E16" s="260"/>
      <c r="F16" s="108" t="s">
        <v>37</v>
      </c>
      <c r="G16" s="108">
        <v>4</v>
      </c>
      <c r="H16" s="329" t="s">
        <v>68</v>
      </c>
      <c r="I16" s="259"/>
      <c r="J16" s="259"/>
      <c r="K16" s="259"/>
      <c r="L16" s="259"/>
      <c r="M16" s="259"/>
      <c r="N16" s="259"/>
      <c r="O16" s="330"/>
      <c r="P16" s="117" t="s">
        <v>609</v>
      </c>
      <c r="R16" s="2" t="s">
        <v>870</v>
      </c>
      <c r="S16" s="2">
        <v>1</v>
      </c>
      <c r="T16" s="1" t="s">
        <v>101</v>
      </c>
      <c r="U16" s="2">
        <v>0</v>
      </c>
      <c r="V16" s="1"/>
    </row>
    <row r="17" spans="2:22">
      <c r="B17" s="33">
        <f t="shared" si="0"/>
        <v>17</v>
      </c>
      <c r="C17" s="414"/>
      <c r="D17" s="357" t="s">
        <v>458</v>
      </c>
      <c r="E17" s="424"/>
      <c r="F17" s="104" t="s">
        <v>37</v>
      </c>
      <c r="G17" s="104">
        <v>1</v>
      </c>
      <c r="H17" s="77" t="s">
        <v>115</v>
      </c>
      <c r="I17" s="77" t="s">
        <v>116</v>
      </c>
      <c r="J17" s="324" t="s">
        <v>67</v>
      </c>
      <c r="K17" s="325"/>
      <c r="L17" s="326" t="s">
        <v>140</v>
      </c>
      <c r="M17" s="327"/>
      <c r="N17" s="327"/>
      <c r="O17" s="328"/>
      <c r="P17" s="117"/>
      <c r="R17" s="159" t="s">
        <v>875</v>
      </c>
      <c r="S17" s="163">
        <v>2</v>
      </c>
      <c r="T17" s="162" t="s">
        <v>890</v>
      </c>
      <c r="U17" s="163">
        <v>0</v>
      </c>
      <c r="V17" s="163"/>
    </row>
    <row r="18" spans="2:22">
      <c r="B18" s="33">
        <f t="shared" si="0"/>
        <v>18</v>
      </c>
      <c r="C18" s="414"/>
      <c r="D18" s="428"/>
      <c r="E18" s="358"/>
      <c r="F18" s="92" t="s">
        <v>37</v>
      </c>
      <c r="G18" s="92">
        <v>1</v>
      </c>
      <c r="H18" s="102" t="s">
        <v>461</v>
      </c>
      <c r="I18" s="92" t="s">
        <v>65</v>
      </c>
      <c r="J18" s="102" t="s">
        <v>462</v>
      </c>
      <c r="K18" s="92" t="s">
        <v>66</v>
      </c>
      <c r="L18" s="102" t="s">
        <v>211</v>
      </c>
      <c r="M18" s="163" t="s">
        <v>114</v>
      </c>
      <c r="N18" s="102" t="s">
        <v>64</v>
      </c>
      <c r="O18" s="103" t="s">
        <v>210</v>
      </c>
      <c r="P18" s="65"/>
      <c r="R18" s="163" t="s">
        <v>869</v>
      </c>
      <c r="S18" s="163">
        <v>1</v>
      </c>
      <c r="T18" s="164" t="s">
        <v>891</v>
      </c>
      <c r="U18" s="163">
        <v>0</v>
      </c>
      <c r="V18" s="163"/>
    </row>
    <row r="19" spans="2:22">
      <c r="B19" s="33">
        <f t="shared" si="0"/>
        <v>19</v>
      </c>
      <c r="C19" s="414"/>
      <c r="D19" s="428"/>
      <c r="E19" s="358"/>
      <c r="F19" s="92" t="s">
        <v>37</v>
      </c>
      <c r="G19" s="92">
        <v>1</v>
      </c>
      <c r="H19" s="52" t="s">
        <v>115</v>
      </c>
      <c r="I19" s="52" t="s">
        <v>116</v>
      </c>
      <c r="J19" s="52" t="s">
        <v>124</v>
      </c>
      <c r="K19" s="52" t="s">
        <v>125</v>
      </c>
      <c r="L19" s="161" t="s">
        <v>869</v>
      </c>
      <c r="M19" s="202" t="s">
        <v>875</v>
      </c>
      <c r="N19" s="201"/>
      <c r="O19" s="103" t="s">
        <v>872</v>
      </c>
      <c r="P19" s="65"/>
      <c r="R19" s="2" t="s">
        <v>138</v>
      </c>
      <c r="S19" s="2">
        <v>8</v>
      </c>
      <c r="T19" s="1" t="s">
        <v>139</v>
      </c>
      <c r="U19" s="11">
        <v>0</v>
      </c>
      <c r="V19" s="11"/>
    </row>
    <row r="20" spans="2:22">
      <c r="B20" s="33">
        <f t="shared" si="0"/>
        <v>20</v>
      </c>
      <c r="C20" s="414"/>
      <c r="D20" s="438"/>
      <c r="E20" s="359"/>
      <c r="F20" s="92" t="s">
        <v>37</v>
      </c>
      <c r="G20" s="92">
        <v>1</v>
      </c>
      <c r="H20" s="219" t="s">
        <v>138</v>
      </c>
      <c r="I20" s="220"/>
      <c r="J20" s="220"/>
      <c r="K20" s="220"/>
      <c r="L20" s="220"/>
      <c r="M20" s="220"/>
      <c r="N20" s="220"/>
      <c r="O20" s="221"/>
      <c r="P20" s="65"/>
      <c r="R20"/>
      <c r="S20"/>
      <c r="U20"/>
    </row>
    <row r="21" spans="2:22" ht="17.5" thickBot="1">
      <c r="B21" s="34">
        <f t="shared" si="0"/>
        <v>24</v>
      </c>
      <c r="C21" s="414"/>
      <c r="D21" s="433">
        <f>SUM(G17:G21)</f>
        <v>8</v>
      </c>
      <c r="E21" s="434"/>
      <c r="F21" s="95" t="s">
        <v>37</v>
      </c>
      <c r="G21" s="95">
        <v>4</v>
      </c>
      <c r="H21" s="416" t="s">
        <v>68</v>
      </c>
      <c r="I21" s="417"/>
      <c r="J21" s="417"/>
      <c r="K21" s="417"/>
      <c r="L21" s="417"/>
      <c r="M21" s="417"/>
      <c r="N21" s="417"/>
      <c r="O21" s="418"/>
      <c r="P21" s="125" t="s">
        <v>609</v>
      </c>
      <c r="R21" s="32" t="s">
        <v>566</v>
      </c>
      <c r="S21" s="32"/>
      <c r="T21" s="32"/>
      <c r="U21" s="32"/>
      <c r="V21" s="32"/>
    </row>
    <row r="22" spans="2:22">
      <c r="B22" s="33">
        <f t="shared" si="0"/>
        <v>25</v>
      </c>
      <c r="C22" s="414"/>
      <c r="D22" s="464" t="s">
        <v>459</v>
      </c>
      <c r="E22" s="394"/>
      <c r="F22" s="108" t="s">
        <v>37</v>
      </c>
      <c r="G22" s="108">
        <v>1</v>
      </c>
      <c r="H22" s="108" t="s">
        <v>217</v>
      </c>
      <c r="I22" s="108" t="s">
        <v>69</v>
      </c>
      <c r="J22" s="329" t="s">
        <v>216</v>
      </c>
      <c r="K22" s="259"/>
      <c r="L22" s="259"/>
      <c r="M22" s="259"/>
      <c r="N22" s="259"/>
      <c r="O22" s="330"/>
      <c r="P22" s="117"/>
      <c r="R22" s="8" t="s">
        <v>445</v>
      </c>
      <c r="S22" s="8" t="s">
        <v>52</v>
      </c>
      <c r="T22" s="8" t="s">
        <v>53</v>
      </c>
      <c r="U22" s="8" t="s">
        <v>62</v>
      </c>
      <c r="V22" s="8" t="s">
        <v>562</v>
      </c>
    </row>
    <row r="23" spans="2:22">
      <c r="B23" s="33">
        <f t="shared" si="0"/>
        <v>26</v>
      </c>
      <c r="C23" s="414"/>
      <c r="D23" s="400"/>
      <c r="E23" s="358"/>
      <c r="F23" s="92" t="s">
        <v>37</v>
      </c>
      <c r="G23" s="92">
        <v>1</v>
      </c>
      <c r="H23" s="92" t="s">
        <v>70</v>
      </c>
      <c r="I23" s="219" t="s">
        <v>72</v>
      </c>
      <c r="J23" s="220"/>
      <c r="K23" s="220"/>
      <c r="L23" s="220"/>
      <c r="M23" s="220"/>
      <c r="N23" s="220"/>
      <c r="O23" s="221"/>
      <c r="P23" s="65"/>
      <c r="R23" s="11" t="s">
        <v>216</v>
      </c>
      <c r="S23" s="11">
        <v>6</v>
      </c>
      <c r="T23" s="13" t="s">
        <v>347</v>
      </c>
      <c r="U23" s="11">
        <v>0</v>
      </c>
      <c r="V23" s="11"/>
    </row>
    <row r="24" spans="2:22">
      <c r="B24" s="33">
        <f t="shared" si="0"/>
        <v>27</v>
      </c>
      <c r="C24" s="414"/>
      <c r="D24" s="400"/>
      <c r="E24" s="358"/>
      <c r="F24" s="92" t="s">
        <v>37</v>
      </c>
      <c r="G24" s="92">
        <v>1</v>
      </c>
      <c r="H24" s="219" t="s">
        <v>74</v>
      </c>
      <c r="I24" s="220"/>
      <c r="J24" s="220"/>
      <c r="K24" s="220"/>
      <c r="L24" s="220"/>
      <c r="M24" s="220"/>
      <c r="N24" s="220"/>
      <c r="O24" s="221"/>
      <c r="P24" s="65"/>
      <c r="R24" s="2" t="s">
        <v>69</v>
      </c>
      <c r="S24" s="2">
        <v>1</v>
      </c>
      <c r="T24" s="1" t="s">
        <v>103</v>
      </c>
      <c r="U24" s="2">
        <v>0</v>
      </c>
      <c r="V24" s="1"/>
    </row>
    <row r="25" spans="2:22">
      <c r="B25" s="33">
        <f t="shared" si="0"/>
        <v>28</v>
      </c>
      <c r="C25" s="414"/>
      <c r="D25" s="400"/>
      <c r="E25" s="358"/>
      <c r="F25" s="92" t="s">
        <v>37</v>
      </c>
      <c r="G25" s="92">
        <v>1</v>
      </c>
      <c r="H25" s="92" t="s">
        <v>71</v>
      </c>
      <c r="I25" s="219" t="s">
        <v>76</v>
      </c>
      <c r="J25" s="220"/>
      <c r="K25" s="220"/>
      <c r="L25" s="220"/>
      <c r="M25" s="220"/>
      <c r="N25" s="220"/>
      <c r="O25" s="221"/>
      <c r="P25" s="65"/>
      <c r="R25" s="11" t="s">
        <v>217</v>
      </c>
      <c r="S25" s="11">
        <v>1</v>
      </c>
      <c r="T25" s="14" t="s">
        <v>513</v>
      </c>
      <c r="U25" s="11">
        <v>0</v>
      </c>
      <c r="V25" s="11"/>
    </row>
    <row r="26" spans="2:22">
      <c r="B26" s="33">
        <f t="shared" si="0"/>
        <v>29</v>
      </c>
      <c r="C26" s="414"/>
      <c r="D26" s="400"/>
      <c r="E26" s="358"/>
      <c r="F26" s="92" t="s">
        <v>37</v>
      </c>
      <c r="G26" s="92">
        <v>1</v>
      </c>
      <c r="H26" s="219" t="s">
        <v>77</v>
      </c>
      <c r="I26" s="220"/>
      <c r="J26" s="220"/>
      <c r="K26" s="220"/>
      <c r="L26" s="220"/>
      <c r="M26" s="220"/>
      <c r="N26" s="220"/>
      <c r="O26" s="221"/>
      <c r="P26" s="65"/>
      <c r="R26" s="2" t="s">
        <v>72</v>
      </c>
      <c r="S26" s="2">
        <v>7</v>
      </c>
      <c r="T26" s="1" t="s">
        <v>104</v>
      </c>
      <c r="U26" s="2">
        <v>0</v>
      </c>
      <c r="V26" s="11"/>
    </row>
    <row r="27" spans="2:22">
      <c r="B27" s="33">
        <f t="shared" si="0"/>
        <v>30</v>
      </c>
      <c r="C27" s="414"/>
      <c r="D27" s="400"/>
      <c r="E27" s="358"/>
      <c r="F27" s="92" t="s">
        <v>37</v>
      </c>
      <c r="G27" s="92">
        <v>1</v>
      </c>
      <c r="H27" s="78" t="s">
        <v>115</v>
      </c>
      <c r="I27" s="219" t="s">
        <v>78</v>
      </c>
      <c r="J27" s="220"/>
      <c r="K27" s="220"/>
      <c r="L27" s="220"/>
      <c r="M27" s="220"/>
      <c r="N27" s="220"/>
      <c r="O27" s="221"/>
      <c r="P27" s="65"/>
      <c r="R27" s="2" t="s">
        <v>70</v>
      </c>
      <c r="S27" s="2"/>
      <c r="T27" s="1" t="s">
        <v>514</v>
      </c>
      <c r="U27" s="2">
        <v>1</v>
      </c>
      <c r="V27" s="1"/>
    </row>
    <row r="28" spans="2:22">
      <c r="B28" s="33">
        <f t="shared" si="0"/>
        <v>31</v>
      </c>
      <c r="C28" s="414"/>
      <c r="D28" s="400"/>
      <c r="E28" s="358"/>
      <c r="F28" s="92" t="s">
        <v>37</v>
      </c>
      <c r="G28" s="92">
        <v>1</v>
      </c>
      <c r="H28" s="219" t="s">
        <v>80</v>
      </c>
      <c r="I28" s="220"/>
      <c r="J28" s="220"/>
      <c r="K28" s="220"/>
      <c r="L28" s="220"/>
      <c r="M28" s="220"/>
      <c r="N28" s="220"/>
      <c r="O28" s="221"/>
      <c r="P28" s="65"/>
      <c r="R28" s="2" t="s">
        <v>73</v>
      </c>
      <c r="S28" s="2">
        <v>8</v>
      </c>
      <c r="T28" s="1" t="s">
        <v>112</v>
      </c>
      <c r="U28" s="2">
        <v>90</v>
      </c>
      <c r="V28" s="1"/>
    </row>
    <row r="29" spans="2:22">
      <c r="B29" s="34">
        <f t="shared" si="0"/>
        <v>32</v>
      </c>
      <c r="C29" s="414"/>
      <c r="D29" s="400"/>
      <c r="E29" s="358"/>
      <c r="F29" s="92" t="s">
        <v>37</v>
      </c>
      <c r="G29" s="92">
        <v>1</v>
      </c>
      <c r="H29" s="92" t="s">
        <v>81</v>
      </c>
      <c r="I29" s="219" t="s">
        <v>82</v>
      </c>
      <c r="J29" s="220"/>
      <c r="K29" s="220"/>
      <c r="L29" s="220"/>
      <c r="M29" s="220"/>
      <c r="N29" s="220"/>
      <c r="O29" s="221"/>
      <c r="P29" s="65"/>
      <c r="R29" s="2" t="s">
        <v>75</v>
      </c>
      <c r="S29" s="2">
        <v>7</v>
      </c>
      <c r="T29" s="1" t="s">
        <v>106</v>
      </c>
      <c r="U29" s="2">
        <v>60</v>
      </c>
      <c r="V29" s="1"/>
    </row>
    <row r="30" spans="2:22">
      <c r="B30" s="33">
        <f t="shared" si="0"/>
        <v>33</v>
      </c>
      <c r="C30" s="414"/>
      <c r="D30" s="400"/>
      <c r="E30" s="358"/>
      <c r="F30" s="92" t="s">
        <v>37</v>
      </c>
      <c r="G30" s="92">
        <v>1</v>
      </c>
      <c r="H30" s="219" t="s">
        <v>83</v>
      </c>
      <c r="I30" s="220"/>
      <c r="J30" s="220"/>
      <c r="K30" s="220"/>
      <c r="L30" s="220"/>
      <c r="M30" s="220"/>
      <c r="N30" s="220"/>
      <c r="O30" s="221"/>
      <c r="P30" s="65"/>
      <c r="R30" s="2" t="s">
        <v>71</v>
      </c>
      <c r="S30" s="2">
        <v>1</v>
      </c>
      <c r="T30" s="1" t="s">
        <v>105</v>
      </c>
      <c r="U30" s="2">
        <v>0</v>
      </c>
      <c r="V30" s="1"/>
    </row>
    <row r="31" spans="2:22">
      <c r="B31" s="33">
        <f t="shared" si="0"/>
        <v>34</v>
      </c>
      <c r="C31" s="414"/>
      <c r="D31" s="400"/>
      <c r="E31" s="358"/>
      <c r="F31" s="92" t="s">
        <v>37</v>
      </c>
      <c r="G31" s="92">
        <v>1</v>
      </c>
      <c r="H31" s="78" t="s">
        <v>115</v>
      </c>
      <c r="I31" s="219" t="s">
        <v>85</v>
      </c>
      <c r="J31" s="220"/>
      <c r="K31" s="220"/>
      <c r="L31" s="220"/>
      <c r="M31" s="220"/>
      <c r="N31" s="220"/>
      <c r="O31" s="221"/>
      <c r="P31" s="65"/>
      <c r="R31" s="2" t="s">
        <v>97</v>
      </c>
      <c r="S31" s="2">
        <v>15</v>
      </c>
      <c r="T31" s="1" t="s">
        <v>141</v>
      </c>
      <c r="U31" s="2" t="s">
        <v>108</v>
      </c>
      <c r="V31" s="1"/>
    </row>
    <row r="32" spans="2:22">
      <c r="B32" s="33">
        <f t="shared" si="0"/>
        <v>35</v>
      </c>
      <c r="C32" s="414"/>
      <c r="D32" s="400"/>
      <c r="E32" s="358"/>
      <c r="F32" s="92" t="s">
        <v>37</v>
      </c>
      <c r="G32" s="92">
        <v>1</v>
      </c>
      <c r="H32" s="219" t="s">
        <v>84</v>
      </c>
      <c r="I32" s="220"/>
      <c r="J32" s="220"/>
      <c r="K32" s="220"/>
      <c r="L32" s="220"/>
      <c r="M32" s="220"/>
      <c r="N32" s="220"/>
      <c r="O32" s="221"/>
      <c r="P32" s="65"/>
      <c r="R32" s="2" t="s">
        <v>79</v>
      </c>
      <c r="S32" s="2">
        <v>8</v>
      </c>
      <c r="T32" s="1" t="s">
        <v>107</v>
      </c>
      <c r="U32" s="2">
        <v>0</v>
      </c>
      <c r="V32" s="1"/>
    </row>
    <row r="33" spans="2:22">
      <c r="B33" s="33">
        <f t="shared" si="0"/>
        <v>36</v>
      </c>
      <c r="C33" s="414"/>
      <c r="D33" s="400"/>
      <c r="E33" s="358"/>
      <c r="F33" s="92" t="s">
        <v>37</v>
      </c>
      <c r="G33" s="92">
        <v>1</v>
      </c>
      <c r="H33" s="208" t="s">
        <v>941</v>
      </c>
      <c r="I33" s="209"/>
      <c r="J33" s="209"/>
      <c r="K33" s="210"/>
      <c r="L33" s="219" t="s">
        <v>87</v>
      </c>
      <c r="M33" s="220"/>
      <c r="N33" s="220"/>
      <c r="O33" s="221"/>
      <c r="P33" s="65"/>
      <c r="R33" s="2" t="s">
        <v>82</v>
      </c>
      <c r="S33" s="2">
        <v>7</v>
      </c>
      <c r="T33" s="1" t="s">
        <v>106</v>
      </c>
      <c r="U33" s="2">
        <v>60</v>
      </c>
      <c r="V33" s="1"/>
    </row>
    <row r="34" spans="2:22">
      <c r="B34" s="33">
        <f t="shared" si="0"/>
        <v>37</v>
      </c>
      <c r="C34" s="414"/>
      <c r="D34" s="400"/>
      <c r="E34" s="358"/>
      <c r="F34" s="92" t="s">
        <v>37</v>
      </c>
      <c r="G34" s="92">
        <v>1</v>
      </c>
      <c r="H34" s="219" t="s">
        <v>88</v>
      </c>
      <c r="I34" s="220"/>
      <c r="J34" s="220"/>
      <c r="K34" s="220"/>
      <c r="L34" s="220"/>
      <c r="M34" s="220"/>
      <c r="N34" s="220"/>
      <c r="O34" s="221"/>
      <c r="P34" s="65"/>
      <c r="R34" s="2" t="s">
        <v>81</v>
      </c>
      <c r="S34" s="2">
        <v>1</v>
      </c>
      <c r="T34" s="1" t="s">
        <v>105</v>
      </c>
      <c r="U34" s="2">
        <v>0</v>
      </c>
      <c r="V34" s="1"/>
    </row>
    <row r="35" spans="2:22">
      <c r="B35" s="33">
        <f t="shared" si="0"/>
        <v>38</v>
      </c>
      <c r="C35" s="414"/>
      <c r="D35" s="400"/>
      <c r="E35" s="358"/>
      <c r="F35" s="92" t="s">
        <v>37</v>
      </c>
      <c r="G35" s="92">
        <v>1</v>
      </c>
      <c r="H35" s="219" t="s">
        <v>89</v>
      </c>
      <c r="I35" s="220"/>
      <c r="J35" s="220"/>
      <c r="K35" s="220"/>
      <c r="L35" s="220"/>
      <c r="M35" s="220"/>
      <c r="N35" s="220"/>
      <c r="O35" s="221"/>
      <c r="P35" s="65"/>
      <c r="R35" s="2" t="s">
        <v>98</v>
      </c>
      <c r="S35" s="2">
        <v>15</v>
      </c>
      <c r="T35" s="1" t="s">
        <v>141</v>
      </c>
      <c r="U35" s="2" t="s">
        <v>108</v>
      </c>
      <c r="V35" s="1"/>
    </row>
    <row r="36" spans="2:22">
      <c r="B36" s="33">
        <f t="shared" si="0"/>
        <v>39</v>
      </c>
      <c r="C36" s="414"/>
      <c r="D36" s="338"/>
      <c r="E36" s="359"/>
      <c r="F36" s="102" t="s">
        <v>37</v>
      </c>
      <c r="G36" s="92">
        <v>1</v>
      </c>
      <c r="H36" s="92" t="s">
        <v>90</v>
      </c>
      <c r="I36" s="92" t="s">
        <v>91</v>
      </c>
      <c r="J36" s="92" t="s">
        <v>68</v>
      </c>
      <c r="K36" s="92" t="s">
        <v>68</v>
      </c>
      <c r="L36" s="219" t="s">
        <v>93</v>
      </c>
      <c r="M36" s="220"/>
      <c r="N36" s="220"/>
      <c r="O36" s="221"/>
      <c r="P36" s="65"/>
      <c r="R36" s="2" t="s">
        <v>84</v>
      </c>
      <c r="S36" s="2">
        <v>8</v>
      </c>
      <c r="T36" s="1" t="s">
        <v>107</v>
      </c>
      <c r="U36" s="2">
        <v>0</v>
      </c>
      <c r="V36" s="1"/>
    </row>
    <row r="37" spans="2:22" ht="17.5" thickBot="1">
      <c r="B37" s="48">
        <f t="shared" si="0"/>
        <v>40</v>
      </c>
      <c r="C37" s="414"/>
      <c r="D37" s="462">
        <f>SUM(G22:G37)</f>
        <v>16</v>
      </c>
      <c r="E37" s="463"/>
      <c r="F37" s="138" t="s">
        <v>37</v>
      </c>
      <c r="G37" s="138">
        <v>1</v>
      </c>
      <c r="H37" s="416" t="s">
        <v>95</v>
      </c>
      <c r="I37" s="417"/>
      <c r="J37" s="417"/>
      <c r="K37" s="417"/>
      <c r="L37" s="417"/>
      <c r="M37" s="417"/>
      <c r="N37" s="417"/>
      <c r="O37" s="418"/>
      <c r="P37" s="125"/>
      <c r="R37" s="2" t="s">
        <v>942</v>
      </c>
      <c r="S37" s="2">
        <v>4</v>
      </c>
      <c r="T37" s="1" t="s">
        <v>943</v>
      </c>
      <c r="U37" s="2">
        <v>0</v>
      </c>
      <c r="V37" s="1"/>
    </row>
    <row r="38" spans="2:22">
      <c r="B38" s="48">
        <f t="shared" si="0"/>
        <v>42</v>
      </c>
      <c r="C38" s="414"/>
      <c r="D38" s="464" t="s">
        <v>862</v>
      </c>
      <c r="E38" s="394"/>
      <c r="F38" s="445" t="s">
        <v>37</v>
      </c>
      <c r="G38" s="445">
        <v>2</v>
      </c>
      <c r="H38" s="184" t="s">
        <v>516</v>
      </c>
      <c r="I38" s="90" t="s">
        <v>517</v>
      </c>
      <c r="J38" s="90" t="s">
        <v>521</v>
      </c>
      <c r="K38" s="90" t="s">
        <v>518</v>
      </c>
      <c r="L38" s="90" t="s">
        <v>522</v>
      </c>
      <c r="M38" s="90" t="s">
        <v>519</v>
      </c>
      <c r="N38" s="90" t="s">
        <v>520</v>
      </c>
      <c r="O38" s="91" t="s">
        <v>877</v>
      </c>
      <c r="P38" s="124"/>
      <c r="R38" s="2" t="s">
        <v>86</v>
      </c>
      <c r="S38" s="2">
        <v>4</v>
      </c>
      <c r="T38" s="1" t="s">
        <v>142</v>
      </c>
      <c r="U38" s="2">
        <v>0</v>
      </c>
      <c r="V38" s="1"/>
    </row>
    <row r="39" spans="2:22">
      <c r="B39" s="48">
        <f t="shared" si="0"/>
        <v>42</v>
      </c>
      <c r="C39" s="415"/>
      <c r="D39" s="338"/>
      <c r="E39" s="359"/>
      <c r="F39" s="401"/>
      <c r="G39" s="401"/>
      <c r="H39" s="187" t="s">
        <v>515</v>
      </c>
      <c r="I39" s="19" t="s">
        <v>116</v>
      </c>
      <c r="J39" s="19" t="s">
        <v>124</v>
      </c>
      <c r="K39" s="19" t="s">
        <v>125</v>
      </c>
      <c r="L39" s="200" t="s">
        <v>881</v>
      </c>
      <c r="M39" s="201"/>
      <c r="N39" s="160" t="s">
        <v>867</v>
      </c>
      <c r="O39" s="166" t="s">
        <v>868</v>
      </c>
      <c r="P39" s="65"/>
      <c r="R39" s="2" t="s">
        <v>99</v>
      </c>
      <c r="S39" s="2">
        <v>16</v>
      </c>
      <c r="T39" s="1" t="s">
        <v>143</v>
      </c>
      <c r="U39" s="2">
        <v>0</v>
      </c>
      <c r="V39" s="1"/>
    </row>
    <row r="40" spans="2:22" ht="17.5" thickBot="1">
      <c r="B40" s="36">
        <f t="shared" si="0"/>
        <v>48</v>
      </c>
      <c r="C40" s="66">
        <f>SUM(G16:G40)</f>
        <v>36</v>
      </c>
      <c r="D40" s="423">
        <f>SUM(G38:G40)</f>
        <v>8</v>
      </c>
      <c r="E40" s="218"/>
      <c r="F40" s="138" t="s">
        <v>37</v>
      </c>
      <c r="G40" s="138">
        <v>6</v>
      </c>
      <c r="H40" s="429" t="s">
        <v>68</v>
      </c>
      <c r="I40" s="430"/>
      <c r="J40" s="430"/>
      <c r="K40" s="430"/>
      <c r="L40" s="430"/>
      <c r="M40" s="430"/>
      <c r="N40" s="430"/>
      <c r="O40" s="431"/>
      <c r="P40" s="125"/>
      <c r="R40" s="2" t="s">
        <v>92</v>
      </c>
      <c r="S40" s="2">
        <v>4</v>
      </c>
      <c r="T40" s="1" t="s">
        <v>144</v>
      </c>
      <c r="U40" s="2">
        <v>0</v>
      </c>
      <c r="V40" s="1"/>
    </row>
    <row r="41" spans="2:22">
      <c r="B41" s="47">
        <f t="shared" si="0"/>
        <v>52</v>
      </c>
      <c r="C41" s="413" t="s">
        <v>463</v>
      </c>
      <c r="D41" s="480" t="s">
        <v>188</v>
      </c>
      <c r="E41" s="395"/>
      <c r="F41" s="99" t="s">
        <v>29</v>
      </c>
      <c r="G41" s="99">
        <v>4</v>
      </c>
      <c r="H41" s="329" t="s">
        <v>54</v>
      </c>
      <c r="I41" s="259"/>
      <c r="J41" s="259"/>
      <c r="K41" s="259"/>
      <c r="L41" s="259"/>
      <c r="M41" s="259"/>
      <c r="N41" s="259"/>
      <c r="O41" s="330"/>
      <c r="P41" s="117"/>
      <c r="R41" s="2" t="s">
        <v>91</v>
      </c>
      <c r="S41" s="2">
        <v>1</v>
      </c>
      <c r="T41" s="1" t="s">
        <v>111</v>
      </c>
      <c r="U41" s="2">
        <v>0</v>
      </c>
      <c r="V41" s="1"/>
    </row>
    <row r="42" spans="2:22">
      <c r="B42" s="33">
        <f t="shared" si="0"/>
        <v>54</v>
      </c>
      <c r="C42" s="414"/>
      <c r="D42" s="465" t="s">
        <v>448</v>
      </c>
      <c r="E42" s="213"/>
      <c r="F42" s="403" t="s">
        <v>39</v>
      </c>
      <c r="G42" s="403">
        <v>2</v>
      </c>
      <c r="H42" s="52" t="s">
        <v>115</v>
      </c>
      <c r="I42" s="52" t="s">
        <v>116</v>
      </c>
      <c r="J42" s="92" t="s">
        <v>365</v>
      </c>
      <c r="K42" s="92" t="s">
        <v>364</v>
      </c>
      <c r="L42" s="52" t="s">
        <v>123</v>
      </c>
      <c r="M42" s="52" t="s">
        <v>117</v>
      </c>
      <c r="N42" s="102" t="s">
        <v>114</v>
      </c>
      <c r="O42" s="60" t="s">
        <v>360</v>
      </c>
      <c r="P42" s="65"/>
      <c r="R42" s="2" t="s">
        <v>90</v>
      </c>
      <c r="S42" s="2">
        <v>1</v>
      </c>
      <c r="T42" s="1" t="s">
        <v>109</v>
      </c>
      <c r="U42" s="2">
        <v>0</v>
      </c>
      <c r="V42" s="1"/>
    </row>
    <row r="43" spans="2:22">
      <c r="B43" s="33">
        <f t="shared" si="0"/>
        <v>54</v>
      </c>
      <c r="C43" s="414"/>
      <c r="D43" s="466"/>
      <c r="E43" s="215"/>
      <c r="F43" s="272"/>
      <c r="G43" s="272"/>
      <c r="H43" s="52" t="s">
        <v>1</v>
      </c>
      <c r="I43" s="102" t="s">
        <v>2</v>
      </c>
      <c r="J43" s="102" t="s">
        <v>3</v>
      </c>
      <c r="K43" s="92" t="s">
        <v>4</v>
      </c>
      <c r="L43" s="102" t="s">
        <v>367</v>
      </c>
      <c r="M43" s="92" t="s">
        <v>366</v>
      </c>
      <c r="N43" s="92" t="s">
        <v>132</v>
      </c>
      <c r="O43" s="103" t="s">
        <v>777</v>
      </c>
      <c r="P43" s="65"/>
      <c r="R43" s="2" t="s">
        <v>94</v>
      </c>
      <c r="S43" s="2">
        <v>8</v>
      </c>
      <c r="T43" s="1" t="s">
        <v>110</v>
      </c>
      <c r="U43" s="2">
        <v>0</v>
      </c>
      <c r="V43" s="1"/>
    </row>
    <row r="44" spans="2:22">
      <c r="B44" s="34">
        <f t="shared" si="0"/>
        <v>56</v>
      </c>
      <c r="C44" s="414"/>
      <c r="D44" s="357" t="s">
        <v>68</v>
      </c>
      <c r="E44" s="424"/>
      <c r="F44" s="120" t="s">
        <v>37</v>
      </c>
      <c r="G44" s="120">
        <v>2</v>
      </c>
      <c r="H44" s="404" t="s">
        <v>68</v>
      </c>
      <c r="I44" s="404"/>
      <c r="J44" s="404"/>
      <c r="K44" s="404"/>
      <c r="L44" s="404"/>
      <c r="M44" s="404"/>
      <c r="N44" s="404"/>
      <c r="O44" s="425"/>
      <c r="P44" s="65" t="s">
        <v>620</v>
      </c>
    </row>
    <row r="45" spans="2:22">
      <c r="B45" s="33">
        <f t="shared" si="0"/>
        <v>58</v>
      </c>
      <c r="C45" s="414"/>
      <c r="D45" s="465" t="s">
        <v>400</v>
      </c>
      <c r="E45" s="213"/>
      <c r="F45" s="211" t="s">
        <v>37</v>
      </c>
      <c r="G45" s="211">
        <v>2</v>
      </c>
      <c r="H45" s="102" t="s">
        <v>113</v>
      </c>
      <c r="I45" s="102" t="s">
        <v>11</v>
      </c>
      <c r="J45" s="52" t="s">
        <v>124</v>
      </c>
      <c r="K45" s="102" t="s">
        <v>393</v>
      </c>
      <c r="L45" s="102" t="s">
        <v>391</v>
      </c>
      <c r="M45" s="102" t="s">
        <v>13</v>
      </c>
      <c r="N45" s="102" t="s">
        <v>130</v>
      </c>
      <c r="O45" s="55" t="s">
        <v>178</v>
      </c>
      <c r="P45" s="65"/>
      <c r="R45" s="32" t="s">
        <v>902</v>
      </c>
      <c r="S45" s="32"/>
      <c r="T45" s="32"/>
      <c r="U45" s="32"/>
      <c r="V45" s="32"/>
    </row>
    <row r="46" spans="2:22">
      <c r="B46" s="33">
        <f t="shared" si="0"/>
        <v>58</v>
      </c>
      <c r="C46" s="414"/>
      <c r="D46" s="466"/>
      <c r="E46" s="215"/>
      <c r="F46" s="211"/>
      <c r="G46" s="211"/>
      <c r="H46" s="92" t="s">
        <v>395</v>
      </c>
      <c r="I46" s="102" t="s">
        <v>15</v>
      </c>
      <c r="J46" s="102" t="s">
        <v>16</v>
      </c>
      <c r="K46" s="102" t="s">
        <v>17</v>
      </c>
      <c r="L46" s="102" t="s">
        <v>18</v>
      </c>
      <c r="M46" s="102" t="s">
        <v>131</v>
      </c>
      <c r="N46" s="92" t="s">
        <v>392</v>
      </c>
      <c r="O46" s="67" t="s">
        <v>394</v>
      </c>
      <c r="P46" s="65"/>
      <c r="R46" s="165" t="s">
        <v>892</v>
      </c>
      <c r="S46" s="165" t="s">
        <v>52</v>
      </c>
      <c r="T46" s="165" t="s">
        <v>53</v>
      </c>
      <c r="U46" s="165" t="s">
        <v>62</v>
      </c>
      <c r="V46" s="165" t="s">
        <v>562</v>
      </c>
    </row>
    <row r="47" spans="2:22">
      <c r="B47" s="33">
        <f t="shared" si="0"/>
        <v>60</v>
      </c>
      <c r="C47" s="414"/>
      <c r="D47" s="465" t="s">
        <v>401</v>
      </c>
      <c r="E47" s="213"/>
      <c r="F47" s="211" t="s">
        <v>37</v>
      </c>
      <c r="G47" s="211">
        <v>2</v>
      </c>
      <c r="H47" s="92" t="s">
        <v>384</v>
      </c>
      <c r="I47" s="92" t="s">
        <v>383</v>
      </c>
      <c r="J47" s="92" t="s">
        <v>382</v>
      </c>
      <c r="K47" s="102" t="s">
        <v>381</v>
      </c>
      <c r="L47" s="102" t="s">
        <v>380</v>
      </c>
      <c r="M47" s="102" t="s">
        <v>379</v>
      </c>
      <c r="N47" s="102" t="s">
        <v>365</v>
      </c>
      <c r="O47" s="60" t="s">
        <v>364</v>
      </c>
      <c r="P47" s="65"/>
      <c r="R47" s="11" t="s">
        <v>894</v>
      </c>
      <c r="S47" s="11">
        <v>8</v>
      </c>
      <c r="T47" s="13" t="s">
        <v>895</v>
      </c>
      <c r="U47" s="11">
        <v>0</v>
      </c>
      <c r="V47" s="11"/>
    </row>
    <row r="48" spans="2:22">
      <c r="B48" s="33">
        <f t="shared" si="0"/>
        <v>60</v>
      </c>
      <c r="C48" s="414"/>
      <c r="D48" s="466"/>
      <c r="E48" s="215"/>
      <c r="F48" s="211"/>
      <c r="G48" s="211"/>
      <c r="H48" s="52" t="s">
        <v>1</v>
      </c>
      <c r="I48" s="52" t="s">
        <v>5</v>
      </c>
      <c r="J48" s="92" t="s">
        <v>390</v>
      </c>
      <c r="K48" s="102" t="s">
        <v>389</v>
      </c>
      <c r="L48" s="102" t="s">
        <v>388</v>
      </c>
      <c r="M48" s="102" t="s">
        <v>387</v>
      </c>
      <c r="N48" s="102" t="s">
        <v>386</v>
      </c>
      <c r="O48" s="60" t="s">
        <v>385</v>
      </c>
      <c r="P48" s="65"/>
      <c r="R48" s="159" t="s">
        <v>868</v>
      </c>
      <c r="S48" s="163">
        <v>1</v>
      </c>
      <c r="T48" s="164" t="s">
        <v>897</v>
      </c>
      <c r="U48" s="163">
        <v>0</v>
      </c>
      <c r="V48" s="164"/>
    </row>
    <row r="49" spans="2:22">
      <c r="B49" s="33">
        <f t="shared" si="0"/>
        <v>62</v>
      </c>
      <c r="C49" s="414"/>
      <c r="D49" s="465" t="s">
        <v>402</v>
      </c>
      <c r="E49" s="213"/>
      <c r="F49" s="211" t="s">
        <v>37</v>
      </c>
      <c r="G49" s="211">
        <v>2</v>
      </c>
      <c r="H49" s="52" t="s">
        <v>115</v>
      </c>
      <c r="I49" s="52" t="s">
        <v>116</v>
      </c>
      <c r="J49" s="52" t="s">
        <v>124</v>
      </c>
      <c r="K49" s="52" t="s">
        <v>125</v>
      </c>
      <c r="L49" s="226" t="s">
        <v>135</v>
      </c>
      <c r="M49" s="226"/>
      <c r="N49" s="226"/>
      <c r="O49" s="271"/>
      <c r="P49" s="65"/>
      <c r="R49" s="161" t="s">
        <v>867</v>
      </c>
      <c r="S49" s="161">
        <v>1</v>
      </c>
      <c r="T49" s="164" t="s">
        <v>896</v>
      </c>
      <c r="U49" s="161">
        <v>0</v>
      </c>
      <c r="V49" s="161"/>
    </row>
    <row r="50" spans="2:22">
      <c r="B50" s="33">
        <f t="shared" si="0"/>
        <v>62</v>
      </c>
      <c r="C50" s="414"/>
      <c r="D50" s="466"/>
      <c r="E50" s="215"/>
      <c r="F50" s="211"/>
      <c r="G50" s="211"/>
      <c r="H50" s="52" t="s">
        <v>1</v>
      </c>
      <c r="I50" s="52" t="s">
        <v>5</v>
      </c>
      <c r="J50" s="52" t="s">
        <v>6</v>
      </c>
      <c r="K50" s="52" t="s">
        <v>7</v>
      </c>
      <c r="L50" s="52" t="s">
        <v>8</v>
      </c>
      <c r="M50" s="52" t="s">
        <v>9</v>
      </c>
      <c r="N50" s="52" t="s">
        <v>120</v>
      </c>
      <c r="O50" s="55" t="s">
        <v>119</v>
      </c>
      <c r="P50" s="65"/>
      <c r="R50" s="163" t="s">
        <v>881</v>
      </c>
      <c r="S50" s="163">
        <v>2</v>
      </c>
      <c r="T50" s="164" t="s">
        <v>898</v>
      </c>
      <c r="U50" s="163">
        <v>0</v>
      </c>
      <c r="V50" s="161"/>
    </row>
    <row r="51" spans="2:22">
      <c r="B51" s="34">
        <f t="shared" si="0"/>
        <v>64</v>
      </c>
      <c r="C51" s="414"/>
      <c r="D51" s="465" t="s">
        <v>403</v>
      </c>
      <c r="E51" s="213"/>
      <c r="F51" s="211" t="s">
        <v>37</v>
      </c>
      <c r="G51" s="211">
        <v>2</v>
      </c>
      <c r="H51" s="52" t="s">
        <v>115</v>
      </c>
      <c r="I51" s="93" t="s">
        <v>373</v>
      </c>
      <c r="J51" s="93" t="s">
        <v>374</v>
      </c>
      <c r="K51" s="93" t="s">
        <v>375</v>
      </c>
      <c r="L51" s="93" t="s">
        <v>376</v>
      </c>
      <c r="M51" s="93" t="s">
        <v>377</v>
      </c>
      <c r="N51" s="93" t="s">
        <v>378</v>
      </c>
      <c r="O51" s="67" t="s">
        <v>365</v>
      </c>
      <c r="P51" s="65"/>
    </row>
    <row r="52" spans="2:22">
      <c r="B52" s="34">
        <f t="shared" si="0"/>
        <v>64</v>
      </c>
      <c r="C52" s="414"/>
      <c r="D52" s="466"/>
      <c r="E52" s="215"/>
      <c r="F52" s="211"/>
      <c r="G52" s="211"/>
      <c r="H52" s="102" t="s">
        <v>28</v>
      </c>
      <c r="I52" s="52" t="s">
        <v>368</v>
      </c>
      <c r="J52" s="52" t="s">
        <v>369</v>
      </c>
      <c r="K52" s="93" t="s">
        <v>370</v>
      </c>
      <c r="L52" s="52" t="s">
        <v>371</v>
      </c>
      <c r="M52" s="52" t="s">
        <v>372</v>
      </c>
      <c r="N52" s="52" t="s">
        <v>120</v>
      </c>
      <c r="O52" s="55" t="s">
        <v>119</v>
      </c>
      <c r="P52" s="65"/>
      <c r="R52" s="321" t="s">
        <v>467</v>
      </c>
      <c r="S52" s="321"/>
      <c r="T52" s="321"/>
      <c r="U52" s="321"/>
      <c r="V52" s="321"/>
    </row>
    <row r="53" spans="2:22">
      <c r="B53" s="33">
        <f t="shared" si="0"/>
        <v>65</v>
      </c>
      <c r="C53" s="414"/>
      <c r="D53" s="470" t="s">
        <v>339</v>
      </c>
      <c r="E53" s="270"/>
      <c r="F53" s="92" t="s">
        <v>350</v>
      </c>
      <c r="G53" s="92">
        <v>1</v>
      </c>
      <c r="H53" s="226" t="s">
        <v>340</v>
      </c>
      <c r="I53" s="226"/>
      <c r="J53" s="226"/>
      <c r="K53" s="226"/>
      <c r="L53" s="226"/>
      <c r="M53" s="226"/>
      <c r="N53" s="226"/>
      <c r="O53" s="271"/>
      <c r="P53" s="65"/>
      <c r="R53" s="5" t="s">
        <v>126</v>
      </c>
      <c r="S53" s="5" t="s">
        <v>52</v>
      </c>
      <c r="T53" s="5" t="s">
        <v>53</v>
      </c>
      <c r="U53" s="5" t="s">
        <v>62</v>
      </c>
      <c r="V53" s="5" t="s">
        <v>562</v>
      </c>
    </row>
    <row r="54" spans="2:22">
      <c r="B54" s="33">
        <f t="shared" si="0"/>
        <v>66</v>
      </c>
      <c r="C54" s="414"/>
      <c r="D54" s="470" t="s">
        <v>864</v>
      </c>
      <c r="E54" s="270"/>
      <c r="F54" s="92" t="s">
        <v>349</v>
      </c>
      <c r="G54" s="92">
        <v>1</v>
      </c>
      <c r="H54" s="226" t="s">
        <v>508</v>
      </c>
      <c r="I54" s="226"/>
      <c r="J54" s="226"/>
      <c r="K54" s="226"/>
      <c r="L54" s="226"/>
      <c r="M54" s="226"/>
      <c r="N54" s="226"/>
      <c r="O54" s="271"/>
      <c r="P54" s="65"/>
      <c r="R54" s="2" t="s">
        <v>360</v>
      </c>
      <c r="S54" s="2">
        <v>1</v>
      </c>
      <c r="T54" s="1" t="s">
        <v>464</v>
      </c>
      <c r="U54" s="2">
        <v>0</v>
      </c>
      <c r="V54" s="1"/>
    </row>
    <row r="55" spans="2:22">
      <c r="B55" s="33">
        <f t="shared" si="0"/>
        <v>67</v>
      </c>
      <c r="C55" s="414"/>
      <c r="D55" s="470" t="s">
        <v>341</v>
      </c>
      <c r="E55" s="270"/>
      <c r="F55" s="92" t="s">
        <v>349</v>
      </c>
      <c r="G55" s="92">
        <v>1</v>
      </c>
      <c r="H55" s="226" t="s">
        <v>342</v>
      </c>
      <c r="I55" s="226"/>
      <c r="J55" s="226"/>
      <c r="K55" s="226"/>
      <c r="L55" s="226"/>
      <c r="M55" s="226"/>
      <c r="N55" s="226"/>
      <c r="O55" s="271"/>
      <c r="P55" s="65"/>
      <c r="R55" s="2" t="s">
        <v>114</v>
      </c>
      <c r="S55" s="2">
        <v>1</v>
      </c>
      <c r="T55" s="10" t="s">
        <v>465</v>
      </c>
      <c r="U55" s="2">
        <v>0</v>
      </c>
      <c r="V55" s="1"/>
    </row>
    <row r="56" spans="2:22">
      <c r="B56" s="33">
        <f t="shared" si="0"/>
        <v>68</v>
      </c>
      <c r="C56" s="414"/>
      <c r="D56" s="470" t="s">
        <v>343</v>
      </c>
      <c r="E56" s="270"/>
      <c r="F56" s="92" t="s">
        <v>349</v>
      </c>
      <c r="G56" s="92">
        <v>1</v>
      </c>
      <c r="H56" s="226" t="s">
        <v>345</v>
      </c>
      <c r="I56" s="226"/>
      <c r="J56" s="226"/>
      <c r="K56" s="226"/>
      <c r="L56" s="226"/>
      <c r="M56" s="226"/>
      <c r="N56" s="226"/>
      <c r="O56" s="271"/>
      <c r="P56" s="65"/>
      <c r="R56" s="2" t="s">
        <v>364</v>
      </c>
      <c r="S56" s="2">
        <v>1</v>
      </c>
      <c r="T56" s="1" t="s">
        <v>466</v>
      </c>
      <c r="U56" s="2">
        <v>0</v>
      </c>
      <c r="V56" s="1"/>
    </row>
    <row r="57" spans="2:22">
      <c r="B57" s="33">
        <f t="shared" si="0"/>
        <v>69</v>
      </c>
      <c r="C57" s="414"/>
      <c r="D57" s="470" t="s">
        <v>344</v>
      </c>
      <c r="E57" s="270"/>
      <c r="F57" s="92" t="s">
        <v>349</v>
      </c>
      <c r="G57" s="92">
        <v>1</v>
      </c>
      <c r="H57" s="226" t="s">
        <v>41</v>
      </c>
      <c r="I57" s="226"/>
      <c r="J57" s="226"/>
      <c r="K57" s="226"/>
      <c r="L57" s="226"/>
      <c r="M57" s="226"/>
      <c r="N57" s="226"/>
      <c r="O57" s="271"/>
      <c r="P57" s="65"/>
      <c r="R57" s="2" t="s">
        <v>365</v>
      </c>
      <c r="S57" s="2">
        <v>1</v>
      </c>
      <c r="T57" s="1" t="s">
        <v>468</v>
      </c>
      <c r="U57" s="2">
        <v>0</v>
      </c>
      <c r="V57" s="1"/>
    </row>
    <row r="58" spans="2:22">
      <c r="B58" s="33">
        <f t="shared" si="0"/>
        <v>70</v>
      </c>
      <c r="C58" s="414"/>
      <c r="D58" s="230" t="s">
        <v>346</v>
      </c>
      <c r="E58" s="225"/>
      <c r="F58" s="102" t="s">
        <v>349</v>
      </c>
      <c r="G58" s="102">
        <v>1</v>
      </c>
      <c r="H58" s="226" t="s">
        <v>42</v>
      </c>
      <c r="I58" s="226"/>
      <c r="J58" s="226"/>
      <c r="K58" s="226"/>
      <c r="L58" s="226"/>
      <c r="M58" s="226"/>
      <c r="N58" s="226"/>
      <c r="O58" s="271"/>
      <c r="P58" s="65"/>
      <c r="R58" s="2" t="s">
        <v>133</v>
      </c>
      <c r="S58" s="2">
        <v>1</v>
      </c>
      <c r="T58" s="1" t="s">
        <v>469</v>
      </c>
      <c r="U58" s="2">
        <v>0</v>
      </c>
      <c r="V58" s="1"/>
    </row>
    <row r="59" spans="2:22">
      <c r="B59" s="33">
        <f t="shared" si="0"/>
        <v>71</v>
      </c>
      <c r="C59" s="414"/>
      <c r="D59" s="470" t="s">
        <v>216</v>
      </c>
      <c r="E59" s="270"/>
      <c r="F59" s="92" t="s">
        <v>349</v>
      </c>
      <c r="G59" s="92">
        <v>1</v>
      </c>
      <c r="H59" s="226" t="s">
        <v>347</v>
      </c>
      <c r="I59" s="226"/>
      <c r="J59" s="226"/>
      <c r="K59" s="226"/>
      <c r="L59" s="226"/>
      <c r="M59" s="226"/>
      <c r="N59" s="226"/>
      <c r="O59" s="271"/>
      <c r="P59" s="65"/>
      <c r="R59" s="2" t="s">
        <v>132</v>
      </c>
      <c r="S59" s="2">
        <v>1</v>
      </c>
      <c r="T59" s="1" t="s">
        <v>470</v>
      </c>
      <c r="U59" s="2">
        <v>0</v>
      </c>
      <c r="V59" s="1"/>
    </row>
    <row r="60" spans="2:22">
      <c r="B60" s="34">
        <f t="shared" si="0"/>
        <v>72</v>
      </c>
      <c r="C60" s="414"/>
      <c r="D60" s="470" t="s">
        <v>135</v>
      </c>
      <c r="E60" s="270"/>
      <c r="F60" s="92" t="s">
        <v>349</v>
      </c>
      <c r="G60" s="92">
        <v>1</v>
      </c>
      <c r="H60" s="226" t="s">
        <v>348</v>
      </c>
      <c r="I60" s="226"/>
      <c r="J60" s="226"/>
      <c r="K60" s="226"/>
      <c r="L60" s="226"/>
      <c r="M60" s="226"/>
      <c r="N60" s="226"/>
      <c r="O60" s="271"/>
      <c r="P60" s="65"/>
      <c r="R60" s="2" t="s">
        <v>366</v>
      </c>
      <c r="S60" s="2">
        <v>1</v>
      </c>
      <c r="T60" s="1" t="s">
        <v>471</v>
      </c>
      <c r="U60" s="2">
        <v>0</v>
      </c>
      <c r="V60" s="1"/>
    </row>
    <row r="61" spans="2:22">
      <c r="B61" s="33">
        <f t="shared" si="0"/>
        <v>74</v>
      </c>
      <c r="C61" s="414"/>
      <c r="D61" s="230" t="s">
        <v>36</v>
      </c>
      <c r="E61" s="225"/>
      <c r="F61" s="102" t="s">
        <v>349</v>
      </c>
      <c r="G61" s="102">
        <v>2</v>
      </c>
      <c r="H61" s="226" t="s">
        <v>43</v>
      </c>
      <c r="I61" s="226"/>
      <c r="J61" s="226"/>
      <c r="K61" s="226"/>
      <c r="L61" s="226"/>
      <c r="M61" s="226"/>
      <c r="N61" s="226"/>
      <c r="O61" s="271"/>
      <c r="P61" s="65"/>
      <c r="R61" s="2" t="s">
        <v>367</v>
      </c>
      <c r="S61" s="2">
        <v>1</v>
      </c>
      <c r="T61" s="1" t="s">
        <v>472</v>
      </c>
      <c r="U61" s="2">
        <v>0</v>
      </c>
      <c r="V61" s="1"/>
    </row>
    <row r="62" spans="2:22">
      <c r="B62" s="34">
        <f t="shared" si="0"/>
        <v>80</v>
      </c>
      <c r="C62" s="414"/>
      <c r="D62" s="357" t="s">
        <v>68</v>
      </c>
      <c r="E62" s="424"/>
      <c r="F62" s="120" t="s">
        <v>37</v>
      </c>
      <c r="G62" s="120">
        <v>6</v>
      </c>
      <c r="H62" s="404" t="s">
        <v>68</v>
      </c>
      <c r="I62" s="404"/>
      <c r="J62" s="404"/>
      <c r="K62" s="404"/>
      <c r="L62" s="404"/>
      <c r="M62" s="404"/>
      <c r="N62" s="404"/>
      <c r="O62" s="425"/>
      <c r="P62" s="65" t="s">
        <v>624</v>
      </c>
      <c r="R62" s="2" t="s">
        <v>4</v>
      </c>
      <c r="S62" s="2">
        <v>1</v>
      </c>
      <c r="T62" s="1" t="s">
        <v>473</v>
      </c>
      <c r="U62" s="2">
        <v>0</v>
      </c>
      <c r="V62" s="1"/>
    </row>
    <row r="63" spans="2:22">
      <c r="B63" s="33">
        <f t="shared" si="0"/>
        <v>84</v>
      </c>
      <c r="C63" s="414"/>
      <c r="D63" s="230" t="s">
        <v>351</v>
      </c>
      <c r="E63" s="225"/>
      <c r="F63" s="102" t="s">
        <v>38</v>
      </c>
      <c r="G63" s="102">
        <v>4</v>
      </c>
      <c r="H63" s="226" t="s">
        <v>44</v>
      </c>
      <c r="I63" s="226"/>
      <c r="J63" s="226"/>
      <c r="K63" s="226"/>
      <c r="L63" s="226"/>
      <c r="M63" s="226"/>
      <c r="N63" s="226"/>
      <c r="O63" s="271"/>
      <c r="P63" s="65"/>
      <c r="R63" s="2" t="s">
        <v>3</v>
      </c>
      <c r="S63" s="2">
        <v>1</v>
      </c>
      <c r="T63" s="1" t="s">
        <v>474</v>
      </c>
      <c r="U63" s="2">
        <v>0</v>
      </c>
      <c r="V63" s="1"/>
    </row>
    <row r="64" spans="2:22">
      <c r="B64" s="34">
        <f t="shared" si="0"/>
        <v>88</v>
      </c>
      <c r="C64" s="414"/>
      <c r="D64" s="230" t="s">
        <v>352</v>
      </c>
      <c r="E64" s="225"/>
      <c r="F64" s="102" t="s">
        <v>38</v>
      </c>
      <c r="G64" s="102">
        <v>4</v>
      </c>
      <c r="H64" s="226" t="s">
        <v>45</v>
      </c>
      <c r="I64" s="226"/>
      <c r="J64" s="226"/>
      <c r="K64" s="226"/>
      <c r="L64" s="226"/>
      <c r="M64" s="226"/>
      <c r="N64" s="226"/>
      <c r="O64" s="271"/>
      <c r="P64" s="65"/>
      <c r="R64" s="2" t="s">
        <v>2</v>
      </c>
      <c r="S64" s="2">
        <v>1</v>
      </c>
      <c r="T64" s="1" t="s">
        <v>475</v>
      </c>
      <c r="U64" s="2">
        <v>0</v>
      </c>
      <c r="V64" s="1"/>
    </row>
    <row r="65" spans="2:22">
      <c r="B65" s="33">
        <f t="shared" si="0"/>
        <v>90</v>
      </c>
      <c r="C65" s="414"/>
      <c r="D65" s="230" t="s">
        <v>353</v>
      </c>
      <c r="E65" s="225"/>
      <c r="F65" s="102" t="s">
        <v>39</v>
      </c>
      <c r="G65" s="102">
        <v>2</v>
      </c>
      <c r="H65" s="226" t="s">
        <v>46</v>
      </c>
      <c r="I65" s="226"/>
      <c r="J65" s="226"/>
      <c r="K65" s="226"/>
      <c r="L65" s="226"/>
      <c r="M65" s="226"/>
      <c r="N65" s="226"/>
      <c r="O65" s="271"/>
      <c r="P65" s="65"/>
    </row>
    <row r="66" spans="2:22">
      <c r="B66" s="33">
        <f t="shared" si="0"/>
        <v>92</v>
      </c>
      <c r="C66" s="414"/>
      <c r="D66" s="230" t="s">
        <v>361</v>
      </c>
      <c r="E66" s="225"/>
      <c r="F66" s="102" t="s">
        <v>40</v>
      </c>
      <c r="G66" s="102">
        <v>2</v>
      </c>
      <c r="H66" s="226" t="s">
        <v>48</v>
      </c>
      <c r="I66" s="226"/>
      <c r="J66" s="226"/>
      <c r="K66" s="226"/>
      <c r="L66" s="226"/>
      <c r="M66" s="226"/>
      <c r="N66" s="226"/>
      <c r="O66" s="271"/>
      <c r="P66" s="65"/>
      <c r="R66" s="321" t="s">
        <v>476</v>
      </c>
      <c r="S66" s="321"/>
      <c r="T66" s="321"/>
      <c r="U66" s="321"/>
      <c r="V66" s="321"/>
    </row>
    <row r="67" spans="2:22">
      <c r="B67" s="33">
        <f t="shared" si="0"/>
        <v>94</v>
      </c>
      <c r="C67" s="414"/>
      <c r="D67" s="230" t="s">
        <v>362</v>
      </c>
      <c r="E67" s="225"/>
      <c r="F67" s="102" t="s">
        <v>40</v>
      </c>
      <c r="G67" s="102">
        <v>2</v>
      </c>
      <c r="H67" s="226" t="s">
        <v>49</v>
      </c>
      <c r="I67" s="226"/>
      <c r="J67" s="226"/>
      <c r="K67" s="226"/>
      <c r="L67" s="226"/>
      <c r="M67" s="226"/>
      <c r="N67" s="226"/>
      <c r="O67" s="271"/>
      <c r="P67" s="65"/>
      <c r="R67" s="9" t="s">
        <v>400</v>
      </c>
      <c r="S67" s="9" t="s">
        <v>52</v>
      </c>
      <c r="T67" s="9" t="s">
        <v>53</v>
      </c>
      <c r="U67" s="6" t="s">
        <v>62</v>
      </c>
      <c r="V67" s="9" t="s">
        <v>562</v>
      </c>
    </row>
    <row r="68" spans="2:22">
      <c r="B68" s="34">
        <f t="shared" si="0"/>
        <v>96</v>
      </c>
      <c r="C68" s="414"/>
      <c r="D68" s="230" t="s">
        <v>363</v>
      </c>
      <c r="E68" s="225"/>
      <c r="F68" s="102" t="s">
        <v>40</v>
      </c>
      <c r="G68" s="102">
        <v>2</v>
      </c>
      <c r="H68" s="226" t="s">
        <v>47</v>
      </c>
      <c r="I68" s="226"/>
      <c r="J68" s="226"/>
      <c r="K68" s="226"/>
      <c r="L68" s="226"/>
      <c r="M68" s="226"/>
      <c r="N68" s="226"/>
      <c r="O68" s="271"/>
      <c r="P68" s="65"/>
      <c r="R68" s="2" t="s">
        <v>14</v>
      </c>
      <c r="S68" s="2">
        <v>1</v>
      </c>
      <c r="T68" s="1" t="s">
        <v>477</v>
      </c>
      <c r="U68" s="2">
        <v>0</v>
      </c>
      <c r="V68" s="1"/>
    </row>
    <row r="69" spans="2:22">
      <c r="B69" s="33">
        <f t="shared" si="0"/>
        <v>97</v>
      </c>
      <c r="C69" s="414"/>
      <c r="D69" s="230" t="s">
        <v>354</v>
      </c>
      <c r="E69" s="225"/>
      <c r="F69" s="102" t="s">
        <v>37</v>
      </c>
      <c r="G69" s="102">
        <v>1</v>
      </c>
      <c r="H69" s="226" t="s">
        <v>355</v>
      </c>
      <c r="I69" s="226"/>
      <c r="J69" s="226"/>
      <c r="K69" s="226"/>
      <c r="L69" s="226"/>
      <c r="M69" s="226"/>
      <c r="N69" s="226"/>
      <c r="O69" s="271"/>
      <c r="P69" s="65"/>
      <c r="R69" s="2" t="s">
        <v>127</v>
      </c>
      <c r="S69" s="2">
        <v>1</v>
      </c>
      <c r="T69" s="1" t="s">
        <v>478</v>
      </c>
      <c r="U69" s="2">
        <v>0</v>
      </c>
      <c r="V69" s="1"/>
    </row>
    <row r="70" spans="2:22" ht="17.5" thickBot="1">
      <c r="B70" s="36">
        <f t="shared" si="0"/>
        <v>104</v>
      </c>
      <c r="C70" s="66">
        <f>SUM(G41:G70)</f>
        <v>56</v>
      </c>
      <c r="D70" s="254" t="s">
        <v>68</v>
      </c>
      <c r="E70" s="435"/>
      <c r="F70" s="138" t="s">
        <v>37</v>
      </c>
      <c r="G70" s="138">
        <v>7</v>
      </c>
      <c r="H70" s="429" t="s">
        <v>452</v>
      </c>
      <c r="I70" s="430"/>
      <c r="J70" s="430"/>
      <c r="K70" s="430"/>
      <c r="L70" s="430"/>
      <c r="M70" s="430"/>
      <c r="N70" s="430"/>
      <c r="O70" s="431"/>
      <c r="P70" s="125" t="s">
        <v>622</v>
      </c>
      <c r="R70" s="2" t="s">
        <v>391</v>
      </c>
      <c r="S70" s="2">
        <v>1</v>
      </c>
      <c r="T70" s="1" t="s">
        <v>479</v>
      </c>
      <c r="U70" s="2">
        <v>0</v>
      </c>
      <c r="V70" s="1"/>
    </row>
    <row r="71" spans="2:22">
      <c r="B71" s="47">
        <f t="shared" ref="B71:B151" si="1">B70+G71</f>
        <v>108</v>
      </c>
      <c r="C71" s="467" t="s">
        <v>705</v>
      </c>
      <c r="D71" s="397" t="s">
        <v>167</v>
      </c>
      <c r="E71" s="436"/>
      <c r="F71" s="137" t="s">
        <v>37</v>
      </c>
      <c r="G71" s="137">
        <v>4</v>
      </c>
      <c r="H71" s="389" t="s">
        <v>168</v>
      </c>
      <c r="I71" s="390"/>
      <c r="J71" s="390"/>
      <c r="K71" s="390"/>
      <c r="L71" s="390"/>
      <c r="M71" s="390"/>
      <c r="N71" s="390"/>
      <c r="O71" s="391"/>
      <c r="P71" s="117"/>
      <c r="R71" s="11" t="s">
        <v>12</v>
      </c>
      <c r="S71" s="11">
        <v>1</v>
      </c>
      <c r="T71" s="14" t="s">
        <v>55</v>
      </c>
      <c r="U71" s="11">
        <v>0</v>
      </c>
      <c r="V71" s="14"/>
    </row>
    <row r="72" spans="2:22">
      <c r="B72" s="33">
        <f t="shared" si="1"/>
        <v>109</v>
      </c>
      <c r="C72" s="468"/>
      <c r="D72" s="225" t="s">
        <v>186</v>
      </c>
      <c r="E72" s="226"/>
      <c r="F72" s="102" t="s">
        <v>37</v>
      </c>
      <c r="G72" s="102">
        <v>1</v>
      </c>
      <c r="H72" s="227" t="s">
        <v>169</v>
      </c>
      <c r="I72" s="228"/>
      <c r="J72" s="228"/>
      <c r="K72" s="228"/>
      <c r="L72" s="228"/>
      <c r="M72" s="228"/>
      <c r="N72" s="228"/>
      <c r="O72" s="229"/>
      <c r="P72" s="65"/>
      <c r="R72" s="2" t="s">
        <v>11</v>
      </c>
      <c r="S72" s="2">
        <v>1</v>
      </c>
      <c r="T72" s="1" t="s">
        <v>128</v>
      </c>
      <c r="U72" s="2">
        <v>0</v>
      </c>
      <c r="V72" s="1"/>
    </row>
    <row r="73" spans="2:22" ht="16.5" customHeight="1">
      <c r="B73" s="33">
        <f t="shared" si="1"/>
        <v>110</v>
      </c>
      <c r="C73" s="468"/>
      <c r="D73" s="225" t="s">
        <v>665</v>
      </c>
      <c r="E73" s="226"/>
      <c r="F73" s="102" t="s">
        <v>37</v>
      </c>
      <c r="G73" s="111">
        <v>1</v>
      </c>
      <c r="H73" s="102" t="s">
        <v>787</v>
      </c>
      <c r="I73" s="102" t="s">
        <v>650</v>
      </c>
      <c r="J73" s="102" t="s">
        <v>651</v>
      </c>
      <c r="K73" s="102" t="s">
        <v>666</v>
      </c>
      <c r="L73" s="102" t="s">
        <v>667</v>
      </c>
      <c r="M73" s="102" t="s">
        <v>668</v>
      </c>
      <c r="N73" s="102" t="s">
        <v>64</v>
      </c>
      <c r="O73" s="103" t="s">
        <v>170</v>
      </c>
      <c r="P73" s="65"/>
      <c r="R73" s="2" t="s">
        <v>10</v>
      </c>
      <c r="S73" s="2">
        <v>1</v>
      </c>
      <c r="T73" s="1" t="s">
        <v>865</v>
      </c>
      <c r="U73" s="2">
        <v>0</v>
      </c>
      <c r="V73" s="1"/>
    </row>
    <row r="74" spans="2:22">
      <c r="B74" s="33">
        <f t="shared" si="1"/>
        <v>111</v>
      </c>
      <c r="C74" s="468"/>
      <c r="D74" s="225" t="s">
        <v>652</v>
      </c>
      <c r="E74" s="226"/>
      <c r="F74" s="102" t="s">
        <v>37</v>
      </c>
      <c r="G74" s="102">
        <v>1</v>
      </c>
      <c r="H74" s="227" t="s">
        <v>654</v>
      </c>
      <c r="I74" s="228"/>
      <c r="J74" s="228"/>
      <c r="K74" s="228"/>
      <c r="L74" s="228"/>
      <c r="M74" s="228"/>
      <c r="N74" s="228"/>
      <c r="O74" s="229"/>
      <c r="P74" s="65"/>
      <c r="R74" s="16" t="s">
        <v>0</v>
      </c>
      <c r="S74" s="16">
        <v>1</v>
      </c>
      <c r="T74" s="15" t="s">
        <v>129</v>
      </c>
      <c r="U74" s="16">
        <v>0</v>
      </c>
      <c r="V74" s="15"/>
    </row>
    <row r="75" spans="2:22">
      <c r="B75" s="34">
        <f t="shared" si="1"/>
        <v>112</v>
      </c>
      <c r="C75" s="468"/>
      <c r="D75" s="270" t="s">
        <v>653</v>
      </c>
      <c r="E75" s="211"/>
      <c r="F75" s="102" t="s">
        <v>37</v>
      </c>
      <c r="G75" s="102">
        <v>1</v>
      </c>
      <c r="H75" s="227" t="s">
        <v>655</v>
      </c>
      <c r="I75" s="228"/>
      <c r="J75" s="228"/>
      <c r="K75" s="228"/>
      <c r="L75" s="228"/>
      <c r="M75" s="228"/>
      <c r="N75" s="228"/>
      <c r="O75" s="229"/>
      <c r="P75" s="65"/>
      <c r="R75" s="2" t="s">
        <v>20</v>
      </c>
      <c r="S75" s="2">
        <v>1</v>
      </c>
      <c r="T75" s="1" t="s">
        <v>480</v>
      </c>
      <c r="U75" s="2">
        <v>0</v>
      </c>
      <c r="V75" s="1"/>
    </row>
    <row r="76" spans="2:22">
      <c r="B76" s="33">
        <f t="shared" si="1"/>
        <v>113</v>
      </c>
      <c r="C76" s="468"/>
      <c r="D76" s="225" t="s">
        <v>669</v>
      </c>
      <c r="E76" s="226"/>
      <c r="F76" s="102" t="s">
        <v>37</v>
      </c>
      <c r="G76" s="102">
        <v>1</v>
      </c>
      <c r="H76" s="227" t="s">
        <v>680</v>
      </c>
      <c r="I76" s="228"/>
      <c r="J76" s="228"/>
      <c r="K76" s="228"/>
      <c r="L76" s="228"/>
      <c r="M76" s="228"/>
      <c r="N76" s="228"/>
      <c r="O76" s="229"/>
      <c r="P76" s="65"/>
      <c r="R76" s="2" t="s">
        <v>19</v>
      </c>
      <c r="S76" s="2">
        <v>1</v>
      </c>
      <c r="T76" s="1" t="s">
        <v>481</v>
      </c>
      <c r="U76" s="2">
        <v>0</v>
      </c>
      <c r="V76" s="1"/>
    </row>
    <row r="77" spans="2:22">
      <c r="B77" s="33">
        <f t="shared" si="1"/>
        <v>114</v>
      </c>
      <c r="C77" s="468"/>
      <c r="D77" s="225" t="s">
        <v>670</v>
      </c>
      <c r="E77" s="226"/>
      <c r="F77" s="102" t="s">
        <v>37</v>
      </c>
      <c r="G77" s="102">
        <v>1</v>
      </c>
      <c r="H77" s="227" t="s">
        <v>681</v>
      </c>
      <c r="I77" s="228"/>
      <c r="J77" s="228"/>
      <c r="K77" s="228"/>
      <c r="L77" s="228"/>
      <c r="M77" s="228"/>
      <c r="N77" s="228"/>
      <c r="O77" s="229"/>
      <c r="P77" s="65"/>
      <c r="R77" s="2" t="s">
        <v>18</v>
      </c>
      <c r="S77" s="2">
        <v>1</v>
      </c>
      <c r="T77" s="1" t="s">
        <v>482</v>
      </c>
      <c r="U77" s="2">
        <v>0</v>
      </c>
      <c r="V77" s="1"/>
    </row>
    <row r="78" spans="2:22">
      <c r="B78" s="33">
        <f t="shared" si="1"/>
        <v>115</v>
      </c>
      <c r="C78" s="468"/>
      <c r="D78" s="225" t="s">
        <v>68</v>
      </c>
      <c r="E78" s="226"/>
      <c r="F78" s="102" t="s">
        <v>37</v>
      </c>
      <c r="G78" s="102">
        <v>1</v>
      </c>
      <c r="H78" s="227" t="s">
        <v>719</v>
      </c>
      <c r="I78" s="228"/>
      <c r="J78" s="228"/>
      <c r="K78" s="228"/>
      <c r="L78" s="228"/>
      <c r="M78" s="228"/>
      <c r="N78" s="228"/>
      <c r="O78" s="229"/>
      <c r="P78" s="65"/>
      <c r="R78" s="2" t="s">
        <v>17</v>
      </c>
      <c r="S78" s="2">
        <v>1</v>
      </c>
      <c r="T78" s="1" t="s">
        <v>56</v>
      </c>
      <c r="U78" s="2">
        <v>0</v>
      </c>
      <c r="V78" s="1"/>
    </row>
    <row r="79" spans="2:22">
      <c r="B79" s="33">
        <f t="shared" si="1"/>
        <v>116</v>
      </c>
      <c r="C79" s="468"/>
      <c r="D79" s="225" t="s">
        <v>723</v>
      </c>
      <c r="E79" s="226"/>
      <c r="F79" s="102" t="s">
        <v>37</v>
      </c>
      <c r="G79" s="102">
        <v>1</v>
      </c>
      <c r="H79" s="102" t="s">
        <v>684</v>
      </c>
      <c r="I79" s="227" t="s">
        <v>685</v>
      </c>
      <c r="J79" s="228"/>
      <c r="K79" s="228"/>
      <c r="L79" s="228"/>
      <c r="M79" s="228"/>
      <c r="N79" s="228"/>
      <c r="O79" s="229"/>
      <c r="P79" s="65"/>
      <c r="R79" s="2" t="s">
        <v>16</v>
      </c>
      <c r="S79" s="2">
        <v>1</v>
      </c>
      <c r="T79" s="1" t="s">
        <v>57</v>
      </c>
      <c r="U79" s="2">
        <v>0</v>
      </c>
      <c r="V79" s="1"/>
    </row>
    <row r="80" spans="2:22">
      <c r="B80" s="33">
        <f t="shared" si="1"/>
        <v>117</v>
      </c>
      <c r="C80" s="468"/>
      <c r="D80" s="225" t="s">
        <v>689</v>
      </c>
      <c r="E80" s="226"/>
      <c r="F80" s="102" t="s">
        <v>37</v>
      </c>
      <c r="G80" s="102">
        <v>1</v>
      </c>
      <c r="H80" s="102" t="s">
        <v>687</v>
      </c>
      <c r="I80" s="228" t="s">
        <v>688</v>
      </c>
      <c r="J80" s="228"/>
      <c r="K80" s="228"/>
      <c r="L80" s="228"/>
      <c r="M80" s="228"/>
      <c r="N80" s="228"/>
      <c r="O80" s="229"/>
      <c r="P80" s="65"/>
      <c r="R80" s="2" t="s">
        <v>15</v>
      </c>
      <c r="S80" s="2">
        <v>1</v>
      </c>
      <c r="T80" s="1" t="s">
        <v>483</v>
      </c>
      <c r="U80" s="2">
        <v>0</v>
      </c>
      <c r="V80" s="1"/>
    </row>
    <row r="81" spans="2:22">
      <c r="B81" s="33">
        <f t="shared" si="1"/>
        <v>118</v>
      </c>
      <c r="C81" s="468"/>
      <c r="D81" s="225" t="s">
        <v>68</v>
      </c>
      <c r="E81" s="226"/>
      <c r="F81" s="102" t="s">
        <v>37</v>
      </c>
      <c r="G81" s="102">
        <v>1</v>
      </c>
      <c r="H81" s="227" t="s">
        <v>722</v>
      </c>
      <c r="I81" s="228"/>
      <c r="J81" s="228"/>
      <c r="K81" s="228"/>
      <c r="L81" s="228"/>
      <c r="M81" s="228"/>
      <c r="N81" s="228"/>
      <c r="O81" s="229"/>
      <c r="P81" s="65"/>
      <c r="R81" s="2" t="s">
        <v>395</v>
      </c>
      <c r="S81" s="2">
        <v>1</v>
      </c>
      <c r="T81" s="1" t="s">
        <v>484</v>
      </c>
      <c r="U81" s="2">
        <v>0</v>
      </c>
      <c r="V81" s="1"/>
    </row>
    <row r="82" spans="2:22">
      <c r="B82" s="33">
        <f t="shared" si="1"/>
        <v>119</v>
      </c>
      <c r="C82" s="468"/>
      <c r="D82" s="228" t="s">
        <v>68</v>
      </c>
      <c r="E82" s="225"/>
      <c r="F82" s="102" t="s">
        <v>37</v>
      </c>
      <c r="G82" s="102">
        <v>1</v>
      </c>
      <c r="H82" s="227" t="s">
        <v>756</v>
      </c>
      <c r="I82" s="228"/>
      <c r="J82" s="228"/>
      <c r="K82" s="228"/>
      <c r="L82" s="228"/>
      <c r="M82" s="228"/>
      <c r="N82" s="228"/>
      <c r="O82" s="229"/>
      <c r="P82" s="65"/>
    </row>
    <row r="83" spans="2:22">
      <c r="B83" s="34">
        <f t="shared" si="1"/>
        <v>120</v>
      </c>
      <c r="C83" s="468"/>
      <c r="D83" s="228" t="s">
        <v>68</v>
      </c>
      <c r="E83" s="225"/>
      <c r="F83" s="102" t="s">
        <v>37</v>
      </c>
      <c r="G83" s="102">
        <v>1</v>
      </c>
      <c r="H83" s="227" t="s">
        <v>757</v>
      </c>
      <c r="I83" s="228"/>
      <c r="J83" s="228"/>
      <c r="K83" s="228"/>
      <c r="L83" s="228"/>
      <c r="M83" s="228"/>
      <c r="N83" s="228"/>
      <c r="O83" s="229"/>
      <c r="P83" s="65"/>
      <c r="R83" s="321" t="s">
        <v>485</v>
      </c>
      <c r="S83" s="321"/>
      <c r="T83" s="321"/>
      <c r="U83" s="321"/>
      <c r="V83" s="321"/>
    </row>
    <row r="84" spans="2:22">
      <c r="B84" s="33">
        <f t="shared" si="1"/>
        <v>122</v>
      </c>
      <c r="C84" s="468"/>
      <c r="D84" s="384" t="s">
        <v>563</v>
      </c>
      <c r="E84" s="424"/>
      <c r="F84" s="404" t="s">
        <v>37</v>
      </c>
      <c r="G84" s="404">
        <v>2</v>
      </c>
      <c r="H84" s="52" t="s">
        <v>115</v>
      </c>
      <c r="I84" s="52" t="s">
        <v>116</v>
      </c>
      <c r="J84" s="52" t="s">
        <v>124</v>
      </c>
      <c r="K84" s="102" t="s">
        <v>637</v>
      </c>
      <c r="L84" s="52" t="s">
        <v>123</v>
      </c>
      <c r="M84" s="52" t="s">
        <v>117</v>
      </c>
      <c r="N84" s="52" t="s">
        <v>118</v>
      </c>
      <c r="O84" s="102" t="s">
        <v>649</v>
      </c>
      <c r="P84" s="440" t="s">
        <v>640</v>
      </c>
      <c r="R84" s="9" t="s">
        <v>401</v>
      </c>
      <c r="S84" s="9" t="s">
        <v>52</v>
      </c>
      <c r="T84" s="9" t="s">
        <v>53</v>
      </c>
      <c r="U84" s="9" t="s">
        <v>62</v>
      </c>
      <c r="V84" s="9" t="s">
        <v>562</v>
      </c>
    </row>
    <row r="85" spans="2:22">
      <c r="B85" s="33">
        <f t="shared" si="1"/>
        <v>122</v>
      </c>
      <c r="C85" s="468"/>
      <c r="D85" s="338"/>
      <c r="E85" s="359"/>
      <c r="F85" s="401"/>
      <c r="G85" s="401"/>
      <c r="H85" s="52" t="s">
        <v>115</v>
      </c>
      <c r="I85" s="52" t="s">
        <v>116</v>
      </c>
      <c r="J85" s="52" t="s">
        <v>124</v>
      </c>
      <c r="K85" s="52" t="s">
        <v>125</v>
      </c>
      <c r="L85" s="52" t="s">
        <v>123</v>
      </c>
      <c r="M85" s="102" t="s">
        <v>748</v>
      </c>
      <c r="N85" s="102" t="s">
        <v>745</v>
      </c>
      <c r="O85" s="102" t="s">
        <v>747</v>
      </c>
      <c r="P85" s="408"/>
      <c r="R85" s="2" t="s">
        <v>364</v>
      </c>
      <c r="S85" s="2">
        <v>1</v>
      </c>
      <c r="T85" s="1" t="s">
        <v>58</v>
      </c>
      <c r="U85" s="2">
        <v>0</v>
      </c>
      <c r="V85" s="1"/>
    </row>
    <row r="86" spans="2:22" ht="16.5" customHeight="1">
      <c r="B86" s="33">
        <f t="shared" si="1"/>
        <v>124</v>
      </c>
      <c r="C86" s="468"/>
      <c r="D86" s="364" t="s">
        <v>630</v>
      </c>
      <c r="E86" s="213"/>
      <c r="F86" s="403" t="s">
        <v>37</v>
      </c>
      <c r="G86" s="403">
        <v>2</v>
      </c>
      <c r="H86" s="143" t="s">
        <v>858</v>
      </c>
      <c r="I86" s="102" t="s">
        <v>857</v>
      </c>
      <c r="J86" s="102" t="s">
        <v>856</v>
      </c>
      <c r="K86" s="102" t="s">
        <v>855</v>
      </c>
      <c r="L86" s="102" t="s">
        <v>854</v>
      </c>
      <c r="M86" s="143" t="s">
        <v>853</v>
      </c>
      <c r="N86" s="102" t="s">
        <v>852</v>
      </c>
      <c r="O86" s="102" t="s">
        <v>850</v>
      </c>
      <c r="P86" s="440" t="s">
        <v>638</v>
      </c>
      <c r="R86" s="2" t="s">
        <v>365</v>
      </c>
      <c r="S86" s="2">
        <v>1</v>
      </c>
      <c r="T86" s="1" t="s">
        <v>59</v>
      </c>
      <c r="U86" s="2">
        <v>0</v>
      </c>
      <c r="V86" s="1"/>
    </row>
    <row r="87" spans="2:22" ht="16.5" customHeight="1">
      <c r="B87" s="33">
        <f t="shared" si="1"/>
        <v>124</v>
      </c>
      <c r="C87" s="468"/>
      <c r="D87" s="327"/>
      <c r="E87" s="215"/>
      <c r="F87" s="272"/>
      <c r="G87" s="272"/>
      <c r="H87" s="52" t="s">
        <v>115</v>
      </c>
      <c r="I87" s="52" t="s">
        <v>116</v>
      </c>
      <c r="J87" s="52" t="s">
        <v>124</v>
      </c>
      <c r="K87" s="143" t="s">
        <v>860</v>
      </c>
      <c r="L87" s="52" t="s">
        <v>123</v>
      </c>
      <c r="M87" s="52" t="s">
        <v>117</v>
      </c>
      <c r="N87" s="143" t="s">
        <v>859</v>
      </c>
      <c r="O87" s="102" t="s">
        <v>851</v>
      </c>
      <c r="P87" s="408"/>
      <c r="R87" s="2" t="s">
        <v>379</v>
      </c>
      <c r="S87" s="2">
        <v>1</v>
      </c>
      <c r="T87" s="1" t="s">
        <v>134</v>
      </c>
      <c r="U87" s="2">
        <v>0</v>
      </c>
      <c r="V87" s="1"/>
    </row>
    <row r="88" spans="2:22" ht="16.5" customHeight="1">
      <c r="B88" s="33">
        <f t="shared" si="1"/>
        <v>126</v>
      </c>
      <c r="C88" s="468"/>
      <c r="D88" s="384" t="s">
        <v>725</v>
      </c>
      <c r="E88" s="424"/>
      <c r="F88" s="403" t="s">
        <v>37</v>
      </c>
      <c r="G88" s="403">
        <v>2</v>
      </c>
      <c r="H88" s="52" t="s">
        <v>115</v>
      </c>
      <c r="I88" s="102" t="s">
        <v>726</v>
      </c>
      <c r="J88" s="102" t="s">
        <v>727</v>
      </c>
      <c r="K88" s="52" t="s">
        <v>125</v>
      </c>
      <c r="L88" s="52" t="s">
        <v>123</v>
      </c>
      <c r="M88" s="102" t="s">
        <v>729</v>
      </c>
      <c r="N88" s="102" t="s">
        <v>730</v>
      </c>
      <c r="O88" s="52" t="s">
        <v>178</v>
      </c>
      <c r="P88" s="440" t="s">
        <v>638</v>
      </c>
      <c r="R88" s="2" t="s">
        <v>380</v>
      </c>
      <c r="S88" s="2">
        <v>1</v>
      </c>
      <c r="T88" s="1" t="s">
        <v>487</v>
      </c>
      <c r="U88" s="2">
        <v>0</v>
      </c>
      <c r="V88" s="1"/>
    </row>
    <row r="89" spans="2:22" ht="16.5" customHeight="1">
      <c r="B89" s="33">
        <f t="shared" si="1"/>
        <v>126</v>
      </c>
      <c r="C89" s="469"/>
      <c r="D89" s="338"/>
      <c r="E89" s="359"/>
      <c r="F89" s="272"/>
      <c r="G89" s="272"/>
      <c r="H89" s="102" t="s">
        <v>750</v>
      </c>
      <c r="I89" s="102" t="s">
        <v>751</v>
      </c>
      <c r="J89" s="102" t="s">
        <v>752</v>
      </c>
      <c r="K89" s="102" t="s">
        <v>753</v>
      </c>
      <c r="L89" s="52" t="s">
        <v>123</v>
      </c>
      <c r="M89" s="52" t="s">
        <v>117</v>
      </c>
      <c r="N89" s="119" t="s">
        <v>749</v>
      </c>
      <c r="O89" s="102" t="s">
        <v>746</v>
      </c>
      <c r="P89" s="408"/>
      <c r="R89" s="2" t="s">
        <v>381</v>
      </c>
      <c r="S89" s="2">
        <v>1</v>
      </c>
      <c r="T89" s="1" t="s">
        <v>488</v>
      </c>
      <c r="U89" s="2">
        <v>0</v>
      </c>
      <c r="V89" s="1"/>
    </row>
    <row r="90" spans="2:22" ht="16.5" customHeight="1" thickBot="1">
      <c r="B90" s="36">
        <f t="shared" si="1"/>
        <v>144</v>
      </c>
      <c r="C90" s="68">
        <f>SUM(G71:G90)</f>
        <v>40</v>
      </c>
      <c r="D90" s="443" t="s">
        <v>68</v>
      </c>
      <c r="E90" s="239"/>
      <c r="F90" s="69" t="s">
        <v>37</v>
      </c>
      <c r="G90" s="69">
        <v>18</v>
      </c>
      <c r="H90" s="392" t="s">
        <v>68</v>
      </c>
      <c r="I90" s="392"/>
      <c r="J90" s="392"/>
      <c r="K90" s="392"/>
      <c r="L90" s="392"/>
      <c r="M90" s="392"/>
      <c r="N90" s="392"/>
      <c r="O90" s="393"/>
      <c r="P90" s="125" t="s">
        <v>762</v>
      </c>
      <c r="R90" s="2" t="s">
        <v>23</v>
      </c>
      <c r="S90" s="2">
        <v>1</v>
      </c>
      <c r="T90" s="1" t="s">
        <v>489</v>
      </c>
      <c r="U90" s="2">
        <v>0</v>
      </c>
      <c r="V90" s="1"/>
    </row>
    <row r="91" spans="2:22">
      <c r="B91" s="40">
        <f t="shared" si="1"/>
        <v>544</v>
      </c>
      <c r="C91" s="268" t="s">
        <v>175</v>
      </c>
      <c r="D91" s="259" t="s">
        <v>449</v>
      </c>
      <c r="E91" s="260"/>
      <c r="F91" s="445" t="s">
        <v>278</v>
      </c>
      <c r="G91" s="445">
        <v>400</v>
      </c>
      <c r="H91" s="481" t="s">
        <v>279</v>
      </c>
      <c r="I91" s="464"/>
      <c r="J91" s="464"/>
      <c r="K91" s="464"/>
      <c r="L91" s="464"/>
      <c r="M91" s="464"/>
      <c r="N91" s="464"/>
      <c r="O91" s="482"/>
      <c r="P91" s="268"/>
      <c r="R91" s="2" t="s">
        <v>486</v>
      </c>
      <c r="S91" s="2">
        <v>1</v>
      </c>
      <c r="T91" s="1" t="s">
        <v>866</v>
      </c>
      <c r="U91" s="2">
        <v>0</v>
      </c>
      <c r="V91" s="1"/>
    </row>
    <row r="92" spans="2:22">
      <c r="B92" s="34">
        <f t="shared" si="1"/>
        <v>544</v>
      </c>
      <c r="C92" s="269"/>
      <c r="D92" s="483">
        <f>G91</f>
        <v>400</v>
      </c>
      <c r="E92" s="367"/>
      <c r="F92" s="401"/>
      <c r="G92" s="401"/>
      <c r="H92" s="337"/>
      <c r="I92" s="338"/>
      <c r="J92" s="338"/>
      <c r="K92" s="338"/>
      <c r="L92" s="338"/>
      <c r="M92" s="338"/>
      <c r="N92" s="338"/>
      <c r="O92" s="339"/>
      <c r="P92" s="408"/>
      <c r="R92" s="2" t="s">
        <v>22</v>
      </c>
      <c r="S92" s="2">
        <v>1</v>
      </c>
      <c r="T92" s="1" t="s">
        <v>490</v>
      </c>
      <c r="U92" s="2">
        <v>0</v>
      </c>
      <c r="V92" s="1"/>
    </row>
    <row r="93" spans="2:22">
      <c r="B93" s="34">
        <f t="shared" si="1"/>
        <v>944</v>
      </c>
      <c r="C93" s="269"/>
      <c r="D93" s="327" t="s">
        <v>450</v>
      </c>
      <c r="E93" s="215"/>
      <c r="F93" s="446" t="s">
        <v>278</v>
      </c>
      <c r="G93" s="446">
        <v>400</v>
      </c>
      <c r="H93" s="484" t="s">
        <v>280</v>
      </c>
      <c r="I93" s="400"/>
      <c r="J93" s="400"/>
      <c r="K93" s="400"/>
      <c r="L93" s="400"/>
      <c r="M93" s="400"/>
      <c r="N93" s="400"/>
      <c r="O93" s="485"/>
      <c r="P93" s="440"/>
      <c r="R93" s="2" t="s">
        <v>21</v>
      </c>
      <c r="S93" s="2">
        <v>1</v>
      </c>
      <c r="T93" s="1" t="s">
        <v>61</v>
      </c>
      <c r="U93" s="2">
        <v>0</v>
      </c>
      <c r="V93" s="1"/>
    </row>
    <row r="94" spans="2:22" ht="16.5" customHeight="1">
      <c r="B94" s="34">
        <f t="shared" si="1"/>
        <v>944</v>
      </c>
      <c r="C94" s="269"/>
      <c r="D94" s="483">
        <f>G93</f>
        <v>400</v>
      </c>
      <c r="E94" s="367"/>
      <c r="F94" s="401"/>
      <c r="G94" s="401"/>
      <c r="H94" s="337"/>
      <c r="I94" s="338"/>
      <c r="J94" s="338"/>
      <c r="K94" s="338"/>
      <c r="L94" s="338"/>
      <c r="M94" s="338"/>
      <c r="N94" s="338"/>
      <c r="O94" s="339"/>
      <c r="P94" s="408"/>
      <c r="R94" s="2" t="s">
        <v>27</v>
      </c>
      <c r="S94" s="2">
        <v>1</v>
      </c>
      <c r="T94" s="1" t="s">
        <v>491</v>
      </c>
      <c r="U94" s="2">
        <v>0</v>
      </c>
      <c r="V94" s="1"/>
    </row>
    <row r="95" spans="2:22">
      <c r="B95" s="34">
        <f t="shared" si="1"/>
        <v>1344</v>
      </c>
      <c r="C95" s="408"/>
      <c r="D95" s="327" t="s">
        <v>451</v>
      </c>
      <c r="E95" s="215"/>
      <c r="F95" s="446" t="s">
        <v>278</v>
      </c>
      <c r="G95" s="446">
        <v>400</v>
      </c>
      <c r="H95" s="484" t="s">
        <v>281</v>
      </c>
      <c r="I95" s="400"/>
      <c r="J95" s="400"/>
      <c r="K95" s="400"/>
      <c r="L95" s="400"/>
      <c r="M95" s="400"/>
      <c r="N95" s="400"/>
      <c r="O95" s="485"/>
      <c r="P95" s="440"/>
      <c r="R95" s="2" t="s">
        <v>26</v>
      </c>
      <c r="S95" s="2">
        <v>1</v>
      </c>
      <c r="T95" s="1" t="s">
        <v>492</v>
      </c>
      <c r="U95" s="2">
        <v>0</v>
      </c>
      <c r="V95" s="2"/>
    </row>
    <row r="96" spans="2:22" ht="17.5" thickBot="1">
      <c r="B96" s="36">
        <f t="shared" si="1"/>
        <v>1344</v>
      </c>
      <c r="C96" s="68">
        <f>SUM(G91:G96)</f>
        <v>1200</v>
      </c>
      <c r="D96" s="398">
        <f>G95</f>
        <v>400</v>
      </c>
      <c r="E96" s="399"/>
      <c r="F96" s="486"/>
      <c r="G96" s="486"/>
      <c r="H96" s="429"/>
      <c r="I96" s="430"/>
      <c r="J96" s="430"/>
      <c r="K96" s="430"/>
      <c r="L96" s="430"/>
      <c r="M96" s="430"/>
      <c r="N96" s="430"/>
      <c r="O96" s="431"/>
      <c r="P96" s="318"/>
      <c r="Q96"/>
      <c r="R96" s="2" t="s">
        <v>25</v>
      </c>
      <c r="S96" s="2">
        <v>1</v>
      </c>
      <c r="T96" s="1" t="s">
        <v>493</v>
      </c>
      <c r="U96" s="2">
        <v>0</v>
      </c>
      <c r="V96" s="2"/>
    </row>
    <row r="97" spans="2:22">
      <c r="B97" s="47">
        <f t="shared" si="1"/>
        <v>1345</v>
      </c>
      <c r="C97" s="376" t="s">
        <v>453</v>
      </c>
      <c r="D97" s="397" t="s">
        <v>300</v>
      </c>
      <c r="E97" s="137" t="s">
        <v>146</v>
      </c>
      <c r="F97" s="137" t="s">
        <v>37</v>
      </c>
      <c r="G97" s="137">
        <v>1</v>
      </c>
      <c r="H97" s="389" t="s">
        <v>147</v>
      </c>
      <c r="I97" s="390"/>
      <c r="J97" s="390"/>
      <c r="K97" s="390"/>
      <c r="L97" s="390"/>
      <c r="M97" s="390"/>
      <c r="N97" s="390"/>
      <c r="O97" s="391"/>
      <c r="P97" s="117"/>
      <c r="Q97"/>
      <c r="R97" s="2" t="s">
        <v>24</v>
      </c>
      <c r="S97" s="2">
        <v>1</v>
      </c>
      <c r="T97" s="1" t="s">
        <v>494</v>
      </c>
      <c r="U97" s="2">
        <v>0</v>
      </c>
      <c r="V97" s="2"/>
    </row>
    <row r="98" spans="2:22">
      <c r="B98" s="33">
        <f t="shared" si="1"/>
        <v>1346</v>
      </c>
      <c r="C98" s="407"/>
      <c r="D98" s="225"/>
      <c r="E98" s="102" t="s">
        <v>148</v>
      </c>
      <c r="F98" s="102" t="s">
        <v>37</v>
      </c>
      <c r="G98" s="102">
        <v>1</v>
      </c>
      <c r="H98" s="227" t="s">
        <v>155</v>
      </c>
      <c r="I98" s="228"/>
      <c r="J98" s="228"/>
      <c r="K98" s="228"/>
      <c r="L98" s="228"/>
      <c r="M98" s="228"/>
      <c r="N98" s="228"/>
      <c r="O98" s="229"/>
      <c r="P98" s="65"/>
      <c r="R98" s="2" t="s">
        <v>390</v>
      </c>
      <c r="S98" s="2">
        <v>1</v>
      </c>
      <c r="T98" s="1" t="s">
        <v>63</v>
      </c>
      <c r="U98" s="2"/>
      <c r="V98" s="2"/>
    </row>
    <row r="99" spans="2:22" ht="16.5" customHeight="1">
      <c r="B99" s="33">
        <f t="shared" si="1"/>
        <v>1347</v>
      </c>
      <c r="C99" s="407"/>
      <c r="D99" s="225"/>
      <c r="E99" s="102" t="s">
        <v>149</v>
      </c>
      <c r="F99" s="102" t="s">
        <v>37</v>
      </c>
      <c r="G99" s="102">
        <v>1</v>
      </c>
      <c r="H99" s="227" t="s">
        <v>156</v>
      </c>
      <c r="I99" s="228"/>
      <c r="J99" s="228"/>
      <c r="K99" s="228"/>
      <c r="L99" s="228"/>
      <c r="M99" s="228"/>
      <c r="N99" s="228"/>
      <c r="O99" s="229"/>
      <c r="P99" s="65"/>
    </row>
    <row r="100" spans="2:22">
      <c r="B100" s="33">
        <f t="shared" si="1"/>
        <v>1348</v>
      </c>
      <c r="C100" s="407"/>
      <c r="D100" s="225"/>
      <c r="E100" s="102" t="s">
        <v>150</v>
      </c>
      <c r="F100" s="102" t="s">
        <v>37</v>
      </c>
      <c r="G100" s="102">
        <v>1</v>
      </c>
      <c r="H100" s="227" t="s">
        <v>157</v>
      </c>
      <c r="I100" s="228"/>
      <c r="J100" s="228"/>
      <c r="K100" s="228"/>
      <c r="L100" s="228"/>
      <c r="M100" s="228"/>
      <c r="N100" s="228"/>
      <c r="O100" s="229"/>
      <c r="P100" s="65"/>
      <c r="R100" s="321" t="s">
        <v>495</v>
      </c>
      <c r="S100" s="321"/>
      <c r="T100" s="321"/>
      <c r="U100" s="321"/>
      <c r="V100" s="321"/>
    </row>
    <row r="101" spans="2:22">
      <c r="B101" s="33">
        <f t="shared" si="1"/>
        <v>1349</v>
      </c>
      <c r="C101" s="407"/>
      <c r="D101" s="225"/>
      <c r="E101" s="102" t="s">
        <v>151</v>
      </c>
      <c r="F101" s="102" t="s">
        <v>37</v>
      </c>
      <c r="G101" s="102">
        <v>1</v>
      </c>
      <c r="H101" s="227" t="s">
        <v>158</v>
      </c>
      <c r="I101" s="228"/>
      <c r="J101" s="228"/>
      <c r="K101" s="228"/>
      <c r="L101" s="228"/>
      <c r="M101" s="228"/>
      <c r="N101" s="228"/>
      <c r="O101" s="229"/>
      <c r="P101" s="65"/>
      <c r="R101" s="9" t="s">
        <v>402</v>
      </c>
      <c r="S101" s="9" t="s">
        <v>52</v>
      </c>
      <c r="T101" s="9" t="s">
        <v>53</v>
      </c>
      <c r="U101" s="9" t="s">
        <v>62</v>
      </c>
      <c r="V101" s="9" t="s">
        <v>562</v>
      </c>
    </row>
    <row r="102" spans="2:22">
      <c r="B102" s="33">
        <f t="shared" si="1"/>
        <v>1350</v>
      </c>
      <c r="C102" s="407"/>
      <c r="D102" s="225"/>
      <c r="E102" s="102" t="s">
        <v>152</v>
      </c>
      <c r="F102" s="102" t="s">
        <v>37</v>
      </c>
      <c r="G102" s="102">
        <v>1</v>
      </c>
      <c r="H102" s="227" t="s">
        <v>159</v>
      </c>
      <c r="I102" s="228"/>
      <c r="J102" s="228"/>
      <c r="K102" s="228"/>
      <c r="L102" s="228"/>
      <c r="M102" s="228"/>
      <c r="N102" s="228"/>
      <c r="O102" s="229"/>
      <c r="P102" s="65"/>
      <c r="R102" s="2" t="s">
        <v>135</v>
      </c>
      <c r="S102" s="2">
        <v>4</v>
      </c>
      <c r="T102" s="1" t="s">
        <v>496</v>
      </c>
      <c r="U102" s="2"/>
      <c r="V102" s="2"/>
    </row>
    <row r="103" spans="2:22">
      <c r="B103" s="33">
        <f t="shared" si="1"/>
        <v>1351</v>
      </c>
      <c r="C103" s="407"/>
      <c r="D103" s="225"/>
      <c r="E103" s="102" t="s">
        <v>153</v>
      </c>
      <c r="F103" s="102" t="s">
        <v>37</v>
      </c>
      <c r="G103" s="102">
        <v>1</v>
      </c>
      <c r="H103" s="227" t="s">
        <v>160</v>
      </c>
      <c r="I103" s="228"/>
      <c r="J103" s="228"/>
      <c r="K103" s="228"/>
      <c r="L103" s="228"/>
      <c r="M103" s="228"/>
      <c r="N103" s="228"/>
      <c r="O103" s="229"/>
      <c r="P103" s="65"/>
    </row>
    <row r="104" spans="2:22" ht="17.5" thickBot="1">
      <c r="B104" s="34">
        <f t="shared" si="1"/>
        <v>1352</v>
      </c>
      <c r="C104" s="407"/>
      <c r="D104" s="114">
        <f>SUM(G97:G104)</f>
        <v>8</v>
      </c>
      <c r="E104" s="69" t="s">
        <v>154</v>
      </c>
      <c r="F104" s="69" t="s">
        <v>37</v>
      </c>
      <c r="G104" s="69">
        <v>1</v>
      </c>
      <c r="H104" s="340" t="s">
        <v>161</v>
      </c>
      <c r="I104" s="341"/>
      <c r="J104" s="341"/>
      <c r="K104" s="341"/>
      <c r="L104" s="341"/>
      <c r="M104" s="341"/>
      <c r="N104" s="341"/>
      <c r="O104" s="342"/>
      <c r="P104" s="125"/>
      <c r="R104" s="321" t="s">
        <v>497</v>
      </c>
      <c r="S104" s="321"/>
      <c r="T104" s="321"/>
      <c r="U104" s="321"/>
      <c r="V104" s="321"/>
    </row>
    <row r="105" spans="2:22">
      <c r="B105" s="33">
        <f t="shared" si="1"/>
        <v>1353</v>
      </c>
      <c r="C105" s="407"/>
      <c r="D105" s="395" t="s">
        <v>301</v>
      </c>
      <c r="E105" s="108" t="s">
        <v>333</v>
      </c>
      <c r="F105" s="137" t="s">
        <v>37</v>
      </c>
      <c r="G105" s="137">
        <v>1</v>
      </c>
      <c r="H105" s="52" t="s">
        <v>323</v>
      </c>
      <c r="I105" s="52" t="s">
        <v>322</v>
      </c>
      <c r="J105" s="52" t="s">
        <v>321</v>
      </c>
      <c r="K105" s="52" t="s">
        <v>320</v>
      </c>
      <c r="L105" s="52" t="s">
        <v>319</v>
      </c>
      <c r="M105" s="52" t="s">
        <v>318</v>
      </c>
      <c r="N105" s="137" t="s">
        <v>302</v>
      </c>
      <c r="O105" s="149" t="s">
        <v>317</v>
      </c>
      <c r="P105" s="117"/>
      <c r="R105" s="9" t="s">
        <v>403</v>
      </c>
      <c r="S105" s="9" t="s">
        <v>52</v>
      </c>
      <c r="T105" s="9" t="s">
        <v>53</v>
      </c>
      <c r="U105" s="9" t="s">
        <v>62</v>
      </c>
      <c r="V105" s="9" t="s">
        <v>562</v>
      </c>
    </row>
    <row r="106" spans="2:22">
      <c r="B106" s="33">
        <f t="shared" si="1"/>
        <v>1356</v>
      </c>
      <c r="C106" s="407"/>
      <c r="D106" s="214"/>
      <c r="E106" s="104" t="s">
        <v>582</v>
      </c>
      <c r="F106" s="121" t="s">
        <v>37</v>
      </c>
      <c r="G106" s="121">
        <v>3</v>
      </c>
      <c r="H106" s="219" t="s">
        <v>582</v>
      </c>
      <c r="I106" s="220"/>
      <c r="J106" s="220"/>
      <c r="K106" s="220"/>
      <c r="L106" s="220"/>
      <c r="M106" s="220"/>
      <c r="N106" s="220"/>
      <c r="O106" s="221"/>
      <c r="P106" s="65" t="s">
        <v>629</v>
      </c>
      <c r="R106" s="16" t="s">
        <v>365</v>
      </c>
      <c r="S106" s="16">
        <v>1</v>
      </c>
      <c r="T106" s="15" t="s">
        <v>499</v>
      </c>
      <c r="U106" s="16"/>
      <c r="V106" s="16"/>
    </row>
    <row r="107" spans="2:22">
      <c r="B107" s="34">
        <f t="shared" si="1"/>
        <v>1360</v>
      </c>
      <c r="C107" s="407"/>
      <c r="D107" s="214"/>
      <c r="E107" s="119" t="s">
        <v>307</v>
      </c>
      <c r="F107" s="120" t="s">
        <v>299</v>
      </c>
      <c r="G107" s="120">
        <v>4</v>
      </c>
      <c r="H107" s="363" t="s">
        <v>324</v>
      </c>
      <c r="I107" s="384"/>
      <c r="J107" s="384"/>
      <c r="K107" s="384"/>
      <c r="L107" s="384"/>
      <c r="M107" s="384"/>
      <c r="N107" s="384"/>
      <c r="O107" s="385"/>
      <c r="P107" s="65"/>
      <c r="R107" s="16" t="s">
        <v>378</v>
      </c>
      <c r="S107" s="16">
        <v>1</v>
      </c>
      <c r="T107" s="15" t="s">
        <v>500</v>
      </c>
      <c r="U107" s="16"/>
      <c r="V107" s="16"/>
    </row>
    <row r="108" spans="2:22">
      <c r="B108" s="33">
        <f t="shared" si="1"/>
        <v>1361</v>
      </c>
      <c r="C108" s="407"/>
      <c r="D108" s="214"/>
      <c r="E108" s="92" t="s">
        <v>308</v>
      </c>
      <c r="F108" s="102" t="s">
        <v>29</v>
      </c>
      <c r="G108" s="102">
        <v>1</v>
      </c>
      <c r="H108" s="227" t="s">
        <v>846</v>
      </c>
      <c r="I108" s="228"/>
      <c r="J108" s="228"/>
      <c r="K108" s="228"/>
      <c r="L108" s="228"/>
      <c r="M108" s="228"/>
      <c r="N108" s="228"/>
      <c r="O108" s="229"/>
      <c r="P108" s="65"/>
      <c r="R108" s="16" t="s">
        <v>377</v>
      </c>
      <c r="S108" s="16">
        <v>1</v>
      </c>
      <c r="T108" s="15" t="s">
        <v>501</v>
      </c>
      <c r="U108" s="16"/>
      <c r="V108" s="16"/>
    </row>
    <row r="109" spans="2:22">
      <c r="B109" s="33">
        <f t="shared" si="1"/>
        <v>1362</v>
      </c>
      <c r="C109" s="407"/>
      <c r="D109" s="214"/>
      <c r="E109" s="104" t="s">
        <v>811</v>
      </c>
      <c r="F109" s="121" t="s">
        <v>809</v>
      </c>
      <c r="G109" s="121">
        <v>1</v>
      </c>
      <c r="H109" s="52" t="s">
        <v>816</v>
      </c>
      <c r="I109" s="52" t="s">
        <v>817</v>
      </c>
      <c r="J109" s="52" t="s">
        <v>814</v>
      </c>
      <c r="K109" s="52" t="s">
        <v>815</v>
      </c>
      <c r="L109" s="92" t="s">
        <v>821</v>
      </c>
      <c r="M109" s="92" t="s">
        <v>820</v>
      </c>
      <c r="N109" s="92" t="s">
        <v>819</v>
      </c>
      <c r="O109" s="60" t="s">
        <v>818</v>
      </c>
      <c r="P109" s="65"/>
      <c r="R109" s="16" t="s">
        <v>376</v>
      </c>
      <c r="S109" s="16">
        <v>1</v>
      </c>
      <c r="T109" s="15" t="s">
        <v>498</v>
      </c>
      <c r="U109" s="16"/>
      <c r="V109" s="16"/>
    </row>
    <row r="110" spans="2:22">
      <c r="B110" s="33">
        <f t="shared" si="1"/>
        <v>1364</v>
      </c>
      <c r="C110" s="407"/>
      <c r="D110" s="214"/>
      <c r="E110" s="104" t="s">
        <v>810</v>
      </c>
      <c r="F110" s="121" t="s">
        <v>812</v>
      </c>
      <c r="G110" s="121">
        <v>2</v>
      </c>
      <c r="H110" s="227" t="s">
        <v>822</v>
      </c>
      <c r="I110" s="228"/>
      <c r="J110" s="228"/>
      <c r="K110" s="228"/>
      <c r="L110" s="228"/>
      <c r="M110" s="228"/>
      <c r="N110" s="228"/>
      <c r="O110" s="229"/>
      <c r="P110" s="65"/>
      <c r="R110" s="16" t="s">
        <v>375</v>
      </c>
      <c r="S110" s="16">
        <v>1</v>
      </c>
      <c r="T110" s="15" t="s">
        <v>502</v>
      </c>
      <c r="U110" s="16"/>
      <c r="V110" s="16"/>
    </row>
    <row r="111" spans="2:22">
      <c r="B111" s="33">
        <f t="shared" si="1"/>
        <v>1366</v>
      </c>
      <c r="C111" s="407"/>
      <c r="D111" s="214"/>
      <c r="E111" s="92" t="s">
        <v>309</v>
      </c>
      <c r="F111" s="121" t="s">
        <v>812</v>
      </c>
      <c r="G111" s="121">
        <v>2</v>
      </c>
      <c r="H111" s="227" t="s">
        <v>823</v>
      </c>
      <c r="I111" s="228"/>
      <c r="J111" s="228"/>
      <c r="K111" s="228"/>
      <c r="L111" s="228"/>
      <c r="M111" s="228"/>
      <c r="N111" s="228"/>
      <c r="O111" s="229"/>
      <c r="P111" s="65"/>
      <c r="R111" s="16" t="s">
        <v>374</v>
      </c>
      <c r="S111" s="16">
        <v>1</v>
      </c>
      <c r="T111" s="15" t="s">
        <v>503</v>
      </c>
      <c r="U111" s="16"/>
      <c r="V111" s="16"/>
    </row>
    <row r="112" spans="2:22">
      <c r="B112" s="34">
        <f t="shared" si="1"/>
        <v>1368</v>
      </c>
      <c r="C112" s="407"/>
      <c r="D112" s="214"/>
      <c r="E112" s="92" t="s">
        <v>813</v>
      </c>
      <c r="F112" s="121" t="s">
        <v>812</v>
      </c>
      <c r="G112" s="102">
        <v>2</v>
      </c>
      <c r="H112" s="380" t="s">
        <v>824</v>
      </c>
      <c r="I112" s="228"/>
      <c r="J112" s="228"/>
      <c r="K112" s="228"/>
      <c r="L112" s="228"/>
      <c r="M112" s="228"/>
      <c r="N112" s="228"/>
      <c r="O112" s="229"/>
      <c r="P112" s="65"/>
      <c r="R112" s="16" t="s">
        <v>373</v>
      </c>
      <c r="S112" s="16">
        <v>1</v>
      </c>
      <c r="T112" s="15" t="s">
        <v>504</v>
      </c>
      <c r="U112" s="16"/>
      <c r="V112" s="16"/>
    </row>
    <row r="113" spans="2:22">
      <c r="B113" s="33">
        <f t="shared" si="1"/>
        <v>1370</v>
      </c>
      <c r="C113" s="407"/>
      <c r="D113" s="214"/>
      <c r="E113" s="92" t="s">
        <v>825</v>
      </c>
      <c r="F113" s="121" t="s">
        <v>812</v>
      </c>
      <c r="G113" s="102">
        <v>2</v>
      </c>
      <c r="H113" s="380" t="s">
        <v>826</v>
      </c>
      <c r="I113" s="228"/>
      <c r="J113" s="228"/>
      <c r="K113" s="228"/>
      <c r="L113" s="228"/>
      <c r="M113" s="228"/>
      <c r="N113" s="228"/>
      <c r="O113" s="229"/>
      <c r="P113" s="65"/>
      <c r="R113" s="16" t="s">
        <v>370</v>
      </c>
      <c r="S113" s="16">
        <v>1</v>
      </c>
      <c r="T113" s="15" t="s">
        <v>505</v>
      </c>
      <c r="U113" s="16"/>
      <c r="V113" s="16"/>
    </row>
    <row r="114" spans="2:22">
      <c r="B114" s="33">
        <f t="shared" si="1"/>
        <v>1371</v>
      </c>
      <c r="C114" s="407"/>
      <c r="D114" s="214"/>
      <c r="E114" s="92" t="s">
        <v>834</v>
      </c>
      <c r="F114" s="102" t="s">
        <v>37</v>
      </c>
      <c r="G114" s="102">
        <v>1</v>
      </c>
      <c r="H114" s="227" t="s">
        <v>827</v>
      </c>
      <c r="I114" s="228"/>
      <c r="J114" s="228"/>
      <c r="K114" s="228"/>
      <c r="L114" s="228"/>
      <c r="M114" s="228"/>
      <c r="N114" s="228"/>
      <c r="O114" s="229"/>
      <c r="P114" s="65"/>
      <c r="R114" s="2" t="s">
        <v>506</v>
      </c>
      <c r="S114" s="2">
        <v>1</v>
      </c>
      <c r="T114" s="1" t="s">
        <v>507</v>
      </c>
      <c r="U114" s="2"/>
      <c r="V114" s="2"/>
    </row>
    <row r="115" spans="2:22">
      <c r="B115" s="33">
        <f t="shared" si="1"/>
        <v>1372</v>
      </c>
      <c r="C115" s="407"/>
      <c r="D115" s="214"/>
      <c r="E115" s="119" t="s">
        <v>828</v>
      </c>
      <c r="F115" s="120" t="s">
        <v>829</v>
      </c>
      <c r="G115" s="120">
        <v>1</v>
      </c>
      <c r="H115" s="363" t="s">
        <v>828</v>
      </c>
      <c r="I115" s="384"/>
      <c r="J115" s="384"/>
      <c r="K115" s="384"/>
      <c r="L115" s="384"/>
      <c r="M115" s="384"/>
      <c r="N115" s="384"/>
      <c r="O115" s="385"/>
      <c r="P115" s="65"/>
    </row>
    <row r="116" spans="2:22">
      <c r="B116" s="33">
        <f t="shared" si="1"/>
        <v>1373</v>
      </c>
      <c r="C116" s="407"/>
      <c r="D116" s="214"/>
      <c r="E116" s="92" t="s">
        <v>310</v>
      </c>
      <c r="F116" s="102" t="s">
        <v>29</v>
      </c>
      <c r="G116" s="102">
        <v>1</v>
      </c>
      <c r="H116" s="227" t="s">
        <v>847</v>
      </c>
      <c r="I116" s="228"/>
      <c r="J116" s="228"/>
      <c r="K116" s="228"/>
      <c r="L116" s="228"/>
      <c r="M116" s="228"/>
      <c r="N116" s="228"/>
      <c r="O116" s="229"/>
      <c r="P116" s="65"/>
    </row>
    <row r="117" spans="2:22">
      <c r="B117" s="33">
        <f t="shared" si="1"/>
        <v>1374</v>
      </c>
      <c r="C117" s="407"/>
      <c r="D117" s="214"/>
      <c r="E117" s="104" t="s">
        <v>830</v>
      </c>
      <c r="F117" s="121" t="s">
        <v>809</v>
      </c>
      <c r="G117" s="121">
        <v>1</v>
      </c>
      <c r="H117" s="52" t="s">
        <v>816</v>
      </c>
      <c r="I117" s="52" t="s">
        <v>817</v>
      </c>
      <c r="J117" s="52" t="s">
        <v>814</v>
      </c>
      <c r="K117" s="52" t="s">
        <v>815</v>
      </c>
      <c r="L117" s="92" t="s">
        <v>821</v>
      </c>
      <c r="M117" s="92" t="s">
        <v>820</v>
      </c>
      <c r="N117" s="92" t="s">
        <v>819</v>
      </c>
      <c r="O117" s="60" t="s">
        <v>818</v>
      </c>
      <c r="P117" s="65"/>
    </row>
    <row r="118" spans="2:22">
      <c r="B118" s="34">
        <f t="shared" si="1"/>
        <v>1376</v>
      </c>
      <c r="C118" s="407"/>
      <c r="D118" s="214"/>
      <c r="E118" s="104" t="s">
        <v>831</v>
      </c>
      <c r="F118" s="121" t="s">
        <v>812</v>
      </c>
      <c r="G118" s="121">
        <v>2</v>
      </c>
      <c r="H118" s="227" t="s">
        <v>822</v>
      </c>
      <c r="I118" s="228"/>
      <c r="J118" s="228"/>
      <c r="K118" s="228"/>
      <c r="L118" s="228"/>
      <c r="M118" s="228"/>
      <c r="N118" s="228"/>
      <c r="O118" s="229"/>
      <c r="P118" s="65"/>
    </row>
    <row r="119" spans="2:22">
      <c r="B119" s="33">
        <f t="shared" si="1"/>
        <v>1378</v>
      </c>
      <c r="C119" s="407"/>
      <c r="D119" s="214"/>
      <c r="E119" s="92" t="s">
        <v>311</v>
      </c>
      <c r="F119" s="121" t="s">
        <v>812</v>
      </c>
      <c r="G119" s="121">
        <v>2</v>
      </c>
      <c r="H119" s="227" t="s">
        <v>823</v>
      </c>
      <c r="I119" s="228"/>
      <c r="J119" s="228"/>
      <c r="K119" s="228"/>
      <c r="L119" s="228"/>
      <c r="M119" s="228"/>
      <c r="N119" s="228"/>
      <c r="O119" s="229"/>
      <c r="P119" s="65"/>
    </row>
    <row r="120" spans="2:22">
      <c r="B120" s="33">
        <f t="shared" si="1"/>
        <v>1380</v>
      </c>
      <c r="C120" s="407"/>
      <c r="D120" s="214"/>
      <c r="E120" s="92" t="s">
        <v>832</v>
      </c>
      <c r="F120" s="121" t="s">
        <v>812</v>
      </c>
      <c r="G120" s="102">
        <v>2</v>
      </c>
      <c r="H120" s="380" t="s">
        <v>824</v>
      </c>
      <c r="I120" s="228"/>
      <c r="J120" s="228"/>
      <c r="K120" s="228"/>
      <c r="L120" s="228"/>
      <c r="M120" s="228"/>
      <c r="N120" s="228"/>
      <c r="O120" s="229"/>
      <c r="P120" s="65"/>
    </row>
    <row r="121" spans="2:22">
      <c r="B121" s="33">
        <f t="shared" si="1"/>
        <v>1382</v>
      </c>
      <c r="C121" s="407"/>
      <c r="D121" s="214"/>
      <c r="E121" s="92" t="s">
        <v>833</v>
      </c>
      <c r="F121" s="121" t="s">
        <v>812</v>
      </c>
      <c r="G121" s="102">
        <v>2</v>
      </c>
      <c r="H121" s="380" t="s">
        <v>826</v>
      </c>
      <c r="I121" s="228"/>
      <c r="J121" s="228"/>
      <c r="K121" s="228"/>
      <c r="L121" s="228"/>
      <c r="M121" s="228"/>
      <c r="N121" s="228"/>
      <c r="O121" s="229"/>
      <c r="P121" s="65"/>
    </row>
    <row r="122" spans="2:22">
      <c r="B122" s="33">
        <f t="shared" si="1"/>
        <v>1383</v>
      </c>
      <c r="C122" s="407"/>
      <c r="D122" s="214"/>
      <c r="E122" s="92" t="s">
        <v>835</v>
      </c>
      <c r="F122" s="102" t="s">
        <v>37</v>
      </c>
      <c r="G122" s="102">
        <v>1</v>
      </c>
      <c r="H122" s="227" t="s">
        <v>827</v>
      </c>
      <c r="I122" s="228"/>
      <c r="J122" s="228"/>
      <c r="K122" s="228"/>
      <c r="L122" s="228"/>
      <c r="M122" s="228"/>
      <c r="N122" s="228"/>
      <c r="O122" s="229"/>
      <c r="P122" s="65"/>
    </row>
    <row r="123" spans="2:22">
      <c r="B123" s="34">
        <f t="shared" si="1"/>
        <v>1384</v>
      </c>
      <c r="C123" s="407"/>
      <c r="D123" s="214"/>
      <c r="E123" s="92" t="s">
        <v>828</v>
      </c>
      <c r="F123" s="102" t="s">
        <v>829</v>
      </c>
      <c r="G123" s="102">
        <v>1</v>
      </c>
      <c r="H123" s="227" t="s">
        <v>828</v>
      </c>
      <c r="I123" s="228"/>
      <c r="J123" s="228"/>
      <c r="K123" s="228"/>
      <c r="L123" s="228"/>
      <c r="M123" s="228"/>
      <c r="N123" s="228"/>
      <c r="O123" s="229"/>
      <c r="P123" s="65"/>
    </row>
    <row r="124" spans="2:22">
      <c r="B124" s="33">
        <f t="shared" si="1"/>
        <v>1385</v>
      </c>
      <c r="C124" s="407"/>
      <c r="D124" s="214"/>
      <c r="E124" s="92" t="s">
        <v>312</v>
      </c>
      <c r="F124" s="102" t="s">
        <v>29</v>
      </c>
      <c r="G124" s="102">
        <v>1</v>
      </c>
      <c r="H124" s="227" t="s">
        <v>848</v>
      </c>
      <c r="I124" s="228"/>
      <c r="J124" s="228"/>
      <c r="K124" s="228"/>
      <c r="L124" s="228"/>
      <c r="M124" s="228"/>
      <c r="N124" s="228"/>
      <c r="O124" s="229"/>
      <c r="P124" s="65"/>
    </row>
    <row r="125" spans="2:22">
      <c r="B125" s="33">
        <f t="shared" si="1"/>
        <v>1386</v>
      </c>
      <c r="C125" s="407"/>
      <c r="D125" s="214"/>
      <c r="E125" s="104" t="s">
        <v>836</v>
      </c>
      <c r="F125" s="121" t="s">
        <v>809</v>
      </c>
      <c r="G125" s="121">
        <v>1</v>
      </c>
      <c r="H125" s="52" t="s">
        <v>816</v>
      </c>
      <c r="I125" s="52" t="s">
        <v>817</v>
      </c>
      <c r="J125" s="52" t="s">
        <v>814</v>
      </c>
      <c r="K125" s="52" t="s">
        <v>815</v>
      </c>
      <c r="L125" s="92" t="s">
        <v>821</v>
      </c>
      <c r="M125" s="92" t="s">
        <v>820</v>
      </c>
      <c r="N125" s="92" t="s">
        <v>819</v>
      </c>
      <c r="O125" s="60" t="s">
        <v>818</v>
      </c>
      <c r="P125" s="65"/>
    </row>
    <row r="126" spans="2:22">
      <c r="B126" s="33">
        <f t="shared" si="1"/>
        <v>1388</v>
      </c>
      <c r="C126" s="407"/>
      <c r="D126" s="214"/>
      <c r="E126" s="104" t="s">
        <v>837</v>
      </c>
      <c r="F126" s="121" t="s">
        <v>812</v>
      </c>
      <c r="G126" s="121">
        <v>2</v>
      </c>
      <c r="H126" s="227" t="s">
        <v>822</v>
      </c>
      <c r="I126" s="228"/>
      <c r="J126" s="228"/>
      <c r="K126" s="228"/>
      <c r="L126" s="228"/>
      <c r="M126" s="228"/>
      <c r="N126" s="228"/>
      <c r="O126" s="229"/>
      <c r="P126" s="65"/>
    </row>
    <row r="127" spans="2:22">
      <c r="B127" s="33">
        <f t="shared" si="1"/>
        <v>1390</v>
      </c>
      <c r="C127" s="407"/>
      <c r="D127" s="214"/>
      <c r="E127" s="92" t="s">
        <v>313</v>
      </c>
      <c r="F127" s="121" t="s">
        <v>812</v>
      </c>
      <c r="G127" s="121">
        <v>2</v>
      </c>
      <c r="H127" s="227" t="s">
        <v>823</v>
      </c>
      <c r="I127" s="228"/>
      <c r="J127" s="228"/>
      <c r="K127" s="228"/>
      <c r="L127" s="228"/>
      <c r="M127" s="228"/>
      <c r="N127" s="228"/>
      <c r="O127" s="229"/>
      <c r="P127" s="65"/>
    </row>
    <row r="128" spans="2:22">
      <c r="B128" s="34">
        <f t="shared" si="1"/>
        <v>1392</v>
      </c>
      <c r="C128" s="407"/>
      <c r="D128" s="214"/>
      <c r="E128" s="92" t="s">
        <v>838</v>
      </c>
      <c r="F128" s="121" t="s">
        <v>812</v>
      </c>
      <c r="G128" s="102">
        <v>2</v>
      </c>
      <c r="H128" s="380" t="s">
        <v>824</v>
      </c>
      <c r="I128" s="228"/>
      <c r="J128" s="228"/>
      <c r="K128" s="228"/>
      <c r="L128" s="228"/>
      <c r="M128" s="228"/>
      <c r="N128" s="228"/>
      <c r="O128" s="229"/>
      <c r="P128" s="65"/>
    </row>
    <row r="129" spans="2:16">
      <c r="B129" s="33">
        <f t="shared" si="1"/>
        <v>1394</v>
      </c>
      <c r="C129" s="407"/>
      <c r="D129" s="214"/>
      <c r="E129" s="92" t="s">
        <v>839</v>
      </c>
      <c r="F129" s="121" t="s">
        <v>812</v>
      </c>
      <c r="G129" s="102">
        <v>2</v>
      </c>
      <c r="H129" s="380" t="s">
        <v>826</v>
      </c>
      <c r="I129" s="228"/>
      <c r="J129" s="228"/>
      <c r="K129" s="228"/>
      <c r="L129" s="228"/>
      <c r="M129" s="228"/>
      <c r="N129" s="228"/>
      <c r="O129" s="229"/>
      <c r="P129" s="65"/>
    </row>
    <row r="130" spans="2:16">
      <c r="B130" s="33">
        <f t="shared" si="1"/>
        <v>1395</v>
      </c>
      <c r="C130" s="407"/>
      <c r="D130" s="214"/>
      <c r="E130" s="92" t="s">
        <v>840</v>
      </c>
      <c r="F130" s="102" t="s">
        <v>37</v>
      </c>
      <c r="G130" s="102">
        <v>1</v>
      </c>
      <c r="H130" s="227" t="s">
        <v>827</v>
      </c>
      <c r="I130" s="228"/>
      <c r="J130" s="228"/>
      <c r="K130" s="228"/>
      <c r="L130" s="228"/>
      <c r="M130" s="228"/>
      <c r="N130" s="228"/>
      <c r="O130" s="229"/>
      <c r="P130" s="65"/>
    </row>
    <row r="131" spans="2:16">
      <c r="B131" s="33">
        <f t="shared" si="1"/>
        <v>1396</v>
      </c>
      <c r="C131" s="407"/>
      <c r="D131" s="214"/>
      <c r="E131" s="92" t="s">
        <v>828</v>
      </c>
      <c r="F131" s="102" t="s">
        <v>829</v>
      </c>
      <c r="G131" s="102">
        <v>1</v>
      </c>
      <c r="H131" s="227" t="s">
        <v>828</v>
      </c>
      <c r="I131" s="228"/>
      <c r="J131" s="228"/>
      <c r="K131" s="228"/>
      <c r="L131" s="228"/>
      <c r="M131" s="228"/>
      <c r="N131" s="228"/>
      <c r="O131" s="229"/>
      <c r="P131" s="65"/>
    </row>
    <row r="132" spans="2:16">
      <c r="B132" s="33">
        <f t="shared" si="1"/>
        <v>1397</v>
      </c>
      <c r="C132" s="407"/>
      <c r="D132" s="214"/>
      <c r="E132" s="92" t="s">
        <v>314</v>
      </c>
      <c r="F132" s="102" t="s">
        <v>29</v>
      </c>
      <c r="G132" s="102">
        <v>1</v>
      </c>
      <c r="H132" s="227" t="s">
        <v>849</v>
      </c>
      <c r="I132" s="228"/>
      <c r="J132" s="228"/>
      <c r="K132" s="228"/>
      <c r="L132" s="228"/>
      <c r="M132" s="228"/>
      <c r="N132" s="228"/>
      <c r="O132" s="229"/>
      <c r="P132" s="65"/>
    </row>
    <row r="133" spans="2:16">
      <c r="B133" s="33">
        <f t="shared" si="1"/>
        <v>1398</v>
      </c>
      <c r="C133" s="407"/>
      <c r="D133" s="214"/>
      <c r="E133" s="104" t="s">
        <v>841</v>
      </c>
      <c r="F133" s="121" t="s">
        <v>809</v>
      </c>
      <c r="G133" s="121">
        <v>1</v>
      </c>
      <c r="H133" s="52" t="s">
        <v>816</v>
      </c>
      <c r="I133" s="52" t="s">
        <v>817</v>
      </c>
      <c r="J133" s="52" t="s">
        <v>814</v>
      </c>
      <c r="K133" s="52" t="s">
        <v>815</v>
      </c>
      <c r="L133" s="92" t="s">
        <v>821</v>
      </c>
      <c r="M133" s="92" t="s">
        <v>820</v>
      </c>
      <c r="N133" s="92" t="s">
        <v>819</v>
      </c>
      <c r="O133" s="60" t="s">
        <v>818</v>
      </c>
      <c r="P133" s="65"/>
    </row>
    <row r="134" spans="2:16">
      <c r="B134" s="34">
        <f t="shared" si="1"/>
        <v>1400</v>
      </c>
      <c r="C134" s="407"/>
      <c r="D134" s="214"/>
      <c r="E134" s="104" t="s">
        <v>842</v>
      </c>
      <c r="F134" s="121" t="s">
        <v>812</v>
      </c>
      <c r="G134" s="121">
        <v>2</v>
      </c>
      <c r="H134" s="227" t="s">
        <v>822</v>
      </c>
      <c r="I134" s="228"/>
      <c r="J134" s="228"/>
      <c r="K134" s="228"/>
      <c r="L134" s="228"/>
      <c r="M134" s="228"/>
      <c r="N134" s="228"/>
      <c r="O134" s="229"/>
      <c r="P134" s="65"/>
    </row>
    <row r="135" spans="2:16">
      <c r="B135" s="33">
        <f t="shared" si="1"/>
        <v>1402</v>
      </c>
      <c r="C135" s="407"/>
      <c r="D135" s="214"/>
      <c r="E135" s="92" t="s">
        <v>315</v>
      </c>
      <c r="F135" s="121" t="s">
        <v>812</v>
      </c>
      <c r="G135" s="121">
        <v>2</v>
      </c>
      <c r="H135" s="227" t="s">
        <v>823</v>
      </c>
      <c r="I135" s="228"/>
      <c r="J135" s="228"/>
      <c r="K135" s="228"/>
      <c r="L135" s="228"/>
      <c r="M135" s="228"/>
      <c r="N135" s="228"/>
      <c r="O135" s="229"/>
      <c r="P135" s="65"/>
    </row>
    <row r="136" spans="2:16">
      <c r="B136" s="33">
        <f t="shared" si="1"/>
        <v>1404</v>
      </c>
      <c r="C136" s="407"/>
      <c r="D136" s="214"/>
      <c r="E136" s="92" t="s">
        <v>843</v>
      </c>
      <c r="F136" s="121" t="s">
        <v>812</v>
      </c>
      <c r="G136" s="102">
        <v>2</v>
      </c>
      <c r="H136" s="380" t="s">
        <v>824</v>
      </c>
      <c r="I136" s="228"/>
      <c r="J136" s="228"/>
      <c r="K136" s="228"/>
      <c r="L136" s="228"/>
      <c r="M136" s="228"/>
      <c r="N136" s="228"/>
      <c r="O136" s="229"/>
      <c r="P136" s="65"/>
    </row>
    <row r="137" spans="2:16">
      <c r="B137" s="33">
        <f t="shared" si="1"/>
        <v>1406</v>
      </c>
      <c r="C137" s="407"/>
      <c r="D137" s="214"/>
      <c r="E137" s="92" t="s">
        <v>844</v>
      </c>
      <c r="F137" s="121" t="s">
        <v>812</v>
      </c>
      <c r="G137" s="102">
        <v>2</v>
      </c>
      <c r="H137" s="380" t="s">
        <v>826</v>
      </c>
      <c r="I137" s="228"/>
      <c r="J137" s="228"/>
      <c r="K137" s="228"/>
      <c r="L137" s="228"/>
      <c r="M137" s="228"/>
      <c r="N137" s="228"/>
      <c r="O137" s="229"/>
      <c r="P137" s="65"/>
    </row>
    <row r="138" spans="2:16">
      <c r="B138" s="33">
        <f t="shared" si="1"/>
        <v>1407</v>
      </c>
      <c r="C138" s="407"/>
      <c r="D138" s="215"/>
      <c r="E138" s="92" t="s">
        <v>845</v>
      </c>
      <c r="F138" s="102" t="s">
        <v>37</v>
      </c>
      <c r="G138" s="102">
        <v>1</v>
      </c>
      <c r="H138" s="227" t="s">
        <v>827</v>
      </c>
      <c r="I138" s="228"/>
      <c r="J138" s="228"/>
      <c r="K138" s="228"/>
      <c r="L138" s="228"/>
      <c r="M138" s="228"/>
      <c r="N138" s="228"/>
      <c r="O138" s="229"/>
      <c r="P138" s="65"/>
    </row>
    <row r="139" spans="2:16" ht="17.5" thickBot="1">
      <c r="B139" s="34">
        <f t="shared" si="1"/>
        <v>1408</v>
      </c>
      <c r="C139" s="407"/>
      <c r="D139" s="114">
        <f>SUM(G105:G139)</f>
        <v>56</v>
      </c>
      <c r="E139" s="95" t="s">
        <v>828</v>
      </c>
      <c r="F139" s="69" t="s">
        <v>829</v>
      </c>
      <c r="G139" s="69">
        <v>1</v>
      </c>
      <c r="H139" s="340" t="s">
        <v>828</v>
      </c>
      <c r="I139" s="341"/>
      <c r="J139" s="341"/>
      <c r="K139" s="341"/>
      <c r="L139" s="341"/>
      <c r="M139" s="341"/>
      <c r="N139" s="341"/>
      <c r="O139" s="342"/>
      <c r="P139" s="125"/>
    </row>
    <row r="140" spans="2:16">
      <c r="B140" s="33">
        <f t="shared" si="1"/>
        <v>1409</v>
      </c>
      <c r="C140" s="407"/>
      <c r="D140" s="395" t="s">
        <v>284</v>
      </c>
      <c r="E140" s="104" t="s">
        <v>334</v>
      </c>
      <c r="F140" s="121" t="s">
        <v>37</v>
      </c>
      <c r="G140" s="121">
        <v>1</v>
      </c>
      <c r="H140" s="77" t="s">
        <v>323</v>
      </c>
      <c r="I140" s="77" t="s">
        <v>322</v>
      </c>
      <c r="J140" s="77" t="s">
        <v>321</v>
      </c>
      <c r="K140" s="77" t="s">
        <v>320</v>
      </c>
      <c r="L140" s="77" t="s">
        <v>319</v>
      </c>
      <c r="M140" s="77" t="s">
        <v>318</v>
      </c>
      <c r="N140" s="121" t="s">
        <v>283</v>
      </c>
      <c r="O140" s="72" t="s">
        <v>282</v>
      </c>
      <c r="P140" s="117"/>
    </row>
    <row r="141" spans="2:16">
      <c r="B141" s="33">
        <f t="shared" si="1"/>
        <v>1412</v>
      </c>
      <c r="C141" s="407"/>
      <c r="D141" s="214"/>
      <c r="E141" s="104" t="s">
        <v>582</v>
      </c>
      <c r="F141" s="121" t="s">
        <v>37</v>
      </c>
      <c r="G141" s="121">
        <v>3</v>
      </c>
      <c r="H141" s="219" t="s">
        <v>582</v>
      </c>
      <c r="I141" s="220"/>
      <c r="J141" s="220"/>
      <c r="K141" s="220"/>
      <c r="L141" s="220"/>
      <c r="M141" s="220"/>
      <c r="N141" s="220"/>
      <c r="O141" s="221"/>
      <c r="P141" s="65" t="s">
        <v>629</v>
      </c>
    </row>
    <row r="142" spans="2:16">
      <c r="B142" s="34">
        <f t="shared" si="1"/>
        <v>1416</v>
      </c>
      <c r="C142" s="407"/>
      <c r="D142" s="214"/>
      <c r="E142" s="92" t="s">
        <v>297</v>
      </c>
      <c r="F142" s="102" t="s">
        <v>299</v>
      </c>
      <c r="G142" s="102">
        <v>4</v>
      </c>
      <c r="H142" s="227" t="s">
        <v>335</v>
      </c>
      <c r="I142" s="228"/>
      <c r="J142" s="228"/>
      <c r="K142" s="228"/>
      <c r="L142" s="228"/>
      <c r="M142" s="228"/>
      <c r="N142" s="228"/>
      <c r="O142" s="229"/>
      <c r="P142" s="65"/>
    </row>
    <row r="143" spans="2:16">
      <c r="B143" s="33">
        <f t="shared" si="1"/>
        <v>1420</v>
      </c>
      <c r="C143" s="407"/>
      <c r="D143" s="214"/>
      <c r="E143" s="92" t="s">
        <v>422</v>
      </c>
      <c r="F143" s="102" t="s">
        <v>412</v>
      </c>
      <c r="G143" s="102">
        <v>4</v>
      </c>
      <c r="H143" s="227" t="s">
        <v>413</v>
      </c>
      <c r="I143" s="228"/>
      <c r="J143" s="228"/>
      <c r="K143" s="228"/>
      <c r="L143" s="228"/>
      <c r="M143" s="228"/>
      <c r="N143" s="228"/>
      <c r="O143" s="229"/>
      <c r="P143" s="65"/>
    </row>
    <row r="144" spans="2:16">
      <c r="B144" s="33">
        <f t="shared" si="1"/>
        <v>1422</v>
      </c>
      <c r="C144" s="407"/>
      <c r="D144" s="214"/>
      <c r="E144" s="92" t="s">
        <v>423</v>
      </c>
      <c r="F144" s="102" t="s">
        <v>414</v>
      </c>
      <c r="G144" s="102">
        <v>2</v>
      </c>
      <c r="H144" s="227" t="s">
        <v>415</v>
      </c>
      <c r="I144" s="228"/>
      <c r="J144" s="228"/>
      <c r="K144" s="228"/>
      <c r="L144" s="228"/>
      <c r="M144" s="228"/>
      <c r="N144" s="228"/>
      <c r="O144" s="229"/>
      <c r="P144" s="65"/>
    </row>
    <row r="145" spans="2:16">
      <c r="B145" s="34">
        <f t="shared" si="1"/>
        <v>1424</v>
      </c>
      <c r="C145" s="407"/>
      <c r="D145" s="214"/>
      <c r="E145" s="92" t="s">
        <v>424</v>
      </c>
      <c r="F145" s="102" t="s">
        <v>414</v>
      </c>
      <c r="G145" s="102">
        <v>2</v>
      </c>
      <c r="H145" s="227" t="s">
        <v>416</v>
      </c>
      <c r="I145" s="228"/>
      <c r="J145" s="228"/>
      <c r="K145" s="228"/>
      <c r="L145" s="228"/>
      <c r="M145" s="228"/>
      <c r="N145" s="228"/>
      <c r="O145" s="229"/>
      <c r="P145" s="65"/>
    </row>
    <row r="146" spans="2:16">
      <c r="B146" s="33">
        <f t="shared" si="1"/>
        <v>1426</v>
      </c>
      <c r="C146" s="407"/>
      <c r="D146" s="214"/>
      <c r="E146" s="92" t="s">
        <v>425</v>
      </c>
      <c r="F146" s="102" t="s">
        <v>414</v>
      </c>
      <c r="G146" s="102">
        <v>2</v>
      </c>
      <c r="H146" s="227" t="s">
        <v>417</v>
      </c>
      <c r="I146" s="228"/>
      <c r="J146" s="228"/>
      <c r="K146" s="228"/>
      <c r="L146" s="228"/>
      <c r="M146" s="228"/>
      <c r="N146" s="228"/>
      <c r="O146" s="229"/>
      <c r="P146" s="65"/>
    </row>
    <row r="147" spans="2:16">
      <c r="B147" s="33">
        <f t="shared" si="1"/>
        <v>1428</v>
      </c>
      <c r="C147" s="407"/>
      <c r="D147" s="214"/>
      <c r="E147" s="92" t="s">
        <v>426</v>
      </c>
      <c r="F147" s="102" t="s">
        <v>414</v>
      </c>
      <c r="G147" s="102">
        <v>2</v>
      </c>
      <c r="H147" s="227" t="s">
        <v>418</v>
      </c>
      <c r="I147" s="228"/>
      <c r="J147" s="228"/>
      <c r="K147" s="228"/>
      <c r="L147" s="228"/>
      <c r="M147" s="228"/>
      <c r="N147" s="228"/>
      <c r="O147" s="229"/>
      <c r="P147" s="65"/>
    </row>
    <row r="148" spans="2:16">
      <c r="B148" s="34">
        <f t="shared" si="1"/>
        <v>1432</v>
      </c>
      <c r="C148" s="407"/>
      <c r="D148" s="214"/>
      <c r="E148" s="119" t="s">
        <v>427</v>
      </c>
      <c r="F148" s="102" t="s">
        <v>412</v>
      </c>
      <c r="G148" s="102">
        <v>4</v>
      </c>
      <c r="H148" s="227" t="s">
        <v>419</v>
      </c>
      <c r="I148" s="228"/>
      <c r="J148" s="228"/>
      <c r="K148" s="228"/>
      <c r="L148" s="228"/>
      <c r="M148" s="228"/>
      <c r="N148" s="228"/>
      <c r="O148" s="229"/>
      <c r="P148" s="65"/>
    </row>
    <row r="149" spans="2:16">
      <c r="B149" s="33">
        <f t="shared" si="1"/>
        <v>1434</v>
      </c>
      <c r="C149" s="407"/>
      <c r="D149" s="214"/>
      <c r="E149" s="92" t="s">
        <v>428</v>
      </c>
      <c r="F149" s="102" t="s">
        <v>414</v>
      </c>
      <c r="G149" s="102">
        <v>2</v>
      </c>
      <c r="H149" s="227" t="s">
        <v>415</v>
      </c>
      <c r="I149" s="228"/>
      <c r="J149" s="228"/>
      <c r="K149" s="228"/>
      <c r="L149" s="228"/>
      <c r="M149" s="228"/>
      <c r="N149" s="228"/>
      <c r="O149" s="229"/>
      <c r="P149" s="65"/>
    </row>
    <row r="150" spans="2:16">
      <c r="B150" s="33">
        <f t="shared" si="1"/>
        <v>1436</v>
      </c>
      <c r="C150" s="407"/>
      <c r="D150" s="214"/>
      <c r="E150" s="92" t="s">
        <v>429</v>
      </c>
      <c r="F150" s="102" t="s">
        <v>414</v>
      </c>
      <c r="G150" s="102">
        <v>2</v>
      </c>
      <c r="H150" s="227" t="s">
        <v>416</v>
      </c>
      <c r="I150" s="228"/>
      <c r="J150" s="228"/>
      <c r="K150" s="228"/>
      <c r="L150" s="228"/>
      <c r="M150" s="228"/>
      <c r="N150" s="228"/>
      <c r="O150" s="229"/>
      <c r="P150" s="65"/>
    </row>
    <row r="151" spans="2:16">
      <c r="B151" s="33">
        <f t="shared" si="1"/>
        <v>1438</v>
      </c>
      <c r="C151" s="407"/>
      <c r="D151" s="214"/>
      <c r="E151" s="92" t="s">
        <v>430</v>
      </c>
      <c r="F151" s="102" t="s">
        <v>414</v>
      </c>
      <c r="G151" s="102">
        <v>2</v>
      </c>
      <c r="H151" s="227" t="s">
        <v>417</v>
      </c>
      <c r="I151" s="228"/>
      <c r="J151" s="228"/>
      <c r="K151" s="228"/>
      <c r="L151" s="228"/>
      <c r="M151" s="228"/>
      <c r="N151" s="228"/>
      <c r="O151" s="229"/>
      <c r="P151" s="65"/>
    </row>
    <row r="152" spans="2:16">
      <c r="B152" s="34">
        <f t="shared" ref="B152:B169" si="2">B151+G152</f>
        <v>1440</v>
      </c>
      <c r="C152" s="407"/>
      <c r="D152" s="214"/>
      <c r="E152" s="92" t="s">
        <v>431</v>
      </c>
      <c r="F152" s="102" t="s">
        <v>414</v>
      </c>
      <c r="G152" s="102">
        <v>2</v>
      </c>
      <c r="H152" s="227" t="s">
        <v>418</v>
      </c>
      <c r="I152" s="228"/>
      <c r="J152" s="228"/>
      <c r="K152" s="228"/>
      <c r="L152" s="228"/>
      <c r="M152" s="228"/>
      <c r="N152" s="228"/>
      <c r="O152" s="229"/>
      <c r="P152" s="65"/>
    </row>
    <row r="153" spans="2:16">
      <c r="B153" s="33">
        <f t="shared" si="2"/>
        <v>1444</v>
      </c>
      <c r="C153" s="407"/>
      <c r="D153" s="214"/>
      <c r="E153" s="92" t="s">
        <v>432</v>
      </c>
      <c r="F153" s="102" t="s">
        <v>412</v>
      </c>
      <c r="G153" s="102">
        <v>4</v>
      </c>
      <c r="H153" s="227" t="s">
        <v>420</v>
      </c>
      <c r="I153" s="228"/>
      <c r="J153" s="228"/>
      <c r="K153" s="228"/>
      <c r="L153" s="228"/>
      <c r="M153" s="228"/>
      <c r="N153" s="228"/>
      <c r="O153" s="229"/>
      <c r="P153" s="65"/>
    </row>
    <row r="154" spans="2:16">
      <c r="B154" s="33">
        <f t="shared" si="2"/>
        <v>1446</v>
      </c>
      <c r="C154" s="407"/>
      <c r="D154" s="214"/>
      <c r="E154" s="92" t="s">
        <v>433</v>
      </c>
      <c r="F154" s="102" t="s">
        <v>414</v>
      </c>
      <c r="G154" s="102">
        <v>2</v>
      </c>
      <c r="H154" s="227" t="s">
        <v>415</v>
      </c>
      <c r="I154" s="228"/>
      <c r="J154" s="228"/>
      <c r="K154" s="228"/>
      <c r="L154" s="228"/>
      <c r="M154" s="228"/>
      <c r="N154" s="228"/>
      <c r="O154" s="229"/>
      <c r="P154" s="65"/>
    </row>
    <row r="155" spans="2:16">
      <c r="B155" s="34">
        <f t="shared" si="2"/>
        <v>1448</v>
      </c>
      <c r="C155" s="407"/>
      <c r="D155" s="214"/>
      <c r="E155" s="92" t="s">
        <v>434</v>
      </c>
      <c r="F155" s="102" t="s">
        <v>414</v>
      </c>
      <c r="G155" s="102">
        <v>2</v>
      </c>
      <c r="H155" s="227" t="s">
        <v>416</v>
      </c>
      <c r="I155" s="228"/>
      <c r="J155" s="228"/>
      <c r="K155" s="228"/>
      <c r="L155" s="228"/>
      <c r="M155" s="228"/>
      <c r="N155" s="228"/>
      <c r="O155" s="229"/>
      <c r="P155" s="65"/>
    </row>
    <row r="156" spans="2:16">
      <c r="B156" s="33">
        <f t="shared" si="2"/>
        <v>1450</v>
      </c>
      <c r="C156" s="407"/>
      <c r="D156" s="214"/>
      <c r="E156" s="92" t="s">
        <v>435</v>
      </c>
      <c r="F156" s="102" t="s">
        <v>414</v>
      </c>
      <c r="G156" s="102">
        <v>2</v>
      </c>
      <c r="H156" s="227" t="s">
        <v>417</v>
      </c>
      <c r="I156" s="228"/>
      <c r="J156" s="228"/>
      <c r="K156" s="228"/>
      <c r="L156" s="228"/>
      <c r="M156" s="228"/>
      <c r="N156" s="228"/>
      <c r="O156" s="229"/>
      <c r="P156" s="65"/>
    </row>
    <row r="157" spans="2:16">
      <c r="B157" s="33">
        <f t="shared" si="2"/>
        <v>1452</v>
      </c>
      <c r="C157" s="407"/>
      <c r="D157" s="214"/>
      <c r="E157" s="92" t="s">
        <v>436</v>
      </c>
      <c r="F157" s="102" t="s">
        <v>414</v>
      </c>
      <c r="G157" s="102">
        <v>2</v>
      </c>
      <c r="H157" s="227" t="s">
        <v>418</v>
      </c>
      <c r="I157" s="228"/>
      <c r="J157" s="228"/>
      <c r="K157" s="228"/>
      <c r="L157" s="228"/>
      <c r="M157" s="228"/>
      <c r="N157" s="228"/>
      <c r="O157" s="229"/>
      <c r="P157" s="65"/>
    </row>
    <row r="158" spans="2:16">
      <c r="B158" s="34">
        <f t="shared" si="2"/>
        <v>1456</v>
      </c>
      <c r="C158" s="407"/>
      <c r="D158" s="214"/>
      <c r="E158" s="92" t="s">
        <v>437</v>
      </c>
      <c r="F158" s="102" t="s">
        <v>412</v>
      </c>
      <c r="G158" s="102">
        <v>4</v>
      </c>
      <c r="H158" s="227" t="s">
        <v>421</v>
      </c>
      <c r="I158" s="228"/>
      <c r="J158" s="228"/>
      <c r="K158" s="228"/>
      <c r="L158" s="228"/>
      <c r="M158" s="228"/>
      <c r="N158" s="228"/>
      <c r="O158" s="229"/>
      <c r="P158" s="65"/>
    </row>
    <row r="159" spans="2:16">
      <c r="B159" s="33">
        <f t="shared" si="2"/>
        <v>1458</v>
      </c>
      <c r="C159" s="407"/>
      <c r="D159" s="214"/>
      <c r="E159" s="92" t="s">
        <v>438</v>
      </c>
      <c r="F159" s="102" t="s">
        <v>414</v>
      </c>
      <c r="G159" s="102">
        <v>2</v>
      </c>
      <c r="H159" s="227" t="s">
        <v>415</v>
      </c>
      <c r="I159" s="228"/>
      <c r="J159" s="228"/>
      <c r="K159" s="228"/>
      <c r="L159" s="228"/>
      <c r="M159" s="228"/>
      <c r="N159" s="228"/>
      <c r="O159" s="229"/>
      <c r="P159" s="65"/>
    </row>
    <row r="160" spans="2:16">
      <c r="B160" s="33">
        <f t="shared" si="2"/>
        <v>1460</v>
      </c>
      <c r="C160" s="407"/>
      <c r="D160" s="214"/>
      <c r="E160" s="92" t="s">
        <v>439</v>
      </c>
      <c r="F160" s="102" t="s">
        <v>414</v>
      </c>
      <c r="G160" s="102">
        <v>2</v>
      </c>
      <c r="H160" s="227" t="s">
        <v>416</v>
      </c>
      <c r="I160" s="228"/>
      <c r="J160" s="228"/>
      <c r="K160" s="228"/>
      <c r="L160" s="228"/>
      <c r="M160" s="228"/>
      <c r="N160" s="228"/>
      <c r="O160" s="229"/>
      <c r="P160" s="65"/>
    </row>
    <row r="161" spans="2:21">
      <c r="B161" s="33">
        <f t="shared" si="2"/>
        <v>1462</v>
      </c>
      <c r="C161" s="407"/>
      <c r="D161" s="215"/>
      <c r="E161" s="92" t="s">
        <v>440</v>
      </c>
      <c r="F161" s="102" t="s">
        <v>414</v>
      </c>
      <c r="G161" s="102">
        <v>2</v>
      </c>
      <c r="H161" s="227" t="s">
        <v>417</v>
      </c>
      <c r="I161" s="228"/>
      <c r="J161" s="228"/>
      <c r="K161" s="228"/>
      <c r="L161" s="228"/>
      <c r="M161" s="228"/>
      <c r="N161" s="228"/>
      <c r="O161" s="229"/>
      <c r="P161" s="65"/>
    </row>
    <row r="162" spans="2:21" ht="17.5" thickBot="1">
      <c r="B162" s="34">
        <f t="shared" si="2"/>
        <v>1464</v>
      </c>
      <c r="C162" s="407"/>
      <c r="D162" s="114">
        <f>SUM(G140:G162)</f>
        <v>56</v>
      </c>
      <c r="E162" s="119" t="s">
        <v>441</v>
      </c>
      <c r="F162" s="69" t="s">
        <v>414</v>
      </c>
      <c r="G162" s="69">
        <v>2</v>
      </c>
      <c r="H162" s="340" t="s">
        <v>418</v>
      </c>
      <c r="I162" s="341"/>
      <c r="J162" s="341"/>
      <c r="K162" s="341"/>
      <c r="L162" s="341"/>
      <c r="M162" s="341"/>
      <c r="N162" s="341"/>
      <c r="O162" s="342"/>
      <c r="P162" s="125"/>
    </row>
    <row r="163" spans="2:21">
      <c r="B163" s="33">
        <f t="shared" si="2"/>
        <v>1470</v>
      </c>
      <c r="C163" s="407"/>
      <c r="D163" s="259" t="s">
        <v>582</v>
      </c>
      <c r="E163" s="260"/>
      <c r="F163" s="121" t="s">
        <v>37</v>
      </c>
      <c r="G163" s="121">
        <v>6</v>
      </c>
      <c r="H163" s="389" t="s">
        <v>68</v>
      </c>
      <c r="I163" s="390"/>
      <c r="J163" s="390"/>
      <c r="K163" s="390"/>
      <c r="L163" s="390"/>
      <c r="M163" s="390"/>
      <c r="N163" s="390"/>
      <c r="O163" s="391"/>
      <c r="P163" s="117" t="s">
        <v>625</v>
      </c>
    </row>
    <row r="164" spans="2:21">
      <c r="B164" s="33">
        <f t="shared" si="2"/>
        <v>1471</v>
      </c>
      <c r="C164" s="487"/>
      <c r="D164" s="327" t="s">
        <v>316</v>
      </c>
      <c r="E164" s="215"/>
      <c r="F164" s="121" t="s">
        <v>37</v>
      </c>
      <c r="G164" s="121">
        <v>1</v>
      </c>
      <c r="H164" s="227" t="s">
        <v>162</v>
      </c>
      <c r="I164" s="228"/>
      <c r="J164" s="228"/>
      <c r="K164" s="228"/>
      <c r="L164" s="228"/>
      <c r="M164" s="228"/>
      <c r="N164" s="228"/>
      <c r="O164" s="229"/>
      <c r="P164" s="65"/>
    </row>
    <row r="165" spans="2:21" ht="17.5" thickBot="1">
      <c r="B165" s="36">
        <f t="shared" si="2"/>
        <v>1472</v>
      </c>
      <c r="C165" s="68">
        <f>SUM(G97:G165)</f>
        <v>128</v>
      </c>
      <c r="D165" s="417" t="s">
        <v>782</v>
      </c>
      <c r="E165" s="443"/>
      <c r="F165" s="69" t="s">
        <v>37</v>
      </c>
      <c r="G165" s="69">
        <v>1</v>
      </c>
      <c r="H165" s="340" t="s">
        <v>336</v>
      </c>
      <c r="I165" s="341"/>
      <c r="J165" s="341"/>
      <c r="K165" s="341"/>
      <c r="L165" s="341"/>
      <c r="M165" s="341"/>
      <c r="N165" s="341"/>
      <c r="O165" s="342"/>
      <c r="P165" s="125"/>
    </row>
    <row r="166" spans="2:21">
      <c r="B166" s="47">
        <f t="shared" si="2"/>
        <v>1474</v>
      </c>
      <c r="C166" s="346" t="s">
        <v>122</v>
      </c>
      <c r="D166" s="347"/>
      <c r="E166" s="348"/>
      <c r="F166" s="349" t="s">
        <v>39</v>
      </c>
      <c r="G166" s="349">
        <v>2</v>
      </c>
      <c r="H166" s="250" t="s">
        <v>447</v>
      </c>
      <c r="I166" s="251"/>
      <c r="J166" s="251"/>
      <c r="K166" s="251"/>
      <c r="L166" s="251"/>
      <c r="M166" s="251"/>
      <c r="N166" s="251"/>
      <c r="O166" s="252"/>
      <c r="P166" s="269"/>
    </row>
    <row r="167" spans="2:21" ht="17.5" thickBot="1">
      <c r="B167" s="45">
        <f t="shared" si="2"/>
        <v>1474</v>
      </c>
      <c r="C167" s="343">
        <v>2</v>
      </c>
      <c r="D167" s="344"/>
      <c r="E167" s="345"/>
      <c r="F167" s="239"/>
      <c r="G167" s="239"/>
      <c r="H167" s="253"/>
      <c r="I167" s="254"/>
      <c r="J167" s="254"/>
      <c r="K167" s="254"/>
      <c r="L167" s="254"/>
      <c r="M167" s="254"/>
      <c r="N167" s="254"/>
      <c r="O167" s="255"/>
      <c r="P167" s="318"/>
    </row>
    <row r="168" spans="2:21">
      <c r="B168" s="47">
        <f t="shared" si="2"/>
        <v>1476</v>
      </c>
      <c r="C168" s="346" t="s">
        <v>357</v>
      </c>
      <c r="D168" s="347"/>
      <c r="E168" s="348"/>
      <c r="F168" s="349" t="s">
        <v>39</v>
      </c>
      <c r="G168" s="349">
        <v>2</v>
      </c>
      <c r="H168" s="108">
        <v>1</v>
      </c>
      <c r="I168" s="108">
        <v>0</v>
      </c>
      <c r="J168" s="108">
        <v>0</v>
      </c>
      <c r="K168" s="108">
        <v>0</v>
      </c>
      <c r="L168" s="108">
        <v>0</v>
      </c>
      <c r="M168" s="108">
        <v>0</v>
      </c>
      <c r="N168" s="108">
        <v>0</v>
      </c>
      <c r="O168" s="98">
        <v>1</v>
      </c>
      <c r="P168" s="117"/>
      <c r="R168"/>
      <c r="S168"/>
      <c r="U168"/>
    </row>
    <row r="169" spans="2:21" ht="17.5" thickBot="1">
      <c r="B169" s="45">
        <f t="shared" si="2"/>
        <v>1476</v>
      </c>
      <c r="C169" s="343">
        <f>SUM(G168)</f>
        <v>2</v>
      </c>
      <c r="D169" s="344"/>
      <c r="E169" s="345"/>
      <c r="F169" s="239"/>
      <c r="G169" s="239"/>
      <c r="H169" s="95">
        <v>1</v>
      </c>
      <c r="I169" s="95">
        <v>0</v>
      </c>
      <c r="J169" s="95">
        <v>0</v>
      </c>
      <c r="K169" s="95">
        <v>0</v>
      </c>
      <c r="L169" s="95">
        <v>0</v>
      </c>
      <c r="M169" s="95">
        <v>0</v>
      </c>
      <c r="N169" s="95">
        <v>0</v>
      </c>
      <c r="O169" s="58">
        <v>1</v>
      </c>
      <c r="P169" s="125"/>
      <c r="R169"/>
      <c r="S169"/>
      <c r="U169"/>
    </row>
    <row r="170" spans="2:21">
      <c r="B170" s="3"/>
      <c r="H170" s="3"/>
      <c r="I170" s="3"/>
      <c r="J170" s="3"/>
      <c r="K170" s="3"/>
      <c r="L170" s="3"/>
      <c r="M170" s="3"/>
      <c r="N170" s="3"/>
      <c r="O170" s="3"/>
    </row>
    <row r="171" spans="2:21">
      <c r="B171" s="3"/>
    </row>
    <row r="172" spans="2:21" ht="17.5" thickBot="1">
      <c r="B172" s="3"/>
      <c r="C172" s="3" t="s">
        <v>96</v>
      </c>
    </row>
    <row r="173" spans="2:21">
      <c r="C173" s="322">
        <f>SUM(G6:G169)</f>
        <v>1476</v>
      </c>
    </row>
    <row r="174" spans="2:21" ht="17.5" thickBot="1">
      <c r="C174" s="323"/>
    </row>
    <row r="176" spans="2:21" ht="21">
      <c r="C176" s="12">
        <f>C173 * 1000 * 10</f>
        <v>14760000</v>
      </c>
      <c r="D176" s="12" t="s">
        <v>173</v>
      </c>
    </row>
    <row r="177" spans="3:4" ht="21">
      <c r="C177" s="12">
        <f>C173 * 1000 * 10 / 1000000</f>
        <v>14.76</v>
      </c>
      <c r="D177" s="12" t="s">
        <v>177</v>
      </c>
    </row>
  </sheetData>
  <mergeCells count="262">
    <mergeCell ref="C2:O2"/>
    <mergeCell ref="C4:E5"/>
    <mergeCell ref="F4:F5"/>
    <mergeCell ref="G4:G5"/>
    <mergeCell ref="H4:O4"/>
    <mergeCell ref="C6:E8"/>
    <mergeCell ref="F6:F9"/>
    <mergeCell ref="C9:E9"/>
    <mergeCell ref="C14:E14"/>
    <mergeCell ref="F14:F15"/>
    <mergeCell ref="G14:G15"/>
    <mergeCell ref="C15:E15"/>
    <mergeCell ref="C10:E10"/>
    <mergeCell ref="F10:F11"/>
    <mergeCell ref="G10:G11"/>
    <mergeCell ref="H10:O11"/>
    <mergeCell ref="C11:E11"/>
    <mergeCell ref="F12:F13"/>
    <mergeCell ref="G12:G13"/>
    <mergeCell ref="C13:E13"/>
    <mergeCell ref="D21:E21"/>
    <mergeCell ref="H21:O21"/>
    <mergeCell ref="D22:E36"/>
    <mergeCell ref="J22:O22"/>
    <mergeCell ref="I23:O23"/>
    <mergeCell ref="H24:O24"/>
    <mergeCell ref="I25:O25"/>
    <mergeCell ref="H26:O26"/>
    <mergeCell ref="I27:O27"/>
    <mergeCell ref="H34:O34"/>
    <mergeCell ref="H35:O35"/>
    <mergeCell ref="L36:O36"/>
    <mergeCell ref="H32:O32"/>
    <mergeCell ref="L33:O33"/>
    <mergeCell ref="H16:O16"/>
    <mergeCell ref="D16:E16"/>
    <mergeCell ref="J17:K17"/>
    <mergeCell ref="C12:E12"/>
    <mergeCell ref="L17:O17"/>
    <mergeCell ref="H150:O150"/>
    <mergeCell ref="H144:O144"/>
    <mergeCell ref="H145:O145"/>
    <mergeCell ref="H160:O160"/>
    <mergeCell ref="H151:O151"/>
    <mergeCell ref="H148:O148"/>
    <mergeCell ref="H76:O76"/>
    <mergeCell ref="H77:O77"/>
    <mergeCell ref="H78:O78"/>
    <mergeCell ref="I79:O79"/>
    <mergeCell ref="H81:O81"/>
    <mergeCell ref="H152:O152"/>
    <mergeCell ref="H153:O153"/>
    <mergeCell ref="H154:O154"/>
    <mergeCell ref="H108:O108"/>
    <mergeCell ref="H111:O111"/>
    <mergeCell ref="H112:O112"/>
    <mergeCell ref="H113:O113"/>
    <mergeCell ref="H114:O114"/>
    <mergeCell ref="H115:O115"/>
    <mergeCell ref="H130:O130"/>
    <mergeCell ref="H131:O131"/>
    <mergeCell ref="H28:O28"/>
    <mergeCell ref="I29:O29"/>
    <mergeCell ref="H30:O30"/>
    <mergeCell ref="I31:O31"/>
    <mergeCell ref="H95:O96"/>
    <mergeCell ref="D96:E96"/>
    <mergeCell ref="C173:C174"/>
    <mergeCell ref="G166:G167"/>
    <mergeCell ref="F168:F169"/>
    <mergeCell ref="G168:G169"/>
    <mergeCell ref="D165:E165"/>
    <mergeCell ref="D95:E95"/>
    <mergeCell ref="F95:F96"/>
    <mergeCell ref="G95:G96"/>
    <mergeCell ref="C168:E168"/>
    <mergeCell ref="C166:E166"/>
    <mergeCell ref="C169:E169"/>
    <mergeCell ref="C167:E167"/>
    <mergeCell ref="D97:D103"/>
    <mergeCell ref="F166:F167"/>
    <mergeCell ref="D163:E163"/>
    <mergeCell ref="D140:D161"/>
    <mergeCell ref="C97:C164"/>
    <mergeCell ref="D84:E85"/>
    <mergeCell ref="P84:P85"/>
    <mergeCell ref="P86:P87"/>
    <mergeCell ref="I80:O80"/>
    <mergeCell ref="R52:V52"/>
    <mergeCell ref="R66:V66"/>
    <mergeCell ref="R83:V83"/>
    <mergeCell ref="R100:V100"/>
    <mergeCell ref="R104:V104"/>
    <mergeCell ref="H91:O92"/>
    <mergeCell ref="H93:O94"/>
    <mergeCell ref="P88:P89"/>
    <mergeCell ref="C41:C69"/>
    <mergeCell ref="D41:E41"/>
    <mergeCell ref="H41:O41"/>
    <mergeCell ref="D42:E43"/>
    <mergeCell ref="F42:F43"/>
    <mergeCell ref="G42:G43"/>
    <mergeCell ref="D44:E44"/>
    <mergeCell ref="H44:O44"/>
    <mergeCell ref="D45:E46"/>
    <mergeCell ref="F45:F46"/>
    <mergeCell ref="G45:G46"/>
    <mergeCell ref="D47:E48"/>
    <mergeCell ref="F47:F48"/>
    <mergeCell ref="G47:G48"/>
    <mergeCell ref="D49:E50"/>
    <mergeCell ref="F49:F50"/>
    <mergeCell ref="G49:G50"/>
    <mergeCell ref="L49:O49"/>
    <mergeCell ref="D51:E52"/>
    <mergeCell ref="F51:F52"/>
    <mergeCell ref="G51:G52"/>
    <mergeCell ref="D53:E53"/>
    <mergeCell ref="H53:O53"/>
    <mergeCell ref="C91:C95"/>
    <mergeCell ref="D105:D138"/>
    <mergeCell ref="D70:E70"/>
    <mergeCell ref="H70:O70"/>
    <mergeCell ref="D74:E74"/>
    <mergeCell ref="D75:E75"/>
    <mergeCell ref="D90:E90"/>
    <mergeCell ref="G91:G92"/>
    <mergeCell ref="F91:F92"/>
    <mergeCell ref="D76:E76"/>
    <mergeCell ref="D77:E77"/>
    <mergeCell ref="D78:E78"/>
    <mergeCell ref="D79:E79"/>
    <mergeCell ref="D80:E80"/>
    <mergeCell ref="D81:E81"/>
    <mergeCell ref="G88:G89"/>
    <mergeCell ref="C71:C89"/>
    <mergeCell ref="H90:O90"/>
    <mergeCell ref="D71:E71"/>
    <mergeCell ref="D72:E72"/>
    <mergeCell ref="D73:E73"/>
    <mergeCell ref="H137:O137"/>
    <mergeCell ref="H138:O138"/>
    <mergeCell ref="H136:O136"/>
    <mergeCell ref="P166:P167"/>
    <mergeCell ref="P91:P92"/>
    <mergeCell ref="P93:P94"/>
    <mergeCell ref="P95:P96"/>
    <mergeCell ref="H141:O141"/>
    <mergeCell ref="D164:E164"/>
    <mergeCell ref="H163:O163"/>
    <mergeCell ref="H166:O167"/>
    <mergeCell ref="H162:O162"/>
    <mergeCell ref="H129:O129"/>
    <mergeCell ref="H132:O132"/>
    <mergeCell ref="H135:O135"/>
    <mergeCell ref="H159:O159"/>
    <mergeCell ref="H142:O142"/>
    <mergeCell ref="H128:O128"/>
    <mergeCell ref="H146:O146"/>
    <mergeCell ref="H147:O147"/>
    <mergeCell ref="H143:O143"/>
    <mergeCell ref="H155:O155"/>
    <mergeCell ref="H156:O156"/>
    <mergeCell ref="H157:O157"/>
    <mergeCell ref="H158:O158"/>
    <mergeCell ref="H106:O106"/>
    <mergeCell ref="H107:O107"/>
    <mergeCell ref="H161:O161"/>
    <mergeCell ref="H149:O149"/>
    <mergeCell ref="D83:E83"/>
    <mergeCell ref="D82:E82"/>
    <mergeCell ref="H82:O82"/>
    <mergeCell ref="H83:O83"/>
    <mergeCell ref="D88:E89"/>
    <mergeCell ref="F88:F89"/>
    <mergeCell ref="H116:O116"/>
    <mergeCell ref="H120:O120"/>
    <mergeCell ref="H121:O121"/>
    <mergeCell ref="H122:O122"/>
    <mergeCell ref="H123:O123"/>
    <mergeCell ref="H124:O124"/>
    <mergeCell ref="H139:O139"/>
    <mergeCell ref="F84:F85"/>
    <mergeCell ref="G84:G85"/>
    <mergeCell ref="D86:E87"/>
    <mergeCell ref="F86:F87"/>
    <mergeCell ref="G86:G87"/>
    <mergeCell ref="D92:E92"/>
    <mergeCell ref="D91:E91"/>
    <mergeCell ref="D93:E93"/>
    <mergeCell ref="F93:F94"/>
    <mergeCell ref="B4:B5"/>
    <mergeCell ref="P4:P5"/>
    <mergeCell ref="P10:P11"/>
    <mergeCell ref="P12:P13"/>
    <mergeCell ref="D65:E65"/>
    <mergeCell ref="H65:O65"/>
    <mergeCell ref="D66:E66"/>
    <mergeCell ref="H66:O66"/>
    <mergeCell ref="D67:E67"/>
    <mergeCell ref="H67:O67"/>
    <mergeCell ref="D63:E63"/>
    <mergeCell ref="H63:O63"/>
    <mergeCell ref="D64:E64"/>
    <mergeCell ref="H64:O64"/>
    <mergeCell ref="D56:E56"/>
    <mergeCell ref="H56:O56"/>
    <mergeCell ref="D57:E57"/>
    <mergeCell ref="H57:O57"/>
    <mergeCell ref="D58:E58"/>
    <mergeCell ref="H58:O58"/>
    <mergeCell ref="D37:E37"/>
    <mergeCell ref="H37:O37"/>
    <mergeCell ref="D38:E39"/>
    <mergeCell ref="F38:F39"/>
    <mergeCell ref="H104:O104"/>
    <mergeCell ref="G38:G39"/>
    <mergeCell ref="D68:E68"/>
    <mergeCell ref="H68:O68"/>
    <mergeCell ref="D69:E69"/>
    <mergeCell ref="H69:O69"/>
    <mergeCell ref="D61:E61"/>
    <mergeCell ref="H61:O61"/>
    <mergeCell ref="D62:E62"/>
    <mergeCell ref="H62:O62"/>
    <mergeCell ref="D59:E59"/>
    <mergeCell ref="H59:O59"/>
    <mergeCell ref="D60:E60"/>
    <mergeCell ref="H60:O60"/>
    <mergeCell ref="H54:O54"/>
    <mergeCell ref="D55:E55"/>
    <mergeCell ref="H55:O55"/>
    <mergeCell ref="D40:E40"/>
    <mergeCell ref="H40:O40"/>
    <mergeCell ref="D54:E54"/>
    <mergeCell ref="L39:M39"/>
    <mergeCell ref="G93:G94"/>
    <mergeCell ref="D94:E94"/>
    <mergeCell ref="H33:K33"/>
    <mergeCell ref="M19:N19"/>
    <mergeCell ref="D17:E20"/>
    <mergeCell ref="H20:O20"/>
    <mergeCell ref="C16:C39"/>
    <mergeCell ref="H164:O164"/>
    <mergeCell ref="H165:O165"/>
    <mergeCell ref="H134:O134"/>
    <mergeCell ref="H126:O126"/>
    <mergeCell ref="H127:O127"/>
    <mergeCell ref="H118:O118"/>
    <mergeCell ref="H119:O119"/>
    <mergeCell ref="H110:O110"/>
    <mergeCell ref="H71:O71"/>
    <mergeCell ref="H72:O72"/>
    <mergeCell ref="H74:O74"/>
    <mergeCell ref="H75:O75"/>
    <mergeCell ref="H97:O97"/>
    <mergeCell ref="H98:O98"/>
    <mergeCell ref="H99:O99"/>
    <mergeCell ref="H100:O100"/>
    <mergeCell ref="H101:O101"/>
    <mergeCell ref="H102:O102"/>
    <mergeCell ref="H103:O103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GC2AH</vt:lpstr>
      <vt:lpstr>AH2GC</vt:lpstr>
      <vt:lpstr>EH2AH</vt:lpstr>
      <vt:lpstr>AH2EH</vt:lpstr>
      <vt:lpstr>SPB2SCB</vt:lpstr>
      <vt:lpstr>SCB2SPB</vt:lpstr>
      <vt:lpstr>AH2P1(ZYNQ)</vt:lpstr>
      <vt:lpstr>AH2P2(ZYNQ)</vt:lpstr>
      <vt:lpstr>P12AH(ZYNQ)</vt:lpstr>
      <vt:lpstr>P22AH(ZYNQ)</vt:lpstr>
      <vt:lpstr>시험장비 연동(SP2TE)</vt:lpstr>
      <vt:lpstr>SP2TE(CH)</vt:lpstr>
      <vt:lpstr>SP2TE(Beam)</vt:lpstr>
      <vt:lpstr>SP2TE(CH+SelectBeam)</vt:lpstr>
      <vt:lpstr>SP2TE(SelectBeam)</vt:lpstr>
      <vt:lpstr>SP2TE(Result)</vt:lpstr>
      <vt:lpstr>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송선호</dc:creator>
  <cp:lastModifiedBy>승현 유</cp:lastModifiedBy>
  <cp:lastPrinted>2023-07-30T07:26:03Z</cp:lastPrinted>
  <dcterms:created xsi:type="dcterms:W3CDTF">2022-08-10T01:13:38Z</dcterms:created>
  <dcterms:modified xsi:type="dcterms:W3CDTF">2024-01-03T06:56:01Z</dcterms:modified>
</cp:coreProperties>
</file>