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CADE641B-CD52-4A24-9A08-C12404F02BA5}" xr6:coauthVersionLast="47" xr6:coauthVersionMax="47" xr10:uidLastSave="{00000000-0000-0000-0000-000000000000}"/>
  <bookViews>
    <workbookView xWindow="2090" yWindow="1280" windowWidth="48850" windowHeight="18690" activeTab="2" xr2:uid="{00000000-000D-0000-FFFF-FFFF00000000}"/>
  </bookViews>
  <sheets>
    <sheet name="BF_AH" sheetId="1" r:id="rId1"/>
    <sheet name="P1" sheetId="2" r:id="rId2"/>
    <sheet name="P2" sheetId="3" r:id="rId3"/>
    <sheet name="DRM" sheetId="4" r:id="rId4"/>
    <sheet name="BS_RAM" sheetId="6" r:id="rId5"/>
    <sheet name="BF_BUFF" sheetId="5" r:id="rId6"/>
    <sheet name="BF_MAIN" sheetId="8" r:id="rId7"/>
    <sheet name="BS_CMD" sheetId="9" r:id="rId8"/>
    <sheet name="BS_MUX_DATA" sheetId="12" r:id="rId9"/>
    <sheet name="BS_RAM_DR" sheetId="13" r:id="rId10"/>
    <sheet name="P1_RAM_32K" sheetId="14" r:id="rId11"/>
    <sheet name="BS_RAM_32K" sheetId="16" r:id="rId12"/>
    <sheet name="BS_FFT_32K_WRAPPER" sheetId="17" r:id="rId13"/>
    <sheet name="P2_RAM_DDC" sheetId="15" r:id="rId14"/>
    <sheet name="BS_RAM_4K" sheetId="19" r:id="rId15"/>
    <sheet name="BS_FFT_4K_WRAPPER" sheetId="18" r:id="rId16"/>
    <sheet name="BS_FIR_WRAPPER" sheetId="20" r:id="rId17"/>
    <sheet name="BS_MUX_BF" sheetId="21" r:id="rId18"/>
    <sheet name="BS_UART" sheetId="22" r:id="rId19"/>
    <sheet name="BS_FIR_DDC_WRAPPER" sheetId="23" r:id="rId20"/>
    <sheet name="P2_MIXER" sheetId="24" r:id="rId21"/>
    <sheet name="BS_AURORA_DUPLEX" sheetId="25" r:id="rId22"/>
    <sheet name="SCB_DATA_GEN" sheetId="27" r:id="rId23"/>
    <sheet name="SCB_DATA_TABLE_GEN" sheetId="28" r:id="rId24"/>
    <sheet name="SCB_DATA_RAMP_GEN" sheetId="29" r:id="rId25"/>
    <sheet name="BS_SYNC_GEN" sheetId="30" r:id="rId26"/>
    <sheet name="bs_pulse_expansion" sheetId="31" r:id="rId27"/>
    <sheet name="bs_pulse_5us" sheetId="32" r:id="rId28"/>
    <sheet name="bs_pulse_5us_self" sheetId="33" r:id="rId29"/>
    <sheet name="bs_pulse_oneshot" sheetId="34" r:id="rId30"/>
    <sheet name="bs_reset_expansion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3" l="1"/>
  <c r="I35" i="3"/>
  <c r="H35" i="3"/>
  <c r="J35" i="2"/>
  <c r="I35" i="2"/>
  <c r="H35" i="2"/>
  <c r="J69" i="1"/>
  <c r="I69" i="1"/>
  <c r="H69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2" i="1"/>
  <c r="I52" i="1"/>
  <c r="J52" i="1"/>
  <c r="K52" i="1"/>
  <c r="H53" i="1"/>
  <c r="I53" i="1"/>
  <c r="J53" i="1"/>
  <c r="K53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4" i="1"/>
  <c r="I64" i="1"/>
  <c r="J64" i="1"/>
  <c r="K64" i="1"/>
  <c r="H65" i="1"/>
  <c r="I65" i="1"/>
  <c r="J65" i="1"/>
  <c r="K65" i="1"/>
  <c r="H66" i="1"/>
  <c r="I66" i="1"/>
  <c r="J66" i="1"/>
  <c r="K66" i="1"/>
  <c r="H68" i="1"/>
  <c r="I68" i="1"/>
  <c r="J68" i="1"/>
  <c r="K68" i="1"/>
  <c r="K69" i="1"/>
  <c r="K7" i="1"/>
  <c r="J7" i="1"/>
  <c r="I7" i="1"/>
  <c r="H7" i="1"/>
  <c r="K4" i="1"/>
  <c r="J3" i="1"/>
  <c r="I3" i="1"/>
  <c r="H3" i="1"/>
  <c r="H74" i="1"/>
  <c r="H40" i="2"/>
  <c r="H9" i="2"/>
  <c r="I9" i="2"/>
  <c r="J9" i="2"/>
  <c r="K9" i="2"/>
  <c r="H10" i="2"/>
  <c r="I10" i="2"/>
  <c r="J10" i="2"/>
  <c r="K10" i="2"/>
  <c r="H11" i="2"/>
  <c r="I11" i="2"/>
  <c r="J11" i="2"/>
  <c r="K11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K35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K35" i="3"/>
  <c r="K6" i="3"/>
  <c r="J6" i="3"/>
  <c r="I6" i="3"/>
  <c r="H6" i="3"/>
  <c r="H40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1" i="35"/>
  <c r="G11" i="35"/>
  <c r="F11" i="35"/>
  <c r="E11" i="35"/>
  <c r="H10" i="35"/>
  <c r="G10" i="35"/>
  <c r="F10" i="35"/>
  <c r="E10" i="35"/>
  <c r="E17" i="35"/>
  <c r="H12" i="35"/>
  <c r="G12" i="35"/>
  <c r="F12" i="35"/>
  <c r="E12" i="35"/>
  <c r="H9" i="35"/>
  <c r="G9" i="35"/>
  <c r="F9" i="35"/>
  <c r="E9" i="35"/>
  <c r="H8" i="35"/>
  <c r="G8" i="35"/>
  <c r="F8" i="35"/>
  <c r="E8" i="35"/>
  <c r="H7" i="35"/>
  <c r="G7" i="35"/>
  <c r="F7" i="35"/>
  <c r="E7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4" i="33"/>
  <c r="H9" i="33"/>
  <c r="G9" i="33"/>
  <c r="F9" i="33"/>
  <c r="E9" i="33"/>
  <c r="H8" i="33"/>
  <c r="G8" i="33"/>
  <c r="F8" i="33"/>
  <c r="E8" i="33"/>
  <c r="H7" i="33"/>
  <c r="G7" i="33"/>
  <c r="F7" i="33"/>
  <c r="E7" i="33"/>
  <c r="H5" i="33"/>
  <c r="G3" i="33"/>
  <c r="F3" i="33"/>
  <c r="E3" i="33"/>
  <c r="G1" i="33"/>
  <c r="F1" i="33"/>
  <c r="E1" i="33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20" i="5"/>
  <c r="E20" i="8"/>
  <c r="E40" i="9"/>
  <c r="E23" i="12"/>
  <c r="E20" i="13"/>
  <c r="E29" i="14"/>
  <c r="E23" i="16"/>
  <c r="E51" i="17"/>
  <c r="E22" i="15"/>
  <c r="E23" i="19"/>
  <c r="E52" i="18"/>
  <c r="E54" i="20"/>
  <c r="E32" i="21"/>
  <c r="E23" i="22"/>
  <c r="E55" i="23"/>
  <c r="E31" i="24"/>
  <c r="E65" i="25"/>
  <c r="G60" i="25"/>
  <c r="F60" i="25"/>
  <c r="E60" i="25"/>
  <c r="H60" i="25"/>
  <c r="H59" i="25"/>
  <c r="G59" i="25"/>
  <c r="F59" i="25"/>
  <c r="E59" i="25"/>
  <c r="H57" i="25"/>
  <c r="G57" i="25"/>
  <c r="F57" i="25"/>
  <c r="E57" i="25"/>
  <c r="H56" i="25"/>
  <c r="G56" i="25"/>
  <c r="F56" i="25"/>
  <c r="E56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1" i="25"/>
  <c r="G51" i="25"/>
  <c r="F51" i="25"/>
  <c r="E51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27" i="21"/>
  <c r="F27" i="21"/>
  <c r="E27" i="21"/>
  <c r="H27" i="21"/>
  <c r="H26" i="21"/>
  <c r="G26" i="21"/>
  <c r="F26" i="21"/>
  <c r="E26" i="21"/>
  <c r="H25" i="21"/>
  <c r="G25" i="21"/>
  <c r="F25" i="21"/>
  <c r="E25" i="21"/>
  <c r="H23" i="21"/>
  <c r="G23" i="21"/>
  <c r="F23" i="21"/>
  <c r="E23" i="21"/>
  <c r="H22" i="21"/>
  <c r="G22" i="21"/>
  <c r="F22" i="21"/>
  <c r="E22" i="21"/>
  <c r="H20" i="21"/>
  <c r="G20" i="21"/>
  <c r="F20" i="21"/>
  <c r="E20" i="21"/>
  <c r="H19" i="21"/>
  <c r="G19" i="21"/>
  <c r="F19" i="21"/>
  <c r="E19" i="21"/>
  <c r="H18" i="21"/>
  <c r="G18" i="21"/>
  <c r="F18" i="21"/>
  <c r="E18" i="21"/>
  <c r="H16" i="21"/>
  <c r="G16" i="21"/>
  <c r="F16" i="21"/>
  <c r="E16" i="21"/>
  <c r="H15" i="21"/>
  <c r="G15" i="21"/>
  <c r="F15" i="21"/>
  <c r="E15" i="21"/>
  <c r="H14" i="21"/>
  <c r="G14" i="21"/>
  <c r="F14" i="21"/>
  <c r="E14" i="21"/>
  <c r="H12" i="21"/>
  <c r="G12" i="21"/>
  <c r="F12" i="21"/>
  <c r="E12" i="21"/>
  <c r="H11" i="21"/>
  <c r="G11" i="21"/>
  <c r="F11" i="21"/>
  <c r="E11" i="21"/>
  <c r="H9" i="21"/>
  <c r="G9" i="21"/>
  <c r="F9" i="21"/>
  <c r="E9" i="21"/>
  <c r="H7" i="21"/>
  <c r="G7" i="21"/>
  <c r="F7" i="21"/>
  <c r="E7" i="21"/>
  <c r="H6" i="21"/>
  <c r="G6" i="21"/>
  <c r="F6" i="21"/>
  <c r="E6" i="21"/>
  <c r="H5" i="21"/>
  <c r="G5" i="21"/>
  <c r="F5" i="21"/>
  <c r="E5" i="21"/>
  <c r="H4" i="21"/>
  <c r="G4" i="21"/>
  <c r="F4" i="21"/>
  <c r="E4" i="21"/>
  <c r="H10" i="21"/>
  <c r="G10" i="21"/>
  <c r="F10" i="21"/>
  <c r="E10" i="21"/>
  <c r="G49" i="20"/>
  <c r="F49" i="20"/>
  <c r="E49" i="20"/>
  <c r="H49" i="20"/>
  <c r="H48" i="20"/>
  <c r="G48" i="20"/>
  <c r="F48" i="20"/>
  <c r="E48" i="20"/>
  <c r="H46" i="20"/>
  <c r="G46" i="20"/>
  <c r="F46" i="20"/>
  <c r="E46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1" i="20"/>
  <c r="G41" i="20"/>
  <c r="F41" i="20"/>
  <c r="E41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18" i="12"/>
  <c r="F18" i="12"/>
  <c r="G18" i="12"/>
  <c r="H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0" i="12"/>
  <c r="G10" i="12"/>
  <c r="F10" i="12"/>
  <c r="E10" i="12"/>
  <c r="H9" i="12"/>
  <c r="G9" i="12"/>
  <c r="F9" i="12"/>
  <c r="E9" i="12"/>
  <c r="H8" i="12"/>
  <c r="G8" i="12"/>
  <c r="F8" i="12"/>
  <c r="E8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4" i="5"/>
  <c r="G14" i="5"/>
  <c r="E14" i="5"/>
  <c r="F14" i="5"/>
  <c r="H13" i="5"/>
  <c r="H12" i="5"/>
  <c r="H10" i="5"/>
  <c r="H9" i="5"/>
  <c r="H8" i="5"/>
  <c r="H6" i="5"/>
  <c r="H5" i="5"/>
  <c r="H4" i="5"/>
  <c r="G13" i="5"/>
  <c r="G12" i="5"/>
  <c r="G10" i="5"/>
  <c r="G9" i="5"/>
  <c r="G8" i="5"/>
  <c r="G6" i="5"/>
  <c r="G5" i="5"/>
  <c r="G4" i="5"/>
  <c r="F13" i="5"/>
  <c r="F12" i="5"/>
  <c r="F10" i="5"/>
  <c r="F9" i="5"/>
  <c r="F8" i="5"/>
  <c r="F6" i="5"/>
  <c r="F5" i="5"/>
  <c r="F4" i="5"/>
  <c r="E13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<sst xmlns="http://schemas.openxmlformats.org/spreadsheetml/2006/main" count="3135" uniqueCount="725">
  <si>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</si>
  <si>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</si>
  <si>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</si>
  <si>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</si>
  <si>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</si>
  <si>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</si>
  <si>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</si>
  <si>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</si>
  <si>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</si>
  <si>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</si>
  <si>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</si>
  <si>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</si>
  <si>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</si>
  <si>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</si>
  <si>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</si>
  <si>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</si>
  <si>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</si>
  <si>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</si>
  <si>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</si>
  <si>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</si>
  <si>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</si>
  <si>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</si>
  <si>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</si>
  <si>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</si>
  <si>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</si>
  <si>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</si>
  <si>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</si>
  <si>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</si>
  <si>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</si>
  <si>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</si>
  <si>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</si>
  <si>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</si>
  <si>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</si>
  <si>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</si>
  <si>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</si>
  <si>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</si>
  <si>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</si>
  <si>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</si>
  <si>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</si>
  <si>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</si>
  <si>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</si>
  <si>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</si>
  <si>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</si>
  <si>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</si>
  <si>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</si>
  <si>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</si>
  <si>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</si>
  <si>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</si>
  <si>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</si>
  <si>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</si>
  <si>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</si>
  <si>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</si>
  <si>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</si>
  <si>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</si>
  <si>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</si>
  <si>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</si>
  <si>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</si>
  <si>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</si>
  <si>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</si>
  <si>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</si>
  <si>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</si>
  <si>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</si>
  <si>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</si>
  <si>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</si>
  <si>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</si>
  <si>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</si>
  <si>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</si>
  <si>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</si>
  <si>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</si>
  <si>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</si>
  <si>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</si>
  <si>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</si>
  <si>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</si>
  <si>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</si>
  <si>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</si>
  <si>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</si>
  <si>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</si>
  <si>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</si>
  <si>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</si>
  <si>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</si>
  <si>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</si>
  <si>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</si>
  <si>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</si>
  <si>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</si>
  <si>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</si>
  <si>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</si>
  <si>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</si>
  <si>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</si>
  <si>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</si>
  <si>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</si>
  <si>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</si>
  <si>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</si>
  <si>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</si>
  <si>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</si>
  <si>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</si>
  <si>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</si>
  <si>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</si>
  <si>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</si>
  <si>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</si>
  <si>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</si>
  <si>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</si>
  <si>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</si>
  <si>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</si>
  <si>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</si>
  <si>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</si>
  <si>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</si>
  <si>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</si>
  <si>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</si>
  <si>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</si>
  <si>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</si>
  <si>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</si>
  <si>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</si>
  <si>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</si>
  <si>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</si>
  <si>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</si>
  <si>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</si>
  <si>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</si>
  <si>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</si>
  <si>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</si>
  <si>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</si>
  <si>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</si>
  <si>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</si>
  <si>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</si>
  <si>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</si>
  <si>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</si>
  <si>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</si>
  <si>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</si>
  <si>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</si>
  <si>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</si>
  <si>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</si>
  <si>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</si>
  <si>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</si>
  <si>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</si>
  <si>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</si>
  <si>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</si>
  <si>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</si>
  <si>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</si>
  <si>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</si>
  <si>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</si>
  <si>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</si>
  <si>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</si>
  <si>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</si>
  <si>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</si>
  <si>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</si>
  <si>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</si>
  <si>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</si>
  <si>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</si>
  <si>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</si>
  <si>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</si>
  <si>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</si>
  <si>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</si>
  <si>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</si>
  <si>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</si>
  <si>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</si>
  <si>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</si>
  <si>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</si>
  <si>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</si>
  <si>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</si>
  <si>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</si>
  <si>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</si>
  <si>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</si>
  <si>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</si>
  <si>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</si>
  <si>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</si>
  <si>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</si>
  <si>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</si>
  <si>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</si>
  <si>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</si>
  <si>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</si>
  <si>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</si>
  <si>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</si>
  <si>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</si>
  <si>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</si>
  <si>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</si>
  <si>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</si>
  <si>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</si>
  <si>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</si>
  <si>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</si>
  <si>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</si>
  <si>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</si>
  <si>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</si>
  <si>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</si>
  <si>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</si>
  <si>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</si>
  <si>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</si>
  <si>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</si>
  <si>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</si>
  <si>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</si>
  <si>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</si>
  <si>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</si>
  <si>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</si>
  <si>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</si>
  <si>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</si>
  <si>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</si>
  <si>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</si>
  <si>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</si>
  <si>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</si>
  <si>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</si>
  <si>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</si>
  <si>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</si>
  <si>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</si>
  <si>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</si>
  <si>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</si>
  <si>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</si>
  <si>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</si>
  <si>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</si>
  <si>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</si>
  <si>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</si>
  <si>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</si>
  <si>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</si>
  <si>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</si>
  <si>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</si>
  <si>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</si>
  <si>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</si>
  <si>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</si>
  <si>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</si>
  <si>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</si>
  <si>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</si>
  <si>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</si>
  <si>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</si>
  <si>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</si>
  <si>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</si>
  <si>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</si>
  <si>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</si>
  <si>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</si>
  <si>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</si>
  <si>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</si>
  <si>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</si>
  <si>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</si>
  <si>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</si>
  <si>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</si>
  <si>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</si>
  <si>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</si>
  <si>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</si>
  <si>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</si>
  <si>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</si>
  <si>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</si>
  <si>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</si>
  <si>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</si>
  <si>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</si>
  <si>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</si>
  <si>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</si>
  <si>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</si>
  <si>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</si>
  <si>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</si>
  <si>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</si>
  <si>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</si>
  <si>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</si>
  <si>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</si>
  <si>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</si>
  <si>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</si>
  <si>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</si>
  <si>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</si>
  <si>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</si>
  <si>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</si>
  <si>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</si>
  <si>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</si>
  <si>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</si>
  <si>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</si>
  <si>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</si>
  <si>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</si>
  <si>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</si>
  <si>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</si>
  <si>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</si>
  <si>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</si>
  <si>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</si>
  <si>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</si>
  <si>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</si>
  <si>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</si>
  <si>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</si>
  <si>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</si>
  <si>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</si>
  <si>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</si>
  <si>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</si>
  <si>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</si>
  <si>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</si>
  <si>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</si>
  <si>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</si>
  <si>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</si>
  <si>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</si>
  <si>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</si>
  <si>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</si>
  <si>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</si>
  <si>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</si>
  <si>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</si>
  <si>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</si>
  <si>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</si>
  <si>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</si>
  <si>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</si>
  <si>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</si>
  <si>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</si>
  <si>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</si>
  <si>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</si>
  <si>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</si>
  <si>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</si>
  <si>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</si>
  <si>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</si>
  <si>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</si>
  <si>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</si>
  <si>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</si>
  <si>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</si>
  <si>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</si>
  <si>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</si>
  <si>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</si>
  <si>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</si>
  <si>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</si>
  <si>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</si>
  <si>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</si>
  <si>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</si>
  <si>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</si>
  <si>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</si>
  <si>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</si>
  <si>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s_bf_buff_enable_ch</t>
    <phoneticPr fontId="1" type="noConversion"/>
  </si>
  <si>
    <t>beam or ch data selector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</si>
  <si>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</si>
  <si>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</si>
  <si>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</si>
  <si>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</si>
  <si>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</si>
  <si>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</si>
  <si>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</si>
  <si>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</si>
  <si>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</si>
  <si>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</si>
  <si>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</si>
  <si>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</si>
  <si>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</si>
  <si>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</si>
  <si>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</si>
  <si>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</si>
  <si>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</si>
  <si>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</si>
  <si>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</si>
  <si>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</si>
  <si>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</si>
  <si>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</si>
  <si>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</si>
  <si>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</si>
  <si>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</si>
  <si>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</si>
  <si>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</si>
  <si>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</si>
  <si>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</si>
  <si>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</si>
  <si>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</si>
  <si>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</si>
  <si>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</si>
  <si>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</si>
  <si>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 xml:space="preserve">te or scb selection 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</si>
  <si>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</si>
  <si>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</si>
  <si>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</si>
  <si>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</si>
  <si>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</si>
  <si>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</si>
  <si>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</si>
  <si>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</si>
  <si>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</si>
  <si>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</si>
  <si>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</si>
  <si>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</si>
  <si>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</si>
  <si>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</si>
  <si>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</si>
  <si>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</si>
  <si>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</si>
  <si>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</si>
  <si>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</si>
  <si>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</si>
  <si>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</si>
  <si>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</si>
  <si>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</si>
  <si>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</si>
  <si>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</si>
  <si>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</si>
  <si>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</si>
  <si>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</si>
  <si>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</si>
  <si>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</si>
  <si>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</si>
  <si>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</si>
  <si>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</si>
  <si>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</si>
  <si>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</si>
  <si>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</si>
  <si>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</si>
  <si>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</si>
  <si>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</si>
  <si>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</si>
  <si>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</si>
  <si>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</si>
  <si>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</si>
  <si>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</si>
  <si>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</si>
  <si>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</si>
  <si>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</si>
  <si>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</si>
  <si>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</si>
  <si>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</si>
  <si>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</si>
  <si>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</si>
  <si>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</si>
  <si>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</si>
  <si>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</si>
  <si>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</si>
  <si>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</si>
  <si>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</si>
  <si>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</si>
  <si>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</si>
  <si>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</si>
  <si>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</si>
  <si>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</si>
  <si>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</si>
  <si>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</si>
  <si>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</si>
  <si>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</si>
  <si>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</si>
  <si>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</si>
  <si>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</si>
  <si>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</si>
  <si>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</si>
  <si>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</si>
  <si>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</si>
  <si>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</si>
  <si>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</si>
  <si>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</si>
  <si>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</si>
  <si>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</si>
  <si>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</si>
  <si>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</si>
  <si>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</si>
  <si>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</si>
  <si>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</si>
  <si>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</si>
  <si>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</si>
  <si>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</si>
  <si>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</si>
  <si>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</si>
  <si>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</si>
  <si>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</si>
  <si>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</si>
  <si>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</si>
  <si>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</si>
  <si>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</si>
  <si>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</si>
  <si>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</si>
  <si>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</si>
  <si>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</si>
  <si>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</si>
  <si>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</si>
  <si>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</si>
  <si>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</si>
  <si>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</si>
  <si>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</si>
  <si>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</si>
  <si>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</si>
  <si>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</si>
  <si>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</si>
  <si>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</si>
  <si>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</si>
  <si>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</si>
  <si>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</si>
  <si>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</si>
  <si>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</si>
  <si>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</si>
  <si>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</si>
  <si>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</si>
  <si>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</si>
  <si>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</si>
  <si>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</si>
  <si>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</si>
  <si>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</si>
  <si>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</si>
  <si>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</si>
  <si>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</si>
  <si>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</si>
  <si>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</si>
  <si>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</si>
  <si>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</si>
  <si>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</si>
  <si>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</si>
  <si>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</si>
  <si>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</si>
  <si>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</si>
  <si>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</si>
  <si>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</si>
  <si>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</si>
  <si>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</si>
  <si>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</si>
  <si>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</si>
  <si>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</si>
  <si>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</si>
  <si>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</si>
  <si>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s_maxis_bs_fir_config_tvalid</t>
  </si>
  <si>
    <t>s_maxis_bs_fir_config_tdata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</si>
  <si>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</si>
  <si>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</si>
  <si>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</si>
  <si>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</si>
  <si>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</si>
  <si>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</si>
  <si>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</si>
  <si>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</si>
  <si>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</si>
  <si>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</si>
  <si>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</si>
  <si>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</si>
  <si>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</si>
  <si>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</si>
  <si>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</si>
  <si>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</si>
  <si>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</si>
  <si>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s_maxis_bs_mux_cmd_tvalid</t>
  </si>
  <si>
    <t>s_maxis_bs_mux_cmd_tlast</t>
  </si>
  <si>
    <t>s_maxis_bs_mux_cmd_tdata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</si>
  <si>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</si>
  <si>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</si>
  <si>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</si>
  <si>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</si>
  <si>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</si>
  <si>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</si>
  <si>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</si>
  <si>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</si>
  <si>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</si>
  <si>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</si>
  <si>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</si>
  <si>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</si>
  <si>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</si>
  <si>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</si>
  <si>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</si>
  <si>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</si>
  <si>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</si>
  <si>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</si>
  <si>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</si>
  <si>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</si>
  <si>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</si>
  <si>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</si>
  <si>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</si>
  <si>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</si>
  <si>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</si>
  <si>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</si>
  <si>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</si>
  <si>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</si>
  <si>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</si>
  <si>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</si>
  <si>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</si>
  <si>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</si>
  <si>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</si>
  <si>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</si>
  <si>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</si>
  <si>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</si>
  <si>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</si>
  <si>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</si>
  <si>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</si>
  <si>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</si>
  <si>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</si>
  <si>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</si>
  <si>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</si>
  <si>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</si>
  <si>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</si>
  <si>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</si>
  <si>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</si>
  <si>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</si>
  <si>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</si>
  <si>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</si>
  <si>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</si>
  <si>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</si>
  <si>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</si>
  <si>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</si>
  <si>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</si>
  <si>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</si>
  <si>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</si>
  <si>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</si>
  <si>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</si>
  <si>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</si>
  <si>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</si>
  <si>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</si>
  <si>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</si>
  <si>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</si>
  <si>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</si>
  <si>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</si>
  <si>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</si>
  <si>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</si>
  <si>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</si>
  <si>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</si>
  <si>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</si>
  <si>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</si>
  <si>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</si>
  <si>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</si>
  <si>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</si>
  <si>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</si>
  <si>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</si>
  <si>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</si>
  <si>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</si>
  <si>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</si>
  <si>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</si>
  <si>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</si>
  <si>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</si>
  <si>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</si>
  <si>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</si>
  <si>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</si>
  <si>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</si>
  <si>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</si>
  <si>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</si>
  <si>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</si>
  <si>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</si>
  <si>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</si>
  <si>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</si>
  <si>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</si>
  <si>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</si>
  <si>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</si>
  <si>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</si>
  <si>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</si>
  <si>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</si>
  <si>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</si>
  <si>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</si>
  <si>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</si>
  <si>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</si>
  <si>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</si>
  <si>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</si>
  <si>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</si>
  <si>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</si>
  <si>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</si>
  <si>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</si>
  <si>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</si>
  <si>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</si>
  <si>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</si>
  <si>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</si>
  <si>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</si>
  <si>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</si>
  <si>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</si>
  <si>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</si>
  <si>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</si>
  <si>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</si>
  <si>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</si>
  <si>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</si>
  <si>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</si>
  <si>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</si>
  <si>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</si>
  <si>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</si>
  <si>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</si>
  <si>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</si>
  <si>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</si>
  <si>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</si>
  <si>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</si>
  <si>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</si>
  <si>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</si>
  <si>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</si>
  <si>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</si>
  <si>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</si>
  <si>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</si>
  <si>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</si>
  <si>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</si>
  <si>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</si>
  <si>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</si>
  <si>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</si>
  <si>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</si>
  <si>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</si>
  <si>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</si>
  <si>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</si>
  <si>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</si>
  <si>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</si>
  <si>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</si>
  <si>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</si>
  <si>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</si>
  <si>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s_p1_ram_32k_reset_n</t>
    <phoneticPr fontId="1" type="noConversion"/>
  </si>
  <si>
    <t>s_scb_data_start</t>
  </si>
  <si>
    <t>s_scb_data_reset_n</t>
  </si>
  <si>
    <t>s_scb_data_clock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</si>
  <si>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</si>
  <si>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</si>
  <si>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</si>
  <si>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</si>
  <si>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</si>
  <si>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</si>
  <si>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</si>
  <si>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</si>
  <si>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</si>
  <si>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</si>
  <si>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</si>
  <si>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</si>
  <si>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</si>
  <si>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</si>
  <si>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</si>
  <si>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</si>
  <si>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</si>
  <si>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5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</si>
  <si>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</si>
  <si>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</si>
  <si>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</si>
  <si>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</si>
  <si>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tpulse_5us</t>
    <phoneticPr fontId="1" type="noConversion"/>
  </si>
  <si>
    <t>1000</t>
    <phoneticPr fontId="1" type="noConversion"/>
  </si>
  <si>
    <t>bs_pulse_5us_self</t>
    <phoneticPr fontId="1" type="noConversion"/>
  </si>
  <si>
    <t>bs_pulse_5us_self_i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</si>
  <si>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</si>
  <si>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</si>
  <si>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</si>
  <si>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</si>
  <si>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</si>
  <si>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</si>
  <si>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treset_n_in</t>
  </si>
  <si>
    <t>vcc_out</t>
    <phoneticPr fontId="1" type="noConversion"/>
  </si>
  <si>
    <t>gnd_out</t>
  </si>
  <si>
    <t>treset_out</t>
  </si>
  <si>
    <t>treset_n_out</t>
  </si>
  <si>
    <t>reset</t>
    <phoneticPr fontId="1" type="noConversion"/>
  </si>
  <si>
    <t>XCZU15EG-ffvb1156-2-i</t>
    <phoneticPr fontId="1" type="noConversion"/>
  </si>
  <si>
    <t>GTH Quad 230 / X0Y24-X0Y27</t>
    <phoneticPr fontId="1" type="noConversion"/>
  </si>
  <si>
    <t>GTY Quad 130 / X0Y12-X0Y15</t>
    <phoneticPr fontId="1" type="noConversion"/>
  </si>
  <si>
    <t>GTH Quad 229/X0Y20-X0Y23</t>
    <phoneticPr fontId="1" type="noConversion"/>
  </si>
  <si>
    <t>GTY Quad 128 / X0Y4-X0Y7</t>
    <phoneticPr fontId="1" type="noConversion"/>
  </si>
  <si>
    <t>GTH Quad 228 / X0Y16-X0Y19</t>
    <phoneticPr fontId="1" type="noConversion"/>
  </si>
  <si>
    <t>GTH Quad 228 / X1Y16-X1Y19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</si>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</sst>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>
      <alignment vertical="center"/>
    </xf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opLeftCell="A46" workbookViewId="0">
      <selection activeCell="J78" sqref="J78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8" max="9" width="34.1640625" bestFit="1" customWidth="1"/>
    <col min="10" max="10" width="51.9140625" bestFit="1" customWidth="1"/>
    <col min="11" max="11" width="48.08203125" bestFit="1" customWidth="1"/>
  </cols>
  <sheetData>
    <row r="1" spans="1:11" x14ac:dyDescent="0.45">
      <c r="A1" t="s">
        <v>723</v>
      </c>
      <c r="C1" t="s">
        <v>724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707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235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C6" s="4" t="s">
        <v>708</v>
      </c>
      <c r="H6" t="s">
        <v>261</v>
      </c>
      <c r="I6" t="s">
        <v>261</v>
      </c>
      <c r="J6" t="s">
        <v>261</v>
      </c>
    </row>
    <row r="7" spans="1:11" x14ac:dyDescent="0.45">
      <c r="A7" t="s">
        <v>0</v>
      </c>
      <c r="B7" t="s">
        <v>3</v>
      </c>
      <c r="C7" t="s">
        <v>21</v>
      </c>
      <c r="D7" t="s">
        <v>265</v>
      </c>
      <c r="E7" t="s">
        <v>675</v>
      </c>
      <c r="F7">
        <v>0</v>
      </c>
      <c r="G7" t="s">
        <v>266</v>
      </c>
      <c r="H7" t="str">
        <f t="shared" ref="H7" si="0">"    "&amp;TRIM(A7)&amp;"_"&amp;TRIM(B7)&amp;" : "&amp;TRIM(D7)&amp;" "&amp;G7&amp;";"</f>
        <v xml:space="preserve">    AH_SCCLK_P_C8 : in std_logic;</v>
      </c>
      <c r="I7" t="str">
        <f t="shared" ref="I7" si="1" xml:space="preserve"> ("    "&amp;TRIM(A7)&amp;"_"&amp;TRIM(B7)&amp;" : " &amp;TRIM(D7)&amp;" "&amp;TRIM(G7)&amp;";")</f>
        <v xml:space="preserve">    AH_SCCLK_P_C8 : in std_logic;</v>
      </c>
      <c r="J7" t="str">
        <f t="shared" ref="J7" si="2" xml:space="preserve"> "    "&amp;TRIM(A7)&amp;"_"&amp;TRIM(B7)&amp;" =&gt; "&amp;TRIM(A7)&amp;"_"&amp;TRIM(B7)&amp;"_"&amp;TRIM($C$1)&amp;","</f>
        <v xml:space="preserve">    AH_SCCLK_P_C8 =&gt; AH_SCCLK_P_C8_top_spb_i,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AH_SCCLK_P_C8_top_spb_i : std_logic := '0';</v>
      </c>
    </row>
    <row r="8" spans="1:11" x14ac:dyDescent="0.45">
      <c r="A8" t="s">
        <v>1</v>
      </c>
      <c r="B8" t="s">
        <v>4</v>
      </c>
      <c r="C8" t="s">
        <v>22</v>
      </c>
      <c r="D8" t="s">
        <v>265</v>
      </c>
      <c r="E8" t="s">
        <v>675</v>
      </c>
      <c r="F8">
        <v>0</v>
      </c>
      <c r="G8" t="s">
        <v>266</v>
      </c>
      <c r="H8" t="str">
        <f t="shared" ref="H8:H69" si="4">"    "&amp;TRIM(A8)&amp;"_"&amp;TRIM(B8)&amp;" : "&amp;TRIM(D8)&amp;" "&amp;G8&amp;";"</f>
        <v xml:space="preserve">    AH_SCCLK_N_C7 : in std_logic;</v>
      </c>
      <c r="I8" t="str">
        <f t="shared" ref="I8:I69" si="5" xml:space="preserve"> ("    "&amp;TRIM(A8)&amp;"_"&amp;TRIM(B8)&amp;" : " &amp;TRIM(D8)&amp;" "&amp;TRIM(G8)&amp;";")</f>
        <v xml:space="preserve">    AH_SCCLK_N_C7 : in std_logic;</v>
      </c>
      <c r="J8" t="str">
        <f t="shared" ref="J8:J69" si="6" xml:space="preserve"> "    "&amp;TRIM(A8)&amp;"_"&amp;TRIM(B8)&amp;" =&gt; "&amp;TRIM(A8)&amp;"_"&amp;TRIM(B8)&amp;"_"&amp;TRIM($C$1)&amp;","</f>
        <v xml:space="preserve">    AH_SCCLK_N_C7 =&gt; AH_SCCLK_N_C7_top_spb_i,</v>
      </c>
      <c r="K8" t="str">
        <f t="shared" ref="K8:K69" si="7" xml:space="preserve"> IF(G8="std_logic",("signal "&amp;TRIM(A8)&amp;"_"&amp;TRIM(B8)&amp;"_"&amp;TRIM($C$1)&amp;" : "&amp;TRIM(G8) &amp;" := '0';"),("signal "&amp;TRIM(A8)&amp;"_"&amp;TRIM(B8)&amp;"_"&amp;TRIM($C$1)&amp;" : "&amp;TRIM(G8) &amp;" := (others =&gt; '0');"))</f>
        <v>signal AH_SCCLK_N_C7_top_spb_i : std_logic := '0';</v>
      </c>
    </row>
    <row r="9" spans="1:11" x14ac:dyDescent="0.45">
      <c r="A9" t="s">
        <v>9</v>
      </c>
      <c r="B9" t="s">
        <v>6</v>
      </c>
      <c r="C9" t="s">
        <v>23</v>
      </c>
      <c r="D9" t="s">
        <v>265</v>
      </c>
      <c r="E9" t="s">
        <v>675</v>
      </c>
      <c r="F9">
        <v>1</v>
      </c>
      <c r="G9" t="s">
        <v>266</v>
      </c>
      <c r="H9" t="str">
        <f t="shared" si="4"/>
        <v xml:space="preserve">    AH_P1P2CLK_P_B10 : in std_logic;</v>
      </c>
      <c r="I9" t="str">
        <f t="shared" si="5"/>
        <v xml:space="preserve">    AH_P1P2CLK_P_B10 : in std_logic;</v>
      </c>
      <c r="J9" t="str">
        <f t="shared" si="6"/>
        <v xml:space="preserve">    AH_P1P2CLK_P_B10 =&gt; AH_P1P2CLK_P_B10_top_spb_i,</v>
      </c>
      <c r="K9" t="str">
        <f t="shared" si="7"/>
        <v>signal AH_P1P2CLK_P_B10_top_spb_i : std_logic := '0';</v>
      </c>
    </row>
    <row r="10" spans="1:11" x14ac:dyDescent="0.45">
      <c r="A10" t="s">
        <v>10</v>
      </c>
      <c r="B10" t="s">
        <v>8</v>
      </c>
      <c r="C10" t="s">
        <v>24</v>
      </c>
      <c r="D10" t="s">
        <v>265</v>
      </c>
      <c r="E10" t="s">
        <v>675</v>
      </c>
      <c r="F10">
        <v>1</v>
      </c>
      <c r="G10" t="s">
        <v>266</v>
      </c>
      <c r="H10" t="str">
        <f t="shared" si="4"/>
        <v xml:space="preserve">    AH_P1P2CLK_N_B9 : in std_logic;</v>
      </c>
      <c r="I10" t="str">
        <f t="shared" si="5"/>
        <v xml:space="preserve">    AH_P1P2CLK_N_B9 : in std_logic;</v>
      </c>
      <c r="J10" t="str">
        <f t="shared" si="6"/>
        <v xml:space="preserve">    AH_P1P2CLK_N_B9 =&gt; AH_P1P2CLK_N_B9_top_spb_i,</v>
      </c>
      <c r="K10" t="str">
        <f t="shared" si="7"/>
        <v>signal AH_P1P2CLK_N_B9_top_spb_i : std_logic := '0';</v>
      </c>
    </row>
    <row r="11" spans="1:11" x14ac:dyDescent="0.45">
      <c r="A11" t="s">
        <v>33</v>
      </c>
      <c r="B11" t="s">
        <v>32</v>
      </c>
      <c r="C11" t="s">
        <v>36</v>
      </c>
      <c r="D11" t="s">
        <v>267</v>
      </c>
      <c r="F11">
        <v>0</v>
      </c>
      <c r="G11" t="s">
        <v>266</v>
      </c>
      <c r="H11" t="str">
        <f t="shared" si="4"/>
        <v xml:space="preserve">    SP2SC_HS1_P_E4 : out std_logic;</v>
      </c>
      <c r="I11" t="str">
        <f t="shared" si="5"/>
        <v xml:space="preserve">    SP2SC_HS1_P_E4 : out std_logic;</v>
      </c>
      <c r="J11" t="str">
        <f t="shared" si="6"/>
        <v xml:space="preserve">    SP2SC_HS1_P_E4 =&gt; SP2SC_HS1_P_E4_top_spb_i,</v>
      </c>
      <c r="K11" t="str">
        <f t="shared" si="7"/>
        <v>signal SP2SC_HS1_P_E4_top_spb_i : std_logic := '0';</v>
      </c>
    </row>
    <row r="12" spans="1:11" x14ac:dyDescent="0.45">
      <c r="A12" t="s">
        <v>34</v>
      </c>
      <c r="B12" t="s">
        <v>30</v>
      </c>
      <c r="C12" t="s">
        <v>38</v>
      </c>
      <c r="D12" t="s">
        <v>267</v>
      </c>
      <c r="F12">
        <v>0</v>
      </c>
      <c r="G12" t="s">
        <v>266</v>
      </c>
      <c r="H12" t="str">
        <f t="shared" si="4"/>
        <v xml:space="preserve">    SP2SC_HS1_N_E3 : out std_logic;</v>
      </c>
      <c r="I12" t="str">
        <f t="shared" si="5"/>
        <v xml:space="preserve">    SP2SC_HS1_N_E3 : out std_logic;</v>
      </c>
      <c r="J12" t="str">
        <f t="shared" si="6"/>
        <v xml:space="preserve">    SP2SC_HS1_N_E3 =&gt; SP2SC_HS1_N_E3_top_spb_i,</v>
      </c>
      <c r="K12" t="str">
        <f t="shared" si="7"/>
        <v>signal SP2SC_HS1_N_E3_top_spb_i : std_logic := '0';</v>
      </c>
    </row>
    <row r="13" spans="1:11" x14ac:dyDescent="0.45">
      <c r="A13" t="s">
        <v>11</v>
      </c>
      <c r="B13" t="s">
        <v>13</v>
      </c>
      <c r="C13" t="s">
        <v>15</v>
      </c>
      <c r="D13" t="s">
        <v>265</v>
      </c>
      <c r="F13">
        <v>0</v>
      </c>
      <c r="G13" t="s">
        <v>266</v>
      </c>
      <c r="H13" t="str">
        <f t="shared" si="4"/>
        <v xml:space="preserve">    SC2SP_HS1_P_D2 : in std_logic;</v>
      </c>
      <c r="I13" t="str">
        <f t="shared" si="5"/>
        <v xml:space="preserve">    SC2SP_HS1_P_D2 : in std_logic;</v>
      </c>
      <c r="J13" t="str">
        <f t="shared" si="6"/>
        <v xml:space="preserve">    SC2SP_HS1_P_D2 =&gt; SC2SP_HS1_P_D2_top_spb_i,</v>
      </c>
      <c r="K13" t="str">
        <f t="shared" si="7"/>
        <v>signal SC2SP_HS1_P_D2_top_spb_i : std_logic := '0';</v>
      </c>
    </row>
    <row r="14" spans="1:11" x14ac:dyDescent="0.45">
      <c r="A14" t="s">
        <v>16</v>
      </c>
      <c r="B14" t="s">
        <v>18</v>
      </c>
      <c r="C14" t="s">
        <v>20</v>
      </c>
      <c r="D14" t="s">
        <v>265</v>
      </c>
      <c r="F14">
        <v>0</v>
      </c>
      <c r="G14" t="s">
        <v>266</v>
      </c>
      <c r="H14" t="str">
        <f t="shared" si="4"/>
        <v xml:space="preserve">    SC2SP_HS1_N_D1 : in std_logic;</v>
      </c>
      <c r="I14" t="str">
        <f t="shared" si="5"/>
        <v xml:space="preserve">    SC2SP_HS1_N_D1 : in std_logic;</v>
      </c>
      <c r="J14" t="str">
        <f t="shared" si="6"/>
        <v xml:space="preserve">    SC2SP_HS1_N_D1 =&gt; SC2SP_HS1_N_D1_top_spb_i,</v>
      </c>
      <c r="K14" t="str">
        <f t="shared" si="7"/>
        <v>signal SC2SP_HS1_N_D1_top_spb_i : std_logic := '0';</v>
      </c>
    </row>
    <row r="15" spans="1:11" x14ac:dyDescent="0.45">
      <c r="A15" t="s">
        <v>26</v>
      </c>
      <c r="B15" t="s">
        <v>28</v>
      </c>
      <c r="C15" t="s">
        <v>47</v>
      </c>
      <c r="D15" t="s">
        <v>267</v>
      </c>
      <c r="F15">
        <v>2</v>
      </c>
      <c r="G15" t="s">
        <v>266</v>
      </c>
      <c r="H15" t="str">
        <f t="shared" si="4"/>
        <v xml:space="preserve">    SP2SC_HS0_P_B6 : out std_logic;</v>
      </c>
      <c r="I15" t="str">
        <f t="shared" si="5"/>
        <v xml:space="preserve">    SP2SC_HS0_P_B6 : out std_logic;</v>
      </c>
      <c r="J15" t="str">
        <f t="shared" si="6"/>
        <v xml:space="preserve">    SP2SC_HS0_P_B6 =&gt; SP2SC_HS0_P_B6_top_spb_i,</v>
      </c>
      <c r="K15" t="str">
        <f t="shared" si="7"/>
        <v>signal SP2SC_HS0_P_B6_top_spb_i : std_logic := '0';</v>
      </c>
    </row>
    <row r="16" spans="1:11" x14ac:dyDescent="0.45">
      <c r="A16" t="s">
        <v>39</v>
      </c>
      <c r="B16" t="s">
        <v>43</v>
      </c>
      <c r="C16" t="s">
        <v>49</v>
      </c>
      <c r="D16" t="s">
        <v>267</v>
      </c>
      <c r="F16">
        <v>2</v>
      </c>
      <c r="G16" t="s">
        <v>266</v>
      </c>
      <c r="H16" t="str">
        <f t="shared" si="4"/>
        <v xml:space="preserve">    SP2SC_HS0_N_B5 : out std_logic;</v>
      </c>
      <c r="I16" t="str">
        <f t="shared" si="5"/>
        <v xml:space="preserve">    SP2SC_HS0_N_B5 : out std_logic;</v>
      </c>
      <c r="J16" t="str">
        <f t="shared" si="6"/>
        <v xml:space="preserve">    SP2SC_HS0_N_B5 =&gt; SP2SC_HS0_N_B5_top_spb_i,</v>
      </c>
      <c r="K16" t="str">
        <f t="shared" si="7"/>
        <v>signal SP2SC_HS0_N_B5_top_spb_i : std_logic := '0';</v>
      </c>
    </row>
    <row r="17" spans="1:11" x14ac:dyDescent="0.45">
      <c r="A17" t="s">
        <v>40</v>
      </c>
      <c r="B17" t="s">
        <v>45</v>
      </c>
      <c r="C17" t="s">
        <v>51</v>
      </c>
      <c r="D17" t="s">
        <v>265</v>
      </c>
      <c r="F17">
        <v>2</v>
      </c>
      <c r="G17" t="s">
        <v>266</v>
      </c>
      <c r="H17" t="str">
        <f t="shared" si="4"/>
        <v xml:space="preserve">    SC2SP_HS0_P_B2 : in std_logic;</v>
      </c>
      <c r="I17" t="str">
        <f t="shared" si="5"/>
        <v xml:space="preserve">    SC2SP_HS0_P_B2 : in std_logic;</v>
      </c>
      <c r="J17" t="str">
        <f t="shared" si="6"/>
        <v xml:space="preserve">    SC2SP_HS0_P_B2 =&gt; SC2SP_HS0_P_B2_top_spb_i,</v>
      </c>
      <c r="K17" t="str">
        <f t="shared" si="7"/>
        <v>signal SC2SP_HS0_P_B2_top_spb_i : std_logic := '0';</v>
      </c>
    </row>
    <row r="18" spans="1:11" x14ac:dyDescent="0.45">
      <c r="A18" t="s">
        <v>41</v>
      </c>
      <c r="B18" t="s">
        <v>172</v>
      </c>
      <c r="C18" t="s">
        <v>53</v>
      </c>
      <c r="D18" t="s">
        <v>265</v>
      </c>
      <c r="F18">
        <v>2</v>
      </c>
      <c r="G18" t="s">
        <v>266</v>
      </c>
      <c r="H18" t="str">
        <f t="shared" si="4"/>
        <v xml:space="preserve">    SC2SP_HS0_N_B1 : in std_logic;</v>
      </c>
      <c r="I18" t="str">
        <f t="shared" si="5"/>
        <v xml:space="preserve">    SC2SP_HS0_N_B1 : in std_logic;</v>
      </c>
      <c r="J18" t="str">
        <f t="shared" si="6"/>
        <v xml:space="preserve">    SC2SP_HS0_N_B1 =&gt; SC2SP_HS0_N_B1_top_spb_i,</v>
      </c>
      <c r="K18" t="str">
        <f t="shared" si="7"/>
        <v>signal SC2SP_HS0_N_B1_top_spb_i : std_logic := '0';</v>
      </c>
    </row>
    <row r="19" spans="1:11" x14ac:dyDescent="0.45">
      <c r="C19" s="3" t="s">
        <v>709</v>
      </c>
      <c r="H19" t="s">
        <v>261</v>
      </c>
      <c r="I19" t="s">
        <v>261</v>
      </c>
      <c r="J19" t="s">
        <v>261</v>
      </c>
    </row>
    <row r="20" spans="1:11" x14ac:dyDescent="0.45">
      <c r="A20" t="s">
        <v>54</v>
      </c>
      <c r="B20" t="s">
        <v>55</v>
      </c>
      <c r="C20" t="s">
        <v>56</v>
      </c>
      <c r="D20" t="s">
        <v>265</v>
      </c>
      <c r="E20" t="s">
        <v>675</v>
      </c>
      <c r="F20">
        <v>1</v>
      </c>
      <c r="G20" t="s">
        <v>266</v>
      </c>
      <c r="H20" t="str">
        <f t="shared" si="4"/>
        <v xml:space="preserve">    AH_DRCLK_P_E27 : in std_logic;</v>
      </c>
      <c r="I20" t="str">
        <f t="shared" si="5"/>
        <v xml:space="preserve">    AH_DRCLK_P_E27 : in std_logic;</v>
      </c>
      <c r="J20" t="str">
        <f t="shared" si="6"/>
        <v xml:space="preserve">    AH_DRCLK_P_E27 =&gt; AH_DRCLK_P_E27_top_spb_i,</v>
      </c>
      <c r="K20" t="str">
        <f t="shared" si="7"/>
        <v>signal AH_DRCLK_P_E27_top_spb_i : std_logic := '0';</v>
      </c>
    </row>
    <row r="21" spans="1:11" x14ac:dyDescent="0.45">
      <c r="A21" t="s">
        <v>57</v>
      </c>
      <c r="B21" t="s">
        <v>58</v>
      </c>
      <c r="C21" t="s">
        <v>59</v>
      </c>
      <c r="D21" t="s">
        <v>265</v>
      </c>
      <c r="E21" t="s">
        <v>675</v>
      </c>
      <c r="F21">
        <v>1</v>
      </c>
      <c r="G21" t="s">
        <v>266</v>
      </c>
      <c r="H21" t="str">
        <f t="shared" si="4"/>
        <v xml:space="preserve">    AH_DRCLK_N_E28 : in std_logic;</v>
      </c>
      <c r="I21" t="str">
        <f t="shared" si="5"/>
        <v xml:space="preserve">    AH_DRCLK_N_E28 : in std_logic;</v>
      </c>
      <c r="J21" t="str">
        <f t="shared" si="6"/>
        <v xml:space="preserve">    AH_DRCLK_N_E28 =&gt; AH_DRCLK_N_E28_top_spb_i,</v>
      </c>
      <c r="K21" t="str">
        <f t="shared" si="7"/>
        <v>signal AH_DRCLK_N_E28_top_spb_i : std_logic := '0';</v>
      </c>
    </row>
    <row r="22" spans="1:11" x14ac:dyDescent="0.45">
      <c r="A22" t="s">
        <v>60</v>
      </c>
      <c r="B22" t="s">
        <v>61</v>
      </c>
      <c r="C22" t="s">
        <v>62</v>
      </c>
      <c r="D22" t="s">
        <v>267</v>
      </c>
      <c r="F22">
        <v>3</v>
      </c>
      <c r="G22" t="s">
        <v>266</v>
      </c>
      <c r="H22" t="str">
        <f t="shared" si="4"/>
        <v xml:space="preserve">    SP2DR_GT_P_A31 : out std_logic;</v>
      </c>
      <c r="I22" t="str">
        <f t="shared" si="5"/>
        <v xml:space="preserve">    SP2DR_GT_P_A31 : out std_logic;</v>
      </c>
      <c r="J22" t="str">
        <f t="shared" si="6"/>
        <v xml:space="preserve">    SP2DR_GT_P_A31 =&gt; SP2DR_GT_P_A31_top_spb_i,</v>
      </c>
      <c r="K22" t="str">
        <f t="shared" si="7"/>
        <v>signal SP2DR_GT_P_A31_top_spb_i : std_logic := '0';</v>
      </c>
    </row>
    <row r="23" spans="1:11" x14ac:dyDescent="0.45">
      <c r="A23" t="s">
        <v>63</v>
      </c>
      <c r="B23" t="s">
        <v>64</v>
      </c>
      <c r="C23" t="s">
        <v>65</v>
      </c>
      <c r="D23" t="s">
        <v>267</v>
      </c>
      <c r="F23">
        <v>3</v>
      </c>
      <c r="G23" t="s">
        <v>266</v>
      </c>
      <c r="H23" t="str">
        <f t="shared" si="4"/>
        <v xml:space="preserve">    SP2DR_GT_N_A32 : out std_logic;</v>
      </c>
      <c r="I23" t="str">
        <f t="shared" si="5"/>
        <v xml:space="preserve">    SP2DR_GT_N_A32 : out std_logic;</v>
      </c>
      <c r="J23" t="str">
        <f t="shared" si="6"/>
        <v xml:space="preserve">    SP2DR_GT_N_A32 =&gt; SP2DR_GT_N_A32_top_spb_i,</v>
      </c>
      <c r="K23" t="str">
        <f t="shared" si="7"/>
        <v>signal SP2DR_GT_N_A32_top_spb_i : std_logic := '0';</v>
      </c>
    </row>
    <row r="24" spans="1:11" x14ac:dyDescent="0.45">
      <c r="A24" t="s">
        <v>66</v>
      </c>
      <c r="B24" t="s">
        <v>67</v>
      </c>
      <c r="C24" t="s">
        <v>68</v>
      </c>
      <c r="D24" t="s">
        <v>265</v>
      </c>
      <c r="F24">
        <v>3</v>
      </c>
      <c r="G24" t="s">
        <v>266</v>
      </c>
      <c r="H24" t="str">
        <f t="shared" si="4"/>
        <v xml:space="preserve">    DR2SP_GT_P_B33 : in std_logic;</v>
      </c>
      <c r="I24" t="str">
        <f t="shared" si="5"/>
        <v xml:space="preserve">    DR2SP_GT_P_B33 : in std_logic;</v>
      </c>
      <c r="J24" t="str">
        <f t="shared" si="6"/>
        <v xml:space="preserve">    DR2SP_GT_P_B33 =&gt; DR2SP_GT_P_B33_top_spb_i,</v>
      </c>
      <c r="K24" t="str">
        <f t="shared" si="7"/>
        <v>signal DR2SP_GT_P_B33_top_spb_i : std_logic := '0';</v>
      </c>
    </row>
    <row r="25" spans="1:11" x14ac:dyDescent="0.45">
      <c r="A25" t="s">
        <v>69</v>
      </c>
      <c r="B25" t="s">
        <v>70</v>
      </c>
      <c r="C25" t="s">
        <v>71</v>
      </c>
      <c r="D25" t="s">
        <v>265</v>
      </c>
      <c r="F25">
        <v>3</v>
      </c>
      <c r="G25" t="s">
        <v>266</v>
      </c>
      <c r="H25" t="str">
        <f t="shared" si="4"/>
        <v xml:space="preserve">    DR2SP_GT_N_B34 : in std_logic;</v>
      </c>
      <c r="I25" t="str">
        <f t="shared" si="5"/>
        <v xml:space="preserve">    DR2SP_GT_N_B34 : in std_logic;</v>
      </c>
      <c r="J25" t="str">
        <f t="shared" si="6"/>
        <v xml:space="preserve">    DR2SP_GT_N_B34 =&gt; DR2SP_GT_N_B34_top_spb_i,</v>
      </c>
      <c r="K25" t="str">
        <f t="shared" si="7"/>
        <v>signal DR2SP_GT_N_B34_top_spb_i : std_logic := '0';</v>
      </c>
    </row>
    <row r="26" spans="1:11" x14ac:dyDescent="0.45">
      <c r="C26" s="3" t="s">
        <v>710</v>
      </c>
      <c r="H26" t="s">
        <v>261</v>
      </c>
      <c r="I26" t="s">
        <v>261</v>
      </c>
      <c r="J26" t="s">
        <v>261</v>
      </c>
    </row>
    <row r="27" spans="1:11" x14ac:dyDescent="0.45">
      <c r="A27" t="s">
        <v>72</v>
      </c>
      <c r="B27" t="s">
        <v>73</v>
      </c>
      <c r="C27" t="s">
        <v>74</v>
      </c>
      <c r="D27" t="s">
        <v>265</v>
      </c>
      <c r="E27" t="s">
        <v>675</v>
      </c>
      <c r="F27">
        <v>1</v>
      </c>
      <c r="G27" t="s">
        <v>266</v>
      </c>
      <c r="H27" t="str">
        <f t="shared" si="4"/>
        <v xml:space="preserve">    AH_TECLK_P_E8 : in std_logic;</v>
      </c>
      <c r="I27" t="str">
        <f t="shared" si="5"/>
        <v xml:space="preserve">    AH_TECLK_P_E8 : in std_logic;</v>
      </c>
      <c r="J27" t="str">
        <f t="shared" si="6"/>
        <v xml:space="preserve">    AH_TECLK_P_E8 =&gt; AH_TECLK_P_E8_top_spb_i,</v>
      </c>
      <c r="K27" t="str">
        <f t="shared" si="7"/>
        <v>signal AH_TECLK_P_E8_top_spb_i : std_logic := '0';</v>
      </c>
    </row>
    <row r="28" spans="1:11" x14ac:dyDescent="0.45">
      <c r="A28" t="s">
        <v>75</v>
      </c>
      <c r="B28" t="s">
        <v>76</v>
      </c>
      <c r="C28" t="s">
        <v>77</v>
      </c>
      <c r="D28" t="s">
        <v>265</v>
      </c>
      <c r="E28" t="s">
        <v>675</v>
      </c>
      <c r="F28">
        <v>1</v>
      </c>
      <c r="G28" t="s">
        <v>266</v>
      </c>
      <c r="H28" t="str">
        <f t="shared" si="4"/>
        <v xml:space="preserve">    AH_TECLK_N_E7 : in std_logic;</v>
      </c>
      <c r="I28" t="str">
        <f t="shared" si="5"/>
        <v xml:space="preserve">    AH_TECLK_N_E7 : in std_logic;</v>
      </c>
      <c r="J28" t="str">
        <f t="shared" si="6"/>
        <v xml:space="preserve">    AH_TECLK_N_E7 =&gt; AH_TECLK_N_E7_top_spb_i,</v>
      </c>
      <c r="K28" t="str">
        <f t="shared" si="7"/>
        <v>signal AH_TECLK_N_E7_top_spb_i : std_logic := '0';</v>
      </c>
    </row>
    <row r="29" spans="1:11" x14ac:dyDescent="0.45">
      <c r="A29" t="s">
        <v>78</v>
      </c>
      <c r="B29" t="s">
        <v>79</v>
      </c>
      <c r="C29" t="s">
        <v>80</v>
      </c>
      <c r="D29" t="s">
        <v>267</v>
      </c>
      <c r="F29">
        <v>0</v>
      </c>
      <c r="G29" t="s">
        <v>266</v>
      </c>
      <c r="H29" t="str">
        <f t="shared" si="4"/>
        <v xml:space="preserve">    AH2TE_P_K6 : out std_logic;</v>
      </c>
      <c r="I29" t="str">
        <f t="shared" si="5"/>
        <v xml:space="preserve">    AH2TE_P_K6 : out std_logic;</v>
      </c>
      <c r="J29" t="str">
        <f t="shared" si="6"/>
        <v xml:space="preserve">    AH2TE_P_K6 =&gt; AH2TE_P_K6_top_spb_i,</v>
      </c>
      <c r="K29" t="str">
        <f t="shared" si="7"/>
        <v>signal AH2TE_P_K6_top_spb_i : std_logic := '0';</v>
      </c>
    </row>
    <row r="30" spans="1:11" x14ac:dyDescent="0.45">
      <c r="A30" t="s">
        <v>81</v>
      </c>
      <c r="B30" t="s">
        <v>82</v>
      </c>
      <c r="C30" t="s">
        <v>83</v>
      </c>
      <c r="D30" t="s">
        <v>267</v>
      </c>
      <c r="F30">
        <v>0</v>
      </c>
      <c r="G30" t="s">
        <v>266</v>
      </c>
      <c r="H30" t="str">
        <f t="shared" si="4"/>
        <v xml:space="preserve">    AH2TE_N_K5 : out std_logic;</v>
      </c>
      <c r="I30" t="str">
        <f t="shared" si="5"/>
        <v xml:space="preserve">    AH2TE_N_K5 : out std_logic;</v>
      </c>
      <c r="J30" t="str">
        <f t="shared" si="6"/>
        <v xml:space="preserve">    AH2TE_N_K5 =&gt; AH2TE_N_K5_top_spb_i,</v>
      </c>
      <c r="K30" t="str">
        <f t="shared" si="7"/>
        <v>signal AH2TE_N_K5_top_spb_i : std_logic := '0';</v>
      </c>
    </row>
    <row r="31" spans="1:11" x14ac:dyDescent="0.45">
      <c r="A31" t="s">
        <v>84</v>
      </c>
      <c r="B31" t="s">
        <v>85</v>
      </c>
      <c r="C31" t="s">
        <v>86</v>
      </c>
      <c r="D31" t="s">
        <v>265</v>
      </c>
      <c r="F31">
        <v>0</v>
      </c>
      <c r="G31" t="s">
        <v>266</v>
      </c>
      <c r="H31" t="str">
        <f t="shared" si="4"/>
        <v xml:space="preserve">    TE2AH_P_K2 : in std_logic;</v>
      </c>
      <c r="I31" t="str">
        <f t="shared" si="5"/>
        <v xml:space="preserve">    TE2AH_P_K2 : in std_logic;</v>
      </c>
      <c r="J31" t="str">
        <f t="shared" si="6"/>
        <v xml:space="preserve">    TE2AH_P_K2 =&gt; TE2AH_P_K2_top_spb_i,</v>
      </c>
      <c r="K31" t="str">
        <f t="shared" si="7"/>
        <v>signal TE2AH_P_K2_top_spb_i : std_logic := '0';</v>
      </c>
    </row>
    <row r="32" spans="1:11" x14ac:dyDescent="0.45">
      <c r="A32" t="s">
        <v>87</v>
      </c>
      <c r="B32" t="s">
        <v>88</v>
      </c>
      <c r="C32" t="s">
        <v>89</v>
      </c>
      <c r="D32" t="s">
        <v>265</v>
      </c>
      <c r="F32">
        <v>0</v>
      </c>
      <c r="G32" t="s">
        <v>266</v>
      </c>
      <c r="H32" t="str">
        <f t="shared" si="4"/>
        <v xml:space="preserve">    TE2AH_N_K1 : in std_logic;</v>
      </c>
      <c r="I32" t="str">
        <f t="shared" si="5"/>
        <v xml:space="preserve">    TE2AH_N_K1 : in std_logic;</v>
      </c>
      <c r="J32" t="str">
        <f t="shared" si="6"/>
        <v xml:space="preserve">    TE2AH_N_K1 =&gt; TE2AH_N_K1_top_spb_i,</v>
      </c>
      <c r="K32" t="str">
        <f t="shared" si="7"/>
        <v>signal TE2AH_N_K1_top_spb_i : std_logic := '0';</v>
      </c>
    </row>
    <row r="33" spans="1:11" x14ac:dyDescent="0.45">
      <c r="C33" s="3" t="s">
        <v>711</v>
      </c>
      <c r="H33" t="s">
        <v>261</v>
      </c>
      <c r="I33" t="s">
        <v>261</v>
      </c>
      <c r="J33" t="s">
        <v>261</v>
      </c>
    </row>
    <row r="34" spans="1:11" x14ac:dyDescent="0.45">
      <c r="A34" t="s">
        <v>90</v>
      </c>
      <c r="B34" t="s">
        <v>91</v>
      </c>
      <c r="C34" t="s">
        <v>92</v>
      </c>
      <c r="D34" t="s">
        <v>267</v>
      </c>
      <c r="F34">
        <v>1</v>
      </c>
      <c r="G34" t="s">
        <v>266</v>
      </c>
      <c r="H34" t="str">
        <f t="shared" si="4"/>
        <v xml:space="preserve">    AH2P1_P_R31 : out std_logic;</v>
      </c>
      <c r="I34" t="str">
        <f t="shared" si="5"/>
        <v xml:space="preserve">    AH2P1_P_R31 : out std_logic;</v>
      </c>
      <c r="J34" t="str">
        <f t="shared" si="6"/>
        <v xml:space="preserve">    AH2P1_P_R31 =&gt; AH2P1_P_R31_top_spb_i,</v>
      </c>
      <c r="K34" t="str">
        <f t="shared" si="7"/>
        <v>signal AH2P1_P_R31_top_spb_i : std_logic := '0';</v>
      </c>
    </row>
    <row r="35" spans="1:11" x14ac:dyDescent="0.45">
      <c r="A35" t="s">
        <v>93</v>
      </c>
      <c r="B35" t="s">
        <v>94</v>
      </c>
      <c r="C35" t="s">
        <v>95</v>
      </c>
      <c r="D35" t="s">
        <v>267</v>
      </c>
      <c r="F35">
        <v>1</v>
      </c>
      <c r="G35" t="s">
        <v>266</v>
      </c>
      <c r="H35" t="str">
        <f t="shared" si="4"/>
        <v xml:space="preserve">    AH2P1_N_R32 : out std_logic;</v>
      </c>
      <c r="I35" t="str">
        <f t="shared" si="5"/>
        <v xml:space="preserve">    AH2P1_N_R32 : out std_logic;</v>
      </c>
      <c r="J35" t="str">
        <f t="shared" si="6"/>
        <v xml:space="preserve">    AH2P1_N_R32 =&gt; AH2P1_N_R32_top_spb_i,</v>
      </c>
      <c r="K35" t="str">
        <f t="shared" si="7"/>
        <v>signal AH2P1_N_R32_top_spb_i : std_logic := '0';</v>
      </c>
    </row>
    <row r="36" spans="1:11" x14ac:dyDescent="0.45">
      <c r="A36" t="s">
        <v>96</v>
      </c>
      <c r="B36" t="s">
        <v>97</v>
      </c>
      <c r="C36" t="s">
        <v>98</v>
      </c>
      <c r="D36" t="s">
        <v>265</v>
      </c>
      <c r="F36">
        <v>1</v>
      </c>
      <c r="G36" t="s">
        <v>266</v>
      </c>
      <c r="H36" t="str">
        <f t="shared" si="4"/>
        <v xml:space="preserve">    P12AH_P_P33 : in std_logic;</v>
      </c>
      <c r="I36" t="str">
        <f t="shared" si="5"/>
        <v xml:space="preserve">    P12AH_P_P33 : in std_logic;</v>
      </c>
      <c r="J36" t="str">
        <f t="shared" si="6"/>
        <v xml:space="preserve">    P12AH_P_P33 =&gt; P12AH_P_P33_top_spb_i,</v>
      </c>
      <c r="K36" t="str">
        <f t="shared" si="7"/>
        <v>signal P12AH_P_P33_top_spb_i : std_logic := '0';</v>
      </c>
    </row>
    <row r="37" spans="1:11" x14ac:dyDescent="0.45">
      <c r="A37" t="s">
        <v>99</v>
      </c>
      <c r="B37" t="s">
        <v>100</v>
      </c>
      <c r="C37" t="s">
        <v>101</v>
      </c>
      <c r="D37" t="s">
        <v>265</v>
      </c>
      <c r="F37">
        <v>1</v>
      </c>
      <c r="G37" t="s">
        <v>266</v>
      </c>
      <c r="H37" t="str">
        <f t="shared" si="4"/>
        <v xml:space="preserve">    P12AH_N_P34 : in std_logic;</v>
      </c>
      <c r="I37" t="str">
        <f t="shared" si="5"/>
        <v xml:space="preserve">    P12AH_N_P34 : in std_logic;</v>
      </c>
      <c r="J37" t="str">
        <f t="shared" si="6"/>
        <v xml:space="preserve">    P12AH_N_P34 =&gt; P12AH_N_P34_top_spb_i,</v>
      </c>
      <c r="K37" t="str">
        <f t="shared" si="7"/>
        <v>signal P12AH_N_P34_top_spb_i : std_logic := '0';</v>
      </c>
    </row>
    <row r="38" spans="1:11" x14ac:dyDescent="0.45">
      <c r="A38" t="s">
        <v>102</v>
      </c>
      <c r="B38" t="s">
        <v>103</v>
      </c>
      <c r="C38" t="s">
        <v>104</v>
      </c>
      <c r="D38" t="s">
        <v>267</v>
      </c>
      <c r="F38">
        <v>3</v>
      </c>
      <c r="G38" t="s">
        <v>266</v>
      </c>
      <c r="H38" t="str">
        <f t="shared" si="4"/>
        <v xml:space="preserve">    BF2P1_P_M29 : out std_logic;</v>
      </c>
      <c r="I38" t="str">
        <f t="shared" si="5"/>
        <v xml:space="preserve">    BF2P1_P_M29 : out std_logic;</v>
      </c>
      <c r="J38" t="str">
        <f t="shared" si="6"/>
        <v xml:space="preserve">    BF2P1_P_M29 =&gt; BF2P1_P_M29_top_spb_i,</v>
      </c>
      <c r="K38" t="str">
        <f t="shared" si="7"/>
        <v>signal BF2P1_P_M29_top_spb_i : std_logic := '0';</v>
      </c>
    </row>
    <row r="39" spans="1:11" x14ac:dyDescent="0.45">
      <c r="A39" t="s">
        <v>105</v>
      </c>
      <c r="B39" t="s">
        <v>106</v>
      </c>
      <c r="C39" t="s">
        <v>107</v>
      </c>
      <c r="D39" t="s">
        <v>267</v>
      </c>
      <c r="F39">
        <v>3</v>
      </c>
      <c r="G39" t="s">
        <v>266</v>
      </c>
      <c r="H39" t="str">
        <f t="shared" si="4"/>
        <v xml:space="preserve">    BF2P1_N_M30 : out std_logic;</v>
      </c>
      <c r="I39" t="str">
        <f t="shared" si="5"/>
        <v xml:space="preserve">    BF2P1_N_M30 : out std_logic;</v>
      </c>
      <c r="J39" t="str">
        <f t="shared" si="6"/>
        <v xml:space="preserve">    BF2P1_N_M30 =&gt; BF2P1_N_M30_top_spb_i,</v>
      </c>
      <c r="K39" t="str">
        <f t="shared" si="7"/>
        <v>signal BF2P1_N_M30_top_spb_i : std_logic := '0';</v>
      </c>
    </row>
    <row r="40" spans="1:11" x14ac:dyDescent="0.45">
      <c r="A40" t="s">
        <v>108</v>
      </c>
      <c r="B40" t="s">
        <v>109</v>
      </c>
      <c r="C40" t="s">
        <v>110</v>
      </c>
      <c r="D40" t="s">
        <v>265</v>
      </c>
      <c r="F40">
        <v>3</v>
      </c>
      <c r="G40" t="s">
        <v>266</v>
      </c>
      <c r="H40" t="str">
        <f t="shared" si="4"/>
        <v xml:space="preserve">    P12BF_P_M33 : in std_logic;</v>
      </c>
      <c r="I40" t="str">
        <f t="shared" si="5"/>
        <v xml:space="preserve">    P12BF_P_M33 : in std_logic;</v>
      </c>
      <c r="J40" t="str">
        <f t="shared" si="6"/>
        <v xml:space="preserve">    P12BF_P_M33 =&gt; P12BF_P_M33_top_spb_i,</v>
      </c>
      <c r="K40" t="str">
        <f t="shared" si="7"/>
        <v>signal P12BF_P_M33_top_spb_i : std_logic := '0';</v>
      </c>
    </row>
    <row r="41" spans="1:11" x14ac:dyDescent="0.45">
      <c r="A41" t="s">
        <v>111</v>
      </c>
      <c r="B41" t="s">
        <v>112</v>
      </c>
      <c r="C41" t="s">
        <v>113</v>
      </c>
      <c r="D41" t="s">
        <v>265</v>
      </c>
      <c r="F41">
        <v>3</v>
      </c>
      <c r="G41" t="s">
        <v>266</v>
      </c>
      <c r="H41" t="str">
        <f t="shared" si="4"/>
        <v xml:space="preserve">    P12BF_N_M34 : in std_logic;</v>
      </c>
      <c r="I41" t="str">
        <f t="shared" si="5"/>
        <v xml:space="preserve">    P12BF_N_M34 : in std_logic;</v>
      </c>
      <c r="J41" t="str">
        <f t="shared" si="6"/>
        <v xml:space="preserve">    P12BF_N_M34 =&gt; P12BF_N_M34_top_spb_i,</v>
      </c>
      <c r="K41" t="str">
        <f t="shared" si="7"/>
        <v>signal P12BF_N_M34_top_spb_i : std_logic := '0';</v>
      </c>
    </row>
    <row r="42" spans="1:11" x14ac:dyDescent="0.45">
      <c r="C42" s="3" t="s">
        <v>712</v>
      </c>
      <c r="H42" t="s">
        <v>261</v>
      </c>
      <c r="I42" t="s">
        <v>261</v>
      </c>
      <c r="J42" t="s">
        <v>261</v>
      </c>
    </row>
    <row r="43" spans="1:11" x14ac:dyDescent="0.45">
      <c r="A43" t="s">
        <v>114</v>
      </c>
      <c r="B43" t="s">
        <v>91</v>
      </c>
      <c r="C43" t="s">
        <v>115</v>
      </c>
      <c r="D43" t="s">
        <v>267</v>
      </c>
      <c r="F43">
        <v>0</v>
      </c>
      <c r="G43" t="s">
        <v>266</v>
      </c>
      <c r="H43" t="str">
        <f t="shared" si="4"/>
        <v xml:space="preserve">    AH2P2_P_R31 : out std_logic;</v>
      </c>
      <c r="I43" t="str">
        <f t="shared" si="5"/>
        <v xml:space="preserve">    AH2P2_P_R31 : out std_logic;</v>
      </c>
      <c r="J43" t="str">
        <f t="shared" si="6"/>
        <v xml:space="preserve">    AH2P2_P_R31 =&gt; AH2P2_P_R31_top_spb_i,</v>
      </c>
      <c r="K43" t="str">
        <f t="shared" si="7"/>
        <v>signal AH2P2_P_R31_top_spb_i : std_logic := '0';</v>
      </c>
    </row>
    <row r="44" spans="1:11" x14ac:dyDescent="0.45">
      <c r="A44" t="s">
        <v>116</v>
      </c>
      <c r="B44" t="s">
        <v>94</v>
      </c>
      <c r="C44" t="s">
        <v>117</v>
      </c>
      <c r="D44" t="s">
        <v>267</v>
      </c>
      <c r="F44">
        <v>0</v>
      </c>
      <c r="G44" t="s">
        <v>266</v>
      </c>
      <c r="H44" t="str">
        <f t="shared" si="4"/>
        <v xml:space="preserve">    AH2P2_N_R32 : out std_logic;</v>
      </c>
      <c r="I44" t="str">
        <f t="shared" si="5"/>
        <v xml:space="preserve">    AH2P2_N_R32 : out std_logic;</v>
      </c>
      <c r="J44" t="str">
        <f t="shared" si="6"/>
        <v xml:space="preserve">    AH2P2_N_R32 =&gt; AH2P2_N_R32_top_spb_i,</v>
      </c>
      <c r="K44" t="str">
        <f t="shared" si="7"/>
        <v>signal AH2P2_N_R32_top_spb_i : std_logic := '0';</v>
      </c>
    </row>
    <row r="45" spans="1:11" x14ac:dyDescent="0.45">
      <c r="A45" t="s">
        <v>118</v>
      </c>
      <c r="B45" t="s">
        <v>97</v>
      </c>
      <c r="C45" t="s">
        <v>119</v>
      </c>
      <c r="D45" t="s">
        <v>265</v>
      </c>
      <c r="F45">
        <v>0</v>
      </c>
      <c r="G45" t="s">
        <v>266</v>
      </c>
      <c r="H45" t="str">
        <f t="shared" si="4"/>
        <v xml:space="preserve">    P22AH_P_P33 : in std_logic;</v>
      </c>
      <c r="I45" t="str">
        <f t="shared" si="5"/>
        <v xml:space="preserve">    P22AH_P_P33 : in std_logic;</v>
      </c>
      <c r="J45" t="str">
        <f t="shared" si="6"/>
        <v xml:space="preserve">    P22AH_P_P33 =&gt; P22AH_P_P33_top_spb_i,</v>
      </c>
      <c r="K45" t="str">
        <f t="shared" si="7"/>
        <v>signal P22AH_P_P33_top_spb_i : std_logic := '0';</v>
      </c>
    </row>
    <row r="46" spans="1:11" x14ac:dyDescent="0.45">
      <c r="A46" t="s">
        <v>120</v>
      </c>
      <c r="B46" t="s">
        <v>100</v>
      </c>
      <c r="C46" t="s">
        <v>121</v>
      </c>
      <c r="D46" t="s">
        <v>265</v>
      </c>
      <c r="F46">
        <v>0</v>
      </c>
      <c r="G46" t="s">
        <v>266</v>
      </c>
      <c r="H46" t="str">
        <f t="shared" si="4"/>
        <v xml:space="preserve">    P22AH_N_P34 : in std_logic;</v>
      </c>
      <c r="I46" t="str">
        <f t="shared" si="5"/>
        <v xml:space="preserve">    P22AH_N_P34 : in std_logic;</v>
      </c>
      <c r="J46" t="str">
        <f t="shared" si="6"/>
        <v xml:space="preserve">    P22AH_N_P34 =&gt; P22AH_N_P34_top_spb_i,</v>
      </c>
      <c r="K46" t="str">
        <f t="shared" si="7"/>
        <v>signal P22AH_N_P34_top_spb_i : std_logic := '0';</v>
      </c>
    </row>
    <row r="47" spans="1:11" x14ac:dyDescent="0.45">
      <c r="A47" t="s">
        <v>122</v>
      </c>
      <c r="B47" t="s">
        <v>103</v>
      </c>
      <c r="C47" t="s">
        <v>123</v>
      </c>
      <c r="D47" t="s">
        <v>267</v>
      </c>
      <c r="F47">
        <v>2</v>
      </c>
      <c r="G47" t="s">
        <v>266</v>
      </c>
      <c r="H47" t="str">
        <f t="shared" si="4"/>
        <v xml:space="preserve">    BF2P2_P_M29 : out std_logic;</v>
      </c>
      <c r="I47" t="str">
        <f t="shared" si="5"/>
        <v xml:space="preserve">    BF2P2_P_M29 : out std_logic;</v>
      </c>
      <c r="J47" t="str">
        <f t="shared" si="6"/>
        <v xml:space="preserve">    BF2P2_P_M29 =&gt; BF2P2_P_M29_top_spb_i,</v>
      </c>
      <c r="K47" t="str">
        <f t="shared" si="7"/>
        <v>signal BF2P2_P_M29_top_spb_i : std_logic := '0';</v>
      </c>
    </row>
    <row r="48" spans="1:11" x14ac:dyDescent="0.45">
      <c r="A48" t="s">
        <v>124</v>
      </c>
      <c r="B48" t="s">
        <v>106</v>
      </c>
      <c r="C48" t="s">
        <v>125</v>
      </c>
      <c r="D48" t="s">
        <v>267</v>
      </c>
      <c r="F48">
        <v>2</v>
      </c>
      <c r="G48" t="s">
        <v>266</v>
      </c>
      <c r="H48" t="str">
        <f t="shared" si="4"/>
        <v xml:space="preserve">    BF2P2_N_M30 : out std_logic;</v>
      </c>
      <c r="I48" t="str">
        <f t="shared" si="5"/>
        <v xml:space="preserve">    BF2P2_N_M30 : out std_logic;</v>
      </c>
      <c r="J48" t="str">
        <f t="shared" si="6"/>
        <v xml:space="preserve">    BF2P2_N_M30 =&gt; BF2P2_N_M30_top_spb_i,</v>
      </c>
      <c r="K48" t="str">
        <f t="shared" si="7"/>
        <v>signal BF2P2_N_M30_top_spb_i : std_logic := '0';</v>
      </c>
    </row>
    <row r="49" spans="1:11" x14ac:dyDescent="0.45">
      <c r="A49" t="s">
        <v>126</v>
      </c>
      <c r="B49" t="s">
        <v>109</v>
      </c>
      <c r="C49" t="s">
        <v>127</v>
      </c>
      <c r="D49" t="s">
        <v>265</v>
      </c>
      <c r="F49">
        <v>2</v>
      </c>
      <c r="G49" t="s">
        <v>266</v>
      </c>
      <c r="H49" t="str">
        <f t="shared" si="4"/>
        <v xml:space="preserve">    P22BF_P_M33 : in std_logic;</v>
      </c>
      <c r="I49" t="str">
        <f t="shared" si="5"/>
        <v xml:space="preserve">    P22BF_P_M33 : in std_logic;</v>
      </c>
      <c r="J49" t="str">
        <f t="shared" si="6"/>
        <v xml:space="preserve">    P22BF_P_M33 =&gt; P22BF_P_M33_top_spb_i,</v>
      </c>
      <c r="K49" t="str">
        <f t="shared" si="7"/>
        <v>signal P22BF_P_M33_top_spb_i : std_logic := '0';</v>
      </c>
    </row>
    <row r="50" spans="1:11" x14ac:dyDescent="0.45">
      <c r="A50" t="s">
        <v>128</v>
      </c>
      <c r="B50" t="s">
        <v>112</v>
      </c>
      <c r="C50" t="s">
        <v>129</v>
      </c>
      <c r="D50" t="s">
        <v>265</v>
      </c>
      <c r="F50">
        <v>2</v>
      </c>
      <c r="G50" t="s">
        <v>266</v>
      </c>
      <c r="H50" t="str">
        <f t="shared" si="4"/>
        <v xml:space="preserve">    P22BF_N_M34 : in std_logic;</v>
      </c>
      <c r="I50" t="str">
        <f t="shared" si="5"/>
        <v xml:space="preserve">    P22BF_N_M34 : in std_logic;</v>
      </c>
      <c r="J50" t="str">
        <f t="shared" si="6"/>
        <v xml:space="preserve">    P22BF_N_M34 =&gt; P22BF_N_M34_top_spb_i,</v>
      </c>
      <c r="K50" t="str">
        <f t="shared" si="7"/>
        <v>signal P22BF_N_M34_top_spb_i : std_logic := '0';</v>
      </c>
    </row>
    <row r="51" spans="1:11" x14ac:dyDescent="0.45">
      <c r="H51" t="s">
        <v>261</v>
      </c>
      <c r="I51" t="s">
        <v>261</v>
      </c>
      <c r="J51" t="s">
        <v>261</v>
      </c>
    </row>
    <row r="52" spans="1:11" x14ac:dyDescent="0.45">
      <c r="A52" t="s">
        <v>130</v>
      </c>
      <c r="B52" t="s">
        <v>131</v>
      </c>
      <c r="C52" t="s">
        <v>132</v>
      </c>
      <c r="D52" t="s">
        <v>265</v>
      </c>
      <c r="G52" t="s">
        <v>266</v>
      </c>
      <c r="H52" t="str">
        <f t="shared" si="4"/>
        <v xml:space="preserve">    AH_PS_TTY_RX_C26 : in std_logic;</v>
      </c>
      <c r="I52" t="str">
        <f t="shared" si="5"/>
        <v xml:space="preserve">    AH_PS_TTY_RX_C26 : in std_logic;</v>
      </c>
      <c r="J52" t="str">
        <f t="shared" si="6"/>
        <v xml:space="preserve">    AH_PS_TTY_RX_C26 =&gt; AH_PS_TTY_RX_C26_top_spb_i,</v>
      </c>
      <c r="K52" t="str">
        <f t="shared" si="7"/>
        <v>signal AH_PS_TTY_RX_C26_top_spb_i : std_logic := '0';</v>
      </c>
    </row>
    <row r="53" spans="1:11" x14ac:dyDescent="0.45">
      <c r="A53" t="s">
        <v>133</v>
      </c>
      <c r="B53" t="s">
        <v>134</v>
      </c>
      <c r="C53" t="s">
        <v>135</v>
      </c>
      <c r="D53" t="s">
        <v>267</v>
      </c>
      <c r="G53" t="s">
        <v>266</v>
      </c>
      <c r="H53" t="str">
        <f t="shared" si="4"/>
        <v xml:space="preserve">    AH_PS_TTY_TX_C27 : out std_logic;</v>
      </c>
      <c r="I53" t="str">
        <f t="shared" si="5"/>
        <v xml:space="preserve">    AH_PS_TTY_TX_C27 : out std_logic;</v>
      </c>
      <c r="J53" t="str">
        <f t="shared" si="6"/>
        <v xml:space="preserve">    AH_PS_TTY_TX_C27 =&gt; AH_PS_TTY_TX_C27_top_spb_i,</v>
      </c>
      <c r="K53" t="str">
        <f t="shared" si="7"/>
        <v>signal AH_PS_TTY_TX_C27_top_spb_i : std_logic := '0';</v>
      </c>
    </row>
    <row r="54" spans="1:11" x14ac:dyDescent="0.45">
      <c r="H54" t="s">
        <v>261</v>
      </c>
      <c r="I54" t="s">
        <v>261</v>
      </c>
      <c r="J54" t="s">
        <v>261</v>
      </c>
    </row>
    <row r="55" spans="1:11" x14ac:dyDescent="0.45">
      <c r="A55" t="s">
        <v>136</v>
      </c>
      <c r="B55" t="s">
        <v>137</v>
      </c>
      <c r="C55" t="s">
        <v>138</v>
      </c>
      <c r="D55" t="s">
        <v>265</v>
      </c>
      <c r="G55" t="s">
        <v>266</v>
      </c>
      <c r="H55" t="str">
        <f t="shared" si="4"/>
        <v xml:space="preserve">    AH_PL_SW0_D21 : in std_logic;</v>
      </c>
      <c r="I55" t="str">
        <f t="shared" si="5"/>
        <v xml:space="preserve">    AH_PL_SW0_D21 : in std_logic;</v>
      </c>
      <c r="J55" t="str">
        <f t="shared" si="6"/>
        <v xml:space="preserve">    AH_PL_SW0_D21 =&gt; AH_PL_SW0_D21_top_spb_i,</v>
      </c>
      <c r="K55" t="str">
        <f t="shared" si="7"/>
        <v>signal AH_PL_SW0_D21_top_spb_i : std_logic := '0';</v>
      </c>
    </row>
    <row r="56" spans="1:11" x14ac:dyDescent="0.45">
      <c r="A56" t="s">
        <v>139</v>
      </c>
      <c r="B56" t="s">
        <v>140</v>
      </c>
      <c r="C56" t="s">
        <v>141</v>
      </c>
      <c r="D56" t="s">
        <v>265</v>
      </c>
      <c r="G56" t="s">
        <v>266</v>
      </c>
      <c r="H56" t="str">
        <f t="shared" si="4"/>
        <v xml:space="preserve">    AH_PL_SW1_C22 : in std_logic;</v>
      </c>
      <c r="I56" t="str">
        <f t="shared" si="5"/>
        <v xml:space="preserve">    AH_PL_SW1_C22 : in std_logic;</v>
      </c>
      <c r="J56" t="str">
        <f t="shared" si="6"/>
        <v xml:space="preserve">    AH_PL_SW1_C22 =&gt; AH_PL_SW1_C22_top_spb_i,</v>
      </c>
      <c r="K56" t="str">
        <f t="shared" si="7"/>
        <v>signal AH_PL_SW1_C22_top_spb_i : std_logic := '0';</v>
      </c>
    </row>
    <row r="57" spans="1:11" x14ac:dyDescent="0.45">
      <c r="A57" t="s">
        <v>142</v>
      </c>
      <c r="B57" t="s">
        <v>143</v>
      </c>
      <c r="C57" t="s">
        <v>144</v>
      </c>
      <c r="D57" t="s">
        <v>265</v>
      </c>
      <c r="G57" t="s">
        <v>266</v>
      </c>
      <c r="H57" t="str">
        <f t="shared" si="4"/>
        <v xml:space="preserve">    AH_PL_SW2_C21 : in std_logic;</v>
      </c>
      <c r="I57" t="str">
        <f t="shared" si="5"/>
        <v xml:space="preserve">    AH_PL_SW2_C21 : in std_logic;</v>
      </c>
      <c r="J57" t="str">
        <f t="shared" si="6"/>
        <v xml:space="preserve">    AH_PL_SW2_C21 =&gt; AH_PL_SW2_C21_top_spb_i,</v>
      </c>
      <c r="K57" t="str">
        <f t="shared" si="7"/>
        <v>signal AH_PL_SW2_C21_top_spb_i : std_logic := '0';</v>
      </c>
    </row>
    <row r="58" spans="1:11" x14ac:dyDescent="0.45">
      <c r="A58" t="s">
        <v>145</v>
      </c>
      <c r="B58" t="s">
        <v>146</v>
      </c>
      <c r="C58" t="s">
        <v>147</v>
      </c>
      <c r="D58" t="s">
        <v>265</v>
      </c>
      <c r="G58" t="s">
        <v>266</v>
      </c>
      <c r="H58" t="str">
        <f t="shared" si="4"/>
        <v xml:space="preserve">    AH_PL_SW3_B21 : in std_logic;</v>
      </c>
      <c r="I58" t="str">
        <f t="shared" si="5"/>
        <v xml:space="preserve">    AH_PL_SW3_B21 : in std_logic;</v>
      </c>
      <c r="J58" t="str">
        <f t="shared" si="6"/>
        <v xml:space="preserve">    AH_PL_SW3_B21 =&gt; AH_PL_SW3_B21_top_spb_i,</v>
      </c>
      <c r="K58" t="str">
        <f t="shared" si="7"/>
        <v>signal AH_PL_SW3_B21_top_spb_i : std_logic := '0';</v>
      </c>
    </row>
    <row r="59" spans="1:11" x14ac:dyDescent="0.45">
      <c r="A59" t="s">
        <v>148</v>
      </c>
      <c r="B59" t="s">
        <v>149</v>
      </c>
      <c r="C59" t="s">
        <v>150</v>
      </c>
      <c r="D59" t="s">
        <v>267</v>
      </c>
      <c r="G59" t="s">
        <v>266</v>
      </c>
      <c r="H59" t="str">
        <f t="shared" si="4"/>
        <v xml:space="preserve">    AH_PL_LED0_A21 : out std_logic;</v>
      </c>
      <c r="I59" t="str">
        <f t="shared" si="5"/>
        <v xml:space="preserve">    AH_PL_LED0_A21 : out std_logic;</v>
      </c>
      <c r="J59" t="str">
        <f t="shared" si="6"/>
        <v xml:space="preserve">    AH_PL_LED0_A21 =&gt; AH_PL_LED0_A21_top_spb_i,</v>
      </c>
      <c r="K59" t="str">
        <f t="shared" si="7"/>
        <v>signal AH_PL_LED0_A21_top_spb_i : std_logic := '0';</v>
      </c>
    </row>
    <row r="60" spans="1:11" x14ac:dyDescent="0.45">
      <c r="A60" t="s">
        <v>151</v>
      </c>
      <c r="B60" t="s">
        <v>152</v>
      </c>
      <c r="C60" t="s">
        <v>153</v>
      </c>
      <c r="D60" t="s">
        <v>267</v>
      </c>
      <c r="G60" t="s">
        <v>266</v>
      </c>
      <c r="H60" t="str">
        <f t="shared" si="4"/>
        <v xml:space="preserve">    AH_PL_LED1_A22 : out std_logic;</v>
      </c>
      <c r="I60" t="str">
        <f t="shared" si="5"/>
        <v xml:space="preserve">    AH_PL_LED1_A22 : out std_logic;</v>
      </c>
      <c r="J60" t="str">
        <f t="shared" si="6"/>
        <v xml:space="preserve">    AH_PL_LED1_A22 =&gt; AH_PL_LED1_A22_top_spb_i,</v>
      </c>
      <c r="K60" t="str">
        <f t="shared" si="7"/>
        <v>signal AH_PL_LED1_A22_top_spb_i : std_logic := '0';</v>
      </c>
    </row>
    <row r="61" spans="1:11" x14ac:dyDescent="0.45">
      <c r="A61" t="s">
        <v>154</v>
      </c>
      <c r="B61" t="s">
        <v>155</v>
      </c>
      <c r="C61" t="s">
        <v>156</v>
      </c>
      <c r="D61" t="s">
        <v>267</v>
      </c>
      <c r="G61" t="s">
        <v>266</v>
      </c>
      <c r="H61" t="str">
        <f t="shared" si="4"/>
        <v xml:space="preserve">    AH_PL_LED2_B20 : out std_logic;</v>
      </c>
      <c r="I61" t="str">
        <f t="shared" si="5"/>
        <v xml:space="preserve">    AH_PL_LED2_B20 : out std_logic;</v>
      </c>
      <c r="J61" t="str">
        <f t="shared" si="6"/>
        <v xml:space="preserve">    AH_PL_LED2_B20 =&gt; AH_PL_LED2_B20_top_spb_i,</v>
      </c>
      <c r="K61" t="str">
        <f t="shared" si="7"/>
        <v>signal AH_PL_LED2_B20_top_spb_i : std_logic := '0';</v>
      </c>
    </row>
    <row r="62" spans="1:11" x14ac:dyDescent="0.45">
      <c r="A62" t="s">
        <v>157</v>
      </c>
      <c r="B62" t="s">
        <v>158</v>
      </c>
      <c r="C62" t="s">
        <v>159</v>
      </c>
      <c r="D62" t="s">
        <v>267</v>
      </c>
      <c r="G62" t="s">
        <v>266</v>
      </c>
      <c r="H62" t="str">
        <f t="shared" si="4"/>
        <v xml:space="preserve">    AH_PL_LED3_A20 : out std_logic;</v>
      </c>
      <c r="I62" t="str">
        <f t="shared" si="5"/>
        <v xml:space="preserve">    AH_PL_LED3_A20 : out std_logic;</v>
      </c>
      <c r="J62" t="str">
        <f t="shared" si="6"/>
        <v xml:space="preserve">    AH_PL_LED3_A20 =&gt; AH_PL_LED3_A20_top_spb_i,</v>
      </c>
      <c r="K62" t="str">
        <f t="shared" si="7"/>
        <v>signal AH_PL_LED3_A20_top_spb_i : std_logic := '0';</v>
      </c>
    </row>
    <row r="63" spans="1:11" x14ac:dyDescent="0.45">
      <c r="H63" t="s">
        <v>261</v>
      </c>
      <c r="I63" t="s">
        <v>261</v>
      </c>
      <c r="J63" t="s">
        <v>261</v>
      </c>
    </row>
    <row r="64" spans="1:11" x14ac:dyDescent="0.45">
      <c r="A64" t="s">
        <v>160</v>
      </c>
      <c r="B64" t="s">
        <v>161</v>
      </c>
      <c r="C64" t="s">
        <v>162</v>
      </c>
      <c r="D64" t="s">
        <v>265</v>
      </c>
      <c r="E64" t="s">
        <v>706</v>
      </c>
      <c r="G64" t="s">
        <v>266</v>
      </c>
      <c r="H64" t="str">
        <f t="shared" si="4"/>
        <v xml:space="preserve">    AH_CRST_N_V23 : in std_logic;</v>
      </c>
      <c r="I64" t="str">
        <f t="shared" si="5"/>
        <v xml:space="preserve">    AH_CRST_N_V23 : in std_logic;</v>
      </c>
      <c r="J64" t="str">
        <f t="shared" si="6"/>
        <v xml:space="preserve">    AH_CRST_N_V23 =&gt; AH_CRST_N_V23_top_spb_i,</v>
      </c>
      <c r="K64" t="str">
        <f t="shared" si="7"/>
        <v>signal AH_CRST_N_V23_top_spb_i : std_logic := '0';</v>
      </c>
    </row>
    <row r="65" spans="1:11" x14ac:dyDescent="0.45">
      <c r="A65" t="s">
        <v>163</v>
      </c>
      <c r="B65" t="s">
        <v>168</v>
      </c>
      <c r="C65" t="s">
        <v>164</v>
      </c>
      <c r="D65" t="s">
        <v>265</v>
      </c>
      <c r="E65" t="s">
        <v>706</v>
      </c>
      <c r="G65" t="s">
        <v>266</v>
      </c>
      <c r="H65" t="str">
        <f t="shared" si="4"/>
        <v xml:space="preserve">    AH_SRST_N_U23 : in std_logic;</v>
      </c>
      <c r="I65" t="str">
        <f t="shared" si="5"/>
        <v xml:space="preserve">    AH_SRST_N_U23 : in std_logic;</v>
      </c>
      <c r="J65" t="str">
        <f t="shared" si="6"/>
        <v xml:space="preserve">    AH_SRST_N_U23 =&gt; AH_SRST_N_U23_top_spb_i,</v>
      </c>
      <c r="K65" t="str">
        <f t="shared" si="7"/>
        <v>signal AH_SRST_N_U23_top_spb_i : std_logic := '0';</v>
      </c>
    </row>
    <row r="66" spans="1:11" x14ac:dyDescent="0.45">
      <c r="A66" t="s">
        <v>165</v>
      </c>
      <c r="B66" t="s">
        <v>170</v>
      </c>
      <c r="C66" t="s">
        <v>166</v>
      </c>
      <c r="D66" t="s">
        <v>265</v>
      </c>
      <c r="E66" t="s">
        <v>706</v>
      </c>
      <c r="G66" t="s">
        <v>266</v>
      </c>
      <c r="H66" t="str">
        <f t="shared" si="4"/>
        <v xml:space="preserve">    AH_PROG_N_U21 : in std_logic;</v>
      </c>
      <c r="I66" t="str">
        <f t="shared" si="5"/>
        <v xml:space="preserve">    AH_PROG_N_U21 : in std_logic;</v>
      </c>
      <c r="J66" t="str">
        <f t="shared" si="6"/>
        <v xml:space="preserve">    AH_PROG_N_U21 =&gt; AH_PROG_N_U21_top_spb_i,</v>
      </c>
      <c r="K66" t="str">
        <f t="shared" si="7"/>
        <v>signal AH_PROG_N_U21_top_spb_i : std_logic := '0';</v>
      </c>
    </row>
    <row r="67" spans="1:11" x14ac:dyDescent="0.45">
      <c r="H67" t="s">
        <v>261</v>
      </c>
      <c r="I67" t="s">
        <v>261</v>
      </c>
      <c r="J67" t="s">
        <v>261</v>
      </c>
    </row>
    <row r="68" spans="1:11" x14ac:dyDescent="0.45">
      <c r="A68" t="s">
        <v>236</v>
      </c>
      <c r="B68" t="s">
        <v>237</v>
      </c>
      <c r="C68" t="s">
        <v>238</v>
      </c>
      <c r="D68" t="s">
        <v>265</v>
      </c>
      <c r="E68" t="s">
        <v>675</v>
      </c>
      <c r="G68" t="s">
        <v>266</v>
      </c>
      <c r="H68" t="str">
        <f t="shared" si="4"/>
        <v xml:space="preserve">    AH_SCLK_P_AL8 : in std_logic;</v>
      </c>
      <c r="I68" t="str">
        <f t="shared" si="5"/>
        <v xml:space="preserve">    AH_SCLK_P_AL8 : in std_logic;</v>
      </c>
      <c r="J68" t="str">
        <f t="shared" si="6"/>
        <v xml:space="preserve">    AH_SCLK_P_AL8 =&gt; AH_SCLK_P_AL8_top_spb_i,</v>
      </c>
      <c r="K68" t="str">
        <f t="shared" si="7"/>
        <v>signal AH_SCLK_P_AL8_top_spb_i : std_logic := '0';</v>
      </c>
    </row>
    <row r="69" spans="1:11" x14ac:dyDescent="0.45">
      <c r="A69" t="s">
        <v>239</v>
      </c>
      <c r="B69" t="s">
        <v>240</v>
      </c>
      <c r="C69" t="s">
        <v>241</v>
      </c>
      <c r="D69" t="s">
        <v>265</v>
      </c>
      <c r="E69" t="s">
        <v>675</v>
      </c>
      <c r="G69" t="s">
        <v>266</v>
      </c>
      <c r="H69" t="str">
        <f>"    "&amp;TRIM(A69)&amp;"_"&amp;TRIM(B69)&amp;" : "&amp;TRIM(D69)&amp;" "&amp;G69&amp;""</f>
        <v xml:space="preserve">    AH_SCLK_N_AL7 : in std_logic</v>
      </c>
      <c r="I69" t="str">
        <f xml:space="preserve"> ("    "&amp;TRIM(A69)&amp;"_"&amp;TRIM(B69)&amp;" : " &amp;TRIM(D69)&amp;" "&amp;TRIM(G69)&amp;"")</f>
        <v xml:space="preserve">    AH_SCLK_N_AL7 : in std_logic</v>
      </c>
      <c r="J69" t="str">
        <f xml:space="preserve"> "    "&amp;TRIM(A69)&amp;"_"&amp;TRIM(B69)&amp;" =&gt; "&amp;TRIM(A69)&amp;"_"&amp;TRIM(B69)&amp;"_"&amp;TRIM($C$1)&amp;""</f>
        <v xml:space="preserve">    AH_SCLK_N_AL7 =&gt; AH_SCLK_N_AL7_top_spb_i</v>
      </c>
      <c r="K69" t="str">
        <f t="shared" si="7"/>
        <v>signal AH_SCLK_N_AL7_top_spb_i : std_logic := '0';</v>
      </c>
    </row>
    <row r="70" spans="1:11" x14ac:dyDescent="0.45">
      <c r="H70" t="s">
        <v>261</v>
      </c>
      <c r="I70" t="s">
        <v>261</v>
      </c>
      <c r="J70" t="s">
        <v>261</v>
      </c>
    </row>
    <row r="71" spans="1:11" x14ac:dyDescent="0.45">
      <c r="H71" s="2" t="s">
        <v>257</v>
      </c>
      <c r="I71" s="2" t="s">
        <v>257</v>
      </c>
      <c r="J71" s="2" t="s">
        <v>257</v>
      </c>
    </row>
    <row r="72" spans="1:11" x14ac:dyDescent="0.45">
      <c r="H72" s="2" t="s">
        <v>262</v>
      </c>
      <c r="I72" s="2" t="s">
        <v>270</v>
      </c>
      <c r="J72" s="2"/>
    </row>
    <row r="74" spans="1:11" x14ac:dyDescent="0.45">
      <c r="H74" t="e">
        <f xml:space="preserve"> "architecture rtl of "&amp;#REF!&amp;" is"</f>
        <v>#REF!</v>
      </c>
    </row>
    <row r="75" spans="1:11" x14ac:dyDescent="0.45">
      <c r="H75" t="s">
        <v>319</v>
      </c>
    </row>
    <row r="76" spans="1:11" x14ac:dyDescent="0.45">
      <c r="H76" t="s">
        <v>314</v>
      </c>
    </row>
    <row r="78" spans="1:11" x14ac:dyDescent="0.45">
      <c r="H78" t="s">
        <v>315</v>
      </c>
    </row>
    <row r="79" spans="1:11" x14ac:dyDescent="0.45">
      <c r="H79" t="s">
        <v>318</v>
      </c>
    </row>
    <row r="80" spans="1:11" x14ac:dyDescent="0.45">
      <c r="H80" t="s">
        <v>314</v>
      </c>
    </row>
    <row r="81" spans="8:8" x14ac:dyDescent="0.45">
      <c r="H81" t="s">
        <v>321</v>
      </c>
    </row>
    <row r="82" spans="8:8" x14ac:dyDescent="0.45">
      <c r="H82" s="1" t="s">
        <v>263</v>
      </c>
    </row>
    <row r="83" spans="8:8" x14ac:dyDescent="0.45">
      <c r="H83" t="s">
        <v>322</v>
      </c>
    </row>
    <row r="84" spans="8:8" x14ac:dyDescent="0.45">
      <c r="H84" s="1" t="s">
        <v>263</v>
      </c>
    </row>
    <row r="85" spans="8:8" x14ac:dyDescent="0.45">
      <c r="H85" t="s">
        <v>316</v>
      </c>
    </row>
    <row r="86" spans="8:8" x14ac:dyDescent="0.45">
      <c r="H86" t="s">
        <v>317</v>
      </c>
    </row>
    <row r="87" spans="8:8" x14ac:dyDescent="0.45">
      <c r="H87" s="1" t="s">
        <v>263</v>
      </c>
    </row>
    <row r="88" spans="8:8" x14ac:dyDescent="0.45">
      <c r="H88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E20" sqref="E20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351</v>
      </c>
      <c r="B1" s="2"/>
      <c r="C1" s="2" t="s">
        <v>352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bs_ram_dr_i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362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45">
      <c r="A5" t="s">
        <v>353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45">
      <c r="A6" t="s">
        <v>359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45">
      <c r="A7" t="s">
        <v>354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45">
      <c r="A8" t="s">
        <v>355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45">
      <c r="E9" t="s">
        <v>260</v>
      </c>
    </row>
    <row r="10" spans="1:8" x14ac:dyDescent="0.45">
      <c r="A10" t="s">
        <v>356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45">
      <c r="A11" t="s">
        <v>357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45">
      <c r="A12" t="s">
        <v>358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360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45">
      <c r="A15" t="s">
        <v>361</v>
      </c>
      <c r="B15" t="s">
        <v>265</v>
      </c>
      <c r="C15" t="s">
        <v>266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45">
      <c r="E16" t="s">
        <v>261</v>
      </c>
      <c r="F16" t="s">
        <v>261</v>
      </c>
      <c r="G16" t="s">
        <v>261</v>
      </c>
    </row>
    <row r="17" spans="1:7" x14ac:dyDescent="0.45">
      <c r="A17" s="2"/>
      <c r="B17" s="2"/>
      <c r="C17" s="2"/>
      <c r="D17" s="2"/>
      <c r="E17" s="2" t="s">
        <v>257</v>
      </c>
      <c r="F17" s="2" t="s">
        <v>257</v>
      </c>
      <c r="G17" s="2" t="s">
        <v>257</v>
      </c>
    </row>
    <row r="18" spans="1:7" x14ac:dyDescent="0.45">
      <c r="A18" s="2"/>
      <c r="B18" s="2"/>
      <c r="C18" s="2"/>
      <c r="D18" s="2"/>
      <c r="E18" s="2" t="s">
        <v>262</v>
      </c>
      <c r="F18" s="2" t="s">
        <v>270</v>
      </c>
      <c r="G18" s="2"/>
    </row>
    <row r="20" spans="1:7" x14ac:dyDescent="0.45">
      <c r="E20" t="str">
        <f xml:space="preserve"> "architecture rtl of "&amp;$A$1&amp;" is"</f>
        <v>architecture rtl of bs_ram_dr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24" sqref="A24"/>
    </sheetView>
  </sheetViews>
  <sheetFormatPr defaultRowHeight="17" x14ac:dyDescent="0.45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363</v>
      </c>
      <c r="B1" s="2"/>
      <c r="C1" s="2" t="s">
        <v>364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p1_ram_32k_i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397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45">
      <c r="A11" t="s">
        <v>398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45">
      <c r="A12" t="s">
        <v>399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45">
      <c r="A13" t="s">
        <v>400</v>
      </c>
      <c r="B13" t="s">
        <v>265</v>
      </c>
      <c r="C13" t="s">
        <v>581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45">
      <c r="E14" t="s">
        <v>260</v>
      </c>
    </row>
    <row r="15" spans="1:8" x14ac:dyDescent="0.45">
      <c r="A15" t="s">
        <v>408</v>
      </c>
      <c r="B15" t="s">
        <v>267</v>
      </c>
      <c r="C15" t="s">
        <v>266</v>
      </c>
      <c r="D15" t="s">
        <v>396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45">
      <c r="A16" t="s">
        <v>401</v>
      </c>
      <c r="B16" t="s">
        <v>267</v>
      </c>
      <c r="C16" t="s">
        <v>380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45">
      <c r="A17" t="s">
        <v>402</v>
      </c>
      <c r="B17" t="s">
        <v>267</v>
      </c>
      <c r="C17" t="s">
        <v>383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45">
      <c r="A18" t="s">
        <v>403</v>
      </c>
      <c r="B18" t="s">
        <v>267</v>
      </c>
      <c r="C18" t="s">
        <v>581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45">
      <c r="E19" t="s">
        <v>260</v>
      </c>
    </row>
    <row r="20" spans="1:8" x14ac:dyDescent="0.45">
      <c r="A20" t="s">
        <v>497</v>
      </c>
      <c r="B20" t="s">
        <v>267</v>
      </c>
      <c r="C20" t="s">
        <v>266</v>
      </c>
      <c r="D20" t="s">
        <v>268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45">
      <c r="A21" t="s">
        <v>498</v>
      </c>
      <c r="B21" t="s">
        <v>267</v>
      </c>
      <c r="C21" t="s">
        <v>436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45">
      <c r="E22" t="s">
        <v>260</v>
      </c>
    </row>
    <row r="23" spans="1:8" x14ac:dyDescent="0.45">
      <c r="A23" t="s">
        <v>665</v>
      </c>
      <c r="B23" t="s">
        <v>265</v>
      </c>
      <c r="C23" t="s">
        <v>266</v>
      </c>
      <c r="E23" t="str">
        <f xml:space="preserve"> ("    "&amp;TRIM(A23)&amp; " : " &amp;TRIM(B23)&amp;" "&amp;TRIM(C23)&amp;";")</f>
        <v xml:space="preserve">    s_p1_ram_32k_reset_n : in std_logic;</v>
      </c>
      <c r="F23" t="str">
        <f xml:space="preserve"> ("    "&amp;TRIM(A23)&amp; " : " &amp;TRIM(B23)&amp;" "&amp;TRIM(C23)&amp;";")</f>
        <v xml:space="preserve">    s_p1_ram_32k_reset_n : in std_logic;</v>
      </c>
      <c r="G23" t="str">
        <f xml:space="preserve"> ("    "&amp;TRIM(A23) &amp; " =&gt; "&amp;TRIM(A23)&amp;"_"&amp;TRIM($C$1)&amp;",")</f>
        <v xml:space="preserve">    s_p1_ram_32k_reset_n =&gt; s_p1_ram_32k_reset_n_p1_ram_32k_i,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s_p1_ram_32k_reset_n_p1_ram_32k_i : std_logic := '0';</v>
      </c>
    </row>
    <row r="24" spans="1:8" x14ac:dyDescent="0.45">
      <c r="A24" t="s">
        <v>404</v>
      </c>
      <c r="B24" t="s">
        <v>265</v>
      </c>
      <c r="C24" t="s">
        <v>266</v>
      </c>
      <c r="E24" t="str">
        <f xml:space="preserve"> ("    "&amp;TRIM(A24)&amp; " : " &amp;TRIM(B24)&amp;" "&amp;TRIM(C24)&amp;"")</f>
        <v xml:space="preserve">    s_p1_ram_32k_clock : in std_logic</v>
      </c>
      <c r="F24" t="str">
        <f xml:space="preserve"> ("    "&amp;TRIM(A24)&amp; " : " &amp;TRIM(B24)&amp;" "&amp;TRIM(C24)&amp;"")</f>
        <v xml:space="preserve">    s_p1_ram_32k_clock : in std_logic</v>
      </c>
      <c r="G24" t="str">
        <f xml:space="preserve"> ("    "&amp;TRIM(A24) &amp; " =&gt; "&amp;TRIM(A24)&amp;"_"&amp;TRIM($C$1)&amp;"")</f>
        <v xml:space="preserve">    s_p1_ram_32k_clock =&gt; s_p1_ram_32k_clock_p1_ram_32k_i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s_p1_ram_32k_clock_p1_ram_32k_i : std_logic := '0';</v>
      </c>
    </row>
    <row r="25" spans="1:8" x14ac:dyDescent="0.45">
      <c r="E25" t="s">
        <v>261</v>
      </c>
      <c r="F25" t="s">
        <v>261</v>
      </c>
      <c r="G25" t="s">
        <v>261</v>
      </c>
    </row>
    <row r="26" spans="1:8" x14ac:dyDescent="0.45">
      <c r="A26" s="2"/>
      <c r="B26" s="2"/>
      <c r="C26" s="2"/>
      <c r="D26" s="2"/>
      <c r="E26" s="2" t="s">
        <v>257</v>
      </c>
      <c r="F26" s="2" t="s">
        <v>257</v>
      </c>
      <c r="G26" s="2" t="s">
        <v>257</v>
      </c>
    </row>
    <row r="27" spans="1:8" x14ac:dyDescent="0.45">
      <c r="A27" s="2"/>
      <c r="B27" s="2"/>
      <c r="C27" s="2"/>
      <c r="D27" s="2"/>
      <c r="E27" s="2" t="s">
        <v>262</v>
      </c>
      <c r="F27" s="2" t="s">
        <v>270</v>
      </c>
      <c r="G27" s="2"/>
    </row>
    <row r="29" spans="1:8" x14ac:dyDescent="0.45">
      <c r="E29" t="str">
        <f xml:space="preserve"> "architecture rtl of "&amp;$A$1&amp;" is"</f>
        <v>architecture rtl of p1_ram_32k is</v>
      </c>
    </row>
    <row r="30" spans="1:8" x14ac:dyDescent="0.45">
      <c r="E30" t="s">
        <v>319</v>
      </c>
    </row>
    <row r="31" spans="1:8" x14ac:dyDescent="0.45">
      <c r="E31" t="s">
        <v>314</v>
      </c>
    </row>
    <row r="33" spans="5:5" x14ac:dyDescent="0.45">
      <c r="E33" t="s">
        <v>315</v>
      </c>
    </row>
    <row r="34" spans="5:5" x14ac:dyDescent="0.45">
      <c r="E34" t="s">
        <v>318</v>
      </c>
    </row>
    <row r="35" spans="5:5" x14ac:dyDescent="0.45">
      <c r="E35" t="s">
        <v>314</v>
      </c>
    </row>
    <row r="36" spans="5:5" x14ac:dyDescent="0.45">
      <c r="E36" t="s">
        <v>321</v>
      </c>
    </row>
    <row r="37" spans="5:5" x14ac:dyDescent="0.45">
      <c r="E37" s="1" t="s">
        <v>263</v>
      </c>
    </row>
    <row r="38" spans="5:5" x14ac:dyDescent="0.45">
      <c r="E38" t="s">
        <v>322</v>
      </c>
    </row>
    <row r="39" spans="5:5" x14ac:dyDescent="0.45">
      <c r="E39" s="1" t="s">
        <v>263</v>
      </c>
    </row>
    <row r="40" spans="5:5" x14ac:dyDescent="0.45">
      <c r="E40" t="s">
        <v>316</v>
      </c>
    </row>
    <row r="41" spans="5:5" x14ac:dyDescent="0.45">
      <c r="E41" t="s">
        <v>317</v>
      </c>
    </row>
    <row r="42" spans="5:5" x14ac:dyDescent="0.45">
      <c r="E42" s="1" t="s">
        <v>263</v>
      </c>
    </row>
    <row r="43" spans="5:5" x14ac:dyDescent="0.45">
      <c r="E4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387</v>
      </c>
      <c r="B1" s="2"/>
      <c r="C1" s="2" t="s">
        <v>388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394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45">
      <c r="A11" t="s">
        <v>395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391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45">
      <c r="A14" t="s">
        <v>392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45">
      <c r="A15" t="s">
        <v>393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45">
      <c r="E16" t="s">
        <v>259</v>
      </c>
    </row>
    <row r="17" spans="1:8" x14ac:dyDescent="0.45">
      <c r="A17" t="s">
        <v>389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45">
      <c r="A18" t="s">
        <v>390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bs_ram_32k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34" workbookViewId="0">
      <selection activeCell="E51" sqref="E51"/>
    </sheetView>
  </sheetViews>
  <sheetFormatPr defaultRowHeight="17" x14ac:dyDescent="0.45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405</v>
      </c>
      <c r="B1" s="2"/>
      <c r="C1" s="2" t="s">
        <v>441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45">
      <c r="A11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45">
      <c r="A12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45">
      <c r="A13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45">
      <c r="E14" t="s">
        <v>259</v>
      </c>
    </row>
    <row r="15" spans="1:8" x14ac:dyDescent="0.45">
      <c r="A15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45">
      <c r="A16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45">
      <c r="A17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45">
      <c r="E18" t="s">
        <v>259</v>
      </c>
    </row>
    <row r="19" spans="1:8" x14ac:dyDescent="0.45">
      <c r="A19" t="s">
        <v>415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45">
      <c r="A2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45">
      <c r="A21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45">
      <c r="A22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45">
      <c r="E23" t="s">
        <v>259</v>
      </c>
    </row>
    <row r="24" spans="1:8" x14ac:dyDescent="0.45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45">
      <c r="E25" t="s">
        <v>259</v>
      </c>
    </row>
    <row r="26" spans="1:8" x14ac:dyDescent="0.45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45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 x14ac:dyDescent="0.45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 x14ac:dyDescent="0.45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 x14ac:dyDescent="0.45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 x14ac:dyDescent="0.45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 x14ac:dyDescent="0.45">
      <c r="E32" t="s">
        <v>259</v>
      </c>
    </row>
    <row r="33" spans="1:8" x14ac:dyDescent="0.45">
      <c r="A33" t="s">
        <v>410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45">
      <c r="A34" t="s">
        <v>411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45">
      <c r="A35" t="s">
        <v>412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45">
      <c r="A36" t="s">
        <v>413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45">
      <c r="E37" t="s">
        <v>259</v>
      </c>
    </row>
    <row r="38" spans="1:8" x14ac:dyDescent="0.45">
      <c r="A38" t="s">
        <v>501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45">
      <c r="A39" t="s">
        <v>502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45">
      <c r="E40" t="s">
        <v>259</v>
      </c>
    </row>
    <row r="41" spans="1:8" x14ac:dyDescent="0.45">
      <c r="A41" t="s">
        <v>409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45">
      <c r="A42" t="s">
        <v>406</v>
      </c>
      <c r="B42" t="s">
        <v>267</v>
      </c>
      <c r="C42" t="s">
        <v>378</v>
      </c>
      <c r="D42" t="s">
        <v>437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45">
      <c r="A43" t="s">
        <v>407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45">
      <c r="E44" t="s">
        <v>260</v>
      </c>
    </row>
    <row r="45" spans="1:8" x14ac:dyDescent="0.45">
      <c r="A45" t="s">
        <v>432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45">
      <c r="A46" t="s">
        <v>433</v>
      </c>
      <c r="B46" t="s">
        <v>265</v>
      </c>
      <c r="C46" t="s">
        <v>266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45">
      <c r="E47" t="s">
        <v>261</v>
      </c>
      <c r="F47" t="s">
        <v>261</v>
      </c>
      <c r="G47" t="s">
        <v>261</v>
      </c>
    </row>
    <row r="48" spans="1:8" x14ac:dyDescent="0.45">
      <c r="A48" s="2"/>
      <c r="B48" s="2"/>
      <c r="C48" s="2"/>
      <c r="D48" s="2"/>
      <c r="E48" s="2" t="s">
        <v>257</v>
      </c>
      <c r="F48" s="2" t="s">
        <v>257</v>
      </c>
      <c r="G48" s="2" t="s">
        <v>257</v>
      </c>
    </row>
    <row r="49" spans="1:7" x14ac:dyDescent="0.45">
      <c r="A49" s="2"/>
      <c r="B49" s="2"/>
      <c r="C49" s="2"/>
      <c r="D49" s="2"/>
      <c r="E49" s="2" t="s">
        <v>262</v>
      </c>
      <c r="F49" s="2" t="s">
        <v>270</v>
      </c>
      <c r="G49" s="2"/>
    </row>
    <row r="51" spans="1:7" x14ac:dyDescent="0.45">
      <c r="E51" t="str">
        <f xml:space="preserve"> "architecture rtl of "&amp;$A$1&amp;" is"</f>
        <v>architecture rtl of bs_fft_32k_wrapper is</v>
      </c>
    </row>
    <row r="52" spans="1:7" x14ac:dyDescent="0.45">
      <c r="E52" t="s">
        <v>319</v>
      </c>
    </row>
    <row r="53" spans="1:7" x14ac:dyDescent="0.45">
      <c r="E53" t="s">
        <v>314</v>
      </c>
    </row>
    <row r="55" spans="1:7" x14ac:dyDescent="0.45">
      <c r="E55" t="s">
        <v>315</v>
      </c>
    </row>
    <row r="56" spans="1:7" x14ac:dyDescent="0.45">
      <c r="E56" t="s">
        <v>318</v>
      </c>
    </row>
    <row r="57" spans="1:7" x14ac:dyDescent="0.45">
      <c r="E57" t="s">
        <v>314</v>
      </c>
    </row>
    <row r="58" spans="1:7" x14ac:dyDescent="0.45">
      <c r="E58" t="s">
        <v>321</v>
      </c>
    </row>
    <row r="59" spans="1:7" x14ac:dyDescent="0.45">
      <c r="E59" s="1" t="s">
        <v>263</v>
      </c>
    </row>
    <row r="60" spans="1:7" x14ac:dyDescent="0.45">
      <c r="E60" t="s">
        <v>322</v>
      </c>
    </row>
    <row r="61" spans="1:7" x14ac:dyDescent="0.45">
      <c r="E61" s="1" t="s">
        <v>263</v>
      </c>
    </row>
    <row r="62" spans="1:7" x14ac:dyDescent="0.45">
      <c r="E62" t="s">
        <v>316</v>
      </c>
    </row>
    <row r="63" spans="1:7" x14ac:dyDescent="0.45">
      <c r="E63" t="s">
        <v>317</v>
      </c>
    </row>
    <row r="64" spans="1:7" x14ac:dyDescent="0.45">
      <c r="E64" s="1" t="s">
        <v>263</v>
      </c>
    </row>
    <row r="65" spans="5:5" x14ac:dyDescent="0.45">
      <c r="E6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E22" sqref="E22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365</v>
      </c>
      <c r="B1" s="2"/>
      <c r="C1" s="2" t="s">
        <v>366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p2_ram_ddc_i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369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45">
      <c r="A5" t="s">
        <v>370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45">
      <c r="A6" t="s">
        <v>371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45">
      <c r="A7" t="s">
        <v>372</v>
      </c>
      <c r="B7" t="s">
        <v>265</v>
      </c>
      <c r="C7" t="s">
        <v>581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45">
      <c r="E8" t="s">
        <v>260</v>
      </c>
    </row>
    <row r="9" spans="1:8" x14ac:dyDescent="0.45">
      <c r="A9" t="s">
        <v>375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45">
      <c r="A10" t="s">
        <v>376</v>
      </c>
      <c r="B10" t="s">
        <v>265</v>
      </c>
      <c r="C10" t="s">
        <v>644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45">
      <c r="A11" t="s">
        <v>377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499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45">
      <c r="A14" t="s">
        <v>500</v>
      </c>
      <c r="B14" t="s">
        <v>267</v>
      </c>
      <c r="C14" t="s">
        <v>436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45">
      <c r="E15" t="s">
        <v>260</v>
      </c>
    </row>
    <row r="16" spans="1:8" x14ac:dyDescent="0.45">
      <c r="A16" t="s">
        <v>373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45">
      <c r="A17" t="s">
        <v>374</v>
      </c>
      <c r="B17" t="s">
        <v>265</v>
      </c>
      <c r="C17" t="s">
        <v>266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45">
      <c r="E18" t="s">
        <v>261</v>
      </c>
      <c r="F18" t="s">
        <v>261</v>
      </c>
      <c r="G18" t="s">
        <v>261</v>
      </c>
    </row>
    <row r="19" spans="1:8" x14ac:dyDescent="0.45">
      <c r="A19" s="2"/>
      <c r="B19" s="2"/>
      <c r="C19" s="2"/>
      <c r="D19" s="2"/>
      <c r="E19" s="2" t="s">
        <v>257</v>
      </c>
      <c r="F19" s="2" t="s">
        <v>257</v>
      </c>
      <c r="G19" s="2" t="s">
        <v>257</v>
      </c>
    </row>
    <row r="20" spans="1:8" x14ac:dyDescent="0.45">
      <c r="A20" s="2"/>
      <c r="B20" s="2"/>
      <c r="C20" s="2"/>
      <c r="D20" s="2"/>
      <c r="E20" s="2" t="s">
        <v>262</v>
      </c>
      <c r="F20" s="2" t="s">
        <v>270</v>
      </c>
      <c r="G20" s="2"/>
    </row>
    <row r="22" spans="1:8" x14ac:dyDescent="0.45">
      <c r="E22" t="str">
        <f xml:space="preserve"> "architecture rtl of "&amp;$A$1&amp;" is"</f>
        <v>architecture rtl of p2_ram_ddc is</v>
      </c>
    </row>
    <row r="23" spans="1:8" x14ac:dyDescent="0.45">
      <c r="E23" t="s">
        <v>319</v>
      </c>
    </row>
    <row r="24" spans="1:8" x14ac:dyDescent="0.45">
      <c r="E24" t="s">
        <v>314</v>
      </c>
    </row>
    <row r="26" spans="1:8" x14ac:dyDescent="0.45">
      <c r="E26" t="s">
        <v>315</v>
      </c>
    </row>
    <row r="27" spans="1:8" x14ac:dyDescent="0.45">
      <c r="E27" t="s">
        <v>318</v>
      </c>
    </row>
    <row r="28" spans="1:8" x14ac:dyDescent="0.45">
      <c r="E28" t="s">
        <v>314</v>
      </c>
    </row>
    <row r="29" spans="1:8" x14ac:dyDescent="0.45">
      <c r="E29" t="s">
        <v>321</v>
      </c>
    </row>
    <row r="30" spans="1:8" x14ac:dyDescent="0.45">
      <c r="E30" s="1" t="s">
        <v>263</v>
      </c>
    </row>
    <row r="31" spans="1:8" x14ac:dyDescent="0.45">
      <c r="E31" t="s">
        <v>322</v>
      </c>
    </row>
    <row r="32" spans="1:8" x14ac:dyDescent="0.45">
      <c r="E32" s="1" t="s">
        <v>263</v>
      </c>
    </row>
    <row r="33" spans="5:5" x14ac:dyDescent="0.45">
      <c r="E33" t="s">
        <v>316</v>
      </c>
    </row>
    <row r="34" spans="5:5" x14ac:dyDescent="0.45">
      <c r="E34" t="s">
        <v>317</v>
      </c>
    </row>
    <row r="35" spans="5:5" x14ac:dyDescent="0.45">
      <c r="E35" s="1" t="s">
        <v>263</v>
      </c>
    </row>
    <row r="36" spans="5:5" x14ac:dyDescent="0.45">
      <c r="E3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454</v>
      </c>
      <c r="B1" s="2"/>
      <c r="C1" s="2" t="s">
        <v>455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bs_ram_4k_i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456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45">
      <c r="A11" t="s">
        <v>457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458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45">
      <c r="A14" t="s">
        <v>459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45">
      <c r="A15" t="s">
        <v>460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45">
      <c r="E16" t="s">
        <v>259</v>
      </c>
    </row>
    <row r="17" spans="1:8" x14ac:dyDescent="0.45">
      <c r="A17" t="s">
        <v>461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45">
      <c r="A18" t="s">
        <v>462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bs_ram_4k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9" workbookViewId="0">
      <selection activeCell="E52" sqref="E52"/>
    </sheetView>
  </sheetViews>
  <sheetFormatPr defaultRowHeight="17" x14ac:dyDescent="0.45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439</v>
      </c>
      <c r="B1" s="2"/>
      <c r="C1" s="2" t="s">
        <v>440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bs_fft_4k_i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45">
      <c r="A11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45">
      <c r="A12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45">
      <c r="A13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45">
      <c r="E14" t="s">
        <v>259</v>
      </c>
    </row>
    <row r="15" spans="1:8" x14ac:dyDescent="0.45">
      <c r="A15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45">
      <c r="A16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45">
      <c r="A17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45">
      <c r="E18" t="s">
        <v>259</v>
      </c>
    </row>
    <row r="19" spans="1:8" x14ac:dyDescent="0.45">
      <c r="A19" t="s">
        <v>415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45">
      <c r="A2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45">
      <c r="A21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45">
      <c r="A22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45">
      <c r="E23" t="s">
        <v>259</v>
      </c>
    </row>
    <row r="24" spans="1:8" x14ac:dyDescent="0.45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45">
      <c r="E25" t="s">
        <v>259</v>
      </c>
    </row>
    <row r="26" spans="1:8" x14ac:dyDescent="0.45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45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 x14ac:dyDescent="0.45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 x14ac:dyDescent="0.45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 x14ac:dyDescent="0.45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 x14ac:dyDescent="0.45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 x14ac:dyDescent="0.45">
      <c r="E32" t="s">
        <v>259</v>
      </c>
    </row>
    <row r="33" spans="1:8" x14ac:dyDescent="0.45">
      <c r="A33" t="s">
        <v>444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45">
      <c r="A34" t="s">
        <v>445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45">
      <c r="A35" t="s">
        <v>446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45">
      <c r="A36" t="s">
        <v>447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45">
      <c r="E37" t="s">
        <v>259</v>
      </c>
    </row>
    <row r="38" spans="1:8" x14ac:dyDescent="0.45">
      <c r="A38" t="s">
        <v>503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45">
      <c r="A39" t="s">
        <v>504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45">
      <c r="E40" t="s">
        <v>259</v>
      </c>
    </row>
    <row r="41" spans="1:8" x14ac:dyDescent="0.45">
      <c r="A41" t="s">
        <v>448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45">
      <c r="A42" t="s">
        <v>449</v>
      </c>
      <c r="B42" t="s">
        <v>267</v>
      </c>
      <c r="C42" t="s">
        <v>443</v>
      </c>
      <c r="D42" t="s">
        <v>442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45">
      <c r="A43" t="s">
        <v>452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45">
      <c r="A44" t="s">
        <v>453</v>
      </c>
      <c r="B44" t="s">
        <v>265</v>
      </c>
      <c r="C44" t="s">
        <v>436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45">
      <c r="E45" t="s">
        <v>260</v>
      </c>
    </row>
    <row r="46" spans="1:8" x14ac:dyDescent="0.45">
      <c r="A46" t="s">
        <v>450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45">
      <c r="A47" t="s">
        <v>451</v>
      </c>
      <c r="B47" t="s">
        <v>265</v>
      </c>
      <c r="C47" t="s">
        <v>266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45">
      <c r="E48" t="s">
        <v>261</v>
      </c>
      <c r="F48" t="s">
        <v>261</v>
      </c>
      <c r="G48" t="s">
        <v>261</v>
      </c>
    </row>
    <row r="49" spans="1:7" x14ac:dyDescent="0.45">
      <c r="A49" s="2"/>
      <c r="B49" s="2"/>
      <c r="C49" s="2"/>
      <c r="D49" s="2"/>
      <c r="E49" s="2" t="s">
        <v>257</v>
      </c>
      <c r="F49" s="2" t="s">
        <v>257</v>
      </c>
      <c r="G49" s="2" t="s">
        <v>257</v>
      </c>
    </row>
    <row r="50" spans="1:7" x14ac:dyDescent="0.45">
      <c r="A50" s="2"/>
      <c r="B50" s="2"/>
      <c r="C50" s="2"/>
      <c r="D50" s="2"/>
      <c r="E50" s="2" t="s">
        <v>262</v>
      </c>
      <c r="F50" s="2" t="s">
        <v>270</v>
      </c>
      <c r="G50" s="2"/>
    </row>
    <row r="52" spans="1:7" x14ac:dyDescent="0.45">
      <c r="E52" t="str">
        <f xml:space="preserve"> "architecture rtl of "&amp;$A$1&amp;" is"</f>
        <v>architecture rtl of bs_fft_4k_wrapper is</v>
      </c>
    </row>
    <row r="53" spans="1:7" x14ac:dyDescent="0.45">
      <c r="E53" t="s">
        <v>319</v>
      </c>
    </row>
    <row r="54" spans="1:7" x14ac:dyDescent="0.45">
      <c r="E54" t="s">
        <v>314</v>
      </c>
    </row>
    <row r="56" spans="1:7" x14ac:dyDescent="0.45">
      <c r="E56" t="s">
        <v>315</v>
      </c>
    </row>
    <row r="57" spans="1:7" x14ac:dyDescent="0.45">
      <c r="E57" t="s">
        <v>318</v>
      </c>
    </row>
    <row r="58" spans="1:7" x14ac:dyDescent="0.45">
      <c r="E58" t="s">
        <v>314</v>
      </c>
    </row>
    <row r="59" spans="1:7" x14ac:dyDescent="0.45">
      <c r="E59" t="s">
        <v>321</v>
      </c>
    </row>
    <row r="60" spans="1:7" x14ac:dyDescent="0.45">
      <c r="E60" s="1" t="s">
        <v>263</v>
      </c>
    </row>
    <row r="61" spans="1:7" x14ac:dyDescent="0.45">
      <c r="E61" t="s">
        <v>322</v>
      </c>
    </row>
    <row r="62" spans="1:7" x14ac:dyDescent="0.45">
      <c r="E62" s="1" t="s">
        <v>263</v>
      </c>
    </row>
    <row r="63" spans="1:7" x14ac:dyDescent="0.45">
      <c r="E63" t="s">
        <v>316</v>
      </c>
    </row>
    <row r="64" spans="1:7" x14ac:dyDescent="0.45">
      <c r="E64" t="s">
        <v>317</v>
      </c>
    </row>
    <row r="65" spans="5:5" x14ac:dyDescent="0.45">
      <c r="E65" s="1" t="s">
        <v>263</v>
      </c>
    </row>
    <row r="66" spans="5:5" x14ac:dyDescent="0.45">
      <c r="E6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8"/>
  <sheetViews>
    <sheetView topLeftCell="A22" workbookViewId="0">
      <selection activeCell="E54" sqref="E54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463</v>
      </c>
      <c r="B1" s="2"/>
      <c r="C1" s="2" t="s">
        <v>464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45">
      <c r="A11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45">
      <c r="A12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45">
      <c r="A13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45">
      <c r="E14" t="s">
        <v>259</v>
      </c>
    </row>
    <row r="15" spans="1:8" x14ac:dyDescent="0.45">
      <c r="A15" t="s">
        <v>422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m_axis_data_tvalid_bs_fir_i : std_logic := '0';</v>
      </c>
    </row>
    <row r="16" spans="1:8" x14ac:dyDescent="0.45">
      <c r="A16" t="s">
        <v>419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m_axis_data_tready_bs_fir_i : std_logic := '0';</v>
      </c>
    </row>
    <row r="17" spans="1:8" x14ac:dyDescent="0.45">
      <c r="A17" t="s">
        <v>420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m_axis_data_tlast_bs_fir_i : std_logic := '0';</v>
      </c>
    </row>
    <row r="18" spans="1:8" x14ac:dyDescent="0.45">
      <c r="A18" t="s">
        <v>421</v>
      </c>
      <c r="B18" t="s">
        <v>267</v>
      </c>
      <c r="C18" t="s">
        <v>436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m_axis_data_tdata_bs_fir_i : std_logic_vector(31 downto 0) := (others =&gt; '0');</v>
      </c>
    </row>
    <row r="19" spans="1:8" x14ac:dyDescent="0.45">
      <c r="E19" t="s">
        <v>259</v>
      </c>
    </row>
    <row r="20" spans="1:8" x14ac:dyDescent="0.45">
      <c r="A2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45">
      <c r="A21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45">
      <c r="A22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45">
      <c r="E23" t="s">
        <v>259</v>
      </c>
    </row>
    <row r="24" spans="1:8" x14ac:dyDescent="0.45">
      <c r="A24" t="s">
        <v>415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s_axis_data_tvalid_bs_fir_i : std_logic := '0';</v>
      </c>
    </row>
    <row r="25" spans="1:8" x14ac:dyDescent="0.45">
      <c r="A25" t="s">
        <v>416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s_axis_data_tready_bs_fir_i : std_logic := '0';</v>
      </c>
    </row>
    <row r="26" spans="1:8" x14ac:dyDescent="0.45">
      <c r="A26" t="s">
        <v>417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s_axis_data_tlast_bs_fir_i : std_logic := '0';</v>
      </c>
    </row>
    <row r="27" spans="1:8" x14ac:dyDescent="0.45">
      <c r="A27" t="s">
        <v>418</v>
      </c>
      <c r="B27" t="s">
        <v>265</v>
      </c>
      <c r="C27" t="s">
        <v>436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s_axis_data_tdata_bs_fir_i : std_logic_vector(31 downto 0) := (others =&gt; '0');</v>
      </c>
    </row>
    <row r="28" spans="1:8" x14ac:dyDescent="0.45">
      <c r="E28" t="s">
        <v>259</v>
      </c>
    </row>
    <row r="29" spans="1:8" x14ac:dyDescent="0.45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45">
      <c r="E30" t="s">
        <v>259</v>
      </c>
    </row>
    <row r="31" spans="1:8" x14ac:dyDescent="0.45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45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45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45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45">
      <c r="E35" t="s">
        <v>259</v>
      </c>
    </row>
    <row r="36" spans="1:8" x14ac:dyDescent="0.45">
      <c r="A36" t="s">
        <v>481</v>
      </c>
      <c r="B36" t="s">
        <v>267</v>
      </c>
      <c r="C36" t="s">
        <v>266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45">
      <c r="A37" t="s">
        <v>482</v>
      </c>
      <c r="B37" t="s">
        <v>267</v>
      </c>
      <c r="C37" t="s">
        <v>266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45">
      <c r="A38" t="s">
        <v>483</v>
      </c>
      <c r="B38" t="s">
        <v>267</v>
      </c>
      <c r="C38" t="s">
        <v>436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45">
      <c r="E39" t="s">
        <v>259</v>
      </c>
    </row>
    <row r="40" spans="1:8" x14ac:dyDescent="0.45">
      <c r="A40" t="s">
        <v>493</v>
      </c>
      <c r="B40" t="s">
        <v>265</v>
      </c>
      <c r="C40" t="s">
        <v>266</v>
      </c>
      <c r="E40" t="str">
        <f xml:space="preserve"> ("    "&amp;TRIM(A40)&amp; " : " &amp;TRIM(B40)&amp;" "&amp;TRIM(C40)&amp;";")</f>
        <v xml:space="preserve">    s_maxis_bs_fir_config_tvalid : in std_logic;</v>
      </c>
      <c r="F40" t="str">
        <f xml:space="preserve"> ("    "&amp;TRIM(A40)&amp; " : " &amp;TRIM(B40)&amp;" "&amp;TRIM(C40)&amp;";")</f>
        <v xml:space="preserve">    s_maxis_bs_fir_config_tvalid : in std_logic;</v>
      </c>
      <c r="G40" t="str">
        <f xml:space="preserve"> ("    "&amp;TRIM(A40) &amp; " =&gt; "&amp;TRIM(A40)&amp;"_"&amp;TRIM($C$1)&amp;",")</f>
        <v xml:space="preserve">    s_maxis_bs_fir_config_tvalid =&gt; s_maxis_bs_fir_config_tvalid_bs_fir_i,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s_maxis_bs_fir_config_tvalid_bs_fir_i : std_logic := '0';</v>
      </c>
    </row>
    <row r="41" spans="1:8" x14ac:dyDescent="0.45">
      <c r="A41" t="s">
        <v>494</v>
      </c>
      <c r="B41" t="s">
        <v>265</v>
      </c>
      <c r="C41" t="s">
        <v>436</v>
      </c>
      <c r="E41" t="str">
        <f xml:space="preserve"> ("    "&amp;TRIM(A41)&amp; " : " &amp;TRIM(B41)&amp;" "&amp;TRIM(C41)&amp;";")</f>
        <v xml:space="preserve">    s_maxis_bs_fir_config_tdata : in std_logic_vector(31 downto 0);</v>
      </c>
      <c r="F41" t="str">
        <f xml:space="preserve"> ("    "&amp;TRIM(A41)&amp; " : " &amp;TRIM(B41)&amp;" "&amp;TRIM(C41)&amp;";")</f>
        <v xml:space="preserve">    s_maxis_bs_fir_config_tdata : in std_logic_vector(31 downto 0);</v>
      </c>
      <c r="G41" t="str">
        <f xml:space="preserve"> ("    "&amp;TRIM(A41) &amp; " =&gt; "&amp;TRIM(A41)&amp;"_"&amp;TRIM($C$1)&amp;",")</f>
        <v xml:space="preserve">    s_maxis_bs_fir_config_tdata =&gt; s_maxis_bs_fir_config_tdata_bs_fir_i,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s_maxis_bs_fir_config_tdata_bs_fir_i : std_logic_vector(31 downto 0) := (others =&gt; '0');</v>
      </c>
    </row>
    <row r="42" spans="1:8" x14ac:dyDescent="0.45">
      <c r="E42" t="s">
        <v>259</v>
      </c>
    </row>
    <row r="43" spans="1:8" x14ac:dyDescent="0.45">
      <c r="A43" t="s">
        <v>475</v>
      </c>
      <c r="B43" t="s">
        <v>265</v>
      </c>
      <c r="C43" t="s">
        <v>266</v>
      </c>
      <c r="E43" t="str">
        <f xml:space="preserve"> ("    "&amp;TRIM(A43)&amp; " : " &amp;TRIM(B43)&amp;" "&amp;TRIM(C43)&amp;";")</f>
        <v xml:space="preserve">    s_axis_bs_fir_tvalid : in std_logic;</v>
      </c>
      <c r="F43" t="str">
        <f xml:space="preserve"> ("    "&amp;TRIM(A43)&amp; " : " &amp;TRIM(B43)&amp;" "&amp;TRIM(C43)&amp;";")</f>
        <v xml:space="preserve">    s_axis_bs_fir_tvalid : in std_logic;</v>
      </c>
      <c r="G43" t="str">
        <f xml:space="preserve"> ("    "&amp;TRIM(A43) &amp; " =&gt; "&amp;TRIM(A43)&amp;"_"&amp;TRIM($C$1)&amp;",")</f>
        <v xml:space="preserve">    s_axis_bs_fir_tvalid =&gt; s_axis_bs_fir_tvalid_bs_fir_i,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s_axis_bs_fir_tvalid_bs_fir_i : std_logic := '0';</v>
      </c>
    </row>
    <row r="44" spans="1:8" x14ac:dyDescent="0.45">
      <c r="A44" t="s">
        <v>476</v>
      </c>
      <c r="B44" t="s">
        <v>267</v>
      </c>
      <c r="C44" t="s">
        <v>266</v>
      </c>
      <c r="D44" t="s">
        <v>268</v>
      </c>
      <c r="E44" t="str">
        <f xml:space="preserve"> ("    "&amp;TRIM(A44)&amp; " : " &amp;TRIM(B44)&amp;" "&amp;TRIM(C44)&amp;";")</f>
        <v xml:space="preserve">    s_axis_bs_fir_tready : out std_logic;</v>
      </c>
      <c r="F44" t="str">
        <f xml:space="preserve"> ("    "&amp;TRIM(A44)&amp; " : " &amp;TRIM(B44)&amp;" "&amp;TRIM(C44)&amp;";")</f>
        <v xml:space="preserve">    s_axis_bs_fir_tready : out std_logic;</v>
      </c>
      <c r="G44" t="str">
        <f xml:space="preserve"> ("    "&amp;TRIM(A44) &amp; " =&gt; "&amp;TRIM(A44)&amp;"_"&amp;TRIM($C$1)&amp;",")</f>
        <v xml:space="preserve">    s_axis_bs_fir_tready =&gt; s_axis_bs_fir_tready_bs_fir_i,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s_axis_bs_fir_tready_bs_fir_i : std_logic := '0';</v>
      </c>
    </row>
    <row r="45" spans="1:8" x14ac:dyDescent="0.45">
      <c r="A45" t="s">
        <v>477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s_axis_bs_fir_tlast : in std_logic;</v>
      </c>
      <c r="F45" t="str">
        <f xml:space="preserve"> ("    "&amp;TRIM(A45)&amp; " : " &amp;TRIM(B45)&amp;" "&amp;TRIM(C45)&amp;";")</f>
        <v xml:space="preserve">    s_axis_bs_fir_tlast : in std_logic;</v>
      </c>
      <c r="G45" t="str">
        <f xml:space="preserve"> ("    "&amp;TRIM(A45) &amp; " =&gt; "&amp;TRIM(A45)&amp;"_"&amp;TRIM($C$1)&amp;",")</f>
        <v xml:space="preserve">    s_axis_bs_fir_tlast =&gt; s_axis_bs_fir_tlast_bs_fir_i,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s_axis_bs_fir_tlast_bs_fir_i : std_logic := '0';</v>
      </c>
    </row>
    <row r="46" spans="1:8" x14ac:dyDescent="0.45">
      <c r="A46" t="s">
        <v>478</v>
      </c>
      <c r="B46" t="s">
        <v>265</v>
      </c>
      <c r="C46" t="s">
        <v>436</v>
      </c>
      <c r="E46" t="str">
        <f xml:space="preserve"> ("    "&amp;TRIM(A46)&amp; " : " &amp;TRIM(B46)&amp;" "&amp;TRIM(C46)&amp;";")</f>
        <v xml:space="preserve">    s_axis_bs_fir_tdata : in std_logic_vector(31 downto 0);</v>
      </c>
      <c r="F46" t="str">
        <f xml:space="preserve"> ("    "&amp;TRIM(A46)&amp; " : " &amp;TRIM(B46)&amp;" "&amp;TRIM(C46)&amp;";")</f>
        <v xml:space="preserve">    s_axis_bs_fir_tdata : in std_logic_vector(31 downto 0);</v>
      </c>
      <c r="G46" t="str">
        <f xml:space="preserve"> ("    "&amp;TRIM(A46) &amp; " =&gt; "&amp;TRIM(A46)&amp;"_"&amp;TRIM($C$1)&amp;",")</f>
        <v xml:space="preserve">    s_axis_bs_fir_tdata =&gt; s_axis_bs_fir_tdata_bs_fir_i,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s_axis_bs_fir_tdata_bs_fir_i : std_logic_vector(31 downto 0) := (others =&gt; '0');</v>
      </c>
    </row>
    <row r="47" spans="1:8" x14ac:dyDescent="0.45">
      <c r="E47" t="s">
        <v>260</v>
      </c>
    </row>
    <row r="48" spans="1:8" x14ac:dyDescent="0.45">
      <c r="A48" t="s">
        <v>479</v>
      </c>
      <c r="B48" t="s">
        <v>265</v>
      </c>
      <c r="C48" t="s">
        <v>266</v>
      </c>
      <c r="E48" t="str">
        <f xml:space="preserve"> ("    "&amp;TRIM(A48)&amp; " : " &amp;TRIM(B48)&amp;" "&amp;TRIM(C48)&amp;";")</f>
        <v xml:space="preserve">    s_bs_fir_reset_n : in std_logic;</v>
      </c>
      <c r="F48" t="str">
        <f xml:space="preserve"> ("    "&amp;TRIM(A48)&amp; " : " &amp;TRIM(B48)&amp;" "&amp;TRIM(C48)&amp;";")</f>
        <v xml:space="preserve">    s_bs_fir_reset_n : in std_logic;</v>
      </c>
      <c r="G48" t="str">
        <f xml:space="preserve"> ("    "&amp;TRIM(A48) &amp; " =&gt; "&amp;TRIM(A48)&amp;"_"&amp;TRIM($C$1)&amp;",")</f>
        <v xml:space="preserve">    s_bs_fir_reset_n =&gt; s_bs_fir_reset_n_bs_fir_i,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s_bs_fir_reset_n_bs_fir_i : std_logic := '0';</v>
      </c>
    </row>
    <row r="49" spans="1:8" x14ac:dyDescent="0.45">
      <c r="A49" t="s">
        <v>480</v>
      </c>
      <c r="B49" t="s">
        <v>265</v>
      </c>
      <c r="C49" t="s">
        <v>266</v>
      </c>
      <c r="E49" t="str">
        <f xml:space="preserve"> ("    "&amp;TRIM(A49)&amp; " : " &amp;TRIM(B49)&amp;" "&amp;TRIM(C49)&amp;"")</f>
        <v xml:space="preserve">    s_bs_fir_clock : in std_logic</v>
      </c>
      <c r="F49" t="str">
        <f xml:space="preserve"> ("    "&amp;TRIM(A49)&amp; " : " &amp;TRIM(B49)&amp;" "&amp;TRIM(C49)&amp;"")</f>
        <v xml:space="preserve">    s_bs_fir_clock : in std_logic</v>
      </c>
      <c r="G49" t="str">
        <f xml:space="preserve"> ("    "&amp;TRIM(A49) &amp; " =&gt; "&amp;TRIM(A49)&amp;"_"&amp;TRIM($C$1)&amp;"")</f>
        <v xml:space="preserve">    s_bs_fir_clock =&gt; s_bs_fir_clock_bs_fir_i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s_bs_fir_clock_bs_fir_i : std_logic := '0';</v>
      </c>
    </row>
    <row r="50" spans="1:8" x14ac:dyDescent="0.45">
      <c r="E50" t="s">
        <v>261</v>
      </c>
      <c r="F50" t="s">
        <v>261</v>
      </c>
      <c r="G50" t="s">
        <v>261</v>
      </c>
    </row>
    <row r="51" spans="1:8" x14ac:dyDescent="0.45">
      <c r="A51" s="2"/>
      <c r="B51" s="2"/>
      <c r="C51" s="2"/>
      <c r="D51" s="2"/>
      <c r="E51" s="2" t="s">
        <v>257</v>
      </c>
      <c r="F51" s="2" t="s">
        <v>257</v>
      </c>
      <c r="G51" s="2" t="s">
        <v>257</v>
      </c>
    </row>
    <row r="52" spans="1:8" x14ac:dyDescent="0.45">
      <c r="A52" s="2"/>
      <c r="B52" s="2"/>
      <c r="C52" s="2"/>
      <c r="D52" s="2"/>
      <c r="E52" s="2" t="s">
        <v>262</v>
      </c>
      <c r="F52" s="2" t="s">
        <v>270</v>
      </c>
      <c r="G52" s="2"/>
    </row>
    <row r="54" spans="1:8" x14ac:dyDescent="0.45">
      <c r="E54" t="str">
        <f xml:space="preserve"> "architecture rtl of "&amp;$A$1&amp;" is"</f>
        <v>architecture rtl of bs_fir_wrapper is</v>
      </c>
    </row>
    <row r="55" spans="1:8" x14ac:dyDescent="0.45">
      <c r="E55" t="s">
        <v>319</v>
      </c>
    </row>
    <row r="56" spans="1:8" x14ac:dyDescent="0.45">
      <c r="E56" t="s">
        <v>314</v>
      </c>
    </row>
    <row r="58" spans="1:8" x14ac:dyDescent="0.45">
      <c r="E58" t="s">
        <v>315</v>
      </c>
    </row>
    <row r="59" spans="1:8" x14ac:dyDescent="0.45">
      <c r="E59" t="s">
        <v>318</v>
      </c>
    </row>
    <row r="60" spans="1:8" x14ac:dyDescent="0.45">
      <c r="E60" t="s">
        <v>314</v>
      </c>
    </row>
    <row r="61" spans="1:8" x14ac:dyDescent="0.45">
      <c r="E61" t="s">
        <v>321</v>
      </c>
    </row>
    <row r="62" spans="1:8" x14ac:dyDescent="0.45">
      <c r="E62" s="1" t="s">
        <v>263</v>
      </c>
    </row>
    <row r="63" spans="1:8" x14ac:dyDescent="0.45">
      <c r="E63" t="s">
        <v>322</v>
      </c>
    </row>
    <row r="64" spans="1:8" x14ac:dyDescent="0.45">
      <c r="E64" s="1" t="s">
        <v>263</v>
      </c>
    </row>
    <row r="65" spans="5:5" x14ac:dyDescent="0.45">
      <c r="E65" t="s">
        <v>316</v>
      </c>
    </row>
    <row r="66" spans="5:5" x14ac:dyDescent="0.45">
      <c r="E66" t="s">
        <v>317</v>
      </c>
    </row>
    <row r="67" spans="5:5" x14ac:dyDescent="0.45">
      <c r="E67" s="1" t="s">
        <v>263</v>
      </c>
    </row>
    <row r="68" spans="5:5" x14ac:dyDescent="0.45">
      <c r="E6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6"/>
  <sheetViews>
    <sheetView workbookViewId="0">
      <selection activeCell="E32" sqref="E32"/>
    </sheetView>
  </sheetViews>
  <sheetFormatPr defaultRowHeight="17" x14ac:dyDescent="0.45"/>
  <cols>
    <col min="1" max="1" width="29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505</v>
      </c>
      <c r="B1" s="2"/>
      <c r="C1" s="2" t="s">
        <v>506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bs_mux_bf_i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519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m_axis_bs_mux_p1_tvalid : out std_logic;</v>
      </c>
      <c r="F4" t="str">
        <f xml:space="preserve"> ("    "&amp;TRIM(A4)&amp; " : " &amp;TRIM(B4)&amp;" "&amp;TRIM(C4)&amp;";")</f>
        <v xml:space="preserve">    m_axis_bs_mux_p1_tvalid : out std_logic;</v>
      </c>
      <c r="G4" t="str">
        <f xml:space="preserve"> ("    "&amp;TRIM(A4) &amp; " =&gt; "&amp;TRIM(A4)&amp;"_"&amp;TRIM($C$1)&amp;",")</f>
        <v xml:space="preserve">    m_axis_bs_mux_p1_tvalid =&gt; m_axis_bs_mux_p1_tvalid_bs_mux_bf_i,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m_axis_bs_mux_p1_tvalid_bs_mux_bf_i : std_logic := '0';</v>
      </c>
    </row>
    <row r="5" spans="1:8" x14ac:dyDescent="0.45">
      <c r="A5" t="s">
        <v>520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m_axis_bs_mux_p1_tready : in std_logic;</v>
      </c>
      <c r="F5" t="str">
        <f xml:space="preserve"> ("    "&amp;TRIM(A5)&amp; " : " &amp;TRIM(B5)&amp;" "&amp;TRIM(C5)&amp;";")</f>
        <v xml:space="preserve">    m_axis_bs_mux_p1_tready : in std_logic;</v>
      </c>
      <c r="G5" t="str">
        <f xml:space="preserve"> ("    "&amp;TRIM(A5) &amp; " =&gt; "&amp;TRIM(A5)&amp;"_"&amp;TRIM($C$1)&amp;",")</f>
        <v xml:space="preserve">    m_axis_bs_mux_p1_tready =&gt; m_axis_bs_mux_p1_tready_bs_mux_bf_i,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m_axis_bs_mux_p1_tready_bs_mux_bf_i : std_logic := '0';</v>
      </c>
    </row>
    <row r="6" spans="1:8" x14ac:dyDescent="0.45">
      <c r="A6" t="s">
        <v>521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m_axis_bs_mux_p1_tlast : out std_logic;</v>
      </c>
      <c r="F6" t="str">
        <f xml:space="preserve"> ("    "&amp;TRIM(A6)&amp; " : " &amp;TRIM(B6)&amp;" "&amp;TRIM(C6)&amp;";")</f>
        <v xml:space="preserve">    m_axis_bs_mux_p1_tlast : out std_logic;</v>
      </c>
      <c r="G6" t="str">
        <f xml:space="preserve"> ("    "&amp;TRIM(A6) &amp; " =&gt; "&amp;TRIM(A6)&amp;"_"&amp;TRIM($C$1)&amp;",")</f>
        <v xml:space="preserve">    m_axis_bs_mux_p1_tlast =&gt; m_axis_bs_mux_p1_tlast_bs_mux_bf_i,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m_axis_bs_mux_p1_tlast_bs_mux_bf_i : std_logic := '0';</v>
      </c>
    </row>
    <row r="7" spans="1:8" x14ac:dyDescent="0.45">
      <c r="A7" t="s">
        <v>522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m_axis_bs_mux_p1_tdata : out std_logic_vector(31 downto 0);</v>
      </c>
      <c r="F7" t="str">
        <f xml:space="preserve"> ("    "&amp;TRIM(A7)&amp; " : " &amp;TRIM(B7)&amp;" "&amp;TRIM(C7)&amp;";")</f>
        <v xml:space="preserve">    m_axis_bs_mux_p1_tdata : out std_logic_vector(31 downto 0);</v>
      </c>
      <c r="G7" t="str">
        <f xml:space="preserve"> ("    "&amp;TRIM(A7) &amp; " =&gt; "&amp;TRIM(A7)&amp;"_"&amp;TRIM($C$1)&amp;",")</f>
        <v xml:space="preserve">    m_axis_bs_mux_p1_tdata =&gt; m_axis_bs_mux_p1_tdata_bs_mux_bf_i,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m_axis_bs_mux_p1_tdata_bs_mux_bf_i : std_logic_vector(31 downto 0) := (others =&gt; '0');</v>
      </c>
    </row>
    <row r="8" spans="1:8" x14ac:dyDescent="0.45">
      <c r="E8" t="s">
        <v>260</v>
      </c>
    </row>
    <row r="9" spans="1:8" x14ac:dyDescent="0.45">
      <c r="A9" t="s">
        <v>515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m_axis_bs_mux_p2_tvalid : out std_logic;</v>
      </c>
      <c r="F9" t="str">
        <f xml:space="preserve"> ("    "&amp;TRIM(A9)&amp; " : " &amp;TRIM(B9)&amp;" "&amp;TRIM(C9)&amp;";")</f>
        <v xml:space="preserve">    m_axis_bs_mux_p2_tvalid : out std_logic;</v>
      </c>
      <c r="G9" t="str">
        <f xml:space="preserve"> ("    "&amp;TRIM(A9) &amp; " =&gt; "&amp;TRIM(A9)&amp;"_"&amp;TRIM($C$1)&amp;",")</f>
        <v xml:space="preserve">    m_axis_bs_mux_p2_tvalid =&gt; m_axis_bs_mux_p2_tvalid_bs_mux_bf_i,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m_axis_bs_mux_p2_tvalid_bs_mux_bf_i : std_logic := '0';</v>
      </c>
    </row>
    <row r="10" spans="1:8" x14ac:dyDescent="0.45">
      <c r="A10" t="s">
        <v>516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m_axis_bs_mux_p2_tready : in std_logic;</v>
      </c>
      <c r="F10" t="str">
        <f xml:space="preserve"> ("    "&amp;TRIM(A10)&amp; " : " &amp;TRIM(B10)&amp;" "&amp;TRIM(C10)&amp;";")</f>
        <v xml:space="preserve">    m_axis_bs_mux_p2_tready : in std_logic;</v>
      </c>
      <c r="G10" t="str">
        <f xml:space="preserve"> ("    "&amp;TRIM(A10) &amp; " =&gt; "&amp;TRIM(A10)&amp;"_"&amp;TRIM($C$1)&amp;",")</f>
        <v xml:space="preserve">    m_axis_bs_mux_p2_tready =&gt; m_axis_bs_mux_p2_tready_bs_mux_bf_i,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m_axis_bs_mux_p2_tready_bs_mux_bf_i : std_logic := '0';</v>
      </c>
    </row>
    <row r="11" spans="1:8" x14ac:dyDescent="0.45">
      <c r="A11" t="s">
        <v>517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m_axis_bs_mux_p2_tlast : out std_logic;</v>
      </c>
      <c r="F11" t="str">
        <f xml:space="preserve"> ("    "&amp;TRIM(A11)&amp; " : " &amp;TRIM(B11)&amp;" "&amp;TRIM(C11)&amp;";")</f>
        <v xml:space="preserve">    m_axis_bs_mux_p2_tlast : out std_logic;</v>
      </c>
      <c r="G11" t="str">
        <f xml:space="preserve"> ("    "&amp;TRIM(A11) &amp; " =&gt; "&amp;TRIM(A11)&amp;"_"&amp;TRIM($C$1)&amp;",")</f>
        <v xml:space="preserve">    m_axis_bs_mux_p2_tlast =&gt; m_axis_bs_mux_p2_tlast_bs_mux_bf_i,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m_axis_bs_mux_p2_tlast_bs_mux_bf_i : std_logic := '0';</v>
      </c>
    </row>
    <row r="12" spans="1:8" x14ac:dyDescent="0.45">
      <c r="A12" t="s">
        <v>518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m_axis_bs_mux_p2_tdata : out std_logic_vector(31 downto 0);</v>
      </c>
      <c r="F12" t="str">
        <f xml:space="preserve"> ("    "&amp;TRIM(A12)&amp; " : " &amp;TRIM(B12)&amp;" "&amp;TRIM(C12)&amp;";")</f>
        <v xml:space="preserve">    m_axis_bs_mux_p2_tdata : out std_logic_vector(31 downto 0);</v>
      </c>
      <c r="G12" t="str">
        <f xml:space="preserve"> ("    "&amp;TRIM(A12) &amp; " =&gt; "&amp;TRIM(A12)&amp;"_"&amp;TRIM($C$1)&amp;",")</f>
        <v xml:space="preserve">    m_axis_bs_mux_p2_tdata =&gt; m_axis_bs_mux_p2_tdata_bs_mux_bf_i,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m_axis_bs_mux_p2_tdata_bs_mux_bf_i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509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s_maxis_bs_mux_fir_tvalid : in std_logic;</v>
      </c>
      <c r="F14" t="str">
        <f xml:space="preserve"> ("    "&amp;TRIM(A14)&amp; " : " &amp;TRIM(B14)&amp;" "&amp;TRIM(C14)&amp;";")</f>
        <v xml:space="preserve">    s_maxis_bs_mux_fir_tvalid : in std_logic;</v>
      </c>
      <c r="G14" t="str">
        <f xml:space="preserve"> ("    "&amp;TRIM(A14) &amp; " =&gt; "&amp;TRIM(A14)&amp;"_"&amp;TRIM($C$1)&amp;",")</f>
        <v xml:space="preserve">    s_maxis_bs_mux_fir_tvalid =&gt; s_maxis_bs_mux_fir_tvalid_bs_mux_bf_i,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s_maxis_bs_mux_fir_tvalid_bs_mux_bf_i : std_logic := '0';</v>
      </c>
    </row>
    <row r="15" spans="1:8" x14ac:dyDescent="0.45">
      <c r="A15" t="s">
        <v>510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s_maxis_bs_mux_fir_tlast : in std_logic;</v>
      </c>
      <c r="F15" t="str">
        <f xml:space="preserve"> ("    "&amp;TRIM(A15)&amp; " : " &amp;TRIM(B15)&amp;" "&amp;TRIM(C15)&amp;";")</f>
        <v xml:space="preserve">    s_maxis_bs_mux_fir_tlast : in std_logic;</v>
      </c>
      <c r="G15" t="str">
        <f xml:space="preserve"> ("    "&amp;TRIM(A15) &amp; " =&gt; "&amp;TRIM(A15)&amp;"_"&amp;TRIM($C$1)&amp;",")</f>
        <v xml:space="preserve">    s_maxis_bs_mux_fir_tlast =&gt; s_maxis_bs_mux_fir_tlast_bs_mux_bf_i,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s_maxis_bs_mux_fir_tlast_bs_mux_bf_i : std_logic := '0';</v>
      </c>
    </row>
    <row r="16" spans="1:8" x14ac:dyDescent="0.45">
      <c r="A16" t="s">
        <v>511</v>
      </c>
      <c r="B16" t="s">
        <v>265</v>
      </c>
      <c r="C16" t="s">
        <v>436</v>
      </c>
      <c r="E16" t="str">
        <f xml:space="preserve"> ("    "&amp;TRIM(A16)&amp; " : " &amp;TRIM(B16)&amp;" "&amp;TRIM(C16)&amp;";")</f>
        <v xml:space="preserve">    s_maxis_bs_mux_fir_tdata : in std_logic_vector(31 downto 0);</v>
      </c>
      <c r="F16" t="str">
        <f xml:space="preserve"> ("    "&amp;TRIM(A16)&amp; " : " &amp;TRIM(B16)&amp;" "&amp;TRIM(C16)&amp;";")</f>
        <v xml:space="preserve">    s_maxis_bs_mux_fir_tdata : in std_logic_vector(31 downto 0);</v>
      </c>
      <c r="G16" t="str">
        <f xml:space="preserve"> ("    "&amp;TRIM(A16) &amp; " =&gt; "&amp;TRIM(A16)&amp;"_"&amp;TRIM($C$1)&amp;",")</f>
        <v xml:space="preserve">    s_maxis_bs_mux_fir_tdata =&gt; s_maxis_bs_mux_fir_tdata_bs_mux_bf_i,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s_maxis_bs_mux_fir_tdata_bs_mux_bf_i : std_logic_vector(31 downto 0) := (others =&gt; '0');</v>
      </c>
    </row>
    <row r="17" spans="1:8" x14ac:dyDescent="0.45">
      <c r="E17" t="s">
        <v>259</v>
      </c>
    </row>
    <row r="18" spans="1:8" x14ac:dyDescent="0.45">
      <c r="A18" t="s">
        <v>512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s_maxis_bs_mux_cmd_tvalid : in std_logic;</v>
      </c>
      <c r="F18" t="str">
        <f xml:space="preserve"> ("    "&amp;TRIM(A18)&amp; " : " &amp;TRIM(B18)&amp;" "&amp;TRIM(C18)&amp;";")</f>
        <v xml:space="preserve">    s_maxis_bs_mux_cmd_tvalid : in std_logic;</v>
      </c>
      <c r="G18" t="str">
        <f xml:space="preserve"> ("    "&amp;TRIM(A18) &amp; " =&gt; "&amp;TRIM(A18)&amp;"_"&amp;TRIM($C$1)&amp;",")</f>
        <v xml:space="preserve">    s_maxis_bs_mux_cmd_tvalid =&gt; s_maxis_bs_mux_cmd_tvalid_bs_mux_bf_i,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s_maxis_bs_mux_cmd_tvalid_bs_mux_bf_i : std_logic := '0';</v>
      </c>
    </row>
    <row r="19" spans="1:8" x14ac:dyDescent="0.45">
      <c r="A19" t="s">
        <v>513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s_maxis_bs_mux_cmd_tlast : in std_logic;</v>
      </c>
      <c r="F19" t="str">
        <f xml:space="preserve"> ("    "&amp;TRIM(A19)&amp; " : " &amp;TRIM(B19)&amp;" "&amp;TRIM(C19)&amp;";")</f>
        <v xml:space="preserve">    s_maxis_bs_mux_cmd_tlast : in std_logic;</v>
      </c>
      <c r="G19" t="str">
        <f xml:space="preserve"> ("    "&amp;TRIM(A19) &amp; " =&gt; "&amp;TRIM(A19)&amp;"_"&amp;TRIM($C$1)&amp;",")</f>
        <v xml:space="preserve">    s_maxis_bs_mux_cmd_tlast =&gt; s_maxis_bs_mux_cmd_tlast_bs_mux_bf_i,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s_maxis_bs_mux_cmd_tlast_bs_mux_bf_i : std_logic := '0';</v>
      </c>
    </row>
    <row r="20" spans="1:8" x14ac:dyDescent="0.45">
      <c r="A20" t="s">
        <v>514</v>
      </c>
      <c r="B20" t="s">
        <v>265</v>
      </c>
      <c r="C20" t="s">
        <v>436</v>
      </c>
      <c r="E20" t="str">
        <f xml:space="preserve"> ("    "&amp;TRIM(A20)&amp; " : " &amp;TRIM(B20)&amp;" "&amp;TRIM(C20)&amp;";")</f>
        <v xml:space="preserve">    s_maxis_bs_mux_cmd_tdata : in std_logic_vector(31 downto 0);</v>
      </c>
      <c r="F20" t="str">
        <f xml:space="preserve"> ("    "&amp;TRIM(A20)&amp; " : " &amp;TRIM(B20)&amp;" "&amp;TRIM(C20)&amp;";")</f>
        <v xml:space="preserve">    s_maxis_bs_mux_cmd_tdata : in std_logic_vector(31 downto 0);</v>
      </c>
      <c r="G20" t="str">
        <f xml:space="preserve"> ("    "&amp;TRIM(A20) &amp; " =&gt; "&amp;TRIM(A20)&amp;"_"&amp;TRIM($C$1)&amp;",")</f>
        <v xml:space="preserve">    s_maxis_bs_mux_cmd_tdata =&gt; s_maxis_bs_mux_cmd_tdata_bs_mux_bf_i,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s_maxis_bs_mux_cmd_tdata_bs_mux_bf_i : std_logic_vector(31 downto 0) := (others =&gt; '0');</v>
      </c>
    </row>
    <row r="21" spans="1:8" x14ac:dyDescent="0.45">
      <c r="E21" t="s">
        <v>259</v>
      </c>
    </row>
    <row r="22" spans="1:8" x14ac:dyDescent="0.45">
      <c r="A22" t="s">
        <v>507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s_maxis_bs_mux_bf_config_tvalid : in std_logic;</v>
      </c>
      <c r="F22" t="str">
        <f xml:space="preserve"> ("    "&amp;TRIM(A22)&amp; " : " &amp;TRIM(B22)&amp;" "&amp;TRIM(C22)&amp;";")</f>
        <v xml:space="preserve">    s_maxis_bs_mux_bf_config_tvalid : in std_logic;</v>
      </c>
      <c r="G22" t="str">
        <f xml:space="preserve"> ("    "&amp;TRIM(A22) &amp; " =&gt; "&amp;TRIM(A22)&amp;"_"&amp;TRIM($C$1)&amp;",")</f>
        <v xml:space="preserve">    s_maxis_bs_mux_bf_config_tvalid =&gt; s_maxis_bs_mux_bf_config_tvalid_bs_mux_bf_i,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s_maxis_bs_mux_bf_config_tvalid_bs_mux_bf_i : std_logic := '0';</v>
      </c>
    </row>
    <row r="23" spans="1:8" x14ac:dyDescent="0.45">
      <c r="A23" t="s">
        <v>508</v>
      </c>
      <c r="B23" t="s">
        <v>265</v>
      </c>
      <c r="C23" t="s">
        <v>436</v>
      </c>
      <c r="E23" t="str">
        <f xml:space="preserve"> ("    "&amp;TRIM(A23)&amp; " : " &amp;TRIM(B23)&amp;" "&amp;TRIM(C23)&amp;";")</f>
        <v xml:space="preserve">    s_maxis_bs_mux_bf_config_tdata : in std_logic_vector(31 downto 0);</v>
      </c>
      <c r="F23" t="str">
        <f xml:space="preserve"> ("    "&amp;TRIM(A23)&amp; " : " &amp;TRIM(B23)&amp;" "&amp;TRIM(C23)&amp;";")</f>
        <v xml:space="preserve">    s_maxis_bs_mux_bf_config_tdata : in std_logic_vector(31 downto 0);</v>
      </c>
      <c r="G23" t="str">
        <f xml:space="preserve"> ("    "&amp;TRIM(A23) &amp; " =&gt; "&amp;TRIM(A23)&amp;"_"&amp;TRIM($C$1)&amp;",")</f>
        <v xml:space="preserve">    s_maxis_bs_mux_bf_config_tdata =&gt; s_maxis_bs_mux_bf_config_tdata_bs_mux_bf_i,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s_maxis_bs_mux_bf_config_tdata_bs_mux_bf_i : std_logic_vector(31 downto 0) := (others =&gt; '0');</v>
      </c>
    </row>
    <row r="24" spans="1:8" x14ac:dyDescent="0.45">
      <c r="E24" t="s">
        <v>259</v>
      </c>
    </row>
    <row r="25" spans="1:8" x14ac:dyDescent="0.45">
      <c r="A25" t="s">
        <v>529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s_bs_mux_bf_enable_te_beam : in std_logic;</v>
      </c>
      <c r="F25" t="str">
        <f xml:space="preserve"> ("    "&amp;TRIM(A25)&amp; " : " &amp;TRIM(B25)&amp;" "&amp;TRIM(C25)&amp;";")</f>
        <v xml:space="preserve">    s_bs_mux_bf_enable_te_beam : in std_logic;</v>
      </c>
      <c r="G25" t="str">
        <f xml:space="preserve"> ("    "&amp;TRIM(A25) &amp; " =&gt; "&amp;TRIM(A25)&amp;"_"&amp;TRIM($C$1)&amp;",")</f>
        <v xml:space="preserve">    s_bs_mux_bf_enable_te_beam =&gt; s_bs_mux_bf_enable_te_beam_bs_mux_bf_i,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s_bs_mux_bf_enable_te_beam_bs_mux_bf_i : std_logic := '0';</v>
      </c>
    </row>
    <row r="26" spans="1:8" x14ac:dyDescent="0.45">
      <c r="A26" t="s">
        <v>523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s_bs_mux_bf_reset_n : in std_logic;</v>
      </c>
      <c r="F26" t="str">
        <f xml:space="preserve"> ("    "&amp;TRIM(A26)&amp; " : " &amp;TRIM(B26)&amp;" "&amp;TRIM(C26)&amp;";")</f>
        <v xml:space="preserve">    s_bs_mux_bf_reset_n : in std_logic;</v>
      </c>
      <c r="G26" t="str">
        <f xml:space="preserve"> ("    "&amp;TRIM(A26) &amp; " =&gt; "&amp;TRIM(A26)&amp;"_"&amp;TRIM($C$1)&amp;",")</f>
        <v xml:space="preserve">    s_bs_mux_bf_reset_n =&gt; s_bs_mux_bf_reset_n_bs_mux_bf_i,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s_bs_mux_bf_reset_n_bs_mux_bf_i : std_logic := '0';</v>
      </c>
    </row>
    <row r="27" spans="1:8" x14ac:dyDescent="0.45">
      <c r="A27" t="s">
        <v>524</v>
      </c>
      <c r="B27" t="s">
        <v>265</v>
      </c>
      <c r="C27" t="s">
        <v>266</v>
      </c>
      <c r="E27" t="str">
        <f xml:space="preserve"> ("    "&amp;TRIM(A27)&amp; " : " &amp;TRIM(B27)&amp;" "&amp;TRIM(C27)&amp;"")</f>
        <v xml:space="preserve">    s_bs_mux_bf_clock : in std_logic</v>
      </c>
      <c r="F27" t="str">
        <f xml:space="preserve"> ("    "&amp;TRIM(A27)&amp; " : " &amp;TRIM(B27)&amp;" "&amp;TRIM(C27)&amp;"")</f>
        <v xml:space="preserve">    s_bs_mux_bf_clock : in std_logic</v>
      </c>
      <c r="G27" t="str">
        <f xml:space="preserve"> ("    "&amp;TRIM(A27) &amp; " =&gt; "&amp;TRIM(A27)&amp;"_"&amp;TRIM($C$1)&amp;"")</f>
        <v xml:space="preserve">    s_bs_mux_bf_clock =&gt; s_bs_mux_bf_clock_bs_mux_bf_i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s_bs_mux_bf_clock_bs_mux_bf_i : std_logic := '0';</v>
      </c>
    </row>
    <row r="28" spans="1:8" x14ac:dyDescent="0.45">
      <c r="E28" t="s">
        <v>261</v>
      </c>
      <c r="F28" t="s">
        <v>261</v>
      </c>
      <c r="G28" t="s">
        <v>261</v>
      </c>
    </row>
    <row r="29" spans="1:8" x14ac:dyDescent="0.45">
      <c r="A29" s="2"/>
      <c r="B29" s="2"/>
      <c r="C29" s="2"/>
      <c r="D29" s="2"/>
      <c r="E29" s="2" t="s">
        <v>257</v>
      </c>
      <c r="F29" s="2" t="s">
        <v>257</v>
      </c>
      <c r="G29" s="2" t="s">
        <v>257</v>
      </c>
    </row>
    <row r="30" spans="1:8" x14ac:dyDescent="0.45">
      <c r="A30" s="2"/>
      <c r="B30" s="2"/>
      <c r="C30" s="2"/>
      <c r="D30" s="2"/>
      <c r="E30" s="2" t="s">
        <v>262</v>
      </c>
      <c r="F30" s="2" t="s">
        <v>270</v>
      </c>
      <c r="G30" s="2"/>
    </row>
    <row r="32" spans="1:8" x14ac:dyDescent="0.45">
      <c r="E32" t="str">
        <f xml:space="preserve"> "architecture rtl of "&amp;$A$1&amp;" is"</f>
        <v>architecture rtl of bs_mux_bf is</v>
      </c>
    </row>
    <row r="33" spans="5:5" x14ac:dyDescent="0.45">
      <c r="E33" t="s">
        <v>319</v>
      </c>
    </row>
    <row r="34" spans="5:5" x14ac:dyDescent="0.45">
      <c r="E34" t="s">
        <v>314</v>
      </c>
    </row>
    <row r="36" spans="5:5" x14ac:dyDescent="0.45">
      <c r="E36" t="s">
        <v>315</v>
      </c>
    </row>
    <row r="37" spans="5:5" x14ac:dyDescent="0.45">
      <c r="E37" t="s">
        <v>318</v>
      </c>
    </row>
    <row r="38" spans="5:5" x14ac:dyDescent="0.45">
      <c r="E38" t="s">
        <v>314</v>
      </c>
    </row>
    <row r="39" spans="5:5" x14ac:dyDescent="0.45">
      <c r="E39" t="s">
        <v>321</v>
      </c>
    </row>
    <row r="40" spans="5:5" x14ac:dyDescent="0.45">
      <c r="E40" s="1" t="s">
        <v>263</v>
      </c>
    </row>
    <row r="41" spans="5:5" x14ac:dyDescent="0.45">
      <c r="E41" t="s">
        <v>322</v>
      </c>
    </row>
    <row r="42" spans="5:5" x14ac:dyDescent="0.45">
      <c r="E42" s="1" t="s">
        <v>263</v>
      </c>
    </row>
    <row r="43" spans="5:5" x14ac:dyDescent="0.45">
      <c r="E43" t="s">
        <v>316</v>
      </c>
    </row>
    <row r="44" spans="5:5" x14ac:dyDescent="0.45">
      <c r="E44" t="s">
        <v>317</v>
      </c>
    </row>
    <row r="45" spans="5:5" x14ac:dyDescent="0.45">
      <c r="E45" s="1" t="s">
        <v>263</v>
      </c>
    </row>
    <row r="46" spans="5:5" x14ac:dyDescent="0.45">
      <c r="E4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E23" sqref="E23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530</v>
      </c>
      <c r="B1" s="2"/>
      <c r="C1" s="2" t="s">
        <v>531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bs_uart_i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533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45">
      <c r="A5" t="s">
        <v>534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45">
      <c r="A6" t="s">
        <v>535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45">
      <c r="A7" t="s">
        <v>536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45">
      <c r="E8" t="s">
        <v>260</v>
      </c>
    </row>
    <row r="9" spans="1:8" x14ac:dyDescent="0.45">
      <c r="A9" t="s">
        <v>575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45">
      <c r="A10" t="s">
        <v>576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45">
      <c r="A11" t="s">
        <v>577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45">
      <c r="A12" t="s">
        <v>578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573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45">
      <c r="A15" t="s">
        <v>532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45">
      <c r="E16" t="s">
        <v>260</v>
      </c>
    </row>
    <row r="17" spans="1:8" x14ac:dyDescent="0.45">
      <c r="A17" t="s">
        <v>537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45">
      <c r="A18" t="s">
        <v>538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bs_uart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4"/>
  <sheetViews>
    <sheetView workbookViewId="0">
      <selection activeCell="H8" sqref="H8:J8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721</v>
      </c>
      <c r="C1" t="s">
        <v>722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707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234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242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245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268</v>
      </c>
      <c r="H8" t="s">
        <v>261</v>
      </c>
      <c r="I8" t="s">
        <v>261</v>
      </c>
      <c r="J8" t="s">
        <v>261</v>
      </c>
    </row>
    <row r="9" spans="1:11" x14ac:dyDescent="0.45">
      <c r="A9" t="s">
        <v>173</v>
      </c>
      <c r="B9" t="s">
        <v>161</v>
      </c>
      <c r="C9" t="s">
        <v>162</v>
      </c>
      <c r="D9" t="s">
        <v>265</v>
      </c>
      <c r="E9" t="s">
        <v>706</v>
      </c>
      <c r="G9" t="s">
        <v>266</v>
      </c>
      <c r="H9" t="str">
        <f t="shared" ref="H8:H35" si="4">"    "&amp;TRIM(A9)&amp;"_"&amp;TRIM(B9)&amp;" : "&amp;TRIM(D9)&amp;" "&amp;G9&amp;";"</f>
        <v xml:space="preserve">    P1_CRST_N_V23 : in std_logic;</v>
      </c>
      <c r="I9" t="str">
        <f t="shared" ref="I8:I35" si="5" xml:space="preserve"> ("    "&amp;TRIM(A9)&amp;"_"&amp;TRIM(B9)&amp;" : " &amp;TRIM(D9)&amp;" "&amp;TRIM(G9)&amp;";")</f>
        <v xml:space="preserve">    P1_CRST_N_V23 : in std_logic;</v>
      </c>
      <c r="J9" t="str">
        <f t="shared" ref="J8:J35" si="6" xml:space="preserve"> "    "&amp;TRIM(A9)&amp;"_"&amp;TRIM(B9)&amp;" =&gt; "&amp;TRIM(A9)&amp;"_"&amp;TRIM(B9)&amp;"_"&amp;TRIM($C$1)&amp;","</f>
        <v xml:space="preserve">    P1_CRST_N_V23 =&gt; P1_CRST_N_V23_top_p1_i,</v>
      </c>
      <c r="K9" t="str">
        <f t="shared" ref="K8:K35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P1_CRST_N_V23_top_p1_i : std_logic := '0';</v>
      </c>
    </row>
    <row r="10" spans="1:11" x14ac:dyDescent="0.45">
      <c r="A10" t="s">
        <v>174</v>
      </c>
      <c r="B10" t="s">
        <v>167</v>
      </c>
      <c r="C10" t="s">
        <v>164</v>
      </c>
      <c r="D10" t="s">
        <v>265</v>
      </c>
      <c r="E10" t="s">
        <v>706</v>
      </c>
      <c r="G10" t="s">
        <v>266</v>
      </c>
      <c r="H10" t="str">
        <f t="shared" si="4"/>
        <v xml:space="preserve">    P1_SRST_N_U23 : in std_logic;</v>
      </c>
      <c r="I10" t="str">
        <f t="shared" si="5"/>
        <v xml:space="preserve">    P1_SRST_N_U23 : in std_logic;</v>
      </c>
      <c r="J10" t="str">
        <f t="shared" si="6"/>
        <v xml:space="preserve">    P1_SRST_N_U23 =&gt; P1_SRST_N_U23_top_p1_i,</v>
      </c>
      <c r="K10" t="str">
        <f t="shared" si="7"/>
        <v>signal P1_SRST_N_U23_top_p1_i : std_logic := '0';</v>
      </c>
    </row>
    <row r="11" spans="1:11" x14ac:dyDescent="0.45">
      <c r="A11" t="s">
        <v>175</v>
      </c>
      <c r="B11" t="s">
        <v>169</v>
      </c>
      <c r="C11" t="s">
        <v>166</v>
      </c>
      <c r="D11" t="s">
        <v>265</v>
      </c>
      <c r="E11" t="s">
        <v>706</v>
      </c>
      <c r="G11" t="s">
        <v>266</v>
      </c>
      <c r="H11" t="str">
        <f t="shared" si="4"/>
        <v xml:space="preserve">    P1_PROG_N_U21 : in std_logic;</v>
      </c>
      <c r="I11" t="str">
        <f t="shared" si="5"/>
        <v xml:space="preserve">    P1_PROG_N_U21 : in std_logic;</v>
      </c>
      <c r="J11" t="str">
        <f t="shared" si="6"/>
        <v xml:space="preserve">    P1_PROG_N_U21 =&gt; P1_PROG_N_U21_top_p1_i,</v>
      </c>
      <c r="K11" t="str">
        <f t="shared" si="7"/>
        <v>signal P1_PROG_N_U21_top_p1_i : std_logic := '0';</v>
      </c>
    </row>
    <row r="12" spans="1:11" x14ac:dyDescent="0.45">
      <c r="G12" t="s">
        <v>268</v>
      </c>
      <c r="H12" t="s">
        <v>261</v>
      </c>
      <c r="I12" t="s">
        <v>261</v>
      </c>
      <c r="J12" t="s">
        <v>261</v>
      </c>
    </row>
    <row r="13" spans="1:11" x14ac:dyDescent="0.45">
      <c r="A13" t="s">
        <v>176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4"/>
        <v xml:space="preserve">    P1_PL_SW0_D21 : in std_logic;</v>
      </c>
      <c r="I13" t="str">
        <f t="shared" si="5"/>
        <v xml:space="preserve">    P1_PL_SW0_D21 : in std_logic;</v>
      </c>
      <c r="J13" t="str">
        <f t="shared" si="6"/>
        <v xml:space="preserve">    P1_PL_SW0_D21 =&gt; P1_PL_SW0_D21_top_p1_i,</v>
      </c>
      <c r="K13" t="str">
        <f t="shared" si="7"/>
        <v>signal P1_PL_SW0_D21_top_p1_i : std_logic := '0';</v>
      </c>
    </row>
    <row r="14" spans="1:11" x14ac:dyDescent="0.45">
      <c r="A14" t="s">
        <v>177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4"/>
        <v xml:space="preserve">    P1_PL_SW1_C22 : in std_logic;</v>
      </c>
      <c r="I14" t="str">
        <f t="shared" si="5"/>
        <v xml:space="preserve">    P1_PL_SW1_C22 : in std_logic;</v>
      </c>
      <c r="J14" t="str">
        <f t="shared" si="6"/>
        <v xml:space="preserve">    P1_PL_SW1_C22 =&gt; P1_PL_SW1_C22_top_p1_i,</v>
      </c>
      <c r="K14" t="str">
        <f t="shared" si="7"/>
        <v>signal P1_PL_SW1_C22_top_p1_i : std_logic := '0';</v>
      </c>
    </row>
    <row r="15" spans="1:11" x14ac:dyDescent="0.45">
      <c r="A15" t="s">
        <v>178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4"/>
        <v xml:space="preserve">    P1_PL_SW2_C21 : in std_logic;</v>
      </c>
      <c r="I15" t="str">
        <f t="shared" si="5"/>
        <v xml:space="preserve">    P1_PL_SW2_C21 : in std_logic;</v>
      </c>
      <c r="J15" t="str">
        <f t="shared" si="6"/>
        <v xml:space="preserve">    P1_PL_SW2_C21 =&gt; P1_PL_SW2_C21_top_p1_i,</v>
      </c>
      <c r="K15" t="str">
        <f t="shared" si="7"/>
        <v>signal P1_PL_SW2_C21_top_p1_i : std_logic := '0';</v>
      </c>
    </row>
    <row r="16" spans="1:11" x14ac:dyDescent="0.45">
      <c r="A16" t="s">
        <v>179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4"/>
        <v xml:space="preserve">    P1_PL_SW3_B21 : in std_logic;</v>
      </c>
      <c r="I16" t="str">
        <f t="shared" si="5"/>
        <v xml:space="preserve">    P1_PL_SW3_B21 : in std_logic;</v>
      </c>
      <c r="J16" t="str">
        <f t="shared" si="6"/>
        <v xml:space="preserve">    P1_PL_SW3_B21 =&gt; P1_PL_SW3_B21_top_p1_i,</v>
      </c>
      <c r="K16" t="str">
        <f t="shared" si="7"/>
        <v>signal P1_PL_SW3_B21_top_p1_i : std_logic := '0';</v>
      </c>
    </row>
    <row r="17" spans="1:11" x14ac:dyDescent="0.45">
      <c r="A17" t="s">
        <v>180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4"/>
        <v xml:space="preserve">    P1_PL_LED0_A21 : out std_logic;</v>
      </c>
      <c r="I17" t="str">
        <f t="shared" si="5"/>
        <v xml:space="preserve">    P1_PL_LED0_A21 : out std_logic;</v>
      </c>
      <c r="J17" t="str">
        <f t="shared" si="6"/>
        <v xml:space="preserve">    P1_PL_LED0_A21 =&gt; P1_PL_LED0_A21_top_p1_i,</v>
      </c>
      <c r="K17" t="str">
        <f t="shared" si="7"/>
        <v>signal P1_PL_LED0_A21_top_p1_i : std_logic := '0';</v>
      </c>
    </row>
    <row r="18" spans="1:11" x14ac:dyDescent="0.45">
      <c r="A18" t="s">
        <v>181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4"/>
        <v xml:space="preserve">    P1_PL_LED1_A22 : out std_logic;</v>
      </c>
      <c r="I18" t="str">
        <f t="shared" si="5"/>
        <v xml:space="preserve">    P1_PL_LED1_A22 : out std_logic;</v>
      </c>
      <c r="J18" t="str">
        <f t="shared" si="6"/>
        <v xml:space="preserve">    P1_PL_LED1_A22 =&gt; P1_PL_LED1_A22_top_p1_i,</v>
      </c>
      <c r="K18" t="str">
        <f t="shared" si="7"/>
        <v>signal P1_PL_LED1_A22_top_p1_i : std_logic := '0';</v>
      </c>
    </row>
    <row r="19" spans="1:11" x14ac:dyDescent="0.45">
      <c r="A19" t="s">
        <v>182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4"/>
        <v xml:space="preserve">    P1_PL_LED2_B20 : out std_logic;</v>
      </c>
      <c r="I19" t="str">
        <f t="shared" si="5"/>
        <v xml:space="preserve">    P1_PL_LED2_B20 : out std_logic;</v>
      </c>
      <c r="J19" t="str">
        <f t="shared" si="6"/>
        <v xml:space="preserve">    P1_PL_LED2_B20 =&gt; P1_PL_LED2_B20_top_p1_i,</v>
      </c>
      <c r="K19" t="str">
        <f t="shared" si="7"/>
        <v>signal P1_PL_LED2_B20_top_p1_i : std_logic := '0';</v>
      </c>
    </row>
    <row r="20" spans="1:11" x14ac:dyDescent="0.45">
      <c r="A20" t="s">
        <v>183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4"/>
        <v xml:space="preserve">    P1_PL_LED3_A20 : out std_logic;</v>
      </c>
      <c r="I20" t="str">
        <f t="shared" si="5"/>
        <v xml:space="preserve">    P1_PL_LED3_A20 : out std_logic;</v>
      </c>
      <c r="J20" t="str">
        <f t="shared" si="6"/>
        <v xml:space="preserve">    P1_PL_LED3_A20 =&gt; P1_PL_LED3_A20_top_p1_i,</v>
      </c>
      <c r="K20" t="str">
        <f t="shared" si="7"/>
        <v>signal P1_PL_LED3_A20_top_p1_i : std_logic := '0';</v>
      </c>
    </row>
    <row r="21" spans="1:11" x14ac:dyDescent="0.45">
      <c r="C21" s="3" t="s">
        <v>708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45">
      <c r="A22" t="s">
        <v>184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4"/>
        <v xml:space="preserve">    P1_AHCLK_P_B10 : in std_logic;</v>
      </c>
      <c r="I22" t="str">
        <f t="shared" si="5"/>
        <v xml:space="preserve">    P1_AHCLK_P_B10 : in std_logic;</v>
      </c>
      <c r="J22" t="str">
        <f t="shared" si="6"/>
        <v xml:space="preserve">    P1_AHCLK_P_B10 =&gt; P1_AHCLK_P_B10_top_p1_i,</v>
      </c>
      <c r="K22" t="str">
        <f t="shared" si="7"/>
        <v>signal P1_AHCLK_P_B10_top_p1_i : std_logic := '0';</v>
      </c>
    </row>
    <row r="23" spans="1:11" x14ac:dyDescent="0.45">
      <c r="A23" t="s">
        <v>185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4"/>
        <v xml:space="preserve">    P1_AHCLK_N_B9 : in std_logic;</v>
      </c>
      <c r="I23" t="str">
        <f t="shared" si="5"/>
        <v xml:space="preserve">    P1_AHCLK_N_B9 : in std_logic;</v>
      </c>
      <c r="J23" t="str">
        <f t="shared" si="6"/>
        <v xml:space="preserve">    P1_AHCLK_N_B9 =&gt; P1_AHCLK_N_B9_top_p1_i,</v>
      </c>
      <c r="K23" t="str">
        <f t="shared" si="7"/>
        <v>signal P1_AHCLK_N_B9_top_p1_i : std_logic := '0';</v>
      </c>
    </row>
    <row r="24" spans="1:11" x14ac:dyDescent="0.45">
      <c r="A24" t="s">
        <v>186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4"/>
        <v xml:space="preserve">    P12P2_P_E4 : out std_logic;</v>
      </c>
      <c r="I24" t="str">
        <f t="shared" si="5"/>
        <v xml:space="preserve">    P12P2_P_E4 : out std_logic;</v>
      </c>
      <c r="J24" t="str">
        <f t="shared" si="6"/>
        <v xml:space="preserve">    P12P2_P_E4 =&gt; P12P2_P_E4_top_p1_i,</v>
      </c>
      <c r="K24" t="str">
        <f t="shared" si="7"/>
        <v>signal P12P2_P_E4_top_p1_i : std_logic := '0';</v>
      </c>
    </row>
    <row r="25" spans="1:11" x14ac:dyDescent="0.45">
      <c r="A25" t="s">
        <v>187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4"/>
        <v xml:space="preserve">    P12P2_N_E3 : out std_logic;</v>
      </c>
      <c r="I25" t="str">
        <f t="shared" si="5"/>
        <v xml:space="preserve">    P12P2_N_E3 : out std_logic;</v>
      </c>
      <c r="J25" t="str">
        <f t="shared" si="6"/>
        <v xml:space="preserve">    P12P2_N_E3 =&gt; P12P2_N_E3_top_p1_i,</v>
      </c>
      <c r="K25" t="str">
        <f t="shared" si="7"/>
        <v>signal P12P2_N_E3_top_p1_i : std_logic := '0';</v>
      </c>
    </row>
    <row r="26" spans="1:11" x14ac:dyDescent="0.45">
      <c r="A26" t="s">
        <v>188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4"/>
        <v xml:space="preserve">    P22P1_P_D2 : in std_logic;</v>
      </c>
      <c r="I26" t="str">
        <f t="shared" si="5"/>
        <v xml:space="preserve">    P22P1_P_D2 : in std_logic;</v>
      </c>
      <c r="J26" t="str">
        <f t="shared" si="6"/>
        <v xml:space="preserve">    P22P1_P_D2 =&gt; P22P1_P_D2_top_p1_i,</v>
      </c>
      <c r="K26" t="str">
        <f t="shared" si="7"/>
        <v>signal P22P1_P_D2_top_p1_i : std_logic := '0';</v>
      </c>
    </row>
    <row r="27" spans="1:11" x14ac:dyDescent="0.45">
      <c r="A27" t="s">
        <v>189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4"/>
        <v xml:space="preserve">    P22P1_N_D1 : in std_logic;</v>
      </c>
      <c r="I27" t="str">
        <f t="shared" si="5"/>
        <v xml:space="preserve">    P22P1_N_D1 : in std_logic;</v>
      </c>
      <c r="J27" t="str">
        <f t="shared" si="6"/>
        <v xml:space="preserve">    P22P1_N_D1 =&gt; P22P1_N_D1_top_p1_i,</v>
      </c>
      <c r="K27" t="str">
        <f t="shared" si="7"/>
        <v>signal P22P1_N_D1_top_p1_i : std_logic := '0';</v>
      </c>
    </row>
    <row r="28" spans="1:11" x14ac:dyDescent="0.45">
      <c r="A28" t="s">
        <v>96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4"/>
        <v xml:space="preserve">    P12AH_P_B6 : out std_logic;</v>
      </c>
      <c r="I28" t="str">
        <f t="shared" si="5"/>
        <v xml:space="preserve">    P12AH_P_B6 : out std_logic;</v>
      </c>
      <c r="J28" t="str">
        <f t="shared" si="6"/>
        <v xml:space="preserve">    P12AH_P_B6 =&gt; P12AH_P_B6_top_p1_i,</v>
      </c>
      <c r="K28" t="str">
        <f t="shared" si="7"/>
        <v>signal P12AH_P_B6_top_p1_i : std_logic := '0';</v>
      </c>
    </row>
    <row r="29" spans="1:11" x14ac:dyDescent="0.45">
      <c r="A29" t="s">
        <v>99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4"/>
        <v xml:space="preserve">    P12AH_N_B5 : out std_logic;</v>
      </c>
      <c r="I29" t="str">
        <f t="shared" si="5"/>
        <v xml:space="preserve">    P12AH_N_B5 : out std_logic;</v>
      </c>
      <c r="J29" t="str">
        <f t="shared" si="6"/>
        <v xml:space="preserve">    P12AH_N_B5 =&gt; P12AH_N_B5_top_p1_i,</v>
      </c>
      <c r="K29" t="str">
        <f t="shared" si="7"/>
        <v>signal P12AH_N_B5_top_p1_i : std_logic := '0';</v>
      </c>
    </row>
    <row r="30" spans="1:11" x14ac:dyDescent="0.45">
      <c r="A30" t="s">
        <v>90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4"/>
        <v xml:space="preserve">    AH2P1_P_B2 : in std_logic;</v>
      </c>
      <c r="I30" t="str">
        <f t="shared" si="5"/>
        <v xml:space="preserve">    AH2P1_P_B2 : in std_logic;</v>
      </c>
      <c r="J30" t="str">
        <f t="shared" si="6"/>
        <v xml:space="preserve">    AH2P1_P_B2 =&gt; AH2P1_P_B2_top_p1_i,</v>
      </c>
      <c r="K30" t="str">
        <f t="shared" si="7"/>
        <v>signal AH2P1_P_B2_top_p1_i : std_logic := '0';</v>
      </c>
    </row>
    <row r="31" spans="1:11" x14ac:dyDescent="0.45">
      <c r="A31" t="s">
        <v>93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4"/>
        <v xml:space="preserve">    AH2P1_N_B1 : in std_logic;</v>
      </c>
      <c r="I31" t="str">
        <f t="shared" si="5"/>
        <v xml:space="preserve">    AH2P1_N_B1 : in std_logic;</v>
      </c>
      <c r="J31" t="str">
        <f t="shared" si="6"/>
        <v xml:space="preserve">    AH2P1_N_B1 =&gt; AH2P1_N_B1_top_p1_i,</v>
      </c>
      <c r="K31" t="str">
        <f t="shared" si="7"/>
        <v>signal AH2P1_N_B1_top_p1_i : std_logic := '0';</v>
      </c>
    </row>
    <row r="32" spans="1:11" x14ac:dyDescent="0.45">
      <c r="A32" t="s">
        <v>108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4"/>
        <v xml:space="preserve">    P12BF_P_A8 : out std_logic;</v>
      </c>
      <c r="I32" t="str">
        <f t="shared" si="5"/>
        <v xml:space="preserve">    P12BF_P_A8 : out std_logic;</v>
      </c>
      <c r="J32" t="str">
        <f t="shared" si="6"/>
        <v xml:space="preserve">    P12BF_P_A8 =&gt; P12BF_P_A8_top_p1_i,</v>
      </c>
      <c r="K32" t="str">
        <f t="shared" si="7"/>
        <v>signal P12BF_P_A8_top_p1_i : std_logic := '0';</v>
      </c>
    </row>
    <row r="33" spans="1:11" x14ac:dyDescent="0.45">
      <c r="A33" t="s">
        <v>111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4"/>
        <v xml:space="preserve">    P12BF_N_A7 : out std_logic;</v>
      </c>
      <c r="I33" t="str">
        <f t="shared" si="5"/>
        <v xml:space="preserve">    P12BF_N_A7 : out std_logic;</v>
      </c>
      <c r="J33" t="str">
        <f t="shared" si="6"/>
        <v xml:space="preserve">    P12BF_N_A7 =&gt; P12BF_N_A7_top_p1_i,</v>
      </c>
      <c r="K33" t="str">
        <f t="shared" si="7"/>
        <v>signal P12BF_N_A7_top_p1_i : std_logic := '0';</v>
      </c>
    </row>
    <row r="34" spans="1:11" x14ac:dyDescent="0.45">
      <c r="A34" t="s">
        <v>102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4"/>
        <v xml:space="preserve">    BF2P1_P_A4 : in std_logic;</v>
      </c>
      <c r="I34" t="str">
        <f t="shared" si="5"/>
        <v xml:space="preserve">    BF2P1_P_A4 : in std_logic;</v>
      </c>
      <c r="J34" t="str">
        <f t="shared" si="6"/>
        <v xml:space="preserve">    BF2P1_P_A4 =&gt; BF2P1_P_A4_top_p1_i,</v>
      </c>
      <c r="K34" t="str">
        <f t="shared" si="7"/>
        <v>signal BF2P1_P_A4_top_p1_i : std_logic := '0';</v>
      </c>
    </row>
    <row r="35" spans="1:11" x14ac:dyDescent="0.45">
      <c r="A35" t="s">
        <v>105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BF2P1_N_A3 : in std_logic</v>
      </c>
      <c r="I35" t="str">
        <f xml:space="preserve"> ("    "&amp;TRIM(A35)&amp;"_"&amp;TRIM(B35)&amp;" : " &amp;TRIM(D35)&amp;" "&amp;TRIM(G35)&amp;"")</f>
        <v xml:space="preserve">    BF2P1_N_A3 : in std_logic</v>
      </c>
      <c r="J35" t="str">
        <f xml:space="preserve"> "    "&amp;TRIM(A35)&amp;"_"&amp;TRIM(B35)&amp;" =&gt; "&amp;TRIM(A35)&amp;"_"&amp;TRIM(B35)&amp;"_"&amp;TRIM($C$1)&amp;""</f>
        <v xml:space="preserve">    BF2P1_N_A3 =&gt; BF2P1_N_A3_top_p1_i</v>
      </c>
      <c r="K35" t="str">
        <f t="shared" si="7"/>
        <v>signal BF2P1_N_A3_top_p1_i : std_logic := '0';</v>
      </c>
    </row>
    <row r="36" spans="1:11" x14ac:dyDescent="0.45">
      <c r="H36" t="s">
        <v>261</v>
      </c>
      <c r="I36" t="s">
        <v>261</v>
      </c>
      <c r="J36" t="s">
        <v>261</v>
      </c>
    </row>
    <row r="37" spans="1:11" x14ac:dyDescent="0.45">
      <c r="H37" s="2" t="s">
        <v>257</v>
      </c>
      <c r="I37" s="2" t="s">
        <v>257</v>
      </c>
      <c r="J37" s="2" t="s">
        <v>257</v>
      </c>
    </row>
    <row r="38" spans="1:11" x14ac:dyDescent="0.45">
      <c r="H38" s="2" t="s">
        <v>262</v>
      </c>
      <c r="I38" s="2" t="s">
        <v>270</v>
      </c>
      <c r="J38" s="2"/>
    </row>
    <row r="40" spans="1:11" x14ac:dyDescent="0.45">
      <c r="H40" t="str">
        <f xml:space="preserve"> "architecture rtl of "&amp;$A$1&amp;" is"</f>
        <v>architecture rtl of top_p1 is</v>
      </c>
    </row>
    <row r="41" spans="1:11" x14ac:dyDescent="0.45">
      <c r="H41" t="s">
        <v>319</v>
      </c>
    </row>
    <row r="42" spans="1:11" x14ac:dyDescent="0.45">
      <c r="H42" t="s">
        <v>314</v>
      </c>
    </row>
    <row r="44" spans="1:11" x14ac:dyDescent="0.45">
      <c r="H44" t="s">
        <v>315</v>
      </c>
    </row>
    <row r="45" spans="1:11" x14ac:dyDescent="0.45">
      <c r="H45" t="s">
        <v>318</v>
      </c>
    </row>
    <row r="46" spans="1:11" x14ac:dyDescent="0.45">
      <c r="H46" t="s">
        <v>314</v>
      </c>
    </row>
    <row r="47" spans="1:11" x14ac:dyDescent="0.45">
      <c r="H47" t="s">
        <v>321</v>
      </c>
    </row>
    <row r="48" spans="1:11" x14ac:dyDescent="0.45">
      <c r="H48" s="1" t="s">
        <v>263</v>
      </c>
    </row>
    <row r="49" spans="8:8" x14ac:dyDescent="0.45">
      <c r="H49" t="s">
        <v>322</v>
      </c>
    </row>
    <row r="50" spans="8:8" x14ac:dyDescent="0.45">
      <c r="H50" s="1" t="s">
        <v>263</v>
      </c>
    </row>
    <row r="51" spans="8:8" x14ac:dyDescent="0.45">
      <c r="H51" t="s">
        <v>316</v>
      </c>
    </row>
    <row r="52" spans="8:8" x14ac:dyDescent="0.45">
      <c r="H52" t="s">
        <v>317</v>
      </c>
    </row>
    <row r="53" spans="8:8" x14ac:dyDescent="0.45">
      <c r="H53" s="1" t="s">
        <v>263</v>
      </c>
    </row>
    <row r="54" spans="8:8" x14ac:dyDescent="0.45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22" workbookViewId="0">
      <selection activeCell="E55" sqref="E55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539</v>
      </c>
      <c r="B1" s="2"/>
      <c r="C1" s="2" t="s">
        <v>540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554</v>
      </c>
      <c r="D5" s="1" t="s">
        <v>555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bs_fir_ddc_i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45">
      <c r="A11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45">
      <c r="A12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45">
      <c r="A13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45">
      <c r="E14" t="s">
        <v>259</v>
      </c>
    </row>
    <row r="15" spans="1:8" x14ac:dyDescent="0.45">
      <c r="A15" t="s">
        <v>422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45">
      <c r="A16" t="s">
        <v>419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45">
      <c r="A17" t="s">
        <v>420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45">
      <c r="A18" t="s">
        <v>421</v>
      </c>
      <c r="B18" t="s">
        <v>267</v>
      </c>
      <c r="C18" t="s">
        <v>436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45">
      <c r="E19" t="s">
        <v>259</v>
      </c>
    </row>
    <row r="20" spans="1:8" x14ac:dyDescent="0.45">
      <c r="A2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45">
      <c r="A21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45">
      <c r="A22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45">
      <c r="E23" t="s">
        <v>259</v>
      </c>
    </row>
    <row r="24" spans="1:8" x14ac:dyDescent="0.45">
      <c r="A24" t="s">
        <v>415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45">
      <c r="A25" t="s">
        <v>416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45">
      <c r="A26" t="s">
        <v>417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45">
      <c r="A27" t="s">
        <v>418</v>
      </c>
      <c r="B27" t="s">
        <v>265</v>
      </c>
      <c r="C27" t="s">
        <v>436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45">
      <c r="E28" t="s">
        <v>259</v>
      </c>
    </row>
    <row r="29" spans="1:8" x14ac:dyDescent="0.45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45">
      <c r="E30" t="s">
        <v>259</v>
      </c>
    </row>
    <row r="31" spans="1:8" x14ac:dyDescent="0.45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45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45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45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45">
      <c r="E35" t="s">
        <v>259</v>
      </c>
    </row>
    <row r="36" spans="1:8" x14ac:dyDescent="0.45">
      <c r="A36" t="s">
        <v>550</v>
      </c>
      <c r="B36" t="s">
        <v>267</v>
      </c>
      <c r="C36" t="s">
        <v>266</v>
      </c>
      <c r="D36" t="s">
        <v>549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45">
      <c r="A37" t="s">
        <v>551</v>
      </c>
      <c r="B37" t="s">
        <v>267</v>
      </c>
      <c r="C37" t="s">
        <v>380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45">
      <c r="A38" t="s">
        <v>552</v>
      </c>
      <c r="B38" t="s">
        <v>267</v>
      </c>
      <c r="C38" t="s">
        <v>443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45">
      <c r="A39" t="s">
        <v>553</v>
      </c>
      <c r="B39" t="s">
        <v>267</v>
      </c>
      <c r="C39" t="s">
        <v>436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45">
      <c r="E40" t="s">
        <v>259</v>
      </c>
    </row>
    <row r="41" spans="1:8" x14ac:dyDescent="0.45">
      <c r="A41" t="s">
        <v>543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45">
      <c r="A42" t="s">
        <v>544</v>
      </c>
      <c r="B42" t="s">
        <v>265</v>
      </c>
      <c r="C42" t="s">
        <v>436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45">
      <c r="E43" t="s">
        <v>259</v>
      </c>
    </row>
    <row r="44" spans="1:8" x14ac:dyDescent="0.45">
      <c r="A44" t="s">
        <v>545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45">
      <c r="A45" t="s">
        <v>546</v>
      </c>
      <c r="B45" t="s">
        <v>267</v>
      </c>
      <c r="C45" t="s">
        <v>266</v>
      </c>
      <c r="D45" t="s">
        <v>268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45">
      <c r="A46" t="s">
        <v>547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45">
      <c r="A47" t="s">
        <v>548</v>
      </c>
      <c r="B47" t="s">
        <v>265</v>
      </c>
      <c r="C47" t="s">
        <v>436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45">
      <c r="E48" t="s">
        <v>260</v>
      </c>
    </row>
    <row r="49" spans="1:8" x14ac:dyDescent="0.45">
      <c r="A49" t="s">
        <v>541</v>
      </c>
      <c r="B49" t="s">
        <v>265</v>
      </c>
      <c r="C49" t="s">
        <v>266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45">
      <c r="A50" t="s">
        <v>542</v>
      </c>
      <c r="B50" t="s">
        <v>265</v>
      </c>
      <c r="C50" t="s">
        <v>266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45">
      <c r="E51" t="s">
        <v>261</v>
      </c>
      <c r="F51" t="s">
        <v>261</v>
      </c>
      <c r="G51" t="s">
        <v>261</v>
      </c>
    </row>
    <row r="52" spans="1:8" x14ac:dyDescent="0.45">
      <c r="A52" s="2"/>
      <c r="B52" s="2"/>
      <c r="C52" s="2"/>
      <c r="D52" s="2"/>
      <c r="E52" s="2" t="s">
        <v>257</v>
      </c>
      <c r="F52" s="2" t="s">
        <v>257</v>
      </c>
      <c r="G52" s="2" t="s">
        <v>257</v>
      </c>
    </row>
    <row r="53" spans="1:8" x14ac:dyDescent="0.45">
      <c r="A53" s="2"/>
      <c r="B53" s="2"/>
      <c r="C53" s="2"/>
      <c r="D53" s="2"/>
      <c r="E53" s="2" t="s">
        <v>262</v>
      </c>
      <c r="F53" s="2" t="s">
        <v>270</v>
      </c>
      <c r="G53" s="2"/>
    </row>
    <row r="55" spans="1:8" x14ac:dyDescent="0.45">
      <c r="E55" t="str">
        <f xml:space="preserve"> "architecture rtl of "&amp;$A$1&amp;" is"</f>
        <v>architecture rtl of bs_fir_ddc_wrapper is</v>
      </c>
    </row>
    <row r="56" spans="1:8" x14ac:dyDescent="0.45">
      <c r="E56" t="s">
        <v>319</v>
      </c>
    </row>
    <row r="57" spans="1:8" x14ac:dyDescent="0.45">
      <c r="E57" t="s">
        <v>314</v>
      </c>
    </row>
    <row r="59" spans="1:8" x14ac:dyDescent="0.45">
      <c r="E59" t="s">
        <v>315</v>
      </c>
    </row>
    <row r="60" spans="1:8" x14ac:dyDescent="0.45">
      <c r="E60" t="s">
        <v>318</v>
      </c>
    </row>
    <row r="61" spans="1:8" x14ac:dyDescent="0.45">
      <c r="E61" t="s">
        <v>314</v>
      </c>
    </row>
    <row r="62" spans="1:8" x14ac:dyDescent="0.45">
      <c r="E62" t="s">
        <v>321</v>
      </c>
    </row>
    <row r="63" spans="1:8" x14ac:dyDescent="0.45">
      <c r="E63" s="1" t="s">
        <v>263</v>
      </c>
    </row>
    <row r="64" spans="1:8" x14ac:dyDescent="0.45">
      <c r="E64" t="s">
        <v>322</v>
      </c>
    </row>
    <row r="65" spans="5:5" x14ac:dyDescent="0.45">
      <c r="E65" s="1" t="s">
        <v>263</v>
      </c>
    </row>
    <row r="66" spans="5:5" x14ac:dyDescent="0.45">
      <c r="E66" t="s">
        <v>316</v>
      </c>
    </row>
    <row r="67" spans="5:5" x14ac:dyDescent="0.45">
      <c r="E67" t="s">
        <v>317</v>
      </c>
    </row>
    <row r="68" spans="5:5" x14ac:dyDescent="0.45">
      <c r="E68" s="1" t="s">
        <v>263</v>
      </c>
    </row>
    <row r="69" spans="5:5" x14ac:dyDescent="0.45">
      <c r="E6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E31" sqref="E31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556</v>
      </c>
      <c r="B1" s="2"/>
      <c r="C1" s="2" t="s">
        <v>557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277</v>
      </c>
      <c r="B4" t="s">
        <v>274</v>
      </c>
      <c r="C4" s="1" t="s">
        <v>275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45">
      <c r="A5" s="2"/>
      <c r="B5" s="2"/>
      <c r="C5" s="2"/>
      <c r="D5" s="2"/>
      <c r="E5" s="2" t="s">
        <v>257</v>
      </c>
      <c r="F5" s="2" t="s">
        <v>257</v>
      </c>
      <c r="G5" s="2" t="s">
        <v>279</v>
      </c>
    </row>
    <row r="6" spans="1:8" x14ac:dyDescent="0.45">
      <c r="A6" s="2"/>
      <c r="B6" s="2"/>
      <c r="C6" s="2"/>
      <c r="D6" s="2"/>
      <c r="E6" s="2" t="s">
        <v>258</v>
      </c>
      <c r="F6" s="2" t="s">
        <v>258</v>
      </c>
      <c r="G6" s="2" t="s">
        <v>271</v>
      </c>
      <c r="H6" t="str">
        <f>"    -- componet [ "&amp;C1&amp;" ] signal define"</f>
        <v xml:space="preserve">    -- componet [ p2_mixer_i ] signal define</v>
      </c>
    </row>
    <row r="7" spans="1:8" x14ac:dyDescent="0.45">
      <c r="E7" t="s">
        <v>261</v>
      </c>
      <c r="F7" t="s">
        <v>261</v>
      </c>
      <c r="G7" t="s">
        <v>261</v>
      </c>
    </row>
    <row r="8" spans="1:8" x14ac:dyDescent="0.45">
      <c r="A8" t="s">
        <v>565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45">
      <c r="A9" t="s">
        <v>566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45">
      <c r="A10" t="s">
        <v>567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45">
      <c r="A11" t="s">
        <v>568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569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45">
      <c r="A14" t="s">
        <v>570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45">
      <c r="A15" t="s">
        <v>571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45">
      <c r="A16" t="s">
        <v>572</v>
      </c>
      <c r="B16" t="s">
        <v>267</v>
      </c>
      <c r="C16" t="s">
        <v>436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45">
      <c r="E17" t="s">
        <v>260</v>
      </c>
    </row>
    <row r="18" spans="1:8" x14ac:dyDescent="0.45">
      <c r="A18" t="s">
        <v>564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45">
      <c r="A19" t="s">
        <v>558</v>
      </c>
      <c r="B19" t="s">
        <v>267</v>
      </c>
      <c r="C19" t="s">
        <v>280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45">
      <c r="A20" t="s">
        <v>559</v>
      </c>
      <c r="B20" t="s">
        <v>265</v>
      </c>
      <c r="C20" t="s">
        <v>436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45">
      <c r="E21" t="s">
        <v>260</v>
      </c>
    </row>
    <row r="22" spans="1:8" x14ac:dyDescent="0.45">
      <c r="A22" t="s">
        <v>560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45">
      <c r="A23" t="s">
        <v>561</v>
      </c>
      <c r="B23" t="s">
        <v>265</v>
      </c>
      <c r="C23" t="s">
        <v>436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45">
      <c r="E24" t="s">
        <v>260</v>
      </c>
    </row>
    <row r="25" spans="1:8" x14ac:dyDescent="0.45">
      <c r="A25" t="s">
        <v>562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45">
      <c r="A26" t="s">
        <v>563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45">
      <c r="E27" t="s">
        <v>261</v>
      </c>
      <c r="F27" t="s">
        <v>261</v>
      </c>
      <c r="G27" t="s">
        <v>261</v>
      </c>
    </row>
    <row r="28" spans="1:8" x14ac:dyDescent="0.45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45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45">
      <c r="E31" t="str">
        <f xml:space="preserve"> "architecture rtl of "&amp;$A$1&amp;" is"</f>
        <v>architecture rtl of p2_mixer is</v>
      </c>
    </row>
    <row r="32" spans="1:8" x14ac:dyDescent="0.45">
      <c r="E32" t="s">
        <v>319</v>
      </c>
    </row>
    <row r="33" spans="5:5" x14ac:dyDescent="0.45">
      <c r="E33" t="s">
        <v>314</v>
      </c>
    </row>
    <row r="35" spans="5:5" x14ac:dyDescent="0.45">
      <c r="E35" t="s">
        <v>315</v>
      </c>
    </row>
    <row r="36" spans="5:5" x14ac:dyDescent="0.45">
      <c r="E36" t="s">
        <v>318</v>
      </c>
    </row>
    <row r="37" spans="5:5" x14ac:dyDescent="0.45">
      <c r="E37" t="s">
        <v>314</v>
      </c>
    </row>
    <row r="38" spans="5:5" x14ac:dyDescent="0.45">
      <c r="E38" t="s">
        <v>321</v>
      </c>
    </row>
    <row r="39" spans="5:5" x14ac:dyDescent="0.45">
      <c r="E39" s="1" t="s">
        <v>263</v>
      </c>
    </row>
    <row r="40" spans="5:5" x14ac:dyDescent="0.45">
      <c r="E40" t="s">
        <v>322</v>
      </c>
    </row>
    <row r="41" spans="5:5" x14ac:dyDescent="0.45">
      <c r="E41" s="1" t="s">
        <v>263</v>
      </c>
    </row>
    <row r="42" spans="5:5" x14ac:dyDescent="0.45">
      <c r="E42" t="s">
        <v>316</v>
      </c>
    </row>
    <row r="43" spans="5:5" x14ac:dyDescent="0.45">
      <c r="E43" t="s">
        <v>317</v>
      </c>
    </row>
    <row r="44" spans="5:5" x14ac:dyDescent="0.45">
      <c r="E44" s="1" t="s">
        <v>263</v>
      </c>
    </row>
    <row r="45" spans="5:5" x14ac:dyDescent="0.45">
      <c r="E4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79"/>
  <sheetViews>
    <sheetView topLeftCell="A43" workbookViewId="0">
      <selection activeCell="E65" sqref="E65"/>
    </sheetView>
  </sheetViews>
  <sheetFormatPr defaultRowHeight="17" x14ac:dyDescent="0.45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 x14ac:dyDescent="0.45">
      <c r="A1" s="2" t="s">
        <v>580</v>
      </c>
      <c r="B1" s="2"/>
      <c r="C1" s="2" t="s">
        <v>645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bs_aurora_duplex_i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624</v>
      </c>
      <c r="B4" t="s">
        <v>574</v>
      </c>
      <c r="C4" t="s">
        <v>581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45">
      <c r="A5" t="s">
        <v>625</v>
      </c>
      <c r="B5" t="s">
        <v>574</v>
      </c>
      <c r="C5" t="s">
        <v>582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45">
      <c r="A6" t="s">
        <v>626</v>
      </c>
      <c r="B6" t="s">
        <v>574</v>
      </c>
      <c r="C6" t="s">
        <v>598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45">
      <c r="A7" t="s">
        <v>627</v>
      </c>
      <c r="B7" t="s">
        <v>574</v>
      </c>
      <c r="C7" t="s">
        <v>598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45">
      <c r="A8" t="s">
        <v>628</v>
      </c>
      <c r="B8" t="s">
        <v>579</v>
      </c>
      <c r="C8" t="s">
        <v>598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45">
      <c r="E9" t="s">
        <v>259</v>
      </c>
    </row>
    <row r="10" spans="1:8" x14ac:dyDescent="0.45">
      <c r="A10" t="s">
        <v>629</v>
      </c>
      <c r="B10" t="s">
        <v>579</v>
      </c>
      <c r="C10" t="s">
        <v>581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45">
      <c r="A11" t="s">
        <v>630</v>
      </c>
      <c r="B11" t="s">
        <v>579</v>
      </c>
      <c r="C11" t="s">
        <v>582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45">
      <c r="A12" t="s">
        <v>631</v>
      </c>
      <c r="B12" t="s">
        <v>579</v>
      </c>
      <c r="C12" t="s">
        <v>598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45">
      <c r="A13" t="s">
        <v>632</v>
      </c>
      <c r="B13" t="s">
        <v>579</v>
      </c>
      <c r="C13" t="s">
        <v>598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45">
      <c r="E14" t="s">
        <v>259</v>
      </c>
    </row>
    <row r="15" spans="1:8" x14ac:dyDescent="0.45">
      <c r="A15" t="s">
        <v>633</v>
      </c>
      <c r="B15" t="s">
        <v>579</v>
      </c>
      <c r="C15" t="s">
        <v>598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45">
      <c r="A16" t="s">
        <v>634</v>
      </c>
      <c r="B16" t="s">
        <v>579</v>
      </c>
      <c r="C16" t="s">
        <v>598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 x14ac:dyDescent="0.45">
      <c r="A17" t="s">
        <v>635</v>
      </c>
      <c r="B17" t="s">
        <v>579</v>
      </c>
      <c r="C17" t="s">
        <v>598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 x14ac:dyDescent="0.45">
      <c r="A18" t="s">
        <v>636</v>
      </c>
      <c r="B18" t="s">
        <v>579</v>
      </c>
      <c r="C18" t="s">
        <v>598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 x14ac:dyDescent="0.45">
      <c r="A19" t="s">
        <v>637</v>
      </c>
      <c r="B19" t="s">
        <v>579</v>
      </c>
      <c r="C19" t="s">
        <v>599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 x14ac:dyDescent="0.45">
      <c r="A20" t="s">
        <v>638</v>
      </c>
      <c r="B20" t="s">
        <v>579</v>
      </c>
      <c r="C20" t="s">
        <v>599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 x14ac:dyDescent="0.45">
      <c r="A21" t="s">
        <v>583</v>
      </c>
      <c r="B21" t="s">
        <v>579</v>
      </c>
      <c r="C21" t="s">
        <v>599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 x14ac:dyDescent="0.45">
      <c r="A22" t="s">
        <v>584</v>
      </c>
      <c r="B22" t="s">
        <v>574</v>
      </c>
      <c r="C22" t="s">
        <v>598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 x14ac:dyDescent="0.45">
      <c r="A23" t="s">
        <v>585</v>
      </c>
      <c r="B23" t="s">
        <v>574</v>
      </c>
      <c r="C23" t="s">
        <v>598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 x14ac:dyDescent="0.45">
      <c r="A24" t="s">
        <v>586</v>
      </c>
      <c r="B24" t="s">
        <v>574</v>
      </c>
      <c r="C24" t="s">
        <v>600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 x14ac:dyDescent="0.45">
      <c r="A25" t="s">
        <v>587</v>
      </c>
      <c r="B25" t="s">
        <v>574</v>
      </c>
      <c r="C25" t="s">
        <v>599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 x14ac:dyDescent="0.45">
      <c r="A26" t="s">
        <v>588</v>
      </c>
      <c r="B26" t="s">
        <v>574</v>
      </c>
      <c r="C26" t="s">
        <v>599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 x14ac:dyDescent="0.45">
      <c r="A27" t="s">
        <v>601</v>
      </c>
      <c r="B27" t="s">
        <v>574</v>
      </c>
      <c r="C27" t="s">
        <v>602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 x14ac:dyDescent="0.45">
      <c r="A28" t="s">
        <v>589</v>
      </c>
      <c r="B28" t="s">
        <v>574</v>
      </c>
      <c r="C28" t="s">
        <v>598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 x14ac:dyDescent="0.45">
      <c r="A29" t="s">
        <v>590</v>
      </c>
      <c r="B29" t="s">
        <v>574</v>
      </c>
      <c r="C29" t="s">
        <v>603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 x14ac:dyDescent="0.45">
      <c r="A30" t="s">
        <v>591</v>
      </c>
      <c r="B30" t="s">
        <v>579</v>
      </c>
      <c r="C30" t="s">
        <v>598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 x14ac:dyDescent="0.45">
      <c r="A31" t="s">
        <v>592</v>
      </c>
      <c r="B31" t="s">
        <v>579</v>
      </c>
      <c r="C31" t="s">
        <v>603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 x14ac:dyDescent="0.45">
      <c r="A32" t="s">
        <v>593</v>
      </c>
      <c r="B32" t="s">
        <v>574</v>
      </c>
      <c r="C32" t="s">
        <v>598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 x14ac:dyDescent="0.45">
      <c r="A33" t="s">
        <v>594</v>
      </c>
      <c r="B33" t="s">
        <v>574</v>
      </c>
      <c r="C33" t="s">
        <v>598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 x14ac:dyDescent="0.45">
      <c r="A34" t="s">
        <v>595</v>
      </c>
      <c r="B34" t="s">
        <v>579</v>
      </c>
      <c r="C34" t="s">
        <v>598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 x14ac:dyDescent="0.45">
      <c r="A35" t="s">
        <v>617</v>
      </c>
      <c r="B35" t="s">
        <v>579</v>
      </c>
      <c r="C35" t="s">
        <v>598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 x14ac:dyDescent="0.45">
      <c r="A36" t="s">
        <v>618</v>
      </c>
      <c r="B36" t="s">
        <v>579</v>
      </c>
      <c r="C36" t="s">
        <v>598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 x14ac:dyDescent="0.45">
      <c r="A37" t="s">
        <v>615</v>
      </c>
      <c r="B37" t="s">
        <v>579</v>
      </c>
      <c r="C37" t="s">
        <v>598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 x14ac:dyDescent="0.45">
      <c r="A38" t="s">
        <v>616</v>
      </c>
      <c r="B38" t="s">
        <v>574</v>
      </c>
      <c r="C38" t="s">
        <v>598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 x14ac:dyDescent="0.45">
      <c r="A39" t="s">
        <v>619</v>
      </c>
      <c r="B39" t="s">
        <v>579</v>
      </c>
      <c r="C39" t="s">
        <v>598</v>
      </c>
      <c r="E39" t="str">
        <f t="shared" si="0"/>
        <v xml:space="preserve">    user_clk_out : in std_logic;</v>
      </c>
      <c r="F39" t="str">
        <f t="shared" si="1"/>
        <v xml:space="preserve">    user_clk_out : in std_logic;</v>
      </c>
      <c r="G39" t="str">
        <f t="shared" si="2"/>
        <v xml:space="preserve">    user_clk_out =&gt; user_clk_out_bs_aurora_duplex_i,</v>
      </c>
      <c r="H39" t="str">
        <f t="shared" si="3"/>
        <v>signal user_clk_out_bs_aurora_duplex_i : std_logic := '0';</v>
      </c>
    </row>
    <row r="40" spans="1:8" x14ac:dyDescent="0.45">
      <c r="A40" t="s">
        <v>620</v>
      </c>
      <c r="B40" t="s">
        <v>579</v>
      </c>
      <c r="C40" t="s">
        <v>598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 x14ac:dyDescent="0.45">
      <c r="A41" t="s">
        <v>621</v>
      </c>
      <c r="B41" t="s">
        <v>579</v>
      </c>
      <c r="C41" t="s">
        <v>598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 x14ac:dyDescent="0.45">
      <c r="A42" t="s">
        <v>596</v>
      </c>
      <c r="B42" t="s">
        <v>574</v>
      </c>
      <c r="C42" t="s">
        <v>598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 x14ac:dyDescent="0.45">
      <c r="A43" t="s">
        <v>622</v>
      </c>
      <c r="B43" t="s">
        <v>579</v>
      </c>
      <c r="C43" t="s">
        <v>598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 x14ac:dyDescent="0.45">
      <c r="A44" t="s">
        <v>623</v>
      </c>
      <c r="B44" t="s">
        <v>579</v>
      </c>
      <c r="C44" t="s">
        <v>598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 x14ac:dyDescent="0.45">
      <c r="A45" t="s">
        <v>597</v>
      </c>
      <c r="B45" t="s">
        <v>579</v>
      </c>
      <c r="C45" t="s">
        <v>599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 x14ac:dyDescent="0.45">
      <c r="E46" t="s">
        <v>259</v>
      </c>
    </row>
    <row r="47" spans="1:8" x14ac:dyDescent="0.45">
      <c r="A47" t="s">
        <v>612</v>
      </c>
      <c r="B47" t="s">
        <v>267</v>
      </c>
      <c r="C47" t="s">
        <v>266</v>
      </c>
      <c r="E47" t="str">
        <f xml:space="preserve"> ("    "&amp;TRIM(A47)&amp; " : " &amp;TRIM(B47)&amp;" "&amp;TRIM(C47)&amp;";")</f>
        <v xml:space="preserve">    m_axis_bs_aurora_duplex_tvalid : out std_logic;</v>
      </c>
      <c r="F47" t="str">
        <f xml:space="preserve"> ("    "&amp;TRIM(A47)&amp; " : " &amp;TRIM(B47)&amp;" "&amp;TRIM(C47)&amp;";")</f>
        <v xml:space="preserve">    m_axis_bs_aurora_duplex_tvalid : out std_logic;</v>
      </c>
      <c r="G47" t="str">
        <f xml:space="preserve"> ("    "&amp;TRIM(A47) &amp; " =&gt; "&amp;TRIM(A47)&amp;"_"&amp;TRIM($C$1)&amp;",")</f>
        <v xml:space="preserve">    m_axis_bs_aurora_duplex_tvalid =&gt; m_axis_bs_aurora_duplex_tvalid_bs_aurora_duplex_i,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m_axis_bs_aurora_duplex_tvalid_bs_aurora_duplex_i : std_logic := '0';</v>
      </c>
    </row>
    <row r="48" spans="1:8" x14ac:dyDescent="0.45">
      <c r="A48" t="s">
        <v>613</v>
      </c>
      <c r="B48" t="s">
        <v>267</v>
      </c>
      <c r="C48" t="s">
        <v>266</v>
      </c>
      <c r="E48" t="str">
        <f xml:space="preserve"> ("    "&amp;TRIM(A48)&amp; " : " &amp;TRIM(B48)&amp;" "&amp;TRIM(C48)&amp;";")</f>
        <v xml:space="preserve">    m_axis_bs_aurora_duplex_tlast : out std_logic;</v>
      </c>
      <c r="F48" t="str">
        <f xml:space="preserve"> ("    "&amp;TRIM(A48)&amp; " : " &amp;TRIM(B48)&amp;" "&amp;TRIM(C48)&amp;";")</f>
        <v xml:space="preserve">    m_axis_bs_aurora_duplex_tlast : out std_logic;</v>
      </c>
      <c r="G48" t="str">
        <f xml:space="preserve"> ("    "&amp;TRIM(A48) &amp; " =&gt; "&amp;TRIM(A48)&amp;"_"&amp;TRIM($C$1)&amp;",")</f>
        <v xml:space="preserve">    m_axis_bs_aurora_duplex_tlast =&gt; m_axis_bs_aurora_duplex_tlast_bs_aurora_duplex_i,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m_axis_bs_aurora_duplex_tlast_bs_aurora_duplex_i : std_logic := '0';</v>
      </c>
    </row>
    <row r="49" spans="1:8" x14ac:dyDescent="0.45">
      <c r="A49" t="s">
        <v>614</v>
      </c>
      <c r="B49" t="s">
        <v>267</v>
      </c>
      <c r="C49" t="s">
        <v>436</v>
      </c>
      <c r="E49" t="str">
        <f xml:space="preserve"> ("    "&amp;TRIM(A49)&amp; " : " &amp;TRIM(B49)&amp;" "&amp;TRIM(C49)&amp;";")</f>
        <v xml:space="preserve">    m_axis_bs_aurora_duplex_tdata : out std_logic_vector(31 downto 0);</v>
      </c>
      <c r="F49" t="str">
        <f xml:space="preserve"> ("    "&amp;TRIM(A49)&amp; " : " &amp;TRIM(B49)&amp;" "&amp;TRIM(C49)&amp;";")</f>
        <v xml:space="preserve">    m_axis_bs_aurora_duplex_tdata : out std_logic_vector(31 downto 0);</v>
      </c>
      <c r="G49" t="str">
        <f xml:space="preserve"> ("    "&amp;TRIM(A49) &amp; " =&gt; "&amp;TRIM(A49)&amp;"_"&amp;TRIM($C$1)&amp;",")</f>
        <v xml:space="preserve">    m_axis_bs_aurora_duplex_tdata =&gt; m_axis_bs_aurora_duplex_tdata_bs_aurora_duplex_i,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m_axis_bs_aurora_duplex_tdata_bs_aurora_duplex_i : std_logic_vector(31 downto 0) := (others =&gt; '0');</v>
      </c>
    </row>
    <row r="50" spans="1:8" x14ac:dyDescent="0.45">
      <c r="E50" t="s">
        <v>260</v>
      </c>
    </row>
    <row r="51" spans="1:8" x14ac:dyDescent="0.45">
      <c r="A51" t="s">
        <v>608</v>
      </c>
      <c r="B51" t="s">
        <v>265</v>
      </c>
      <c r="C51" t="s">
        <v>266</v>
      </c>
      <c r="E51" t="str">
        <f xml:space="preserve"> ("    "&amp;TRIM(A51)&amp; " : " &amp;TRIM(B51)&amp;" "&amp;TRIM(C51)&amp;";")</f>
        <v xml:space="preserve">    s_axis_bs_aurora_duplex_tvalid : in std_logic;</v>
      </c>
      <c r="F51" t="str">
        <f xml:space="preserve"> ("    "&amp;TRIM(A51)&amp; " : " &amp;TRIM(B51)&amp;" "&amp;TRIM(C51)&amp;";")</f>
        <v xml:space="preserve">    s_axis_bs_aurora_duplex_tvalid : in std_logic;</v>
      </c>
      <c r="G51" t="str">
        <f xml:space="preserve"> ("    "&amp;TRIM(A51) &amp; " =&gt; "&amp;TRIM(A51)&amp;"_"&amp;TRIM($C$1)&amp;",")</f>
        <v xml:space="preserve">    s_axis_bs_aurora_duplex_tvalid =&gt; s_axis_bs_aurora_duplex_tvalid_bs_aurora_duplex_i,</v>
      </c>
      <c r="H51" t="str">
        <f xml:space="preserve"> IF(C51="std_logic",("signal "&amp;TRIM(A51)&amp;"_"&amp;TRIM($C$1)&amp;" : "&amp;TRIM(C51) &amp;" := '0';"),("signal "&amp;TRIM(A51) &amp;"_"&amp;TRIM($C$1)&amp;" : "&amp;C51 &amp;" := (others =&gt; '0');"))</f>
        <v>signal s_axis_bs_aurora_duplex_tvalid_bs_aurora_duplex_i : std_logic := '0';</v>
      </c>
    </row>
    <row r="52" spans="1:8" x14ac:dyDescent="0.45">
      <c r="A52" t="s">
        <v>609</v>
      </c>
      <c r="B52" t="s">
        <v>267</v>
      </c>
      <c r="C52" t="s">
        <v>266</v>
      </c>
      <c r="D52" t="s">
        <v>268</v>
      </c>
      <c r="E52" t="str">
        <f xml:space="preserve"> ("    "&amp;TRIM(A52)&amp; " : " &amp;TRIM(B52)&amp;" "&amp;TRIM(C52)&amp;";")</f>
        <v xml:space="preserve">    s_axis_bs_aurora_duplex_tready : out std_logic;</v>
      </c>
      <c r="F52" t="str">
        <f xml:space="preserve"> ("    "&amp;TRIM(A52)&amp; " : " &amp;TRIM(B52)&amp;" "&amp;TRIM(C52)&amp;";")</f>
        <v xml:space="preserve">    s_axis_bs_aurora_duplex_tready : out std_logic;</v>
      </c>
      <c r="G52" t="str">
        <f xml:space="preserve"> ("    "&amp;TRIM(A52) &amp; " =&gt; "&amp;TRIM(A52)&amp;"_"&amp;TRIM($C$1)&amp;",")</f>
        <v xml:space="preserve">    s_axis_bs_aurora_duplex_tready =&gt; s_axis_bs_aurora_duplex_tready_bs_aurora_duplex_i,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s_axis_bs_aurora_duplex_tready_bs_aurora_duplex_i : std_logic := '0';</v>
      </c>
    </row>
    <row r="53" spans="1:8" x14ac:dyDescent="0.45">
      <c r="A53" t="s">
        <v>610</v>
      </c>
      <c r="B53" t="s">
        <v>265</v>
      </c>
      <c r="C53" t="s">
        <v>266</v>
      </c>
      <c r="E53" t="str">
        <f xml:space="preserve"> ("    "&amp;TRIM(A53)&amp; " : " &amp;TRIM(B53)&amp;" "&amp;TRIM(C53)&amp;";")</f>
        <v xml:space="preserve">    s_axis_bs_aurora_duplex_tlast : in std_logic;</v>
      </c>
      <c r="F53" t="str">
        <f xml:space="preserve"> ("    "&amp;TRIM(A53)&amp; " : " &amp;TRIM(B53)&amp;" "&amp;TRIM(C53)&amp;";")</f>
        <v xml:space="preserve">    s_axis_bs_aurora_duplex_tlast : in std_logic;</v>
      </c>
      <c r="G53" t="str">
        <f xml:space="preserve"> ("    "&amp;TRIM(A53) &amp; " =&gt; "&amp;TRIM(A53)&amp;"_"&amp;TRIM($C$1)&amp;",")</f>
        <v xml:space="preserve">    s_axis_bs_aurora_duplex_tlast =&gt; s_axis_bs_aurora_duplex_tlast_bs_aurora_duplex_i,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s_axis_bs_aurora_duplex_tlast_bs_aurora_duplex_i : std_logic := '0';</v>
      </c>
    </row>
    <row r="54" spans="1:8" x14ac:dyDescent="0.45">
      <c r="A54" t="s">
        <v>611</v>
      </c>
      <c r="B54" t="s">
        <v>265</v>
      </c>
      <c r="C54" t="s">
        <v>436</v>
      </c>
      <c r="E54" t="str">
        <f xml:space="preserve"> ("    "&amp;TRIM(A54)&amp; " : " &amp;TRIM(B54)&amp;" "&amp;TRIM(C54)&amp;";")</f>
        <v xml:space="preserve">    s_axis_bs_aurora_duplex_tdata : in std_logic_vector(31 downto 0);</v>
      </c>
      <c r="F54" t="str">
        <f xml:space="preserve"> ("    "&amp;TRIM(A54)&amp; " : " &amp;TRIM(B54)&amp;" "&amp;TRIM(C54)&amp;";")</f>
        <v xml:space="preserve">    s_axis_bs_aurora_duplex_tdata : in std_logic_vector(31 downto 0);</v>
      </c>
      <c r="G54" t="str">
        <f xml:space="preserve"> ("    "&amp;TRIM(A54) &amp; " =&gt; "&amp;TRIM(A54)&amp;"_"&amp;TRIM($C$1)&amp;",")</f>
        <v xml:space="preserve">    s_axis_bs_aurora_duplex_tdata =&gt; s_axis_bs_aurora_duplex_tdata_bs_aurora_duplex_i,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s_axis_bs_aurora_duplex_tdata_bs_aurora_duplex_i : std_logic_vector(31 downto 0) := (others =&gt; '0');</v>
      </c>
    </row>
    <row r="55" spans="1:8" x14ac:dyDescent="0.45">
      <c r="E55" t="s">
        <v>260</v>
      </c>
    </row>
    <row r="56" spans="1:8" x14ac:dyDescent="0.45">
      <c r="A56" t="s">
        <v>606</v>
      </c>
      <c r="B56" t="s">
        <v>265</v>
      </c>
      <c r="C56" t="s">
        <v>266</v>
      </c>
      <c r="E56" t="str">
        <f xml:space="preserve"> ("    "&amp;TRIM(A56)&amp; " : " &amp;TRIM(B56)&amp;" "&amp;TRIM(C56)&amp;";")</f>
        <v xml:space="preserve">    s_maxis_bs_aurora_duplex_config_tvalid : in std_logic;</v>
      </c>
      <c r="F56" t="str">
        <f xml:space="preserve"> ("    "&amp;TRIM(A56)&amp; " : " &amp;TRIM(B56)&amp;" "&amp;TRIM(C56)&amp;";")</f>
        <v xml:space="preserve">    s_maxis_bs_aurora_duplex_config_tvalid : in std_logic;</v>
      </c>
      <c r="G56" t="str">
        <f xml:space="preserve"> ("    "&amp;TRIM(A56) &amp; " =&gt; "&amp;TRIM(A56)&amp;"_"&amp;TRIM($C$1)&amp;",")</f>
        <v xml:space="preserve">    s_maxis_bs_aurora_duplex_config_tvalid =&gt; s_maxis_bs_aurora_duplex_config_tvalid_bs_aurora_duplex_i,</v>
      </c>
      <c r="H56" t="str">
        <f xml:space="preserve"> IF(C56="std_logic",("signal "&amp;TRIM(A56)&amp;"_"&amp;TRIM($C$1)&amp;" : "&amp;TRIM(C56) &amp;" := '0';"),("signal "&amp;TRIM(A56) &amp;"_"&amp;TRIM($C$1)&amp;" : "&amp;C56 &amp;" := (others =&gt; '0');"))</f>
        <v>signal s_maxis_bs_aurora_duplex_config_tvalid_bs_aurora_duplex_i : std_logic := '0';</v>
      </c>
    </row>
    <row r="57" spans="1:8" x14ac:dyDescent="0.45">
      <c r="A57" t="s">
        <v>607</v>
      </c>
      <c r="B57" t="s">
        <v>265</v>
      </c>
      <c r="C57" t="s">
        <v>436</v>
      </c>
      <c r="E57" t="str">
        <f xml:space="preserve"> ("    "&amp;TRIM(A57)&amp; " : " &amp;TRIM(B57)&amp;" "&amp;TRIM(C57)&amp;";")</f>
        <v xml:space="preserve">    s_maxis_bs_aurora_duplex_config_tdata : in std_logic_vector(31 downto 0);</v>
      </c>
      <c r="F57" t="str">
        <f xml:space="preserve"> ("    "&amp;TRIM(A57)&amp; " : " &amp;TRIM(B57)&amp;" "&amp;TRIM(C57)&amp;";")</f>
        <v xml:space="preserve">    s_maxis_bs_aurora_duplex_config_tdata : in std_logic_vector(31 downto 0);</v>
      </c>
      <c r="G57" t="str">
        <f xml:space="preserve"> ("    "&amp;TRIM(A57) &amp; " =&gt; "&amp;TRIM(A57)&amp;"_"&amp;TRIM($C$1)&amp;",")</f>
        <v xml:space="preserve">    s_maxis_bs_aurora_duplex_config_tdata =&gt; s_maxis_bs_aurora_duplex_config_tdata_bs_aurora_duplex_i,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s_maxis_bs_aurora_duplex_config_tdata_bs_aurora_duplex_i : std_logic_vector(31 downto 0) := (others =&gt; '0');</v>
      </c>
    </row>
    <row r="58" spans="1:8" x14ac:dyDescent="0.45">
      <c r="E58" t="s">
        <v>259</v>
      </c>
    </row>
    <row r="59" spans="1:8" x14ac:dyDescent="0.45">
      <c r="A59" t="s">
        <v>604</v>
      </c>
      <c r="B59" t="s">
        <v>265</v>
      </c>
      <c r="C59" t="s">
        <v>266</v>
      </c>
      <c r="E59" t="str">
        <f xml:space="preserve"> ("    "&amp;TRIM(A59)&amp; " : " &amp;TRIM(B59)&amp;" "&amp;TRIM(C59)&amp;";")</f>
        <v xml:space="preserve">    s_bs_aurora_duplex_reset_n : in std_logic;</v>
      </c>
      <c r="F59" t="str">
        <f xml:space="preserve"> ("    "&amp;TRIM(A59)&amp; " : " &amp;TRIM(B59)&amp;" "&amp;TRIM(C59)&amp;";")</f>
        <v xml:space="preserve">    s_bs_aurora_duplex_reset_n : in std_logic;</v>
      </c>
      <c r="G59" t="str">
        <f xml:space="preserve"> ("    "&amp;TRIM(A59) &amp; " =&gt; "&amp;TRIM(A59)&amp;"_"&amp;TRIM($C$1)&amp;",")</f>
        <v xml:space="preserve">    s_bs_aurora_duplex_reset_n =&gt; s_bs_aurora_duplex_reset_n_bs_aurora_duplex_i,</v>
      </c>
      <c r="H59" t="str">
        <f xml:space="preserve"> IF(C59="std_logic",("signal "&amp;TRIM(A59)&amp;"_"&amp;TRIM($C$1)&amp;" : "&amp;TRIM(C59) &amp;" := '0';"),("signal "&amp;TRIM(A59) &amp;"_"&amp;TRIM($C$1)&amp;" : "&amp;C59 &amp;" := (others =&gt; '0');"))</f>
        <v>signal s_bs_aurora_duplex_reset_n_bs_aurora_duplex_i : std_logic := '0';</v>
      </c>
    </row>
    <row r="60" spans="1:8" x14ac:dyDescent="0.45">
      <c r="A60" t="s">
        <v>605</v>
      </c>
      <c r="B60" t="s">
        <v>265</v>
      </c>
      <c r="C60" t="s">
        <v>266</v>
      </c>
      <c r="E60" t="str">
        <f xml:space="preserve"> ("    "&amp;TRIM(A60)&amp; " : " &amp;TRIM(B60)&amp;" "&amp;TRIM(C60)&amp;"")</f>
        <v xml:space="preserve">    s_bs_aurora_duplex_clock : in std_logic</v>
      </c>
      <c r="F60" t="str">
        <f xml:space="preserve"> ("    "&amp;TRIM(A60)&amp; " : " &amp;TRIM(B60)&amp;" "&amp;TRIM(C60)&amp;"")</f>
        <v xml:space="preserve">    s_bs_aurora_duplex_clock : in std_logic</v>
      </c>
      <c r="G60" t="str">
        <f xml:space="preserve"> ("    "&amp;TRIM(A60) &amp; " =&gt; "&amp;TRIM(A60)&amp;"_"&amp;TRIM($C$1)&amp;"")</f>
        <v xml:space="preserve">    s_bs_aurora_duplex_clock =&gt; s_bs_aurora_duplex_clock_bs_aurora_duplex_i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s_bs_aurora_duplex_clock_bs_aurora_duplex_i : std_logic := '0';</v>
      </c>
    </row>
    <row r="61" spans="1:8" x14ac:dyDescent="0.45">
      <c r="E61" t="s">
        <v>261</v>
      </c>
      <c r="F61" t="s">
        <v>261</v>
      </c>
      <c r="G61" t="s">
        <v>261</v>
      </c>
    </row>
    <row r="62" spans="1:8" x14ac:dyDescent="0.45">
      <c r="A62" s="2"/>
      <c r="B62" s="2"/>
      <c r="C62" s="2"/>
      <c r="D62" s="2"/>
      <c r="E62" s="2" t="s">
        <v>257</v>
      </c>
      <c r="F62" s="2" t="s">
        <v>257</v>
      </c>
      <c r="G62" s="2" t="s">
        <v>257</v>
      </c>
    </row>
    <row r="63" spans="1:8" x14ac:dyDescent="0.45">
      <c r="A63" s="2"/>
      <c r="B63" s="2"/>
      <c r="C63" s="2"/>
      <c r="D63" s="2"/>
      <c r="E63" s="2" t="s">
        <v>262</v>
      </c>
      <c r="F63" s="2" t="s">
        <v>270</v>
      </c>
      <c r="G63" s="2"/>
    </row>
    <row r="65" spans="5:5" x14ac:dyDescent="0.45">
      <c r="E65" t="str">
        <f xml:space="preserve"> "architecture rtl of "&amp;$A$1&amp;" is"</f>
        <v>architecture rtl of bs_aurora_duplex_wrapper is</v>
      </c>
    </row>
    <row r="66" spans="5:5" x14ac:dyDescent="0.45">
      <c r="E66" t="s">
        <v>319</v>
      </c>
    </row>
    <row r="67" spans="5:5" x14ac:dyDescent="0.45">
      <c r="E67" t="s">
        <v>314</v>
      </c>
    </row>
    <row r="69" spans="5:5" x14ac:dyDescent="0.45">
      <c r="E69" t="s">
        <v>315</v>
      </c>
    </row>
    <row r="70" spans="5:5" x14ac:dyDescent="0.45">
      <c r="E70" t="s">
        <v>318</v>
      </c>
    </row>
    <row r="71" spans="5:5" x14ac:dyDescent="0.45">
      <c r="E71" t="s">
        <v>314</v>
      </c>
    </row>
    <row r="72" spans="5:5" x14ac:dyDescent="0.45">
      <c r="E72" t="s">
        <v>321</v>
      </c>
    </row>
    <row r="73" spans="5:5" x14ac:dyDescent="0.45">
      <c r="E73" s="1" t="s">
        <v>263</v>
      </c>
    </row>
    <row r="74" spans="5:5" x14ac:dyDescent="0.45">
      <c r="E74" t="s">
        <v>322</v>
      </c>
    </row>
    <row r="75" spans="5:5" x14ac:dyDescent="0.45">
      <c r="E75" s="1" t="s">
        <v>263</v>
      </c>
    </row>
    <row r="76" spans="5:5" x14ac:dyDescent="0.45">
      <c r="E76" t="s">
        <v>316</v>
      </c>
    </row>
    <row r="77" spans="5:5" x14ac:dyDescent="0.45">
      <c r="E77" t="s">
        <v>317</v>
      </c>
    </row>
    <row r="78" spans="5:5" x14ac:dyDescent="0.45">
      <c r="E78" s="1" t="s">
        <v>263</v>
      </c>
    </row>
    <row r="79" spans="5:5" x14ac:dyDescent="0.45">
      <c r="E7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C2" sqref="C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669</v>
      </c>
      <c r="B1" s="2"/>
      <c r="C1" s="2" t="s">
        <v>670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646</v>
      </c>
      <c r="B3" t="s">
        <v>647</v>
      </c>
      <c r="C3" s="1" t="s">
        <v>654</v>
      </c>
      <c r="D3" s="1"/>
      <c r="E3" t="str">
        <f>("    "&amp;A3&amp;" : "&amp;B3&amp;" := "&amp;C3&amp;";")</f>
        <v xml:space="preserve">    Ampl : real := 2.0 ** 23 - 1.0;</v>
      </c>
      <c r="F3" t="str">
        <f>("    "&amp;A3&amp;" : "&amp;B3&amp;" := "&amp;C3&amp;";")</f>
        <v xml:space="preserve">    Ampl : real := 2.0 ** 23 - 1.0;</v>
      </c>
      <c r="G3" t="str">
        <f>("    "&amp;A3&amp;" =&gt; "&amp;C3&amp;",")</f>
        <v xml:space="preserve">    Ampl =&gt; 2.0 ** 23 - 1.0,</v>
      </c>
    </row>
    <row r="4" spans="1:8" x14ac:dyDescent="0.45">
      <c r="A4" t="s">
        <v>648</v>
      </c>
      <c r="B4" t="s">
        <v>647</v>
      </c>
      <c r="C4" s="1" t="s">
        <v>655</v>
      </c>
      <c r="D4" s="1" t="s">
        <v>386</v>
      </c>
      <c r="E4" t="str">
        <f>("    "&amp;A4&amp;" : "&amp;B4&amp;" := "&amp;C4&amp;";")</f>
        <v xml:space="preserve">    Freq : real := 27000.0;</v>
      </c>
      <c r="F4" t="str">
        <f>("    "&amp;A4&amp;" : "&amp;B4&amp;" := "&amp;C4&amp;";")</f>
        <v xml:space="preserve">    Freq : real := 27000.0;</v>
      </c>
      <c r="G4" t="str">
        <f>("    "&amp;A4&amp;" =&gt; "&amp;C4&amp;",")</f>
        <v xml:space="preserve">    Freq =&gt; 27000.0,</v>
      </c>
    </row>
    <row r="5" spans="1:8" x14ac:dyDescent="0.45">
      <c r="A5" t="s">
        <v>649</v>
      </c>
      <c r="B5" t="s">
        <v>647</v>
      </c>
      <c r="C5" s="1" t="s">
        <v>656</v>
      </c>
      <c r="D5" s="1" t="s">
        <v>384</v>
      </c>
      <c r="E5" t="str">
        <f>("    "&amp;A5&amp;" : "&amp;B5&amp;" := "&amp;C5&amp;";")</f>
        <v xml:space="preserve">    Azim : real := 45.0;</v>
      </c>
      <c r="F5" t="str">
        <f>("    "&amp;A5&amp;" : "&amp;B5&amp;" := "&amp;C5&amp;";")</f>
        <v xml:space="preserve">    Azim : real := 45.0;</v>
      </c>
      <c r="G5" t="str">
        <f>("    "&amp;A5&amp;" =&gt; "&amp;C5&amp;",")</f>
        <v xml:space="preserve">    Azim =&gt; 45.0,</v>
      </c>
    </row>
    <row r="6" spans="1:8" x14ac:dyDescent="0.45">
      <c r="A6" t="s">
        <v>650</v>
      </c>
      <c r="B6" t="s">
        <v>647</v>
      </c>
      <c r="C6" s="1" t="s">
        <v>657</v>
      </c>
      <c r="D6" s="1"/>
      <c r="E6" t="str">
        <f>("    "&amp;A6&amp;" : "&amp;B6&amp;" := "&amp;C6&amp;";")</f>
        <v xml:space="preserve">    Elev : real := 85.0;</v>
      </c>
      <c r="F6" t="str">
        <f>("    "&amp;A6&amp;" : "&amp;B6&amp;" := "&amp;C6&amp;";")</f>
        <v xml:space="preserve">    Elev : real := 85.0;</v>
      </c>
      <c r="G6" t="str">
        <f>("    "&amp;A6&amp;" =&gt; "&amp;C6&amp;",")</f>
        <v xml:space="preserve">    Elev =&gt; 85.0,</v>
      </c>
    </row>
    <row r="7" spans="1:8" x14ac:dyDescent="0.45">
      <c r="A7" t="s">
        <v>651</v>
      </c>
      <c r="B7" t="s">
        <v>653</v>
      </c>
      <c r="C7" s="1" t="s">
        <v>658</v>
      </c>
      <c r="D7" s="1" t="s">
        <v>386</v>
      </c>
      <c r="E7" t="str">
        <f>("    "&amp;A7&amp;" : "&amp;B7&amp;" := "&amp;C7&amp;";")</f>
        <v xml:space="preserve">    USE_DEBUG_CMD : integer := 0;</v>
      </c>
      <c r="F7" t="str">
        <f>("    "&amp;A7&amp;" : "&amp;B7&amp;" := "&amp;C7&amp;";")</f>
        <v xml:space="preserve">    USE_DEBUG_CMD : integer := 0;</v>
      </c>
      <c r="G7" t="str">
        <f>("    "&amp;A7&amp;" =&gt; "&amp;C7&amp;",")</f>
        <v xml:space="preserve">    USE_DEBUG_CMD =&gt; 0,</v>
      </c>
    </row>
    <row r="8" spans="1:8" x14ac:dyDescent="0.45">
      <c r="A8" t="s">
        <v>652</v>
      </c>
      <c r="B8" t="s">
        <v>274</v>
      </c>
      <c r="C8" s="1" t="s">
        <v>659</v>
      </c>
      <c r="D8" s="1"/>
      <c r="E8" t="str">
        <f>("    "&amp;A8&amp;" : "&amp;B8&amp;" := "&amp;C8&amp;";")</f>
        <v xml:space="preserve">    ADDRESS_MAX : natural := 75;</v>
      </c>
      <c r="F8" t="str">
        <f>("    "&amp;A8&amp;" : "&amp;B8&amp;" := "&amp;C8&amp;";")</f>
        <v xml:space="preserve">    ADDRESS_MAX : natural := 75;</v>
      </c>
      <c r="G8" t="str">
        <f>("    "&amp;A8&amp;" =&gt; "&amp;C8&amp;",")</f>
        <v xml:space="preserve">    ADDRESS_MAX =&gt; 75,</v>
      </c>
    </row>
    <row r="9" spans="1:8" x14ac:dyDescent="0.45">
      <c r="A9" t="s">
        <v>277</v>
      </c>
      <c r="B9" t="s">
        <v>274</v>
      </c>
      <c r="C9" s="1" t="s">
        <v>660</v>
      </c>
      <c r="D9" s="1" t="s">
        <v>386</v>
      </c>
      <c r="E9" t="str">
        <f>("    "&amp;A9&amp;" : "&amp;B9&amp;" := "&amp;C9&amp;";")</f>
        <v xml:space="preserve">    ADDRESS_WIDTH : natural := 7;</v>
      </c>
      <c r="F9" t="str">
        <f>("    "&amp;A9&amp;" : "&amp;B9&amp;" := "&amp;C9&amp;";")</f>
        <v xml:space="preserve">    ADDRESS_WIDTH : natural := 7;</v>
      </c>
      <c r="G9" t="str">
        <f>("    "&amp;A9&amp;" =&gt; "&amp;C9&amp;",")</f>
        <v xml:space="preserve">    ADDRESS_WIDTH =&gt; 7,</v>
      </c>
    </row>
    <row r="10" spans="1:8" x14ac:dyDescent="0.45">
      <c r="A10" t="s">
        <v>278</v>
      </c>
      <c r="B10" t="s">
        <v>274</v>
      </c>
      <c r="C10" s="1" t="s">
        <v>276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 x14ac:dyDescent="0.45">
      <c r="A11" s="2"/>
      <c r="B11" s="2"/>
      <c r="C11" s="2"/>
      <c r="D11" s="2"/>
      <c r="E11" s="2" t="s">
        <v>257</v>
      </c>
      <c r="F11" s="2" t="s">
        <v>257</v>
      </c>
      <c r="G11" s="2" t="s">
        <v>279</v>
      </c>
    </row>
    <row r="12" spans="1:8" x14ac:dyDescent="0.45">
      <c r="A12" s="2"/>
      <c r="B12" s="2"/>
      <c r="C12" s="2"/>
      <c r="D12" s="2"/>
      <c r="E12" s="2" t="s">
        <v>258</v>
      </c>
      <c r="F12" s="2" t="s">
        <v>258</v>
      </c>
      <c r="G12" s="2" t="s">
        <v>271</v>
      </c>
      <c r="H12" t="str">
        <f>"    -- componet [ "&amp;C1&amp;" ] signal define"</f>
        <v xml:space="preserve">    -- componet [ scb_data_gen_i ] signal define</v>
      </c>
    </row>
    <row r="13" spans="1:8" x14ac:dyDescent="0.45">
      <c r="E13" t="s">
        <v>261</v>
      </c>
      <c r="F13" t="s">
        <v>261</v>
      </c>
      <c r="G13" t="s">
        <v>261</v>
      </c>
    </row>
    <row r="14" spans="1:8" x14ac:dyDescent="0.45">
      <c r="A14" t="s">
        <v>661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 x14ac:dyDescent="0.45">
      <c r="A15" t="s">
        <v>662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 x14ac:dyDescent="0.45">
      <c r="A16" t="s">
        <v>663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 x14ac:dyDescent="0.45">
      <c r="A17" t="s">
        <v>664</v>
      </c>
      <c r="B17" t="s">
        <v>267</v>
      </c>
      <c r="C17" t="s">
        <v>581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 x14ac:dyDescent="0.45">
      <c r="E18" t="s">
        <v>260</v>
      </c>
    </row>
    <row r="19" spans="1:8" x14ac:dyDescent="0.45">
      <c r="A19" t="s">
        <v>666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 x14ac:dyDescent="0.45">
      <c r="A20" t="s">
        <v>667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s_scb_data_reset_n : in std_logic;</v>
      </c>
      <c r="F20" t="str">
        <f xml:space="preserve"> ("    "&amp;TRIM(A20)&amp; " : " &amp;TRIM(B20)&amp;" "&amp;TRIM(C20)&amp;";")</f>
        <v xml:space="preserve">    s_scb_data_reset_n : in std_logic;</v>
      </c>
      <c r="G20" t="str">
        <f xml:space="preserve"> ("    "&amp;TRIM(A20) &amp; " =&gt; "&amp;TRIM(A20)&amp;"_"&amp;TRIM($C$1)&amp;",")</f>
        <v xml:space="preserve">    s_scb_data_reset_n =&gt; s_scb_data_reset_n_scb_data_gen_i,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s_scb_data_reset_n_scb_data_gen_i : std_logic := '0';</v>
      </c>
    </row>
    <row r="21" spans="1:8" x14ac:dyDescent="0.45">
      <c r="A21" t="s">
        <v>668</v>
      </c>
      <c r="B21" t="s">
        <v>265</v>
      </c>
      <c r="C21" t="s">
        <v>266</v>
      </c>
      <c r="E21" t="str">
        <f xml:space="preserve"> ("    "&amp;TRIM(A21)&amp; " : " &amp;TRIM(B21)&amp;" "&amp;TRIM(C21)&amp;"")</f>
        <v xml:space="preserve">    s_scb_data_clock : in std_logic</v>
      </c>
      <c r="F21" t="str">
        <f xml:space="preserve"> ("    "&amp;TRIM(A21)&amp; " : " &amp;TRIM(B21)&amp;" "&amp;TRIM(C21)&amp;"")</f>
        <v xml:space="preserve">    s_scb_data_clock : in std_logic</v>
      </c>
      <c r="G21" t="str">
        <f xml:space="preserve"> ("    "&amp;TRIM(A21) &amp; " =&gt; "&amp;TRIM(A21)&amp;"_"&amp;TRIM($C$1)&amp;"")</f>
        <v xml:space="preserve">    s_scb_data_clock =&gt; s_scb_data_clock_scb_data_gen_i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s_scb_data_clock_scb_data_gen_i : std_logic := '0';</v>
      </c>
    </row>
    <row r="22" spans="1:8" x14ac:dyDescent="0.45">
      <c r="E22" t="s">
        <v>261</v>
      </c>
      <c r="F22" t="s">
        <v>261</v>
      </c>
      <c r="G22" t="s">
        <v>261</v>
      </c>
    </row>
    <row r="23" spans="1:8" x14ac:dyDescent="0.45">
      <c r="A23" s="2"/>
      <c r="B23" s="2"/>
      <c r="C23" s="2"/>
      <c r="D23" s="2"/>
      <c r="E23" s="2" t="s">
        <v>257</v>
      </c>
      <c r="F23" s="2" t="s">
        <v>257</v>
      </c>
      <c r="G23" s="2" t="s">
        <v>257</v>
      </c>
    </row>
    <row r="24" spans="1:8" x14ac:dyDescent="0.45">
      <c r="A24" s="2"/>
      <c r="B24" s="2"/>
      <c r="C24" s="2"/>
      <c r="D24" s="2"/>
      <c r="E24" s="2" t="s">
        <v>262</v>
      </c>
      <c r="F24" s="2" t="s">
        <v>270</v>
      </c>
      <c r="G24" s="2"/>
    </row>
    <row r="26" spans="1:8" x14ac:dyDescent="0.45">
      <c r="E26" t="str">
        <f xml:space="preserve"> "architecture rtl of "&amp;$A$1&amp;" is"</f>
        <v>architecture rtl of scb_data_gen is</v>
      </c>
    </row>
    <row r="27" spans="1:8" x14ac:dyDescent="0.45">
      <c r="E27" t="s">
        <v>319</v>
      </c>
    </row>
    <row r="28" spans="1:8" x14ac:dyDescent="0.45">
      <c r="E28" t="s">
        <v>314</v>
      </c>
    </row>
    <row r="30" spans="1:8" x14ac:dyDescent="0.45">
      <c r="E30" t="s">
        <v>315</v>
      </c>
    </row>
    <row r="31" spans="1:8" x14ac:dyDescent="0.45">
      <c r="E31" t="s">
        <v>318</v>
      </c>
    </row>
    <row r="32" spans="1:8" x14ac:dyDescent="0.45">
      <c r="E32" t="s">
        <v>314</v>
      </c>
    </row>
    <row r="33" spans="5:5" x14ac:dyDescent="0.45">
      <c r="E33" t="s">
        <v>321</v>
      </c>
    </row>
    <row r="34" spans="5:5" x14ac:dyDescent="0.45">
      <c r="E34" s="1" t="s">
        <v>263</v>
      </c>
    </row>
    <row r="35" spans="5:5" x14ac:dyDescent="0.45">
      <c r="E35" t="s">
        <v>322</v>
      </c>
    </row>
    <row r="36" spans="5:5" x14ac:dyDescent="0.45">
      <c r="E36" s="1" t="s">
        <v>263</v>
      </c>
    </row>
    <row r="37" spans="5:5" x14ac:dyDescent="0.45">
      <c r="E37" t="s">
        <v>316</v>
      </c>
    </row>
    <row r="38" spans="5:5" x14ac:dyDescent="0.45">
      <c r="E38" t="s">
        <v>317</v>
      </c>
    </row>
    <row r="39" spans="5:5" x14ac:dyDescent="0.45">
      <c r="E39" s="1" t="s">
        <v>263</v>
      </c>
    </row>
    <row r="40" spans="5:5" x14ac:dyDescent="0.45">
      <c r="E4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C25" sqref="C25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671</v>
      </c>
      <c r="B1" s="2"/>
      <c r="C1" s="2" t="s">
        <v>672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45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45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45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45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scb_data_table_gen_i ] signal define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 x14ac:dyDescent="0.45">
      <c r="A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 x14ac:dyDescent="0.45">
      <c r="A11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 x14ac:dyDescent="0.45">
      <c r="A12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 x14ac:dyDescent="0.45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s_scb_data_reset_n_scb_data_table_gen_i : std_logic := '0';</v>
      </c>
    </row>
    <row r="16" spans="1:8" x14ac:dyDescent="0.45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s_scb_data_clock_scb_data_table_gen_i : std_logic := '0';</v>
      </c>
    </row>
    <row r="17" spans="1:7" x14ac:dyDescent="0.45">
      <c r="E17" t="s">
        <v>261</v>
      </c>
      <c r="F17" t="s">
        <v>261</v>
      </c>
      <c r="G17" t="s">
        <v>261</v>
      </c>
    </row>
    <row r="18" spans="1:7" x14ac:dyDescent="0.45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45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45">
      <c r="E21" t="str">
        <f xml:space="preserve"> "architecture rtl of "&amp;$A$1&amp;" is"</f>
        <v>architecture rtl of scb_data_table_gen is</v>
      </c>
    </row>
    <row r="22" spans="1:7" x14ac:dyDescent="0.45">
      <c r="E22" t="s">
        <v>319</v>
      </c>
    </row>
    <row r="23" spans="1:7" x14ac:dyDescent="0.45">
      <c r="E23" t="s">
        <v>314</v>
      </c>
    </row>
    <row r="25" spans="1:7" x14ac:dyDescent="0.45">
      <c r="E25" t="s">
        <v>315</v>
      </c>
    </row>
    <row r="26" spans="1:7" x14ac:dyDescent="0.45">
      <c r="E26" t="s">
        <v>318</v>
      </c>
    </row>
    <row r="27" spans="1:7" x14ac:dyDescent="0.45">
      <c r="E27" t="s">
        <v>314</v>
      </c>
    </row>
    <row r="28" spans="1:7" x14ac:dyDescent="0.45">
      <c r="E28" t="s">
        <v>321</v>
      </c>
    </row>
    <row r="29" spans="1:7" x14ac:dyDescent="0.45">
      <c r="E29" s="1" t="s">
        <v>263</v>
      </c>
    </row>
    <row r="30" spans="1:7" x14ac:dyDescent="0.45">
      <c r="E30" t="s">
        <v>322</v>
      </c>
    </row>
    <row r="31" spans="1:7" x14ac:dyDescent="0.45">
      <c r="E31" s="1" t="s">
        <v>263</v>
      </c>
    </row>
    <row r="32" spans="1:7" x14ac:dyDescent="0.45">
      <c r="E32" t="s">
        <v>316</v>
      </c>
    </row>
    <row r="33" spans="5:5" x14ac:dyDescent="0.45">
      <c r="E33" t="s">
        <v>317</v>
      </c>
    </row>
    <row r="34" spans="5:5" x14ac:dyDescent="0.45">
      <c r="E34" s="1" t="s">
        <v>263</v>
      </c>
    </row>
    <row r="35" spans="5:5" x14ac:dyDescent="0.45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A2" sqref="A2:XFD6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45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45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45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45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scb_data_ramp_gen_i ] signal define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 x14ac:dyDescent="0.45">
      <c r="A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 x14ac:dyDescent="0.45">
      <c r="A11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 x14ac:dyDescent="0.45">
      <c r="A12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 x14ac:dyDescent="0.45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s_scb_data_reset_n_scb_data_ramp_gen_i : std_logic := '0';</v>
      </c>
    </row>
    <row r="16" spans="1:8" x14ac:dyDescent="0.45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s_scb_data_clock_scb_data_ramp_gen_i : std_logic := '0';</v>
      </c>
    </row>
    <row r="17" spans="1:7" x14ac:dyDescent="0.45">
      <c r="E17" t="s">
        <v>261</v>
      </c>
      <c r="F17" t="s">
        <v>261</v>
      </c>
      <c r="G17" t="s">
        <v>261</v>
      </c>
    </row>
    <row r="18" spans="1:7" x14ac:dyDescent="0.45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45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45">
      <c r="E21" t="str">
        <f xml:space="preserve"> "architecture rtl of "&amp;$A$1&amp;" is"</f>
        <v>architecture rtl of scb_data_ramp_gen is</v>
      </c>
    </row>
    <row r="22" spans="1:7" x14ac:dyDescent="0.45">
      <c r="E22" t="s">
        <v>319</v>
      </c>
    </row>
    <row r="23" spans="1:7" x14ac:dyDescent="0.45">
      <c r="E23" t="s">
        <v>314</v>
      </c>
    </row>
    <row r="25" spans="1:7" x14ac:dyDescent="0.45">
      <c r="E25" t="s">
        <v>315</v>
      </c>
    </row>
    <row r="26" spans="1:7" x14ac:dyDescent="0.45">
      <c r="E26" t="s">
        <v>318</v>
      </c>
    </row>
    <row r="27" spans="1:7" x14ac:dyDescent="0.45">
      <c r="E27" t="s">
        <v>314</v>
      </c>
    </row>
    <row r="28" spans="1:7" x14ac:dyDescent="0.45">
      <c r="E28" t="s">
        <v>321</v>
      </c>
    </row>
    <row r="29" spans="1:7" x14ac:dyDescent="0.45">
      <c r="E29" s="1" t="s">
        <v>263</v>
      </c>
    </row>
    <row r="30" spans="1:7" x14ac:dyDescent="0.45">
      <c r="E30" t="s">
        <v>322</v>
      </c>
    </row>
    <row r="31" spans="1:7" x14ac:dyDescent="0.45">
      <c r="E31" s="1" t="s">
        <v>263</v>
      </c>
    </row>
    <row r="32" spans="1:7" x14ac:dyDescent="0.45">
      <c r="E32" t="s">
        <v>316</v>
      </c>
    </row>
    <row r="33" spans="5:5" x14ac:dyDescent="0.45">
      <c r="E33" t="s">
        <v>317</v>
      </c>
    </row>
    <row r="34" spans="5:5" x14ac:dyDescent="0.45">
      <c r="E34" s="1" t="s">
        <v>263</v>
      </c>
    </row>
    <row r="35" spans="5:5" x14ac:dyDescent="0.45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scb_data_ramp_gen_i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675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 x14ac:dyDescent="0.45">
      <c r="A5" t="s">
        <v>676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 x14ac:dyDescent="0.45">
      <c r="A6" t="s">
        <v>677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 x14ac:dyDescent="0.45">
      <c r="A7" t="s">
        <v>678</v>
      </c>
      <c r="B7" t="s">
        <v>267</v>
      </c>
      <c r="C7" t="s">
        <v>266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s="2"/>
      <c r="B9" s="2"/>
      <c r="C9" s="2"/>
      <c r="D9" s="2"/>
      <c r="E9" s="2" t="s">
        <v>257</v>
      </c>
      <c r="F9" s="2" t="s">
        <v>257</v>
      </c>
      <c r="G9" s="2" t="s">
        <v>257</v>
      </c>
    </row>
    <row r="10" spans="1:8" x14ac:dyDescent="0.45">
      <c r="A10" s="2"/>
      <c r="B10" s="2"/>
      <c r="C10" s="2"/>
      <c r="D10" s="2"/>
      <c r="E10" s="2" t="s">
        <v>262</v>
      </c>
      <c r="F10" s="2" t="s">
        <v>270</v>
      </c>
      <c r="G10" s="2"/>
    </row>
    <row r="12" spans="1:8" x14ac:dyDescent="0.45">
      <c r="E12" t="str">
        <f xml:space="preserve"> "architecture rtl of "&amp;$A$1&amp;" is"</f>
        <v>architecture rtl of scb_data_ramp_gen is</v>
      </c>
    </row>
    <row r="13" spans="1:8" x14ac:dyDescent="0.45">
      <c r="E13" t="s">
        <v>319</v>
      </c>
    </row>
    <row r="14" spans="1:8" x14ac:dyDescent="0.45">
      <c r="E14" t="s">
        <v>314</v>
      </c>
    </row>
    <row r="16" spans="1:8" x14ac:dyDescent="0.45">
      <c r="E16" t="s">
        <v>315</v>
      </c>
    </row>
    <row r="17" spans="5:5" x14ac:dyDescent="0.45">
      <c r="E17" t="s">
        <v>318</v>
      </c>
    </row>
    <row r="18" spans="5:5" x14ac:dyDescent="0.45">
      <c r="E18" t="s">
        <v>314</v>
      </c>
    </row>
    <row r="19" spans="5:5" x14ac:dyDescent="0.45">
      <c r="E19" t="s">
        <v>321</v>
      </c>
    </row>
    <row r="20" spans="5:5" x14ac:dyDescent="0.45">
      <c r="E20" s="1" t="s">
        <v>263</v>
      </c>
    </row>
    <row r="21" spans="5:5" x14ac:dyDescent="0.45">
      <c r="E21" t="s">
        <v>322</v>
      </c>
    </row>
    <row r="22" spans="5:5" x14ac:dyDescent="0.45">
      <c r="E22" s="1" t="s">
        <v>263</v>
      </c>
    </row>
    <row r="23" spans="5:5" x14ac:dyDescent="0.45">
      <c r="E23" t="s">
        <v>316</v>
      </c>
    </row>
    <row r="24" spans="5:5" x14ac:dyDescent="0.45">
      <c r="E24" t="s">
        <v>317</v>
      </c>
    </row>
    <row r="25" spans="5:5" x14ac:dyDescent="0.45">
      <c r="E25" s="1" t="s">
        <v>263</v>
      </c>
    </row>
    <row r="26" spans="5:5" x14ac:dyDescent="0.45">
      <c r="E2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29" sqref="C29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679</v>
      </c>
      <c r="B1" s="2"/>
      <c r="C1" s="2" t="s">
        <v>680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685</v>
      </c>
      <c r="B3" t="s">
        <v>274</v>
      </c>
      <c r="C3" s="1" t="s">
        <v>686</v>
      </c>
      <c r="D3" s="1"/>
      <c r="E3" t="str">
        <f>("    "&amp;A3&amp;" : "&amp;B3&amp;" := "&amp;C3&amp;"")</f>
        <v xml:space="preserve">    expansion_max : natural := 5</v>
      </c>
      <c r="F3" t="str">
        <f>("    "&amp;A3&amp;" : "&amp;B3&amp;" := "&amp;C3&amp;"")</f>
        <v xml:space="preserve">    expansion_max : natural := 5</v>
      </c>
      <c r="G3" t="str">
        <f>("    "&amp;A3&amp;" =&gt; "&amp;C3)</f>
        <v xml:space="preserve">    expansion_max =&gt; 5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bs_pulse_expansion_i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 x14ac:dyDescent="0.45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 x14ac:dyDescent="0.45">
      <c r="A10" t="s">
        <v>683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bs_pulse_expansion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C4" sqref="C4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687</v>
      </c>
      <c r="B1" s="2"/>
      <c r="C1" s="2" t="s">
        <v>688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 x14ac:dyDescent="0.45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 x14ac:dyDescent="0.45">
      <c r="A10" t="s">
        <v>691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tpulse_5us : out std_logic</v>
      </c>
      <c r="F10" t="str">
        <f xml:space="preserve"> ("    "&amp;TRIM(A10)&amp; " : " &amp;TRIM(B10)&amp;" "&amp;TRIM(C10)&amp;"")</f>
        <v xml:space="preserve">    tpulse_5us : out std_logic</v>
      </c>
      <c r="G10" t="str">
        <f xml:space="preserve"> ("    "&amp;TRIM(A10) &amp; " =&gt; "&amp;TRIM(A10)&amp;"_"&amp;TRIM($C$1)&amp;"")</f>
        <v xml:space="preserve">    tpulse_5us =&gt; tpulse_5us_bs_pulse_5us_i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tpulse_5us_bs_pulse_5us_i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bs_pulse_5us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B553-9549-48FF-8286-BE410386D665}">
  <dimension ref="A1:H28"/>
  <sheetViews>
    <sheetView workbookViewId="0">
      <selection activeCell="C2" sqref="C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693</v>
      </c>
      <c r="B1" s="2"/>
      <c r="C1" s="2" t="s">
        <v>694</v>
      </c>
      <c r="D1" s="2"/>
      <c r="E1" s="2" t="str">
        <f>"entity "&amp;A1&amp;" is"</f>
        <v>entity bs_pulse_5us_self is</v>
      </c>
      <c r="F1" s="2" t="str">
        <f>"component "&amp;A1&amp;" is"</f>
        <v>component bs_pulse_5us_self is</v>
      </c>
      <c r="G1" s="2" t="str">
        <f>(C1&amp;" : "&amp;A1)</f>
        <v>bs_pulse_5us_self_i : bs_pulse_5us_self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bs_pulse_5us_self_i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clk_bs_pulse_5us_self_i,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clk_bs_pulse_5us_self_i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reset_n_bs_pulse_5us_self_i,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reset_n_bs_pulse_5us_self_i : std_logic := '0';</v>
      </c>
    </row>
    <row r="9" spans="1:8" x14ac:dyDescent="0.45">
      <c r="A9" t="s">
        <v>691</v>
      </c>
      <c r="B9" t="s">
        <v>267</v>
      </c>
      <c r="C9" t="s">
        <v>266</v>
      </c>
      <c r="E9" t="str">
        <f xml:space="preserve"> ("    "&amp;TRIM(A9)&amp; " : " &amp;TRIM(B9)&amp;" "&amp;TRIM(C9)&amp;"")</f>
        <v xml:space="preserve">    tpulse_5us : out std_logic</v>
      </c>
      <c r="F9" t="str">
        <f xml:space="preserve"> ("    "&amp;TRIM(A9)&amp; " : " &amp;TRIM(B9)&amp;" "&amp;TRIM(C9)&amp;"")</f>
        <v xml:space="preserve">    tpulse_5us : out std_logic</v>
      </c>
      <c r="G9" t="str">
        <f xml:space="preserve"> ("    "&amp;TRIM(A9) &amp; " =&gt; "&amp;TRIM(A9)&amp;"_"&amp;TRIM($C$1)&amp;"")</f>
        <v xml:space="preserve">    tpulse_5us =&gt; tpulse_5us_bs_pulse_5us_self_i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tpulse_5us_bs_pulse_5us_self_i : std_logic := '0';</v>
      </c>
    </row>
    <row r="10" spans="1:8" x14ac:dyDescent="0.45">
      <c r="E10" t="s">
        <v>261</v>
      </c>
      <c r="F10" t="s">
        <v>261</v>
      </c>
      <c r="G10" t="s">
        <v>261</v>
      </c>
    </row>
    <row r="11" spans="1:8" x14ac:dyDescent="0.45">
      <c r="A11" s="2"/>
      <c r="B11" s="2"/>
      <c r="C11" s="2"/>
      <c r="D11" s="2"/>
      <c r="E11" s="2" t="s">
        <v>257</v>
      </c>
      <c r="F11" s="2" t="s">
        <v>257</v>
      </c>
      <c r="G11" s="2" t="s">
        <v>257</v>
      </c>
    </row>
    <row r="12" spans="1:8" x14ac:dyDescent="0.45">
      <c r="A12" s="2"/>
      <c r="B12" s="2"/>
      <c r="C12" s="2"/>
      <c r="D12" s="2"/>
      <c r="E12" s="2" t="s">
        <v>262</v>
      </c>
      <c r="F12" s="2" t="s">
        <v>270</v>
      </c>
      <c r="G12" s="2"/>
    </row>
    <row r="14" spans="1:8" x14ac:dyDescent="0.45">
      <c r="E14" t="str">
        <f xml:space="preserve"> "architecture rtl of "&amp;$A$1&amp;" is"</f>
        <v>architecture rtl of bs_pulse_5us_self is</v>
      </c>
    </row>
    <row r="15" spans="1:8" x14ac:dyDescent="0.45">
      <c r="E15" t="s">
        <v>319</v>
      </c>
    </row>
    <row r="16" spans="1:8" x14ac:dyDescent="0.45">
      <c r="E16" t="s">
        <v>314</v>
      </c>
    </row>
    <row r="18" spans="5:5" x14ac:dyDescent="0.45">
      <c r="E18" t="s">
        <v>315</v>
      </c>
    </row>
    <row r="19" spans="5:5" x14ac:dyDescent="0.45">
      <c r="E19" t="s">
        <v>318</v>
      </c>
    </row>
    <row r="20" spans="5:5" x14ac:dyDescent="0.45">
      <c r="E20" t="s">
        <v>314</v>
      </c>
    </row>
    <row r="21" spans="5:5" x14ac:dyDescent="0.45">
      <c r="E21" t="s">
        <v>321</v>
      </c>
    </row>
    <row r="22" spans="5:5" x14ac:dyDescent="0.45">
      <c r="E22" s="1" t="s">
        <v>263</v>
      </c>
    </row>
    <row r="23" spans="5:5" x14ac:dyDescent="0.45">
      <c r="E23" t="s">
        <v>322</v>
      </c>
    </row>
    <row r="24" spans="5:5" x14ac:dyDescent="0.45">
      <c r="E24" s="1" t="s">
        <v>263</v>
      </c>
    </row>
    <row r="25" spans="5:5" x14ac:dyDescent="0.45">
      <c r="E25" t="s">
        <v>316</v>
      </c>
    </row>
    <row r="26" spans="5:5" x14ac:dyDescent="0.45">
      <c r="E26" t="s">
        <v>317</v>
      </c>
    </row>
    <row r="27" spans="5:5" x14ac:dyDescent="0.45">
      <c r="E27" s="1" t="s">
        <v>263</v>
      </c>
    </row>
    <row r="28" spans="5:5" x14ac:dyDescent="0.45">
      <c r="E2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4"/>
  <sheetViews>
    <sheetView tabSelected="1" workbookViewId="0">
      <selection activeCell="L40" sqref="L40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719</v>
      </c>
      <c r="C1" t="s">
        <v>720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707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233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248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249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:H35" si="0">"    "&amp;TRIM(A7)&amp;"_"&amp;TRIM(B7)&amp;" : "&amp;TRIM(D7)&amp;" "&amp;G7&amp;";"</f>
        <v xml:space="preserve">    P2_SCLK_N_AK7 : in std_logic;</v>
      </c>
      <c r="I7" t="str">
        <f t="shared" ref="I7:I35" si="1" xml:space="preserve"> ("    "&amp;TRIM(A7)&amp;"_"&amp;TRIM(B7)&amp;" : " &amp;TRIM(D7)&amp;" "&amp;TRIM(G7)&amp;";")</f>
        <v xml:space="preserve">    P2_SCLK_N_AK7 : in std_logic;</v>
      </c>
      <c r="J7" t="str">
        <f t="shared" ref="J7:J35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5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261</v>
      </c>
      <c r="I8" t="s">
        <v>261</v>
      </c>
      <c r="J8" t="s">
        <v>261</v>
      </c>
    </row>
    <row r="9" spans="1:11" x14ac:dyDescent="0.45">
      <c r="A9" t="s">
        <v>198</v>
      </c>
      <c r="B9" t="s">
        <v>161</v>
      </c>
      <c r="C9" t="s">
        <v>162</v>
      </c>
      <c r="D9" t="s">
        <v>265</v>
      </c>
      <c r="E9" t="s">
        <v>706</v>
      </c>
      <c r="G9" t="s">
        <v>266</v>
      </c>
      <c r="H9" t="str">
        <f t="shared" si="0"/>
        <v xml:space="preserve">    P2_CRST_N_V23 : in std_logic;</v>
      </c>
      <c r="I9" t="str">
        <f t="shared" si="1"/>
        <v xml:space="preserve">    P2_CRST_N_V23 : in std_logic;</v>
      </c>
      <c r="J9" t="str">
        <f t="shared" si="2"/>
        <v xml:space="preserve">    P2_CRST_N_V23 =&gt; P2_CRST_N_V23_top_p2_i,</v>
      </c>
      <c r="K9" t="str">
        <f t="shared" si="3"/>
        <v>signal P2_CRST_N_V23_top_p2_i : std_logic := '0';</v>
      </c>
    </row>
    <row r="10" spans="1:11" x14ac:dyDescent="0.45">
      <c r="A10" t="s">
        <v>199</v>
      </c>
      <c r="B10" t="s">
        <v>167</v>
      </c>
      <c r="C10" t="s">
        <v>164</v>
      </c>
      <c r="D10" t="s">
        <v>265</v>
      </c>
      <c r="E10" t="s">
        <v>706</v>
      </c>
      <c r="G10" t="s">
        <v>266</v>
      </c>
      <c r="H10" t="str">
        <f t="shared" si="0"/>
        <v xml:space="preserve">    P2_SRST_N_U23 : in std_logic;</v>
      </c>
      <c r="I10" t="str">
        <f t="shared" si="1"/>
        <v xml:space="preserve">    P2_SRST_N_U23 : in std_logic;</v>
      </c>
      <c r="J10" t="str">
        <f t="shared" si="2"/>
        <v xml:space="preserve">    P2_SRST_N_U23 =&gt; P2_SRST_N_U23_top_p2_i,</v>
      </c>
      <c r="K10" t="str">
        <f t="shared" si="3"/>
        <v>signal P2_SRST_N_U23_top_p2_i : std_logic := '0';</v>
      </c>
    </row>
    <row r="11" spans="1:11" x14ac:dyDescent="0.45">
      <c r="A11" t="s">
        <v>200</v>
      </c>
      <c r="B11" t="s">
        <v>169</v>
      </c>
      <c r="C11" t="s">
        <v>166</v>
      </c>
      <c r="D11" t="s">
        <v>265</v>
      </c>
      <c r="E11" t="s">
        <v>706</v>
      </c>
      <c r="G11" t="s">
        <v>266</v>
      </c>
      <c r="H11" t="str">
        <f t="shared" si="0"/>
        <v xml:space="preserve">    P2_PROG_N_U21 : in std_logic;</v>
      </c>
      <c r="I11" t="str">
        <f t="shared" si="1"/>
        <v xml:space="preserve">    P2_PROG_N_U21 : in std_logic;</v>
      </c>
      <c r="J11" t="str">
        <f t="shared" si="2"/>
        <v xml:space="preserve">    P2_PROG_N_U21 =&gt; P2_PROG_N_U21_top_p2_i,</v>
      </c>
      <c r="K11" t="str">
        <f t="shared" si="3"/>
        <v>signal P2_PROG_N_U21_top_p2_i : std_logic := '0';</v>
      </c>
    </row>
    <row r="12" spans="1:11" x14ac:dyDescent="0.45">
      <c r="H12" t="s">
        <v>261</v>
      </c>
      <c r="I12" t="s">
        <v>261</v>
      </c>
      <c r="J12" t="s">
        <v>261</v>
      </c>
    </row>
    <row r="13" spans="1:11" x14ac:dyDescent="0.45">
      <c r="A13" t="s">
        <v>201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0"/>
        <v xml:space="preserve">    P2_PL_SW0_D21 : in std_logic;</v>
      </c>
      <c r="I13" t="str">
        <f t="shared" si="1"/>
        <v xml:space="preserve">    P2_PL_SW0_D21 : in std_logic;</v>
      </c>
      <c r="J13" t="str">
        <f t="shared" si="2"/>
        <v xml:space="preserve">    P2_PL_SW0_D21 =&gt; P2_PL_SW0_D21_top_p2_i,</v>
      </c>
      <c r="K13" t="str">
        <f t="shared" si="3"/>
        <v>signal P2_PL_SW0_D21_top_p2_i : std_logic := '0';</v>
      </c>
    </row>
    <row r="14" spans="1:11" x14ac:dyDescent="0.45">
      <c r="A14" t="s">
        <v>202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0"/>
        <v xml:space="preserve">    P2_PL_SW1_C22 : in std_logic;</v>
      </c>
      <c r="I14" t="str">
        <f t="shared" si="1"/>
        <v xml:space="preserve">    P2_PL_SW1_C22 : in std_logic;</v>
      </c>
      <c r="J14" t="str">
        <f t="shared" si="2"/>
        <v xml:space="preserve">    P2_PL_SW1_C22 =&gt; P2_PL_SW1_C22_top_p2_i,</v>
      </c>
      <c r="K14" t="str">
        <f t="shared" si="3"/>
        <v>signal P2_PL_SW1_C22_top_p2_i : std_logic := '0';</v>
      </c>
    </row>
    <row r="15" spans="1:11" x14ac:dyDescent="0.45">
      <c r="A15" t="s">
        <v>203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0"/>
        <v xml:space="preserve">    P2_PL_SW2_C21 : in std_logic;</v>
      </c>
      <c r="I15" t="str">
        <f t="shared" si="1"/>
        <v xml:space="preserve">    P2_PL_SW2_C21 : in std_logic;</v>
      </c>
      <c r="J15" t="str">
        <f t="shared" si="2"/>
        <v xml:space="preserve">    P2_PL_SW2_C21 =&gt; P2_PL_SW2_C21_top_p2_i,</v>
      </c>
      <c r="K15" t="str">
        <f t="shared" si="3"/>
        <v>signal P2_PL_SW2_C21_top_p2_i : std_logic := '0';</v>
      </c>
    </row>
    <row r="16" spans="1:11" x14ac:dyDescent="0.45">
      <c r="A16" t="s">
        <v>204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0"/>
        <v xml:space="preserve">    P2_PL_SW3_B21 : in std_logic;</v>
      </c>
      <c r="I16" t="str">
        <f t="shared" si="1"/>
        <v xml:space="preserve">    P2_PL_SW3_B21 : in std_logic;</v>
      </c>
      <c r="J16" t="str">
        <f t="shared" si="2"/>
        <v xml:space="preserve">    P2_PL_SW3_B21 =&gt; P2_PL_SW3_B21_top_p2_i,</v>
      </c>
      <c r="K16" t="str">
        <f t="shared" si="3"/>
        <v>signal P2_PL_SW3_B21_top_p2_i : std_logic := '0';</v>
      </c>
    </row>
    <row r="17" spans="1:11" x14ac:dyDescent="0.45">
      <c r="A17" t="s">
        <v>205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0"/>
        <v xml:space="preserve">    P2_PL_LED0_A21 : out std_logic;</v>
      </c>
      <c r="I17" t="str">
        <f t="shared" si="1"/>
        <v xml:space="preserve">    P2_PL_LED0_A21 : out std_logic;</v>
      </c>
      <c r="J17" t="str">
        <f t="shared" si="2"/>
        <v xml:space="preserve">    P2_PL_LED0_A21 =&gt; P2_PL_LED0_A21_top_p2_i,</v>
      </c>
      <c r="K17" t="str">
        <f t="shared" si="3"/>
        <v>signal P2_PL_LED0_A21_top_p2_i : std_logic := '0';</v>
      </c>
    </row>
    <row r="18" spans="1:11" x14ac:dyDescent="0.45">
      <c r="A18" t="s">
        <v>206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0"/>
        <v xml:space="preserve">    P2_PL_LED1_A22 : out std_logic;</v>
      </c>
      <c r="I18" t="str">
        <f t="shared" si="1"/>
        <v xml:space="preserve">    P2_PL_LED1_A22 : out std_logic;</v>
      </c>
      <c r="J18" t="str">
        <f t="shared" si="2"/>
        <v xml:space="preserve">    P2_PL_LED1_A22 =&gt; P2_PL_LED1_A22_top_p2_i,</v>
      </c>
      <c r="K18" t="str">
        <f t="shared" si="3"/>
        <v>signal P2_PL_LED1_A22_top_p2_i : std_logic := '0';</v>
      </c>
    </row>
    <row r="19" spans="1:11" x14ac:dyDescent="0.45">
      <c r="A19" t="s">
        <v>207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0"/>
        <v xml:space="preserve">    P2_PL_LED2_B20 : out std_logic;</v>
      </c>
      <c r="I19" t="str">
        <f t="shared" si="1"/>
        <v xml:space="preserve">    P2_PL_LED2_B20 : out std_logic;</v>
      </c>
      <c r="J19" t="str">
        <f t="shared" si="2"/>
        <v xml:space="preserve">    P2_PL_LED2_B20 =&gt; P2_PL_LED2_B20_top_p2_i,</v>
      </c>
      <c r="K19" t="str">
        <f t="shared" si="3"/>
        <v>signal P2_PL_LED2_B20_top_p2_i : std_logic := '0';</v>
      </c>
    </row>
    <row r="20" spans="1:11" x14ac:dyDescent="0.45">
      <c r="A20" t="s">
        <v>208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0"/>
        <v xml:space="preserve">    P2_PL_LED3_A20 : out std_logic;</v>
      </c>
      <c r="I20" t="str">
        <f t="shared" si="1"/>
        <v xml:space="preserve">    P2_PL_LED3_A20 : out std_logic;</v>
      </c>
      <c r="J20" t="str">
        <f t="shared" si="2"/>
        <v xml:space="preserve">    P2_PL_LED3_A20 =&gt; P2_PL_LED3_A20_top_p2_i,</v>
      </c>
      <c r="K20" t="str">
        <f t="shared" si="3"/>
        <v>signal P2_PL_LED3_A20_top_p2_i : std_logic := '0';</v>
      </c>
    </row>
    <row r="21" spans="1:11" x14ac:dyDescent="0.45">
      <c r="C21" s="3" t="s">
        <v>708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45">
      <c r="A22" t="s">
        <v>209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0"/>
        <v xml:space="preserve">    P2_AHCLK_P_B10 : in std_logic;</v>
      </c>
      <c r="I22" t="str">
        <f t="shared" si="1"/>
        <v xml:space="preserve">    P2_AHCLK_P_B10 : in std_logic;</v>
      </c>
      <c r="J22" t="str">
        <f t="shared" si="2"/>
        <v xml:space="preserve">    P2_AHCLK_P_B10 =&gt; P2_AHCLK_P_B10_top_p2_i,</v>
      </c>
      <c r="K22" t="str">
        <f t="shared" si="3"/>
        <v>signal P2_AHCLK_P_B10_top_p2_i : std_logic := '0';</v>
      </c>
    </row>
    <row r="23" spans="1:11" x14ac:dyDescent="0.45">
      <c r="A23" t="s">
        <v>210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0"/>
        <v xml:space="preserve">    P2_AHCLK_N_B9 : in std_logic;</v>
      </c>
      <c r="I23" t="str">
        <f t="shared" si="1"/>
        <v xml:space="preserve">    P2_AHCLK_N_B9 : in std_logic;</v>
      </c>
      <c r="J23" t="str">
        <f t="shared" si="2"/>
        <v xml:space="preserve">    P2_AHCLK_N_B9 =&gt; P2_AHCLK_N_B9_top_p2_i,</v>
      </c>
      <c r="K23" t="str">
        <f t="shared" si="3"/>
        <v>signal P2_AHCLK_N_B9_top_p2_i : std_logic := '0';</v>
      </c>
    </row>
    <row r="24" spans="1:11" x14ac:dyDescent="0.45">
      <c r="A24" t="s">
        <v>126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0"/>
        <v xml:space="preserve">    P22BF_P_E4 : out std_logic;</v>
      </c>
      <c r="I24" t="str">
        <f t="shared" si="1"/>
        <v xml:space="preserve">    P22BF_P_E4 : out std_logic;</v>
      </c>
      <c r="J24" t="str">
        <f t="shared" si="2"/>
        <v xml:space="preserve">    P22BF_P_E4 =&gt; P22BF_P_E4_top_p2_i,</v>
      </c>
      <c r="K24" t="str">
        <f t="shared" si="3"/>
        <v>signal P22BF_P_E4_top_p2_i : std_logic := '0';</v>
      </c>
    </row>
    <row r="25" spans="1:11" x14ac:dyDescent="0.45">
      <c r="A25" t="s">
        <v>128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0"/>
        <v xml:space="preserve">    P22BF_N_E3 : out std_logic;</v>
      </c>
      <c r="I25" t="str">
        <f t="shared" si="1"/>
        <v xml:space="preserve">    P22BF_N_E3 : out std_logic;</v>
      </c>
      <c r="J25" t="str">
        <f t="shared" si="2"/>
        <v xml:space="preserve">    P22BF_N_E3 =&gt; P22BF_N_E3_top_p2_i,</v>
      </c>
      <c r="K25" t="str">
        <f t="shared" si="3"/>
        <v>signal P22BF_N_E3_top_p2_i : std_logic := '0';</v>
      </c>
    </row>
    <row r="26" spans="1:11" x14ac:dyDescent="0.45">
      <c r="A26" t="s">
        <v>122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0"/>
        <v xml:space="preserve">    BF2P2_P_D2 : in std_logic;</v>
      </c>
      <c r="I26" t="str">
        <f t="shared" si="1"/>
        <v xml:space="preserve">    BF2P2_P_D2 : in std_logic;</v>
      </c>
      <c r="J26" t="str">
        <f t="shared" si="2"/>
        <v xml:space="preserve">    BF2P2_P_D2 =&gt; BF2P2_P_D2_top_p2_i,</v>
      </c>
      <c r="K26" t="str">
        <f t="shared" si="3"/>
        <v>signal BF2P2_P_D2_top_p2_i : std_logic := '0';</v>
      </c>
    </row>
    <row r="27" spans="1:11" x14ac:dyDescent="0.45">
      <c r="A27" t="s">
        <v>124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0"/>
        <v xml:space="preserve">    BF2P2_N_D1 : in std_logic;</v>
      </c>
      <c r="I27" t="str">
        <f t="shared" si="1"/>
        <v xml:space="preserve">    BF2P2_N_D1 : in std_logic;</v>
      </c>
      <c r="J27" t="str">
        <f t="shared" si="2"/>
        <v xml:space="preserve">    BF2P2_N_D1 =&gt; BF2P2_N_D1_top_p2_i,</v>
      </c>
      <c r="K27" t="str">
        <f t="shared" si="3"/>
        <v>signal BF2P2_N_D1_top_p2_i : std_logic := '0';</v>
      </c>
    </row>
    <row r="28" spans="1:11" x14ac:dyDescent="0.45">
      <c r="A28" t="s">
        <v>118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0"/>
        <v xml:space="preserve">    P22AH_P_B6 : out std_logic;</v>
      </c>
      <c r="I28" t="str">
        <f t="shared" si="1"/>
        <v xml:space="preserve">    P22AH_P_B6 : out std_logic;</v>
      </c>
      <c r="J28" t="str">
        <f t="shared" si="2"/>
        <v xml:space="preserve">    P22AH_P_B6 =&gt; P22AH_P_B6_top_p2_i,</v>
      </c>
      <c r="K28" t="str">
        <f t="shared" si="3"/>
        <v>signal P22AH_P_B6_top_p2_i : std_logic := '0';</v>
      </c>
    </row>
    <row r="29" spans="1:11" x14ac:dyDescent="0.45">
      <c r="A29" t="s">
        <v>120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0"/>
        <v xml:space="preserve">    P22AH_N_B5 : out std_logic;</v>
      </c>
      <c r="I29" t="str">
        <f t="shared" si="1"/>
        <v xml:space="preserve">    P22AH_N_B5 : out std_logic;</v>
      </c>
      <c r="J29" t="str">
        <f t="shared" si="2"/>
        <v xml:space="preserve">    P22AH_N_B5 =&gt; P22AH_N_B5_top_p2_i,</v>
      </c>
      <c r="K29" t="str">
        <f t="shared" si="3"/>
        <v>signal P22AH_N_B5_top_p2_i : std_logic := '0';</v>
      </c>
    </row>
    <row r="30" spans="1:11" x14ac:dyDescent="0.45">
      <c r="A30" t="s">
        <v>114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0"/>
        <v xml:space="preserve">    AH2P2_P_B2 : in std_logic;</v>
      </c>
      <c r="I30" t="str">
        <f t="shared" si="1"/>
        <v xml:space="preserve">    AH2P2_P_B2 : in std_logic;</v>
      </c>
      <c r="J30" t="str">
        <f t="shared" si="2"/>
        <v xml:space="preserve">    AH2P2_P_B2 =&gt; AH2P2_P_B2_top_p2_i,</v>
      </c>
      <c r="K30" t="str">
        <f t="shared" si="3"/>
        <v>signal AH2P2_P_B2_top_p2_i : std_logic := '0';</v>
      </c>
    </row>
    <row r="31" spans="1:11" x14ac:dyDescent="0.45">
      <c r="A31" t="s">
        <v>116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0"/>
        <v xml:space="preserve">    AH2P2_N_B1 : in std_logic;</v>
      </c>
      <c r="I31" t="str">
        <f t="shared" si="1"/>
        <v xml:space="preserve">    AH2P2_N_B1 : in std_logic;</v>
      </c>
      <c r="J31" t="str">
        <f t="shared" si="2"/>
        <v xml:space="preserve">    AH2P2_N_B1 =&gt; AH2P2_N_B1_top_p2_i,</v>
      </c>
      <c r="K31" t="str">
        <f t="shared" si="3"/>
        <v>signal AH2P2_N_B1_top_p2_i : std_logic := '0';</v>
      </c>
    </row>
    <row r="32" spans="1:11" x14ac:dyDescent="0.45">
      <c r="A32" t="s">
        <v>186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0"/>
        <v xml:space="preserve">    P12P2_P_A8 : out std_logic;</v>
      </c>
      <c r="I32" t="str">
        <f t="shared" si="1"/>
        <v xml:space="preserve">    P12P2_P_A8 : out std_logic;</v>
      </c>
      <c r="J32" t="str">
        <f t="shared" si="2"/>
        <v xml:space="preserve">    P12P2_P_A8 =&gt; P12P2_P_A8_top_p2_i,</v>
      </c>
      <c r="K32" t="str">
        <f t="shared" si="3"/>
        <v>signal P12P2_P_A8_top_p2_i : std_logic := '0';</v>
      </c>
    </row>
    <row r="33" spans="1:11" x14ac:dyDescent="0.45">
      <c r="A33" t="s">
        <v>187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0"/>
        <v xml:space="preserve">    P12P2_N_A7 : out std_logic;</v>
      </c>
      <c r="I33" t="str">
        <f t="shared" si="1"/>
        <v xml:space="preserve">    P12P2_N_A7 : out std_logic;</v>
      </c>
      <c r="J33" t="str">
        <f t="shared" si="2"/>
        <v xml:space="preserve">    P12P2_N_A7 =&gt; P12P2_N_A7_top_p2_i,</v>
      </c>
      <c r="K33" t="str">
        <f t="shared" si="3"/>
        <v>signal P12P2_N_A7_top_p2_i : std_logic := '0';</v>
      </c>
    </row>
    <row r="34" spans="1:11" x14ac:dyDescent="0.45">
      <c r="A34" t="s">
        <v>188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0"/>
        <v xml:space="preserve">    P22P1_P_A4 : in std_logic;</v>
      </c>
      <c r="I34" t="str">
        <f t="shared" si="1"/>
        <v xml:space="preserve">    P22P1_P_A4 : in std_logic;</v>
      </c>
      <c r="J34" t="str">
        <f t="shared" si="2"/>
        <v xml:space="preserve">    P22P1_P_A4 =&gt; P22P1_P_A4_top_p2_i,</v>
      </c>
      <c r="K34" t="str">
        <f t="shared" si="3"/>
        <v>signal P22P1_P_A4_top_p2_i : std_logic := '0';</v>
      </c>
    </row>
    <row r="35" spans="1:11" x14ac:dyDescent="0.45">
      <c r="A35" t="s">
        <v>189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P22P1_N_A3 : in std_logic</v>
      </c>
      <c r="I35" t="str">
        <f xml:space="preserve"> ("    "&amp;TRIM(A35)&amp;"_"&amp;TRIM(B35)&amp;" : " &amp;TRIM(D35)&amp;" "&amp;TRIM(G35)&amp;"")</f>
        <v xml:space="preserve">    P22P1_N_A3 : in std_logic</v>
      </c>
      <c r="J35" t="str">
        <f xml:space="preserve"> "    "&amp;TRIM(A35)&amp;"_"&amp;TRIM(B35)&amp;" =&gt; "&amp;TRIM(A35)&amp;"_"&amp;TRIM(B35)&amp;"_"&amp;TRIM($C$1)&amp;""</f>
        <v xml:space="preserve">    P22P1_N_A3 =&gt; P22P1_N_A3_top_p2_i</v>
      </c>
      <c r="K35" t="str">
        <f t="shared" si="3"/>
        <v>signal P22P1_N_A3_top_p2_i : std_logic := '0';</v>
      </c>
    </row>
    <row r="36" spans="1:11" x14ac:dyDescent="0.45">
      <c r="H36" t="s">
        <v>261</v>
      </c>
      <c r="I36" t="s">
        <v>261</v>
      </c>
      <c r="J36" t="s">
        <v>261</v>
      </c>
    </row>
    <row r="37" spans="1:11" x14ac:dyDescent="0.45">
      <c r="H37" s="2" t="s">
        <v>257</v>
      </c>
      <c r="I37" s="2" t="s">
        <v>257</v>
      </c>
      <c r="J37" s="2" t="s">
        <v>257</v>
      </c>
    </row>
    <row r="38" spans="1:11" x14ac:dyDescent="0.45">
      <c r="H38" s="2" t="s">
        <v>262</v>
      </c>
      <c r="I38" s="2" t="s">
        <v>270</v>
      </c>
      <c r="J38" s="2"/>
    </row>
    <row r="40" spans="1:11" x14ac:dyDescent="0.45">
      <c r="H40" t="str">
        <f xml:space="preserve"> "architecture rtl of "&amp;$A$1&amp;" is"</f>
        <v>architecture rtl of top_p2 is</v>
      </c>
    </row>
    <row r="41" spans="1:11" x14ac:dyDescent="0.45">
      <c r="H41" t="s">
        <v>319</v>
      </c>
    </row>
    <row r="42" spans="1:11" x14ac:dyDescent="0.45">
      <c r="H42" t="s">
        <v>314</v>
      </c>
    </row>
    <row r="44" spans="1:11" x14ac:dyDescent="0.45">
      <c r="H44" t="s">
        <v>315</v>
      </c>
    </row>
    <row r="45" spans="1:11" x14ac:dyDescent="0.45">
      <c r="H45" t="s">
        <v>318</v>
      </c>
    </row>
    <row r="46" spans="1:11" x14ac:dyDescent="0.45">
      <c r="H46" t="s">
        <v>314</v>
      </c>
    </row>
    <row r="47" spans="1:11" x14ac:dyDescent="0.45">
      <c r="H47" t="s">
        <v>321</v>
      </c>
    </row>
    <row r="48" spans="1:11" x14ac:dyDescent="0.45">
      <c r="H48" s="1" t="s">
        <v>263</v>
      </c>
    </row>
    <row r="49" spans="8:8" x14ac:dyDescent="0.45">
      <c r="H49" t="s">
        <v>322</v>
      </c>
    </row>
    <row r="50" spans="8:8" x14ac:dyDescent="0.45">
      <c r="H50" s="1" t="s">
        <v>263</v>
      </c>
    </row>
    <row r="51" spans="8:8" x14ac:dyDescent="0.45">
      <c r="H51" t="s">
        <v>316</v>
      </c>
    </row>
    <row r="52" spans="8:8" x14ac:dyDescent="0.45">
      <c r="H52" t="s">
        <v>317</v>
      </c>
    </row>
    <row r="53" spans="8:8" x14ac:dyDescent="0.45">
      <c r="H53" s="1" t="s">
        <v>263</v>
      </c>
    </row>
    <row r="54" spans="8:8" x14ac:dyDescent="0.45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695</v>
      </c>
      <c r="B1" s="2"/>
      <c r="C1" s="2" t="s">
        <v>696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697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bs_pulse_oneshot_i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 x14ac:dyDescent="0.45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 x14ac:dyDescent="0.45">
      <c r="A10" t="s">
        <v>698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bs_pulse_oneshot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1"/>
  <sheetViews>
    <sheetView topLeftCell="A10" workbookViewId="0">
      <selection activeCell="F32" sqref="F3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699</v>
      </c>
      <c r="B1" s="2"/>
      <c r="C1" s="2" t="s">
        <v>700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684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bs_reset_expansion_i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clk_bs_reset_expansion_i : std_logic := '0';</v>
      </c>
    </row>
    <row r="8" spans="1:8" x14ac:dyDescent="0.45">
      <c r="A8" t="s">
        <v>701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treset_n_in : in std_logic;</v>
      </c>
      <c r="F8" t="str">
        <f xml:space="preserve"> ("    "&amp;TRIM(A8)&amp; " : " &amp;TRIM(B8)&amp;" "&amp;TRIM(C8)&amp;";")</f>
        <v xml:space="preserve">    treset_n_in : in std_logic;</v>
      </c>
      <c r="G8" t="str">
        <f xml:space="preserve"> ("    "&amp;TRIM(A8) &amp; " =&gt; "&amp;TRIM(A8)&amp;"_"&amp;TRIM($C$1)&amp;",")</f>
        <v xml:space="preserve">    treset_n_in =&gt; treset_n_in_bs_reset_expansion_i,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treset_n_in_bs_reset_expansion_i : std_logic := '0';</v>
      </c>
    </row>
    <row r="9" spans="1:8" x14ac:dyDescent="0.45">
      <c r="A9" t="s">
        <v>702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vcc_out : out std_logic;</v>
      </c>
      <c r="F9" t="str">
        <f xml:space="preserve"> ("    "&amp;TRIM(A9)&amp; " : " &amp;TRIM(B9)&amp;" "&amp;TRIM(C9)&amp;";")</f>
        <v xml:space="preserve">    vcc_out : out std_logic;</v>
      </c>
      <c r="G9" t="str">
        <f xml:space="preserve"> ("    "&amp;TRIM(A9) &amp; " =&gt; "&amp;TRIM(A9)&amp;"_"&amp;TRIM($C$1)&amp;",")</f>
        <v xml:space="preserve">    vcc_out =&gt; vcc_out_bs_reset_expansion_i,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vcc_out_bs_reset_expansion_i : std_logic := '0';</v>
      </c>
    </row>
    <row r="10" spans="1:8" x14ac:dyDescent="0.45">
      <c r="A10" t="s">
        <v>703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gnd_out : out std_logic;</v>
      </c>
      <c r="F10" t="str">
        <f xml:space="preserve"> ("    "&amp;TRIM(A10)&amp; " : " &amp;TRIM(B10)&amp;" "&amp;TRIM(C10)&amp;";")</f>
        <v xml:space="preserve">    gnd_out : out std_logic;</v>
      </c>
      <c r="G10" t="str">
        <f xml:space="preserve"> ("    "&amp;TRIM(A10) &amp; " =&gt; "&amp;TRIM(A10)&amp;"_"&amp;TRIM($C$1)&amp;",")</f>
        <v xml:space="preserve">    gnd_out =&gt; gnd_out_bs_reset_expansion_i,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gnd_out_bs_reset_expansion_i : std_logic := '0';</v>
      </c>
    </row>
    <row r="11" spans="1:8" x14ac:dyDescent="0.45">
      <c r="A11" t="s">
        <v>704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treset_out : out std_logic;</v>
      </c>
      <c r="F11" t="str">
        <f xml:space="preserve"> ("    "&amp;TRIM(A11)&amp; " : " &amp;TRIM(B11)&amp;" "&amp;TRIM(C11)&amp;";")</f>
        <v xml:space="preserve">    treset_out : out std_logic;</v>
      </c>
      <c r="G11" t="str">
        <f xml:space="preserve"> ("    "&amp;TRIM(A11) &amp; " =&gt; "&amp;TRIM(A11)&amp;"_"&amp;TRIM($C$1)&amp;",")</f>
        <v xml:space="preserve">    treset_out =&gt; treset_out_bs_reset_expansion_i,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treset_out_bs_reset_expansion_i : std_logic := '0';</v>
      </c>
    </row>
    <row r="12" spans="1:8" x14ac:dyDescent="0.45">
      <c r="A12" t="s">
        <v>705</v>
      </c>
      <c r="B12" t="s">
        <v>267</v>
      </c>
      <c r="C12" t="s">
        <v>266</v>
      </c>
      <c r="E12" t="str">
        <f xml:space="preserve"> ("    "&amp;TRIM(A12)&amp; " : " &amp;TRIM(B12)&amp;" "&amp;TRIM(C12)&amp;"")</f>
        <v xml:space="preserve">    treset_n_out : out std_logic</v>
      </c>
      <c r="F12" t="str">
        <f xml:space="preserve"> ("    "&amp;TRIM(A12)&amp; " : " &amp;TRIM(B12)&amp;" "&amp;TRIM(C12)&amp;"")</f>
        <v xml:space="preserve">    treset_n_out : out std_logic</v>
      </c>
      <c r="G12" t="str">
        <f xml:space="preserve"> ("    "&amp;TRIM(A12) &amp; " =&gt; "&amp;TRIM(A12)&amp;"_"&amp;TRIM($C$1)&amp;"")</f>
        <v xml:space="preserve">    treset_n_out =&gt; treset_n_out_bs_reset_expansion_i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treset_n_out_bs_reset_expansion_i : std_logic := '0';</v>
      </c>
    </row>
    <row r="13" spans="1:8" x14ac:dyDescent="0.45">
      <c r="E13" t="s">
        <v>261</v>
      </c>
      <c r="F13" t="s">
        <v>261</v>
      </c>
      <c r="G13" t="s">
        <v>261</v>
      </c>
    </row>
    <row r="14" spans="1:8" x14ac:dyDescent="0.45">
      <c r="A14" s="2"/>
      <c r="B14" s="2"/>
      <c r="C14" s="2"/>
      <c r="D14" s="2"/>
      <c r="E14" s="2" t="s">
        <v>257</v>
      </c>
      <c r="F14" s="2" t="s">
        <v>257</v>
      </c>
      <c r="G14" s="2" t="s">
        <v>257</v>
      </c>
    </row>
    <row r="15" spans="1:8" x14ac:dyDescent="0.45">
      <c r="A15" s="2"/>
      <c r="B15" s="2"/>
      <c r="C15" s="2"/>
      <c r="D15" s="2"/>
      <c r="E15" s="2" t="s">
        <v>262</v>
      </c>
      <c r="F15" s="2" t="s">
        <v>270</v>
      </c>
      <c r="G15" s="2"/>
    </row>
    <row r="17" spans="5:5" x14ac:dyDescent="0.45">
      <c r="E17" t="str">
        <f xml:space="preserve"> "architecture rtl of "&amp;$A$1&amp;" is"</f>
        <v>architecture rtl of bs_reset_expansion is</v>
      </c>
    </row>
    <row r="18" spans="5:5" x14ac:dyDescent="0.45">
      <c r="E18" t="s">
        <v>319</v>
      </c>
    </row>
    <row r="19" spans="5:5" x14ac:dyDescent="0.45">
      <c r="E19" t="s">
        <v>314</v>
      </c>
    </row>
    <row r="21" spans="5:5" x14ac:dyDescent="0.45">
      <c r="E21" t="s">
        <v>315</v>
      </c>
    </row>
    <row r="22" spans="5:5" x14ac:dyDescent="0.45">
      <c r="E22" t="s">
        <v>318</v>
      </c>
    </row>
    <row r="23" spans="5:5" x14ac:dyDescent="0.45">
      <c r="E23" t="s">
        <v>314</v>
      </c>
    </row>
    <row r="24" spans="5:5" x14ac:dyDescent="0.45">
      <c r="E24" t="s">
        <v>321</v>
      </c>
    </row>
    <row r="25" spans="5:5" x14ac:dyDescent="0.45">
      <c r="E25" s="1" t="s">
        <v>263</v>
      </c>
    </row>
    <row r="26" spans="5:5" x14ac:dyDescent="0.45">
      <c r="E26" t="s">
        <v>322</v>
      </c>
    </row>
    <row r="27" spans="5:5" x14ac:dyDescent="0.45">
      <c r="E27" s="1" t="s">
        <v>263</v>
      </c>
    </row>
    <row r="28" spans="5:5" x14ac:dyDescent="0.45">
      <c r="E28" t="s">
        <v>316</v>
      </c>
    </row>
    <row r="29" spans="5:5" x14ac:dyDescent="0.45">
      <c r="E29" t="s">
        <v>317</v>
      </c>
    </row>
    <row r="30" spans="5:5" x14ac:dyDescent="0.45">
      <c r="E30" s="1" t="s">
        <v>263</v>
      </c>
    </row>
    <row r="31" spans="5:5" x14ac:dyDescent="0.45">
      <c r="E31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topLeftCell="A10" workbookViewId="0">
      <selection activeCell="H29" sqref="H29:J46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717</v>
      </c>
      <c r="C1" t="s">
        <v>718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716</v>
      </c>
      <c r="B4" s="3" t="s">
        <v>714</v>
      </c>
      <c r="C4" s="3" t="s">
        <v>715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232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250</v>
      </c>
      <c r="B6" t="s">
        <v>251</v>
      </c>
      <c r="C6" t="s">
        <v>252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253</v>
      </c>
      <c r="B7" t="s">
        <v>254</v>
      </c>
      <c r="C7" t="s">
        <v>255</v>
      </c>
      <c r="D7" t="s">
        <v>265</v>
      </c>
      <c r="E7" t="s">
        <v>675</v>
      </c>
      <c r="G7" t="s">
        <v>266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211</v>
      </c>
      <c r="B9" t="s">
        <v>161</v>
      </c>
      <c r="C9" t="s">
        <v>162</v>
      </c>
      <c r="D9" t="s">
        <v>265</v>
      </c>
      <c r="E9" t="s">
        <v>706</v>
      </c>
      <c r="G9" t="s">
        <v>266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212</v>
      </c>
      <c r="B10" t="s">
        <v>167</v>
      </c>
      <c r="C10" t="s">
        <v>164</v>
      </c>
      <c r="D10" t="s">
        <v>265</v>
      </c>
      <c r="E10" t="s">
        <v>706</v>
      </c>
      <c r="G10" t="s">
        <v>266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213</v>
      </c>
      <c r="B11" t="s">
        <v>169</v>
      </c>
      <c r="C11" t="s">
        <v>166</v>
      </c>
      <c r="D11" t="s">
        <v>265</v>
      </c>
      <c r="E11" t="s">
        <v>706</v>
      </c>
      <c r="G11" t="s">
        <v>266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214</v>
      </c>
      <c r="B13" t="s">
        <v>137</v>
      </c>
      <c r="C13" t="s">
        <v>138</v>
      </c>
      <c r="D13" t="s">
        <v>265</v>
      </c>
      <c r="G13" t="s">
        <v>266</v>
      </c>
      <c r="H13" t="str">
        <f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215</v>
      </c>
      <c r="B14" t="s">
        <v>140</v>
      </c>
      <c r="C14" t="s">
        <v>141</v>
      </c>
      <c r="D14" t="s">
        <v>265</v>
      </c>
      <c r="G14" t="s">
        <v>266</v>
      </c>
      <c r="H14" t="str">
        <f>"    "&amp;TRIM(A14)&amp;"_"&amp;TRIM(B14)&amp;" : "&amp;TRIM(D14)&amp;" "&amp;G14&amp;";"</f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216</v>
      </c>
      <c r="B15" t="s">
        <v>143</v>
      </c>
      <c r="C15" t="s">
        <v>144</v>
      </c>
      <c r="D15" t="s">
        <v>265</v>
      </c>
      <c r="G15" t="s">
        <v>266</v>
      </c>
      <c r="H15" t="str">
        <f>"    "&amp;TRIM(A15)&amp;"_"&amp;TRIM(B15)&amp;" : "&amp;TRIM(D15)&amp;" "&amp;G15&amp;";"</f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217</v>
      </c>
      <c r="B16" t="s">
        <v>146</v>
      </c>
      <c r="C16" t="s">
        <v>147</v>
      </c>
      <c r="D16" t="s">
        <v>265</v>
      </c>
      <c r="G16" t="s">
        <v>266</v>
      </c>
      <c r="H16" t="str">
        <f>"    "&amp;TRIM(A16)&amp;"_"&amp;TRIM(B16)&amp;" : "&amp;TRIM(D16)&amp;" "&amp;G16&amp;";"</f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218</v>
      </c>
      <c r="B17" t="s">
        <v>149</v>
      </c>
      <c r="C17" t="s">
        <v>150</v>
      </c>
      <c r="D17" t="s">
        <v>267</v>
      </c>
      <c r="G17" t="s">
        <v>266</v>
      </c>
      <c r="H17" t="str">
        <f>"    "&amp;TRIM(A17)&amp;"_"&amp;TRIM(B17)&amp;" : "&amp;TRIM(D17)&amp;" "&amp;G17&amp;";"</f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219</v>
      </c>
      <c r="B18" t="s">
        <v>152</v>
      </c>
      <c r="C18" t="s">
        <v>153</v>
      </c>
      <c r="D18" t="s">
        <v>267</v>
      </c>
      <c r="G18" t="s">
        <v>266</v>
      </c>
      <c r="H18" t="str">
        <f>"    "&amp;TRIM(A18)&amp;"_"&amp;TRIM(B18)&amp;" : "&amp;TRIM(D18)&amp;" "&amp;G18&amp;";"</f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220</v>
      </c>
      <c r="B19" t="s">
        <v>155</v>
      </c>
      <c r="C19" t="s">
        <v>156</v>
      </c>
      <c r="D19" t="s">
        <v>267</v>
      </c>
      <c r="G19" t="s">
        <v>266</v>
      </c>
      <c r="H19" t="str">
        <f>"    "&amp;TRIM(A19)&amp;"_"&amp;TRIM(B19)&amp;" : "&amp;TRIM(D19)&amp;" "&amp;G19&amp;";"</f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221</v>
      </c>
      <c r="B20" t="s">
        <v>158</v>
      </c>
      <c r="C20" t="s">
        <v>159</v>
      </c>
      <c r="D20" t="s">
        <v>267</v>
      </c>
      <c r="G20" t="s">
        <v>266</v>
      </c>
      <c r="H20" t="str">
        <f>"    "&amp;TRIM(A20)&amp;"_"&amp;TRIM(B20)&amp;" : "&amp;TRIM(D20)&amp;" "&amp;G20&amp;";"</f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713</v>
      </c>
    </row>
    <row r="22" spans="1:11" x14ac:dyDescent="0.45">
      <c r="A22" t="s">
        <v>222</v>
      </c>
      <c r="B22" t="s">
        <v>223</v>
      </c>
      <c r="C22" t="s">
        <v>224</v>
      </c>
      <c r="D22" t="s">
        <v>265</v>
      </c>
      <c r="E22" t="s">
        <v>675</v>
      </c>
      <c r="F22">
        <v>0</v>
      </c>
      <c r="G22" t="s">
        <v>266</v>
      </c>
      <c r="H22" t="str">
        <f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225</v>
      </c>
      <c r="B23" t="s">
        <v>226</v>
      </c>
      <c r="C23" t="s">
        <v>227</v>
      </c>
      <c r="D23" t="s">
        <v>265</v>
      </c>
      <c r="E23" t="s">
        <v>675</v>
      </c>
      <c r="F23">
        <v>0</v>
      </c>
      <c r="G23" t="s">
        <v>266</v>
      </c>
      <c r="H23" t="str">
        <f>"    "&amp;TRIM(A23)&amp;"_"&amp;TRIM(B23)&amp;" : "&amp;TRIM(D23)&amp;" "&amp;G23&amp;";"</f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228</v>
      </c>
      <c r="C24" t="s">
        <v>115</v>
      </c>
      <c r="D24" t="s">
        <v>267</v>
      </c>
      <c r="F24">
        <v>0</v>
      </c>
      <c r="G24" t="s">
        <v>266</v>
      </c>
      <c r="H24" t="str">
        <f>"    "&amp;TRIM(A24)&amp;"_"&amp;TRIM(B24)&amp;" : "&amp;TRIM(D24)&amp;" "&amp;G24&amp;";"</f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229</v>
      </c>
      <c r="C25" t="s">
        <v>117</v>
      </c>
      <c r="D25" t="s">
        <v>267</v>
      </c>
      <c r="F25">
        <v>0</v>
      </c>
      <c r="G25" t="s">
        <v>266</v>
      </c>
      <c r="H25" t="str">
        <f>"    "&amp;TRIM(A25)&amp;"_"&amp;TRIM(B25)&amp;" : "&amp;TRIM(D25)&amp;" "&amp;G25&amp;";"</f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230</v>
      </c>
      <c r="C26" t="s">
        <v>119</v>
      </c>
      <c r="D26" t="s">
        <v>265</v>
      </c>
      <c r="F26">
        <v>0</v>
      </c>
      <c r="G26" t="s">
        <v>266</v>
      </c>
      <c r="H26" t="str">
        <f>"    "&amp;TRIM(A26)&amp;"_"&amp;TRIM(B26)&amp;" : "&amp;TRIM(D26)&amp;" "&amp;G26&amp;";"</f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231</v>
      </c>
      <c r="C27" t="s">
        <v>121</v>
      </c>
      <c r="D27" t="s">
        <v>265</v>
      </c>
      <c r="F27">
        <v>0</v>
      </c>
      <c r="G27" t="s">
        <v>266</v>
      </c>
      <c r="H27" t="str">
        <f>"    "&amp;TRIM(A27)&amp;"_"&amp;TRIM(B27)&amp;" : "&amp;TRIM(D27)&amp;" "&amp;G27&amp;";"</f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261</v>
      </c>
      <c r="I28" t="s">
        <v>261</v>
      </c>
      <c r="J28" t="s">
        <v>261</v>
      </c>
    </row>
    <row r="29" spans="1:11" x14ac:dyDescent="0.45">
      <c r="H29" s="2" t="s">
        <v>257</v>
      </c>
      <c r="I29" s="2" t="s">
        <v>257</v>
      </c>
      <c r="J29" s="2" t="s">
        <v>257</v>
      </c>
    </row>
    <row r="30" spans="1:11" x14ac:dyDescent="0.45">
      <c r="H30" s="2" t="s">
        <v>262</v>
      </c>
      <c r="I30" s="2" t="s">
        <v>270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319</v>
      </c>
    </row>
    <row r="34" spans="8:8" x14ac:dyDescent="0.45">
      <c r="H34" t="s">
        <v>314</v>
      </c>
    </row>
    <row r="36" spans="8:8" x14ac:dyDescent="0.45">
      <c r="H36" t="s">
        <v>315</v>
      </c>
    </row>
    <row r="37" spans="8:8" x14ac:dyDescent="0.45">
      <c r="H37" t="s">
        <v>318</v>
      </c>
    </row>
    <row r="38" spans="8:8" x14ac:dyDescent="0.45">
      <c r="H38" t="s">
        <v>314</v>
      </c>
    </row>
    <row r="39" spans="8:8" x14ac:dyDescent="0.45">
      <c r="H39" t="s">
        <v>321</v>
      </c>
    </row>
    <row r="40" spans="8:8" x14ac:dyDescent="0.45">
      <c r="H40" s="1" t="s">
        <v>263</v>
      </c>
    </row>
    <row r="41" spans="8:8" x14ac:dyDescent="0.45">
      <c r="H41" t="s">
        <v>322</v>
      </c>
    </row>
    <row r="42" spans="8:8" x14ac:dyDescent="0.45">
      <c r="H42" s="1" t="s">
        <v>263</v>
      </c>
    </row>
    <row r="43" spans="8:8" x14ac:dyDescent="0.45">
      <c r="H43" t="s">
        <v>316</v>
      </c>
    </row>
    <row r="44" spans="8:8" x14ac:dyDescent="0.45">
      <c r="H44" t="s">
        <v>317</v>
      </c>
    </row>
    <row r="45" spans="8:8" x14ac:dyDescent="0.45">
      <c r="H45" s="1" t="s">
        <v>263</v>
      </c>
    </row>
    <row r="46" spans="8:8" x14ac:dyDescent="0.45">
      <c r="H46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G4" sqref="G4:H4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281</v>
      </c>
      <c r="B1" s="2"/>
      <c r="C1" s="2" t="s">
        <v>287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304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45">
      <c r="A5" t="s">
        <v>282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45">
      <c r="A6" t="s">
        <v>283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45">
      <c r="A7" t="s">
        <v>284</v>
      </c>
      <c r="B7" t="s">
        <v>265</v>
      </c>
      <c r="C7" t="s">
        <v>436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45">
      <c r="E8" t="s">
        <v>260</v>
      </c>
    </row>
    <row r="9" spans="1:8" x14ac:dyDescent="0.45">
      <c r="A9" t="s">
        <v>305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45">
      <c r="A10" t="s">
        <v>285</v>
      </c>
      <c r="B10" t="s">
        <v>265</v>
      </c>
      <c r="C10" t="s">
        <v>640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45">
      <c r="A11" t="s">
        <v>286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45">
      <c r="E12" t="s">
        <v>259</v>
      </c>
    </row>
    <row r="13" spans="1:8" x14ac:dyDescent="0.45">
      <c r="A13" t="s">
        <v>302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45">
      <c r="A14" t="s">
        <v>303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45">
      <c r="E19" t="str">
        <f xml:space="preserve"> "architecture rtl of "&amp;$A$1&amp;" is"</f>
        <v>architecture rtl of bs_ram is</v>
      </c>
    </row>
    <row r="20" spans="1:7" x14ac:dyDescent="0.45">
      <c r="E20" t="s">
        <v>319</v>
      </c>
    </row>
    <row r="21" spans="1:7" x14ac:dyDescent="0.45">
      <c r="E21" t="s">
        <v>314</v>
      </c>
    </row>
    <row r="23" spans="1:7" x14ac:dyDescent="0.45">
      <c r="E23" t="s">
        <v>315</v>
      </c>
    </row>
    <row r="24" spans="1:7" x14ac:dyDescent="0.45">
      <c r="E24" t="s">
        <v>318</v>
      </c>
    </row>
    <row r="25" spans="1:7" x14ac:dyDescent="0.45">
      <c r="E25" t="s">
        <v>314</v>
      </c>
    </row>
    <row r="26" spans="1:7" x14ac:dyDescent="0.45">
      <c r="E26" t="s">
        <v>321</v>
      </c>
    </row>
    <row r="27" spans="1:7" x14ac:dyDescent="0.45">
      <c r="E27" s="1" t="s">
        <v>263</v>
      </c>
    </row>
    <row r="28" spans="1:7" x14ac:dyDescent="0.45">
      <c r="E28" t="s">
        <v>322</v>
      </c>
    </row>
    <row r="29" spans="1:7" x14ac:dyDescent="0.45">
      <c r="E29" s="1" t="s">
        <v>263</v>
      </c>
    </row>
    <row r="30" spans="1:7" x14ac:dyDescent="0.45">
      <c r="E30" t="s">
        <v>316</v>
      </c>
    </row>
    <row r="31" spans="1:7" x14ac:dyDescent="0.45">
      <c r="E31" t="s">
        <v>317</v>
      </c>
    </row>
    <row r="32" spans="1:7" x14ac:dyDescent="0.45">
      <c r="E32" s="1" t="s">
        <v>263</v>
      </c>
    </row>
    <row r="33" spans="5:5" x14ac:dyDescent="0.45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4"/>
  <sheetViews>
    <sheetView workbookViewId="0">
      <selection activeCell="E20" sqref="E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272</v>
      </c>
      <c r="B1" s="2"/>
      <c r="C1" s="2" t="s">
        <v>289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bf_buff_i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299</v>
      </c>
      <c r="B4" t="s">
        <v>265</v>
      </c>
      <c r="C4" t="s">
        <v>598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45">
      <c r="A5" t="s">
        <v>290</v>
      </c>
      <c r="B5" t="s">
        <v>267</v>
      </c>
      <c r="C5" t="s">
        <v>639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45">
      <c r="A6" t="s">
        <v>291</v>
      </c>
      <c r="B6" t="s">
        <v>265</v>
      </c>
      <c r="C6" t="s">
        <v>581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45">
      <c r="E7" t="s">
        <v>260</v>
      </c>
    </row>
    <row r="8" spans="1:8" x14ac:dyDescent="0.45">
      <c r="A8" t="s">
        <v>300</v>
      </c>
      <c r="B8" t="s">
        <v>267</v>
      </c>
      <c r="C8" t="s">
        <v>598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45">
      <c r="A9" t="s">
        <v>269</v>
      </c>
      <c r="B9" t="s">
        <v>265</v>
      </c>
      <c r="C9" t="s">
        <v>641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45">
      <c r="A10" t="s">
        <v>264</v>
      </c>
      <c r="B10" t="s">
        <v>267</v>
      </c>
      <c r="C10" t="s">
        <v>642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45">
      <c r="E11" t="s">
        <v>259</v>
      </c>
    </row>
    <row r="12" spans="1:8" x14ac:dyDescent="0.45">
      <c r="A12" t="s">
        <v>312</v>
      </c>
      <c r="B12" t="s">
        <v>265</v>
      </c>
      <c r="C12" t="s">
        <v>598</v>
      </c>
      <c r="D12" t="s">
        <v>313</v>
      </c>
      <c r="E12" t="str">
        <f xml:space="preserve"> ("    "&amp;TRIM(A12)&amp; " : " &amp;TRIM(B12)&amp;" "&amp;TRIM(C12)&amp;";")</f>
        <v xml:space="preserve">    s_bf_buff_enable_ch : in std_logic;</v>
      </c>
      <c r="F12" t="str">
        <f xml:space="preserve"> ("    "&amp;TRIM(A12)&amp; " : " &amp;TRIM(B12)&amp;" "&amp;TRIM(C12)&amp;";")</f>
        <v xml:space="preserve">    s_bf_buff_enable_ch : in std_logic;</v>
      </c>
      <c r="G12" t="str">
        <f xml:space="preserve"> ("    "&amp;TRIM(A12) &amp; " =&gt; "&amp;TRIM(A12)&amp;"_"&amp;TRIM($C$1)&amp;",")</f>
        <v xml:space="preserve">    s_bf_buff_enable_ch =&gt; s_bf_buff_enable_ch_bf_buff_i,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s_bf_buff_enable_ch_bf_buff_i : std_logic := '0';</v>
      </c>
    </row>
    <row r="13" spans="1:8" x14ac:dyDescent="0.45">
      <c r="A13" t="s">
        <v>306</v>
      </c>
      <c r="B13" t="s">
        <v>265</v>
      </c>
      <c r="C13" t="s">
        <v>598</v>
      </c>
      <c r="E13" t="str">
        <f xml:space="preserve"> ("    "&amp;TRIM(A13)&amp; " : " &amp;TRIM(B13)&amp;" "&amp;TRIM(C13)&amp;";")</f>
        <v xml:space="preserve">    s_bf_buff_reset_n : in std_logic;</v>
      </c>
      <c r="F13" t="str">
        <f xml:space="preserve"> ("    "&amp;TRIM(A13)&amp; " : " &amp;TRIM(B13)&amp;" "&amp;TRIM(C13)&amp;";")</f>
        <v xml:space="preserve">    s_bf_buff_reset_n : in std_logic;</v>
      </c>
      <c r="G13" t="str">
        <f xml:space="preserve"> ("    "&amp;TRIM(A13) &amp; " =&gt; "&amp;TRIM(A13)&amp;"_"&amp;TRIM($C$1)&amp;",")</f>
        <v xml:space="preserve">    s_bf_buff_reset_n =&gt; s_bf_buff_reset_n_bf_buff_i,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s_bf_buff_reset_n_bf_buff_i : std_logic := '0';</v>
      </c>
    </row>
    <row r="14" spans="1:8" x14ac:dyDescent="0.45">
      <c r="A14" t="s">
        <v>307</v>
      </c>
      <c r="B14" t="s">
        <v>265</v>
      </c>
      <c r="C14" t="s">
        <v>598</v>
      </c>
      <c r="E14" t="str">
        <f xml:space="preserve"> ("    "&amp;TRIM(A14)&amp; " : " &amp;TRIM(B14)&amp;" "&amp;TRIM(C14)&amp;"")</f>
        <v xml:space="preserve">    s_bf_buff_clock : in std_logic</v>
      </c>
      <c r="F14" t="str">
        <f xml:space="preserve"> ("    "&amp;TRIM(A14)&amp; " : " &amp;TRIM(B14)&amp;" "&amp;TRIM(C14)&amp;"")</f>
        <v xml:space="preserve">    s_bf_buff_clock : in std_logic</v>
      </c>
      <c r="G14" t="str">
        <f xml:space="preserve"> ("    "&amp;TRIM(A14) &amp; " =&gt; "&amp;TRIM(A14)&amp;"_"&amp;TRIM($C$1)&amp;"")</f>
        <v xml:space="preserve">    s_bf_buff_clock =&gt; s_bf_buff_clock_bf_buff_i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s_bf_buff_clock_bf_buff_i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45">
      <c r="E20" t="str">
        <f xml:space="preserve"> "architecture rtl of "&amp;$A$1&amp;" is"</f>
        <v>architecture rtl of bf_buff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E20" sqref="E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288</v>
      </c>
      <c r="B1" s="2"/>
      <c r="C1" s="2" t="s">
        <v>292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bf_main_i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293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45">
      <c r="A5" t="s">
        <v>294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45">
      <c r="A6" t="s">
        <v>295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45">
      <c r="A7" t="s">
        <v>296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45">
      <c r="E8" t="s">
        <v>260</v>
      </c>
    </row>
    <row r="9" spans="1:8" x14ac:dyDescent="0.45">
      <c r="A9" t="s">
        <v>301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45">
      <c r="A10" t="s">
        <v>297</v>
      </c>
      <c r="B10" t="s">
        <v>267</v>
      </c>
      <c r="C10" t="s">
        <v>641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45">
      <c r="A11" t="s">
        <v>298</v>
      </c>
      <c r="B11" t="s">
        <v>265</v>
      </c>
      <c r="C11" t="s">
        <v>642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45">
      <c r="E12" t="s">
        <v>259</v>
      </c>
    </row>
    <row r="13" spans="1:8" x14ac:dyDescent="0.45">
      <c r="A13" t="s">
        <v>308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45">
      <c r="A14" t="s">
        <v>309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45">
      <c r="E20" t="str">
        <f xml:space="preserve"> "architecture rtl of "&amp;$A$1&amp;" is"</f>
        <v>architecture rtl of bf_main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6" workbookViewId="0">
      <selection activeCell="E40" sqref="E40"/>
    </sheetView>
  </sheetViews>
  <sheetFormatPr defaultRowHeight="17" x14ac:dyDescent="0.45"/>
  <cols>
    <col min="1" max="1" width="27.1640625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310</v>
      </c>
      <c r="B1" s="2"/>
      <c r="C1" s="2" t="s">
        <v>311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bs_cmd_i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324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45">
      <c r="A5" t="s">
        <v>325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45">
      <c r="A6" t="s">
        <v>326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45">
      <c r="E7" t="s">
        <v>260</v>
      </c>
    </row>
    <row r="8" spans="1:8" x14ac:dyDescent="0.45">
      <c r="A8" t="s">
        <v>327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45">
      <c r="A9" t="s">
        <v>328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45">
      <c r="A10" t="s">
        <v>329</v>
      </c>
      <c r="B10" t="s">
        <v>267</v>
      </c>
      <c r="C10" t="s">
        <v>581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45">
      <c r="E11" t="s">
        <v>260</v>
      </c>
    </row>
    <row r="12" spans="1:8" x14ac:dyDescent="0.45">
      <c r="A12" t="s">
        <v>484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45">
      <c r="A13" t="s">
        <v>485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45">
      <c r="A14" t="s">
        <v>486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45">
      <c r="E15" t="s">
        <v>260</v>
      </c>
    </row>
    <row r="16" spans="1:8" x14ac:dyDescent="0.45">
      <c r="A16" t="s">
        <v>330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45">
      <c r="A17" t="s">
        <v>331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45">
      <c r="A18" t="s">
        <v>332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45">
      <c r="A19" t="s">
        <v>333</v>
      </c>
      <c r="B19" t="s">
        <v>265</v>
      </c>
      <c r="C19" t="s">
        <v>581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45">
      <c r="E20" t="s">
        <v>260</v>
      </c>
    </row>
    <row r="21" spans="1:8" x14ac:dyDescent="0.45">
      <c r="A21" t="s">
        <v>487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45">
      <c r="A22" t="s">
        <v>488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45">
      <c r="A23" t="s">
        <v>489</v>
      </c>
      <c r="B23" t="s">
        <v>265</v>
      </c>
      <c r="C23" t="s">
        <v>581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45">
      <c r="E24" t="s">
        <v>260</v>
      </c>
    </row>
    <row r="25" spans="1:8" x14ac:dyDescent="0.45">
      <c r="A25" t="s">
        <v>495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45">
      <c r="A26" t="s">
        <v>496</v>
      </c>
      <c r="B26" t="s">
        <v>267</v>
      </c>
      <c r="C26" t="s">
        <v>436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45">
      <c r="E27" t="s">
        <v>260</v>
      </c>
    </row>
    <row r="28" spans="1:8" x14ac:dyDescent="0.45">
      <c r="A28" t="s">
        <v>337</v>
      </c>
      <c r="B28" t="s">
        <v>267</v>
      </c>
      <c r="C28" t="s">
        <v>266</v>
      </c>
      <c r="D28" t="s">
        <v>338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45">
      <c r="A29" t="s">
        <v>525</v>
      </c>
      <c r="B29" t="s">
        <v>267</v>
      </c>
      <c r="C29" t="s">
        <v>266</v>
      </c>
      <c r="D29" t="s">
        <v>527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45">
      <c r="A30" t="s">
        <v>526</v>
      </c>
      <c r="B30" t="s">
        <v>267</v>
      </c>
      <c r="C30" t="s">
        <v>266</v>
      </c>
      <c r="D30" t="s">
        <v>528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45">
      <c r="E31" t="s">
        <v>260</v>
      </c>
    </row>
    <row r="32" spans="1:8" x14ac:dyDescent="0.45">
      <c r="A32" t="s">
        <v>334</v>
      </c>
      <c r="B32" t="s">
        <v>265</v>
      </c>
      <c r="C32" t="s">
        <v>323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45">
      <c r="A33" t="s">
        <v>643</v>
      </c>
      <c r="B33" t="s">
        <v>267</v>
      </c>
      <c r="C33" t="s">
        <v>323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45">
      <c r="A34" t="s">
        <v>335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45">
      <c r="A35" t="s">
        <v>336</v>
      </c>
      <c r="B35" t="s">
        <v>265</v>
      </c>
      <c r="C35" t="s">
        <v>266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45">
      <c r="E36" t="s">
        <v>261</v>
      </c>
      <c r="F36" t="s">
        <v>261</v>
      </c>
      <c r="G36" t="s">
        <v>261</v>
      </c>
    </row>
    <row r="37" spans="1:8" x14ac:dyDescent="0.45">
      <c r="A37" s="2"/>
      <c r="B37" s="2"/>
      <c r="C37" s="2"/>
      <c r="D37" s="2"/>
      <c r="E37" s="2" t="s">
        <v>257</v>
      </c>
      <c r="F37" s="2" t="s">
        <v>257</v>
      </c>
      <c r="G37" s="2" t="s">
        <v>257</v>
      </c>
    </row>
    <row r="38" spans="1:8" x14ac:dyDescent="0.45">
      <c r="A38" s="2"/>
      <c r="B38" s="2"/>
      <c r="C38" s="2"/>
      <c r="D38" s="2"/>
      <c r="E38" s="2" t="s">
        <v>262</v>
      </c>
      <c r="F38" s="2" t="s">
        <v>270</v>
      </c>
      <c r="G38" s="2"/>
    </row>
    <row r="40" spans="1:8" x14ac:dyDescent="0.45">
      <c r="E40" t="str">
        <f xml:space="preserve"> "architecture rtl of "&amp;$A$1&amp;" is"</f>
        <v>architecture rtl of bs_cmd is</v>
      </c>
    </row>
    <row r="41" spans="1:8" x14ac:dyDescent="0.45">
      <c r="E41" t="s">
        <v>319</v>
      </c>
    </row>
    <row r="42" spans="1:8" x14ac:dyDescent="0.45">
      <c r="E42" t="s">
        <v>314</v>
      </c>
    </row>
    <row r="44" spans="1:8" x14ac:dyDescent="0.45">
      <c r="E44" t="s">
        <v>315</v>
      </c>
    </row>
    <row r="45" spans="1:8" x14ac:dyDescent="0.45">
      <c r="E45" t="s">
        <v>318</v>
      </c>
    </row>
    <row r="46" spans="1:8" x14ac:dyDescent="0.45">
      <c r="E46" t="s">
        <v>314</v>
      </c>
    </row>
    <row r="47" spans="1:8" x14ac:dyDescent="0.45">
      <c r="E47" t="s">
        <v>321</v>
      </c>
    </row>
    <row r="48" spans="1:8" x14ac:dyDescent="0.45">
      <c r="E48" s="1" t="s">
        <v>263</v>
      </c>
    </row>
    <row r="49" spans="5:5" x14ac:dyDescent="0.45">
      <c r="E49" t="s">
        <v>322</v>
      </c>
    </row>
    <row r="50" spans="5:5" x14ac:dyDescent="0.45">
      <c r="E50" s="1" t="s">
        <v>263</v>
      </c>
    </row>
    <row r="51" spans="5:5" x14ac:dyDescent="0.45">
      <c r="E51" t="s">
        <v>316</v>
      </c>
    </row>
    <row r="52" spans="5:5" x14ac:dyDescent="0.45">
      <c r="E52" t="s">
        <v>317</v>
      </c>
    </row>
    <row r="53" spans="5:5" x14ac:dyDescent="0.45">
      <c r="E53" s="1" t="s">
        <v>263</v>
      </c>
    </row>
    <row r="54" spans="5:5" x14ac:dyDescent="0.45">
      <c r="E5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37"/>
  <sheetViews>
    <sheetView workbookViewId="0">
      <selection activeCell="E23" sqref="E23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339</v>
      </c>
      <c r="B1" s="2"/>
      <c r="C1" s="2" t="s">
        <v>340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bs_mux_data_i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490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m_maxis_bs_mux_data_tvalid : out std_logic;</v>
      </c>
      <c r="F4" t="str">
        <f xml:space="preserve"> ("    "&amp;TRIM(A4)&amp; " : " &amp;TRIM(B4)&amp;" "&amp;TRIM(C4)&amp;";")</f>
        <v xml:space="preserve">    m_maxis_bs_mux_data_tvalid : out std_logic;</v>
      </c>
      <c r="G4" t="str">
        <f xml:space="preserve"> ("    "&amp;TRIM(A4) &amp; " =&gt; "&amp;TRIM(A4)&amp;"_"&amp;TRIM($C$1)&amp;",")</f>
        <v xml:space="preserve">    m_maxis_bs_mux_data_tvalid =&gt; m_maxis_bs_mux_data_tvalid_bs_mux_data_i,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m_maxis_bs_mux_data_tvalid_bs_mux_data_i : std_logic := '0';</v>
      </c>
    </row>
    <row r="5" spans="1:8" x14ac:dyDescent="0.45">
      <c r="A5" t="s">
        <v>491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m_maxis_bs_mux_data_tlast : out std_logic;</v>
      </c>
      <c r="F5" t="str">
        <f xml:space="preserve"> ("    "&amp;TRIM(A5)&amp; " : " &amp;TRIM(B5)&amp;" "&amp;TRIM(C5)&amp;";")</f>
        <v xml:space="preserve">    m_maxis_bs_mux_data_tlast : out std_logic;</v>
      </c>
      <c r="G5" t="str">
        <f xml:space="preserve"> ("    "&amp;TRIM(A5) &amp; " =&gt; "&amp;TRIM(A5)&amp;"_"&amp;TRIM($C$1)&amp;",")</f>
        <v xml:space="preserve">    m_maxis_bs_mux_data_tlast =&gt; m_maxis_bs_mux_data_tlast_bs_mux_data_i,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m_maxis_bs_mux_data_tlast_bs_mux_data_i : std_logic := '0';</v>
      </c>
    </row>
    <row r="6" spans="1:8" x14ac:dyDescent="0.45">
      <c r="A6" t="s">
        <v>492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m_maxis_bs_mux_data_tdata : out std_logic_vector(31 downto 0);</v>
      </c>
      <c r="F6" t="str">
        <f xml:space="preserve"> ("    "&amp;TRIM(A6)&amp; " : " &amp;TRIM(B6)&amp;" "&amp;TRIM(C6)&amp;";")</f>
        <v xml:space="preserve">    m_maxis_bs_mux_data_tdata : out std_logic_vector(31 downto 0);</v>
      </c>
      <c r="G6" t="str">
        <f xml:space="preserve"> ("    "&amp;TRIM(A6) &amp; " =&gt; "&amp;TRIM(A6)&amp;"_"&amp;TRIM($C$1)&amp;",")</f>
        <v xml:space="preserve">    m_maxis_bs_mux_data_tdata =&gt; m_maxis_bs_mux_data_tdata_bs_mux_data_i,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m_maxis_bs_mux_data_tdata_bs_mux_data_i : std_logic_vector(31 downto 0) := (others =&gt; '0');</v>
      </c>
    </row>
    <row r="7" spans="1:8" x14ac:dyDescent="0.45">
      <c r="E7" t="s">
        <v>260</v>
      </c>
    </row>
    <row r="8" spans="1:8" x14ac:dyDescent="0.45">
      <c r="A8" t="s">
        <v>341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m_rd_bs_mux_data_a_tstart : in std_logic;</v>
      </c>
      <c r="F8" t="str">
        <f xml:space="preserve"> ("    "&amp;TRIM(A8)&amp; " : " &amp;TRIM(B8)&amp;" "&amp;TRIM(C8)&amp;";")</f>
        <v xml:space="preserve">    m_rd_bs_mux_data_a_tstart : in std_logic;</v>
      </c>
      <c r="G8" t="str">
        <f xml:space="preserve"> ("    "&amp;TRIM(A8) &amp; " =&gt; "&amp;TRIM(A8)&amp;"_"&amp;TRIM($C$1)&amp;",")</f>
        <v xml:space="preserve">    m_rd_bs_mux_data_a_tstart =&gt; m_rd_bs_mux_data_a_tstart_bs_mux_data_i,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m_rd_bs_mux_data_a_tstart_bs_mux_data_i : std_logic := '0';</v>
      </c>
    </row>
    <row r="9" spans="1:8" x14ac:dyDescent="0.45">
      <c r="A9" t="s">
        <v>342</v>
      </c>
      <c r="B9" t="s">
        <v>267</v>
      </c>
      <c r="C9" t="s">
        <v>639</v>
      </c>
      <c r="E9" t="str">
        <f xml:space="preserve"> ("    "&amp;TRIM(A9)&amp; " : " &amp;TRIM(B9)&amp;" "&amp;TRIM(C9)&amp;";")</f>
        <v xml:space="preserve">    m_rd_bs_mux_data_a_taddr : out std_logic_vector(6 downto 0);</v>
      </c>
      <c r="F9" t="str">
        <f xml:space="preserve"> ("    "&amp;TRIM(A9)&amp; " : " &amp;TRIM(B9)&amp;" "&amp;TRIM(C9)&amp;";")</f>
        <v xml:space="preserve">    m_rd_bs_mux_data_a_taddr : out std_logic_vector(6 downto 0);</v>
      </c>
      <c r="G9" t="str">
        <f xml:space="preserve"> ("    "&amp;TRIM(A9) &amp; " =&gt; "&amp;TRIM(A9)&amp;"_"&amp;TRIM($C$1)&amp;",")</f>
        <v xml:space="preserve">    m_rd_bs_mux_data_a_taddr =&gt; m_rd_bs_mux_data_a_taddr_bs_mux_data_i,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m_rd_bs_mux_data_a_taddr_bs_mux_data_i : std_logic_vector(6 downto 0) := (others =&gt; '0');</v>
      </c>
    </row>
    <row r="10" spans="1:8" x14ac:dyDescent="0.45">
      <c r="A10" t="s">
        <v>343</v>
      </c>
      <c r="B10" t="s">
        <v>265</v>
      </c>
      <c r="C10" t="s">
        <v>581</v>
      </c>
      <c r="E10" t="str">
        <f xml:space="preserve"> ("    "&amp;TRIM(A10)&amp; " : " &amp;TRIM(B10)&amp;" "&amp;TRIM(C10)&amp;";")</f>
        <v xml:space="preserve">    m_rd_bs_mux_data_a_tdata : in std_logic_vector(31 downto 0);</v>
      </c>
      <c r="F10" t="str">
        <f xml:space="preserve"> ("    "&amp;TRIM(A10)&amp; " : " &amp;TRIM(B10)&amp;" "&amp;TRIM(C10)&amp;";")</f>
        <v xml:space="preserve">    m_rd_bs_mux_data_a_tdata : in std_logic_vector(31 downto 0);</v>
      </c>
      <c r="G10" t="str">
        <f xml:space="preserve"> ("    "&amp;TRIM(A10) &amp; " =&gt; "&amp;TRIM(A10)&amp;"_"&amp;TRIM($C$1)&amp;",")</f>
        <v xml:space="preserve">    m_rd_bs_mux_data_a_tdata =&gt; m_rd_bs_mux_data_a_tdata_bs_mux_data_i,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m_rd_bs_mux_data_a_tdata_bs_mux_data_i : std_logic_vector(31 downto 0) := (others =&gt; '0');</v>
      </c>
    </row>
    <row r="11" spans="1:8" x14ac:dyDescent="0.45">
      <c r="E11" t="s">
        <v>259</v>
      </c>
    </row>
    <row r="12" spans="1:8" x14ac:dyDescent="0.45">
      <c r="A12" t="s">
        <v>344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m_rd_bs_mux_data_b_tstart : in std_logic;</v>
      </c>
      <c r="F12" t="str">
        <f xml:space="preserve"> ("    "&amp;TRIM(A12)&amp; " : " &amp;TRIM(B12)&amp;" "&amp;TRIM(C12)&amp;";")</f>
        <v xml:space="preserve">    m_rd_bs_mux_data_b_tstart : in std_logic;</v>
      </c>
      <c r="G12" t="str">
        <f xml:space="preserve"> ("    "&amp;TRIM(A12) &amp; " =&gt; "&amp;TRIM(A12)&amp;"_"&amp;TRIM($C$1)&amp;",")</f>
        <v xml:space="preserve">    m_rd_bs_mux_data_b_tstart =&gt; m_rd_bs_mux_data_b_tstart_bs_mux_data_i,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m_rd_bs_mux_data_b_tstart_bs_mux_data_i : std_logic := '0';</v>
      </c>
    </row>
    <row r="13" spans="1:8" x14ac:dyDescent="0.45">
      <c r="A13" t="s">
        <v>345</v>
      </c>
      <c r="B13" t="s">
        <v>267</v>
      </c>
      <c r="C13" t="s">
        <v>639</v>
      </c>
      <c r="E13" t="str">
        <f xml:space="preserve"> ("    "&amp;TRIM(A13)&amp; " : " &amp;TRIM(B13)&amp;" "&amp;TRIM(C13)&amp;";")</f>
        <v xml:space="preserve">    m_rd_bs_mux_data_b_taddr : out std_logic_vector(6 downto 0);</v>
      </c>
      <c r="F13" t="str">
        <f xml:space="preserve"> ("    "&amp;TRIM(A13)&amp; " : " &amp;TRIM(B13)&amp;" "&amp;TRIM(C13)&amp;";")</f>
        <v xml:space="preserve">    m_rd_bs_mux_data_b_taddr : out std_logic_vector(6 downto 0);</v>
      </c>
      <c r="G13" t="str">
        <f xml:space="preserve"> ("    "&amp;TRIM(A13) &amp; " =&gt; "&amp;TRIM(A13)&amp;"_"&amp;TRIM($C$1)&amp;",")</f>
        <v xml:space="preserve">    m_rd_bs_mux_data_b_taddr =&gt; m_rd_bs_mux_data_b_taddr_bs_mux_data_i,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m_rd_bs_mux_data_b_taddr_bs_mux_data_i : std_logic_vector(6 downto 0) := (others =&gt; '0');</v>
      </c>
    </row>
    <row r="14" spans="1:8" x14ac:dyDescent="0.45">
      <c r="A14" t="s">
        <v>346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m_rd_bs_mux_data_b_tdata : in std_logic_vector(31 downto 0);</v>
      </c>
      <c r="F14" t="str">
        <f xml:space="preserve"> ("    "&amp;TRIM(A14)&amp; " : " &amp;TRIM(B14)&amp;" "&amp;TRIM(C14)&amp;";")</f>
        <v xml:space="preserve">    m_rd_bs_mux_data_b_tdata : in std_logic_vector(31 downto 0);</v>
      </c>
      <c r="G14" t="str">
        <f xml:space="preserve"> ("    "&amp;TRIM(A14) &amp; " =&gt; "&amp;TRIM(A14)&amp;"_"&amp;TRIM($C$1)&amp;",")</f>
        <v xml:space="preserve">    m_rd_bs_mux_data_b_tdata =&gt; m_rd_bs_mux_data_b_tdata_bs_mux_data_i,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m_rd_bs_mux_data_b_tdata_bs_mux_data_i : std_logic_vector(31 downto 0) := (others =&gt; '0');</v>
      </c>
    </row>
    <row r="15" spans="1:8" x14ac:dyDescent="0.45">
      <c r="E15" t="s">
        <v>259</v>
      </c>
    </row>
    <row r="16" spans="1:8" x14ac:dyDescent="0.45">
      <c r="A16" t="s">
        <v>347</v>
      </c>
      <c r="B16" t="s">
        <v>265</v>
      </c>
      <c r="C16" t="s">
        <v>266</v>
      </c>
      <c r="D16" t="s">
        <v>348</v>
      </c>
      <c r="E16" t="str">
        <f xml:space="preserve"> ("    "&amp;TRIM(A16)&amp; " : " &amp;TRIM(B16)&amp;" "&amp;TRIM(C16)&amp;";")</f>
        <v xml:space="preserve">    s_bs_mux_data_enable_te : in std_logic;</v>
      </c>
      <c r="F16" t="str">
        <f xml:space="preserve"> ("    "&amp;TRIM(A16)&amp; " : " &amp;TRIM(B16)&amp;" "&amp;TRIM(C16)&amp;";")</f>
        <v xml:space="preserve">    s_bs_mux_data_enable_te : in std_logic;</v>
      </c>
      <c r="G16" t="str">
        <f xml:space="preserve"> ("    "&amp;TRIM(A16) &amp; " =&gt; "&amp;TRIM(A16)&amp;"_"&amp;TRIM($C$1)&amp;",")</f>
        <v xml:space="preserve">    s_bs_mux_data_enable_te =&gt; s_bs_mux_data_enable_te_bs_mux_data_i,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s_bs_mux_data_enable_te_bs_mux_data_i : std_logic := '0';</v>
      </c>
    </row>
    <row r="17" spans="1:8" x14ac:dyDescent="0.45">
      <c r="A17" t="s">
        <v>349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s_bs_mux_data_reset_n : in std_logic;</v>
      </c>
      <c r="F17" t="str">
        <f xml:space="preserve"> ("    "&amp;TRIM(A17)&amp; " : " &amp;TRIM(B17)&amp;" "&amp;TRIM(C17)&amp;";")</f>
        <v xml:space="preserve">    s_bs_mux_data_reset_n : in std_logic;</v>
      </c>
      <c r="G17" t="str">
        <f xml:space="preserve"> ("    "&amp;TRIM(A17) &amp; " =&gt; "&amp;TRIM(A17)&amp;"_"&amp;TRIM($C$1)&amp;",")</f>
        <v xml:space="preserve">    s_bs_mux_data_reset_n =&gt; s_bs_mux_data_reset_n_bs_mux_data_i,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s_bs_mux_data_reset_n_bs_mux_data_i : std_logic := '0';</v>
      </c>
    </row>
    <row r="18" spans="1:8" x14ac:dyDescent="0.45">
      <c r="A18" t="s">
        <v>350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s_bs_mux_data_clock : in std_logic</v>
      </c>
      <c r="F18" t="str">
        <f xml:space="preserve"> ("    "&amp;TRIM(A18)&amp; " : " &amp;TRIM(B18)&amp;" "&amp;TRIM(C18)&amp;"")</f>
        <v xml:space="preserve">    s_bs_mux_data_clock : in std_logic</v>
      </c>
      <c r="G18" t="str">
        <f xml:space="preserve"> ("    "&amp;TRIM(A18) &amp; " =&gt; "&amp;TRIM(A18)&amp;"_"&amp;TRIM($C$1)&amp;"")</f>
        <v xml:space="preserve">    s_bs_mux_data_clock =&gt; s_bs_mux_data_clock_bs_mux_data_i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s_bs_mux_data_clock_bs_mux_data_i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bs_mux_data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BF_AH</vt:lpstr>
      <vt:lpstr>P1</vt:lpstr>
      <vt:lpstr>P2</vt:lpstr>
      <vt:lpstr>DRM</vt:lpstr>
      <vt:lpstr>BS_RAM</vt:lpstr>
      <vt:lpstr>BF_BUFF</vt:lpstr>
      <vt:lpstr>BF_MAIN</vt:lpstr>
      <vt:lpstr>BS_CMD</vt:lpstr>
      <vt:lpstr>BS_MUX_DATA</vt:lpstr>
      <vt:lpstr>BS_RAM_DR</vt:lpstr>
      <vt:lpstr>P1_RAM_32K</vt:lpstr>
      <vt:lpstr>BS_RAM_32K</vt:lpstr>
      <vt:lpstr>BS_FFT_32K_WRAPPER</vt:lpstr>
      <vt:lpstr>P2_RAM_DDC</vt:lpstr>
      <vt:lpstr>BS_RAM_4K</vt:lpstr>
      <vt:lpstr>BS_FFT_4K_WRAPPER</vt:lpstr>
      <vt:lpstr>BS_FIR_WRAPPER</vt:lpstr>
      <vt:lpstr>BS_MUX_BF</vt:lpstr>
      <vt:lpstr>BS_UART</vt:lpstr>
      <vt:lpstr>BS_FIR_DDC_WRAPPER</vt:lpstr>
      <vt:lpstr>P2_MIXER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bs_pulse_5us</vt:lpstr>
      <vt:lpstr>bs_pulse_5us_self</vt:lpstr>
      <vt:lpstr>bs_pulse_oneshot</vt:lpstr>
      <vt:lpstr>bs_reset_expansion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2023-12-29T06:17:01Z</dcterms:modified>
</cp:coreProperties>
</file>