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mymedia\vivado\zsrc\doc\fft_analyze\"/>
    </mc:Choice>
  </mc:AlternateContent>
  <xr:revisionPtr revIDLastSave="0" documentId="13_ncr:1_{CA59F54B-BA81-4D40-B4EE-DBDB3624CB0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fft" sheetId="5" r:id="rId1"/>
    <sheet name="option 1" sheetId="1" r:id="rId2"/>
    <sheet name="option 2" sheetId="3" r:id="rId3"/>
    <sheet name="option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5" l="1"/>
  <c r="E29" i="5"/>
  <c r="F29" i="5"/>
  <c r="G29" i="5"/>
  <c r="H29" i="5"/>
  <c r="I29" i="5"/>
  <c r="J29" i="5"/>
  <c r="K29" i="5"/>
  <c r="L29" i="5"/>
  <c r="M29" i="5"/>
  <c r="D30" i="5"/>
  <c r="E30" i="5"/>
  <c r="F30" i="5"/>
  <c r="G30" i="5"/>
  <c r="H30" i="5"/>
  <c r="I30" i="5"/>
  <c r="J30" i="5"/>
  <c r="K30" i="5"/>
  <c r="L30" i="5"/>
  <c r="M30" i="5"/>
  <c r="D31" i="5"/>
  <c r="E31" i="5"/>
  <c r="F31" i="5"/>
  <c r="G31" i="5"/>
  <c r="H31" i="5"/>
  <c r="I31" i="5"/>
  <c r="J31" i="5"/>
  <c r="K31" i="5"/>
  <c r="L31" i="5"/>
  <c r="M31" i="5"/>
  <c r="D32" i="5"/>
  <c r="E32" i="5"/>
  <c r="F32" i="5"/>
  <c r="G32" i="5"/>
  <c r="H32" i="5"/>
  <c r="I32" i="5"/>
  <c r="J32" i="5"/>
  <c r="K32" i="5"/>
  <c r="L32" i="5"/>
  <c r="M32" i="5"/>
  <c r="D33" i="5"/>
  <c r="E33" i="5"/>
  <c r="F33" i="5"/>
  <c r="G33" i="5"/>
  <c r="H33" i="5"/>
  <c r="I33" i="5"/>
  <c r="J33" i="5"/>
  <c r="K33" i="5"/>
  <c r="L33" i="5"/>
  <c r="M33" i="5"/>
  <c r="D34" i="5"/>
  <c r="E34" i="5"/>
  <c r="F34" i="5"/>
  <c r="G34" i="5"/>
  <c r="H34" i="5"/>
  <c r="I34" i="5"/>
  <c r="J34" i="5"/>
  <c r="K34" i="5"/>
  <c r="L34" i="5"/>
  <c r="M34" i="5"/>
  <c r="D35" i="5"/>
  <c r="E35" i="5"/>
  <c r="F35" i="5"/>
  <c r="G35" i="5"/>
  <c r="H35" i="5"/>
  <c r="I35" i="5"/>
  <c r="J35" i="5"/>
  <c r="K35" i="5"/>
  <c r="L35" i="5"/>
  <c r="M35" i="5"/>
  <c r="D36" i="5"/>
  <c r="E36" i="5"/>
  <c r="F36" i="5"/>
  <c r="G36" i="5"/>
  <c r="H36" i="5"/>
  <c r="I36" i="5"/>
  <c r="J36" i="5"/>
  <c r="K36" i="5"/>
  <c r="L36" i="5"/>
  <c r="M36" i="5"/>
  <c r="D37" i="5"/>
  <c r="E37" i="5"/>
  <c r="F37" i="5"/>
  <c r="G37" i="5"/>
  <c r="H37" i="5"/>
  <c r="I37" i="5"/>
  <c r="J37" i="5"/>
  <c r="K37" i="5"/>
  <c r="L37" i="5"/>
  <c r="M37" i="5"/>
  <c r="D38" i="5"/>
  <c r="E38" i="5"/>
  <c r="F38" i="5"/>
  <c r="G38" i="5"/>
  <c r="H38" i="5"/>
  <c r="I38" i="5"/>
  <c r="J38" i="5"/>
  <c r="K38" i="5"/>
  <c r="L38" i="5"/>
  <c r="M38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D41" i="5"/>
  <c r="E41" i="5"/>
  <c r="F41" i="5"/>
  <c r="G41" i="5"/>
  <c r="H41" i="5"/>
  <c r="I41" i="5"/>
  <c r="J41" i="5"/>
  <c r="K41" i="5"/>
  <c r="L41" i="5"/>
  <c r="M41" i="5"/>
  <c r="D42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6" i="5"/>
  <c r="E46" i="5"/>
  <c r="F46" i="5"/>
  <c r="G46" i="5"/>
  <c r="H46" i="5"/>
  <c r="I46" i="5"/>
  <c r="J46" i="5"/>
  <c r="K46" i="5"/>
  <c r="L46" i="5"/>
  <c r="M46" i="5"/>
  <c r="E28" i="5"/>
  <c r="F28" i="5"/>
  <c r="G28" i="5"/>
  <c r="H28" i="5"/>
  <c r="I28" i="5"/>
  <c r="J28" i="5"/>
  <c r="K28" i="5"/>
  <c r="L28" i="5"/>
  <c r="M28" i="5"/>
  <c r="D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8" i="5"/>
  <c r="D11" i="5"/>
  <c r="D21" i="5" s="1"/>
  <c r="D22" i="5" s="1"/>
  <c r="E11" i="5"/>
  <c r="E21" i="5" s="1"/>
  <c r="E22" i="5" s="1"/>
  <c r="F11" i="5"/>
  <c r="F21" i="5" s="1"/>
  <c r="F22" i="5" s="1"/>
  <c r="G11" i="5"/>
  <c r="G21" i="5" s="1"/>
  <c r="G22" i="5" s="1"/>
  <c r="H11" i="5"/>
  <c r="H21" i="5" s="1"/>
  <c r="H22" i="5" s="1"/>
  <c r="I11" i="5"/>
  <c r="J11" i="5"/>
  <c r="K11" i="5"/>
  <c r="L11" i="5"/>
  <c r="M11" i="5"/>
  <c r="C11" i="5"/>
  <c r="I21" i="5"/>
  <c r="I22" i="5" s="1"/>
  <c r="J21" i="5"/>
  <c r="J22" i="5" s="1"/>
  <c r="K21" i="5"/>
  <c r="K22" i="5" s="1"/>
  <c r="L21" i="5"/>
  <c r="M21" i="5"/>
  <c r="L22" i="5"/>
  <c r="M22" i="5"/>
  <c r="C21" i="5"/>
  <c r="C22" i="5" s="1"/>
  <c r="C20" i="5"/>
  <c r="F20" i="5"/>
  <c r="F18" i="5"/>
  <c r="D18" i="5"/>
  <c r="E18" i="5"/>
  <c r="G18" i="5"/>
  <c r="H18" i="5"/>
  <c r="I18" i="5"/>
  <c r="J18" i="5"/>
  <c r="K18" i="5"/>
  <c r="L18" i="5"/>
  <c r="M18" i="5"/>
  <c r="C18" i="5"/>
  <c r="L20" i="5"/>
  <c r="K20" i="5"/>
  <c r="M20" i="5"/>
  <c r="J20" i="5"/>
  <c r="I20" i="5"/>
  <c r="H20" i="5"/>
  <c r="G20" i="5"/>
  <c r="E20" i="5"/>
  <c r="D20" i="5"/>
  <c r="E9" i="4"/>
  <c r="E28" i="4"/>
  <c r="E3" i="4"/>
  <c r="E9" i="3"/>
  <c r="E5" i="3"/>
  <c r="E3" i="3"/>
  <c r="E28" i="3"/>
  <c r="E28" i="1"/>
  <c r="E9" i="1"/>
  <c r="E5" i="1"/>
  <c r="E5" i="4" l="1"/>
</calcChain>
</file>

<file path=xl/sharedStrings.xml><?xml version="1.0" encoding="utf-8"?>
<sst xmlns="http://schemas.openxmlformats.org/spreadsheetml/2006/main" count="416" uniqueCount="123">
  <si>
    <t>Memory</t>
  </si>
  <si>
    <t>System Logic Cells (K)</t>
  </si>
  <si>
    <t>CLB Flip-Flops (K)</t>
  </si>
  <si>
    <t>CLB LUTs (K)</t>
  </si>
  <si>
    <t>Programmable  Functionality</t>
    <phoneticPr fontId="4" type="noConversion"/>
  </si>
  <si>
    <t xml:space="preserve">Max. Distributed RAM (Mb) </t>
    <phoneticPr fontId="4" type="noConversion"/>
  </si>
  <si>
    <t xml:space="preserve">Total Block RAM (Mb) </t>
    <phoneticPr fontId="4" type="noConversion"/>
  </si>
  <si>
    <t>Clocking</t>
    <phoneticPr fontId="4" type="noConversion"/>
  </si>
  <si>
    <t xml:space="preserve">Clock Management Tiles (CMTs) </t>
    <phoneticPr fontId="4" type="noConversion"/>
  </si>
  <si>
    <t>DSP Slices</t>
    <phoneticPr fontId="4" type="noConversion"/>
  </si>
  <si>
    <t>Integrated IP</t>
    <phoneticPr fontId="4" type="noConversion"/>
  </si>
  <si>
    <t>UltraRAM (Mb)</t>
    <phoneticPr fontId="4" type="noConversion"/>
  </si>
  <si>
    <t>xczu15eg-ffvb1152-2-i</t>
    <phoneticPr fontId="4" type="noConversion"/>
  </si>
  <si>
    <t>configuration</t>
    <phoneticPr fontId="4" type="noConversion"/>
  </si>
  <si>
    <t>implementation</t>
  </si>
  <si>
    <t>implementation</t>
    <phoneticPr fontId="4" type="noConversion"/>
  </si>
  <si>
    <t>number of channels</t>
    <phoneticPr fontId="4" type="noConversion"/>
  </si>
  <si>
    <t>transform length</t>
  </si>
  <si>
    <t>transform length</t>
    <phoneticPr fontId="4" type="noConversion"/>
  </si>
  <si>
    <t>Architechture</t>
    <phoneticPr fontId="4" type="noConversion"/>
  </si>
  <si>
    <t>Target Clock Frequency</t>
  </si>
  <si>
    <t>Target Clock Frequency</t>
    <phoneticPr fontId="4" type="noConversion"/>
  </si>
  <si>
    <t>Tartget Data Throughput</t>
    <phoneticPr fontId="4" type="noConversion"/>
  </si>
  <si>
    <t>MHz</t>
    <phoneticPr fontId="4" type="noConversion"/>
  </si>
  <si>
    <t>MSPS</t>
    <phoneticPr fontId="4" type="noConversion"/>
  </si>
  <si>
    <t xml:space="preserve"> </t>
    <phoneticPr fontId="4" type="noConversion"/>
  </si>
  <si>
    <t>Architecture Choice</t>
    <phoneticPr fontId="4" type="noConversion"/>
  </si>
  <si>
    <t>Automatically Select</t>
    <phoneticPr fontId="4" type="noConversion"/>
  </si>
  <si>
    <t>Radix-2 Lite</t>
    <phoneticPr fontId="4" type="noConversion"/>
  </si>
  <si>
    <t>Run Time Configurable Transform Length</t>
    <phoneticPr fontId="4" type="noConversion"/>
  </si>
  <si>
    <t>1 to 1000</t>
    <phoneticPr fontId="4" type="noConversion"/>
  </si>
  <si>
    <t>1 to 150</t>
    <phoneticPr fontId="4" type="noConversion"/>
  </si>
  <si>
    <t>Data Format</t>
  </si>
  <si>
    <t>Data Format</t>
    <phoneticPr fontId="4" type="noConversion"/>
  </si>
  <si>
    <t>Fixed Point</t>
  </si>
  <si>
    <t>Fixed Point</t>
    <phoneticPr fontId="4" type="noConversion"/>
  </si>
  <si>
    <t>Scaling Options</t>
  </si>
  <si>
    <t>Scaling Options</t>
    <phoneticPr fontId="4" type="noConversion"/>
  </si>
  <si>
    <t>Scaled</t>
  </si>
  <si>
    <t>Scaled</t>
    <phoneticPr fontId="4" type="noConversion"/>
  </si>
  <si>
    <t>UnScaled</t>
    <phoneticPr fontId="4" type="noConversion"/>
  </si>
  <si>
    <t>Block Floating Point</t>
    <phoneticPr fontId="4" type="noConversion"/>
  </si>
  <si>
    <t>Rounding Modes</t>
  </si>
  <si>
    <t>Rounding Modes</t>
    <phoneticPr fontId="4" type="noConversion"/>
  </si>
  <si>
    <t>Truncation</t>
  </si>
  <si>
    <t>Truncation</t>
    <phoneticPr fontId="4" type="noConversion"/>
  </si>
  <si>
    <t>Convergent Rounding</t>
    <phoneticPr fontId="4" type="noConversion"/>
  </si>
  <si>
    <t>Precision Options</t>
    <phoneticPr fontId="4" type="noConversion"/>
  </si>
  <si>
    <t>Input Data Width</t>
  </si>
  <si>
    <t>Input Data Width</t>
    <phoneticPr fontId="4" type="noConversion"/>
  </si>
  <si>
    <t>Phase Factor Width</t>
  </si>
  <si>
    <t>Phase Factor Width</t>
    <phoneticPr fontId="4" type="noConversion"/>
  </si>
  <si>
    <t>Output Ordering Options</t>
    <phoneticPr fontId="4" type="noConversion"/>
  </si>
  <si>
    <t>Output Ordering</t>
  </si>
  <si>
    <t>Output Ordering</t>
    <phoneticPr fontId="4" type="noConversion"/>
  </si>
  <si>
    <t>Bit/Digit Reversed Order</t>
    <phoneticPr fontId="4" type="noConversion"/>
  </si>
  <si>
    <t>Natural Order</t>
    <phoneticPr fontId="4" type="noConversion"/>
  </si>
  <si>
    <t>Cyclic Prefix Insertion</t>
    <phoneticPr fontId="4" type="noConversion"/>
  </si>
  <si>
    <t>Optional Output Fields</t>
    <phoneticPr fontId="4" type="noConversion"/>
  </si>
  <si>
    <t>XK_INDEX</t>
    <phoneticPr fontId="4" type="noConversion"/>
  </si>
  <si>
    <t>OVFLO</t>
    <phoneticPr fontId="4" type="noConversion"/>
  </si>
  <si>
    <t>Throttle Scheme</t>
    <phoneticPr fontId="4" type="noConversion"/>
  </si>
  <si>
    <t>Non Real Time</t>
    <phoneticPr fontId="4" type="noConversion"/>
  </si>
  <si>
    <t>Real Time</t>
    <phoneticPr fontId="4" type="noConversion"/>
  </si>
  <si>
    <t>Detailed Implementation</t>
    <phoneticPr fontId="4" type="noConversion"/>
  </si>
  <si>
    <t>Memory Options</t>
    <phoneticPr fontId="4" type="noConversion"/>
  </si>
  <si>
    <t>Data</t>
    <phoneticPr fontId="4" type="noConversion"/>
  </si>
  <si>
    <t>Block RAM</t>
    <phoneticPr fontId="4" type="noConversion"/>
  </si>
  <si>
    <t>Distributed RAM</t>
    <phoneticPr fontId="4" type="noConversion"/>
  </si>
  <si>
    <t>Phase Factors</t>
    <phoneticPr fontId="4" type="noConversion"/>
  </si>
  <si>
    <t>Number of stages using Block RAM for Data and Phase Factors</t>
    <phoneticPr fontId="4" type="noConversion"/>
  </si>
  <si>
    <t>Reorder Buffer</t>
    <phoneticPr fontId="4" type="noConversion"/>
  </si>
  <si>
    <t>Optimize Block RAM Count Using Hybrid Memories</t>
    <phoneticPr fontId="4" type="noConversion"/>
  </si>
  <si>
    <t>Optimize Options</t>
    <phoneticPr fontId="4" type="noConversion"/>
  </si>
  <si>
    <t>Cmplex Multipliers</t>
    <phoneticPr fontId="4" type="noConversion"/>
  </si>
  <si>
    <t>Butterfly Arithmetic</t>
    <phoneticPr fontId="4" type="noConversion"/>
  </si>
  <si>
    <t>Use 3-multiplier structure</t>
    <phoneticPr fontId="4" type="noConversion"/>
  </si>
  <si>
    <t>Use CLB Logic</t>
    <phoneticPr fontId="4" type="noConversion"/>
  </si>
  <si>
    <t>Use XtremeDsp Slices</t>
    <phoneticPr fontId="4" type="noConversion"/>
  </si>
  <si>
    <t>Use 4-multiplier structure</t>
    <phoneticPr fontId="4" type="noConversion"/>
  </si>
  <si>
    <t>Latency</t>
    <phoneticPr fontId="4" type="noConversion"/>
  </si>
  <si>
    <t>Transform Length</t>
    <phoneticPr fontId="4" type="noConversion"/>
  </si>
  <si>
    <t>Transform Cycles</t>
    <phoneticPr fontId="4" type="noConversion"/>
  </si>
  <si>
    <t>Latency(us)</t>
    <phoneticPr fontId="4" type="noConversion"/>
  </si>
  <si>
    <t>Implementation Details</t>
    <phoneticPr fontId="4" type="noConversion"/>
  </si>
  <si>
    <t>Information</t>
    <phoneticPr fontId="4" type="noConversion"/>
  </si>
  <si>
    <t>Radix-2, Burst I/O</t>
    <phoneticPr fontId="4" type="noConversion"/>
  </si>
  <si>
    <t>Radix-4, Burst I/O</t>
    <phoneticPr fontId="4" type="noConversion"/>
  </si>
  <si>
    <t>Transform Size</t>
    <phoneticPr fontId="4" type="noConversion"/>
  </si>
  <si>
    <t>Largest</t>
  </si>
  <si>
    <t>Largest</t>
    <phoneticPr fontId="4" type="noConversion"/>
  </si>
  <si>
    <t>Smallest</t>
  </si>
  <si>
    <t>Smallest</t>
    <phoneticPr fontId="4" type="noConversion"/>
  </si>
  <si>
    <t>Oputput Data Width</t>
  </si>
  <si>
    <t>Oputput Data Width</t>
    <phoneticPr fontId="4" type="noConversion"/>
  </si>
  <si>
    <t>Resource Estimates Group</t>
    <phoneticPr fontId="4" type="noConversion"/>
  </si>
  <si>
    <t>DSP48 Slices</t>
  </si>
  <si>
    <t>DSP48 Slices</t>
    <phoneticPr fontId="4" type="noConversion"/>
  </si>
  <si>
    <t>Block RAMs</t>
  </si>
  <si>
    <t>Block RAMs</t>
    <phoneticPr fontId="4" type="noConversion"/>
  </si>
  <si>
    <t>Pipelined,Streaming I/O</t>
    <phoneticPr fontId="4" type="noConversion"/>
  </si>
  <si>
    <t>AXI4 Stream Port Strucure</t>
    <phoneticPr fontId="4" type="noConversion"/>
  </si>
  <si>
    <t>S_AXIS_DATA - TDATA</t>
    <phoneticPr fontId="4" type="noConversion"/>
  </si>
  <si>
    <t>0 to 32767</t>
    <phoneticPr fontId="4" type="noConversion"/>
  </si>
  <si>
    <t>IM(63:32)</t>
    <phoneticPr fontId="4" type="noConversion"/>
  </si>
  <si>
    <t>RE(31:0)</t>
    <phoneticPr fontId="4" type="noConversion"/>
  </si>
  <si>
    <t>Fix32_31</t>
    <phoneticPr fontId="4" type="noConversion"/>
  </si>
  <si>
    <t>S_AXIS_CONFIG - TDATA</t>
    <phoneticPr fontId="4" type="noConversion"/>
  </si>
  <si>
    <t>SCALE_SCH_0(16:1)</t>
    <phoneticPr fontId="4" type="noConversion"/>
  </si>
  <si>
    <t>bit16</t>
    <phoneticPr fontId="4" type="noConversion"/>
  </si>
  <si>
    <t>FWD_INV_0(0:0)</t>
    <phoneticPr fontId="4" type="noConversion"/>
  </si>
  <si>
    <t>bit1</t>
    <phoneticPr fontId="4" type="noConversion"/>
  </si>
  <si>
    <t>M_AXIS_DATA - TDATA</t>
    <phoneticPr fontId="4" type="noConversion"/>
  </si>
  <si>
    <t>Channels</t>
    <phoneticPr fontId="4" type="noConversion"/>
  </si>
  <si>
    <t>Radix-4 Burst I/O</t>
    <phoneticPr fontId="4" type="noConversion"/>
  </si>
  <si>
    <t>18K block ram count(1750)</t>
    <phoneticPr fontId="4" type="noConversion"/>
  </si>
  <si>
    <t>31.5 Mb(1750 BRs)</t>
  </si>
  <si>
    <t>31.5 Mb(1750 BRs)</t>
    <phoneticPr fontId="4" type="noConversion"/>
  </si>
  <si>
    <t>Unscaled</t>
    <phoneticPr fontId="4" type="noConversion"/>
  </si>
  <si>
    <t>RAM</t>
    <phoneticPr fontId="4" type="noConversion"/>
  </si>
  <si>
    <t>32K*32BIT</t>
    <phoneticPr fontId="4" type="noConversion"/>
  </si>
  <si>
    <t>RAM / 1EA</t>
    <phoneticPr fontId="4" type="noConversion"/>
  </si>
  <si>
    <t>RAM / SET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</si>
</sst>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4" borderId="1" xfId="3" applyFont="1" applyAlignment="1">
      <alignment horizontal="center" vertical="center"/>
    </xf>
    <xf numFmtId="0" fontId="3" fillId="4" borderId="1" xfId="3" applyFont="1" applyAlignment="1">
      <alignment horizontal="center" vertical="center"/>
    </xf>
    <xf numFmtId="3" fontId="0" fillId="4" borderId="1" xfId="3" applyNumberFormat="1" applyFont="1" applyAlignment="1">
      <alignment horizontal="center" vertical="center"/>
    </xf>
    <xf numFmtId="176" fontId="2" fillId="2" borderId="1" xfId="1" applyNumberFormat="1" applyBorder="1" applyAlignment="1">
      <alignment horizontal="center" vertical="center"/>
    </xf>
    <xf numFmtId="3" fontId="2" fillId="2" borderId="1" xfId="1" applyNumberFormat="1" applyBorder="1" applyAlignment="1">
      <alignment horizontal="center" vertical="center"/>
    </xf>
    <xf numFmtId="3" fontId="2" fillId="2" borderId="2" xfId="1" applyNumberFormat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3" fontId="0" fillId="4" borderId="2" xfId="3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2" fillId="5" borderId="2" xfId="1" applyNumberFormat="1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 vertical="center"/>
    </xf>
    <xf numFmtId="176" fontId="2" fillId="5" borderId="2" xfId="1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" fontId="2" fillId="6" borderId="2" xfId="1" applyNumberFormat="1" applyFill="1" applyBorder="1" applyAlignment="1">
      <alignment horizontal="center" vertical="center"/>
    </xf>
    <xf numFmtId="3" fontId="2" fillId="7" borderId="2" xfId="1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" fontId="2" fillId="7" borderId="2" xfId="1" applyNumberFormat="1" applyFill="1" applyBorder="1" applyAlignment="1">
      <alignment horizontal="center" vertical="center"/>
    </xf>
    <xf numFmtId="4" fontId="3" fillId="3" borderId="2" xfId="2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메모" xfId="3" builtinId="10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1818-E676-4765-8959-7B570CB03BC7}">
  <dimension ref="A1:M46"/>
  <sheetViews>
    <sheetView topLeftCell="A25" zoomScale="70" zoomScaleNormal="70" workbookViewId="0">
      <selection activeCell="F2" sqref="F2"/>
    </sheetView>
  </sheetViews>
  <sheetFormatPr defaultRowHeight="16.899999999999999" x14ac:dyDescent="0.6"/>
  <cols>
    <col min="1" max="1" width="22.75" style="1" bestFit="1" customWidth="1"/>
    <col min="2" max="2" width="26.0625" style="1" bestFit="1" customWidth="1"/>
    <col min="3" max="5" width="23.5625" style="1" bestFit="1" customWidth="1"/>
    <col min="6" max="6" width="23.5625" style="1" customWidth="1"/>
    <col min="7" max="13" width="23.5625" style="1" bestFit="1" customWidth="1"/>
  </cols>
  <sheetData>
    <row r="1" spans="1:13" x14ac:dyDescent="0.6">
      <c r="A1" s="3" t="s">
        <v>16</v>
      </c>
      <c r="B1" s="3">
        <v>19</v>
      </c>
      <c r="C1" s="3">
        <v>1</v>
      </c>
      <c r="D1" s="3">
        <v>1</v>
      </c>
      <c r="E1" s="3">
        <v>4</v>
      </c>
      <c r="F1" s="3">
        <v>4</v>
      </c>
      <c r="G1" s="3">
        <v>5</v>
      </c>
      <c r="H1" s="3">
        <v>6</v>
      </c>
      <c r="I1" s="3">
        <v>7</v>
      </c>
      <c r="J1" s="3">
        <v>4</v>
      </c>
      <c r="K1" s="3">
        <v>4</v>
      </c>
      <c r="L1" s="3">
        <v>4</v>
      </c>
      <c r="M1" s="3">
        <v>8</v>
      </c>
    </row>
    <row r="2" spans="1:13" x14ac:dyDescent="0.6">
      <c r="A2" s="3" t="s">
        <v>17</v>
      </c>
      <c r="B2" s="3">
        <v>32768</v>
      </c>
      <c r="C2" s="3">
        <v>32768</v>
      </c>
      <c r="D2" s="3">
        <v>32768</v>
      </c>
      <c r="E2" s="3">
        <v>32768</v>
      </c>
      <c r="F2" s="3">
        <v>32768</v>
      </c>
      <c r="G2" s="3">
        <v>32768</v>
      </c>
      <c r="H2" s="3">
        <v>32768</v>
      </c>
      <c r="I2" s="3">
        <v>32768</v>
      </c>
      <c r="J2" s="3">
        <v>32768</v>
      </c>
      <c r="K2" s="3">
        <v>32768</v>
      </c>
      <c r="L2" s="3">
        <v>32768</v>
      </c>
      <c r="M2" s="3">
        <v>32768</v>
      </c>
    </row>
    <row r="3" spans="1:13" x14ac:dyDescent="0.6">
      <c r="A3" s="3" t="s">
        <v>20</v>
      </c>
      <c r="B3" s="3"/>
      <c r="C3" s="3">
        <v>200</v>
      </c>
      <c r="D3" s="3">
        <v>250</v>
      </c>
      <c r="E3" s="3">
        <v>250</v>
      </c>
      <c r="F3" s="3">
        <v>250</v>
      </c>
      <c r="G3" s="3">
        <v>250</v>
      </c>
      <c r="H3" s="3">
        <v>250</v>
      </c>
      <c r="I3" s="3">
        <v>250</v>
      </c>
      <c r="J3" s="3">
        <v>250</v>
      </c>
      <c r="K3" s="3">
        <v>250</v>
      </c>
      <c r="L3" s="3">
        <v>250</v>
      </c>
      <c r="M3" s="3">
        <v>250</v>
      </c>
    </row>
    <row r="4" spans="1:13" x14ac:dyDescent="0.6">
      <c r="A4" s="3" t="s">
        <v>32</v>
      </c>
      <c r="B4" s="3"/>
      <c r="C4" s="3" t="s">
        <v>34</v>
      </c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3" t="s">
        <v>34</v>
      </c>
      <c r="K4" s="3" t="s">
        <v>34</v>
      </c>
      <c r="L4" s="3" t="s">
        <v>34</v>
      </c>
      <c r="M4" s="3" t="s">
        <v>34</v>
      </c>
    </row>
    <row r="5" spans="1:13" x14ac:dyDescent="0.6">
      <c r="A5" s="3" t="s">
        <v>36</v>
      </c>
      <c r="B5" s="3"/>
      <c r="C5" s="3" t="s">
        <v>38</v>
      </c>
      <c r="D5" s="3" t="s">
        <v>38</v>
      </c>
      <c r="E5" s="3" t="s">
        <v>38</v>
      </c>
      <c r="F5" s="11" t="s">
        <v>41</v>
      </c>
      <c r="G5" s="3" t="s">
        <v>38</v>
      </c>
      <c r="H5" s="3" t="s">
        <v>38</v>
      </c>
      <c r="I5" s="3" t="s">
        <v>38</v>
      </c>
      <c r="J5" s="11" t="s">
        <v>118</v>
      </c>
      <c r="K5" s="11" t="s">
        <v>118</v>
      </c>
      <c r="L5" s="11" t="s">
        <v>41</v>
      </c>
      <c r="M5" s="11" t="s">
        <v>41</v>
      </c>
    </row>
    <row r="6" spans="1:13" x14ac:dyDescent="0.6">
      <c r="A6" s="3" t="s">
        <v>42</v>
      </c>
      <c r="B6" s="3"/>
      <c r="C6" s="3" t="s">
        <v>44</v>
      </c>
      <c r="D6" s="3" t="s">
        <v>44</v>
      </c>
      <c r="E6" s="3" t="s">
        <v>44</v>
      </c>
      <c r="F6" s="3" t="s">
        <v>44</v>
      </c>
      <c r="G6" s="3" t="s">
        <v>44</v>
      </c>
      <c r="H6" s="3" t="s">
        <v>44</v>
      </c>
      <c r="I6" s="3" t="s">
        <v>44</v>
      </c>
      <c r="J6" s="3" t="s">
        <v>44</v>
      </c>
      <c r="K6" s="11" t="s">
        <v>46</v>
      </c>
      <c r="L6" s="3" t="s">
        <v>44</v>
      </c>
      <c r="M6" s="3" t="s">
        <v>44</v>
      </c>
    </row>
    <row r="7" spans="1:13" x14ac:dyDescent="0.6">
      <c r="A7" s="3" t="s">
        <v>48</v>
      </c>
      <c r="B7" s="3">
        <v>32</v>
      </c>
      <c r="C7" s="3">
        <v>32</v>
      </c>
      <c r="D7" s="3">
        <v>32</v>
      </c>
      <c r="E7" s="3">
        <v>32</v>
      </c>
      <c r="F7" s="3">
        <v>32</v>
      </c>
      <c r="G7" s="3">
        <v>32</v>
      </c>
      <c r="H7" s="3">
        <v>32</v>
      </c>
      <c r="I7" s="3">
        <v>32</v>
      </c>
      <c r="J7" s="3">
        <v>32</v>
      </c>
      <c r="K7" s="3">
        <v>32</v>
      </c>
      <c r="L7" s="3">
        <v>32</v>
      </c>
      <c r="M7" s="3">
        <v>32</v>
      </c>
    </row>
    <row r="8" spans="1:13" x14ac:dyDescent="0.6">
      <c r="A8" s="3" t="s">
        <v>50</v>
      </c>
      <c r="B8" s="3"/>
      <c r="C8" s="3">
        <v>16</v>
      </c>
      <c r="D8" s="3">
        <v>16</v>
      </c>
      <c r="E8" s="3">
        <v>16</v>
      </c>
      <c r="F8" s="3">
        <v>32</v>
      </c>
      <c r="G8" s="3">
        <v>16</v>
      </c>
      <c r="H8" s="3">
        <v>16</v>
      </c>
      <c r="I8" s="3">
        <v>16</v>
      </c>
      <c r="J8" s="3">
        <v>16</v>
      </c>
      <c r="K8" s="3">
        <v>16</v>
      </c>
      <c r="L8" s="3">
        <v>32</v>
      </c>
      <c r="M8" s="3">
        <v>32</v>
      </c>
    </row>
    <row r="9" spans="1:13" x14ac:dyDescent="0.6">
      <c r="A9" s="3" t="s">
        <v>53</v>
      </c>
      <c r="B9" s="3"/>
      <c r="C9" s="3" t="s">
        <v>55</v>
      </c>
      <c r="D9" s="3" t="s">
        <v>55</v>
      </c>
      <c r="E9" s="3" t="s">
        <v>55</v>
      </c>
      <c r="F9" s="3" t="s">
        <v>55</v>
      </c>
      <c r="G9" s="3" t="s">
        <v>55</v>
      </c>
      <c r="H9" s="3" t="s">
        <v>55</v>
      </c>
      <c r="I9" s="3" t="s">
        <v>55</v>
      </c>
      <c r="J9" s="3" t="s">
        <v>55</v>
      </c>
      <c r="K9" s="3" t="s">
        <v>55</v>
      </c>
      <c r="L9" s="3" t="s">
        <v>55</v>
      </c>
      <c r="M9" s="3" t="s">
        <v>55</v>
      </c>
    </row>
    <row r="10" spans="1:13" x14ac:dyDescent="0.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6">
      <c r="A11" s="3" t="s">
        <v>119</v>
      </c>
      <c r="B11" s="3" t="s">
        <v>120</v>
      </c>
      <c r="C11" s="3">
        <f>C1</f>
        <v>1</v>
      </c>
      <c r="D11" s="3">
        <f t="shared" ref="D11:M11" si="0">D1</f>
        <v>1</v>
      </c>
      <c r="E11" s="3">
        <f t="shared" si="0"/>
        <v>4</v>
      </c>
      <c r="F11" s="3">
        <f t="shared" si="0"/>
        <v>4</v>
      </c>
      <c r="G11" s="3">
        <f t="shared" si="0"/>
        <v>5</v>
      </c>
      <c r="H11" s="3">
        <f t="shared" si="0"/>
        <v>6</v>
      </c>
      <c r="I11" s="3">
        <f t="shared" si="0"/>
        <v>7</v>
      </c>
      <c r="J11" s="3">
        <f t="shared" si="0"/>
        <v>4</v>
      </c>
      <c r="K11" s="3">
        <f t="shared" si="0"/>
        <v>4</v>
      </c>
      <c r="L11" s="3">
        <f t="shared" si="0"/>
        <v>4</v>
      </c>
      <c r="M11" s="3">
        <f t="shared" si="0"/>
        <v>8</v>
      </c>
    </row>
    <row r="12" spans="1:13" x14ac:dyDescent="0.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6">
      <c r="A13" s="3" t="s">
        <v>14</v>
      </c>
      <c r="B13" s="3"/>
      <c r="C13" s="12" t="s">
        <v>100</v>
      </c>
      <c r="D13" s="12" t="s">
        <v>87</v>
      </c>
      <c r="E13" s="12" t="s">
        <v>87</v>
      </c>
      <c r="F13" s="12" t="s">
        <v>87</v>
      </c>
      <c r="G13" s="12" t="s">
        <v>87</v>
      </c>
      <c r="H13" s="12" t="s">
        <v>87</v>
      </c>
      <c r="I13" s="12" t="s">
        <v>87</v>
      </c>
      <c r="J13" s="12" t="s">
        <v>87</v>
      </c>
      <c r="K13" s="12" t="s">
        <v>87</v>
      </c>
      <c r="L13" s="12" t="s">
        <v>87</v>
      </c>
      <c r="M13" s="12" t="s">
        <v>87</v>
      </c>
    </row>
    <row r="14" spans="1:13" x14ac:dyDescent="0.6">
      <c r="A14" s="3" t="s">
        <v>89</v>
      </c>
      <c r="B14" s="3"/>
      <c r="C14" s="12">
        <v>32768</v>
      </c>
      <c r="D14" s="12">
        <v>32768</v>
      </c>
      <c r="E14" s="12">
        <v>32768</v>
      </c>
      <c r="F14" s="12">
        <v>32768</v>
      </c>
      <c r="G14" s="12">
        <v>32768</v>
      </c>
      <c r="H14" s="12">
        <v>32768</v>
      </c>
      <c r="I14" s="12">
        <v>32768</v>
      </c>
      <c r="J14" s="12">
        <v>32768</v>
      </c>
      <c r="K14" s="12">
        <v>32768</v>
      </c>
      <c r="L14" s="12">
        <v>32768</v>
      </c>
      <c r="M14" s="12">
        <v>32768</v>
      </c>
    </row>
    <row r="15" spans="1:13" x14ac:dyDescent="0.6">
      <c r="A15" s="3" t="s">
        <v>91</v>
      </c>
      <c r="B15" s="3"/>
      <c r="C15" s="12">
        <v>32768</v>
      </c>
      <c r="D15" s="12">
        <v>32768</v>
      </c>
      <c r="E15" s="12">
        <v>32768</v>
      </c>
      <c r="F15" s="12">
        <v>32768</v>
      </c>
      <c r="G15" s="12">
        <v>32768</v>
      </c>
      <c r="H15" s="12">
        <v>32768</v>
      </c>
      <c r="I15" s="12">
        <v>32768</v>
      </c>
      <c r="J15" s="12">
        <v>32768</v>
      </c>
      <c r="K15" s="12">
        <v>32768</v>
      </c>
      <c r="L15" s="12">
        <v>32768</v>
      </c>
      <c r="M15" s="12">
        <v>32768</v>
      </c>
    </row>
    <row r="16" spans="1:13" x14ac:dyDescent="0.6">
      <c r="A16" s="3" t="s">
        <v>93</v>
      </c>
      <c r="B16" s="3">
        <v>32</v>
      </c>
      <c r="C16" s="3">
        <v>32</v>
      </c>
      <c r="D16" s="3">
        <v>32</v>
      </c>
      <c r="E16" s="3">
        <v>32</v>
      </c>
      <c r="F16" s="3">
        <v>32</v>
      </c>
      <c r="G16" s="3">
        <v>32</v>
      </c>
      <c r="H16" s="3">
        <v>32</v>
      </c>
      <c r="I16" s="3">
        <v>32</v>
      </c>
      <c r="J16" s="3">
        <v>32</v>
      </c>
      <c r="K16" s="3">
        <v>32</v>
      </c>
      <c r="L16" s="3">
        <v>32</v>
      </c>
      <c r="M16" s="3">
        <v>32</v>
      </c>
    </row>
    <row r="17" spans="1:13" x14ac:dyDescent="0.6">
      <c r="A17" s="3" t="s">
        <v>96</v>
      </c>
      <c r="B17" s="15">
        <v>3528</v>
      </c>
      <c r="C17" s="14">
        <v>42</v>
      </c>
      <c r="D17" s="14">
        <v>18</v>
      </c>
      <c r="E17" s="14">
        <v>72</v>
      </c>
      <c r="F17" s="14">
        <v>144</v>
      </c>
      <c r="G17" s="14">
        <v>90</v>
      </c>
      <c r="H17" s="14">
        <v>108</v>
      </c>
      <c r="I17" s="14">
        <v>126</v>
      </c>
      <c r="J17" s="14">
        <v>108</v>
      </c>
      <c r="K17" s="14">
        <v>108</v>
      </c>
      <c r="L17" s="14">
        <v>144</v>
      </c>
      <c r="M17" s="14">
        <v>288</v>
      </c>
    </row>
    <row r="18" spans="1:13" x14ac:dyDescent="0.6">
      <c r="A18" s="3"/>
      <c r="B18" s="15">
        <v>3528</v>
      </c>
      <c r="C18" s="14">
        <f>C17*($B$1/C1)</f>
        <v>798</v>
      </c>
      <c r="D18" s="14">
        <f t="shared" ref="D18:M18" si="1">D17*($B$1/D1)</f>
        <v>342</v>
      </c>
      <c r="E18" s="14">
        <f t="shared" si="1"/>
        <v>342</v>
      </c>
      <c r="F18" s="14">
        <f t="shared" si="1"/>
        <v>684</v>
      </c>
      <c r="G18" s="14">
        <f t="shared" si="1"/>
        <v>342</v>
      </c>
      <c r="H18" s="14">
        <f t="shared" si="1"/>
        <v>342</v>
      </c>
      <c r="I18" s="14">
        <f t="shared" si="1"/>
        <v>342</v>
      </c>
      <c r="J18" s="14">
        <f t="shared" si="1"/>
        <v>513</v>
      </c>
      <c r="K18" s="14">
        <f t="shared" si="1"/>
        <v>513</v>
      </c>
      <c r="L18" s="14">
        <f t="shared" si="1"/>
        <v>684</v>
      </c>
      <c r="M18" s="14">
        <f t="shared" si="1"/>
        <v>684</v>
      </c>
    </row>
    <row r="19" spans="1:13" x14ac:dyDescent="0.6">
      <c r="A19" s="3" t="s">
        <v>99</v>
      </c>
      <c r="B19" s="3" t="s">
        <v>115</v>
      </c>
      <c r="C19" s="10">
        <v>135</v>
      </c>
      <c r="D19" s="10">
        <v>140</v>
      </c>
      <c r="E19" s="10">
        <v>488</v>
      </c>
      <c r="F19" s="10">
        <v>512</v>
      </c>
      <c r="G19" s="10">
        <v>604</v>
      </c>
      <c r="H19" s="10">
        <v>720</v>
      </c>
      <c r="I19" s="10">
        <v>836</v>
      </c>
      <c r="J19" s="10">
        <v>712</v>
      </c>
      <c r="K19" s="10">
        <v>712</v>
      </c>
      <c r="L19" s="10">
        <v>512</v>
      </c>
      <c r="M19" s="10">
        <v>976</v>
      </c>
    </row>
    <row r="20" spans="1:13" x14ac:dyDescent="0.6">
      <c r="A20" s="3" t="s">
        <v>98</v>
      </c>
      <c r="B20" s="20" t="s">
        <v>117</v>
      </c>
      <c r="C20" s="18">
        <f>(C19*18000/1000000)</f>
        <v>2.4300000000000002</v>
      </c>
      <c r="D20" s="18">
        <f t="shared" ref="D20:M20" si="2">(D19*18000/1000000)</f>
        <v>2.52</v>
      </c>
      <c r="E20" s="18">
        <f t="shared" si="2"/>
        <v>8.7840000000000007</v>
      </c>
      <c r="F20" s="18">
        <f t="shared" si="2"/>
        <v>9.2159999999999993</v>
      </c>
      <c r="G20" s="18">
        <f t="shared" si="2"/>
        <v>10.872</v>
      </c>
      <c r="H20" s="18">
        <f t="shared" si="2"/>
        <v>12.96</v>
      </c>
      <c r="I20" s="18">
        <f t="shared" si="2"/>
        <v>15.048</v>
      </c>
      <c r="J20" s="18">
        <f t="shared" si="2"/>
        <v>12.816000000000001</v>
      </c>
      <c r="K20" s="18">
        <f t="shared" si="2"/>
        <v>12.816000000000001</v>
      </c>
      <c r="L20" s="18">
        <f t="shared" si="2"/>
        <v>9.2159999999999993</v>
      </c>
      <c r="M20" s="18">
        <f t="shared" si="2"/>
        <v>17.568000000000001</v>
      </c>
    </row>
    <row r="21" spans="1:13" x14ac:dyDescent="0.6">
      <c r="A21" s="3" t="s">
        <v>121</v>
      </c>
      <c r="B21" s="20"/>
      <c r="C21" s="18">
        <f>C20+C11</f>
        <v>3.43</v>
      </c>
      <c r="D21" s="18">
        <f t="shared" ref="D21:M21" si="3">D20+D11</f>
        <v>3.52</v>
      </c>
      <c r="E21" s="18">
        <f t="shared" si="3"/>
        <v>12.784000000000001</v>
      </c>
      <c r="F21" s="18">
        <f t="shared" si="3"/>
        <v>13.215999999999999</v>
      </c>
      <c r="G21" s="18">
        <f t="shared" si="3"/>
        <v>15.872</v>
      </c>
      <c r="H21" s="18">
        <f t="shared" si="3"/>
        <v>18.96</v>
      </c>
      <c r="I21" s="18">
        <f t="shared" si="3"/>
        <v>22.048000000000002</v>
      </c>
      <c r="J21" s="18">
        <f t="shared" si="3"/>
        <v>16.816000000000003</v>
      </c>
      <c r="K21" s="18">
        <f t="shared" si="3"/>
        <v>16.816000000000003</v>
      </c>
      <c r="L21" s="18">
        <f t="shared" si="3"/>
        <v>13.215999999999999</v>
      </c>
      <c r="M21" s="18">
        <f t="shared" si="3"/>
        <v>25.568000000000001</v>
      </c>
    </row>
    <row r="22" spans="1:13" x14ac:dyDescent="0.6">
      <c r="A22" s="3" t="s">
        <v>122</v>
      </c>
      <c r="B22" s="17" t="s">
        <v>117</v>
      </c>
      <c r="C22" s="19">
        <f>C21*($B$1/C$1)</f>
        <v>65.17</v>
      </c>
      <c r="D22" s="19">
        <f t="shared" ref="D22:M22" si="4">D21*($B$1/D$1)</f>
        <v>66.88</v>
      </c>
      <c r="E22" s="19">
        <f t="shared" si="4"/>
        <v>60.724000000000004</v>
      </c>
      <c r="F22" s="19">
        <f t="shared" si="4"/>
        <v>62.775999999999996</v>
      </c>
      <c r="G22" s="19">
        <f t="shared" si="4"/>
        <v>60.313599999999994</v>
      </c>
      <c r="H22" s="19">
        <f t="shared" si="4"/>
        <v>60.04</v>
      </c>
      <c r="I22" s="19">
        <f t="shared" si="4"/>
        <v>59.844571428571435</v>
      </c>
      <c r="J22" s="19">
        <f t="shared" si="4"/>
        <v>79.876000000000005</v>
      </c>
      <c r="K22" s="19">
        <f t="shared" si="4"/>
        <v>79.876000000000005</v>
      </c>
      <c r="L22" s="19">
        <f t="shared" si="4"/>
        <v>62.775999999999996</v>
      </c>
      <c r="M22" s="19">
        <f t="shared" si="4"/>
        <v>60.724000000000004</v>
      </c>
    </row>
    <row r="23" spans="1:13" x14ac:dyDescent="0.6">
      <c r="A23" s="3"/>
      <c r="B23" s="1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x14ac:dyDescent="0.6">
      <c r="A24" s="3" t="s">
        <v>81</v>
      </c>
      <c r="B24" s="3">
        <v>32768</v>
      </c>
      <c r="C24" s="12">
        <v>32768</v>
      </c>
      <c r="D24" s="12">
        <v>32768</v>
      </c>
      <c r="E24" s="12">
        <v>32768</v>
      </c>
      <c r="F24" s="12">
        <v>32768</v>
      </c>
      <c r="G24" s="12">
        <v>32768</v>
      </c>
      <c r="H24" s="12">
        <v>32768</v>
      </c>
      <c r="I24" s="12">
        <v>32768</v>
      </c>
      <c r="J24" s="12">
        <v>32768</v>
      </c>
      <c r="K24" s="12">
        <v>32768</v>
      </c>
      <c r="L24" s="12">
        <v>32768</v>
      </c>
      <c r="M24" s="12">
        <v>32768</v>
      </c>
    </row>
    <row r="25" spans="1:13" x14ac:dyDescent="0.6">
      <c r="A25" s="3" t="s">
        <v>82</v>
      </c>
      <c r="B25" s="3"/>
      <c r="C25" s="12">
        <v>65714</v>
      </c>
      <c r="D25" s="12">
        <v>65714</v>
      </c>
      <c r="E25" s="12">
        <v>131263</v>
      </c>
      <c r="F25" s="12">
        <v>131295</v>
      </c>
      <c r="G25" s="12">
        <v>131263</v>
      </c>
      <c r="H25" s="12">
        <v>131263</v>
      </c>
      <c r="I25" s="12">
        <v>131263</v>
      </c>
      <c r="J25" s="12">
        <v>131263</v>
      </c>
      <c r="K25" s="12">
        <v>131295</v>
      </c>
      <c r="L25" s="12">
        <v>131263</v>
      </c>
      <c r="M25" s="12">
        <v>131263</v>
      </c>
    </row>
    <row r="26" spans="1:13" x14ac:dyDescent="0.6">
      <c r="A26" s="3" t="s">
        <v>83</v>
      </c>
      <c r="B26" s="13">
        <v>1000</v>
      </c>
      <c r="C26" s="16">
        <v>328.57</v>
      </c>
      <c r="D26" s="16">
        <v>525.05200000000002</v>
      </c>
      <c r="E26" s="16">
        <v>525.05200000000002</v>
      </c>
      <c r="F26" s="16">
        <v>525.17999999999995</v>
      </c>
      <c r="G26" s="16">
        <v>525.05200000000002</v>
      </c>
      <c r="H26" s="16">
        <v>525.05200000000002</v>
      </c>
      <c r="I26" s="16">
        <v>525.05200000000002</v>
      </c>
      <c r="J26" s="16">
        <v>525.05200000000002</v>
      </c>
      <c r="K26" s="16">
        <v>525.17999999999995</v>
      </c>
      <c r="L26" s="16">
        <v>525.05200000000002</v>
      </c>
      <c r="M26" s="16">
        <v>525.17999999999995</v>
      </c>
    </row>
    <row r="27" spans="1:13" x14ac:dyDescent="0.6">
      <c r="B27" s="1">
        <v>31.5</v>
      </c>
    </row>
    <row r="28" spans="1:13" x14ac:dyDescent="0.6">
      <c r="A28" s="1">
        <v>19</v>
      </c>
      <c r="B28" s="1" t="s">
        <v>116</v>
      </c>
      <c r="C28" s="21">
        <f>IF(C$21*($A28/C$1)&gt;$B$27,(C$21)*($A28/C$1),"OK"&amp;(C$21)*($A28/C$1))</f>
        <v>65.17</v>
      </c>
      <c r="D28" s="21">
        <f>IF(D$21*($A28/D$1)&gt;$B$27,(D$21)*($A28/D$1),"OK"&amp;(D$21)*($A28/D$1))</f>
        <v>66.88</v>
      </c>
      <c r="E28" s="21">
        <f t="shared" ref="E28:M43" si="5">IF(E$21*($A28/E$1)&gt;$B$27,(E$21)*($A28/E$1),"OK"&amp;(E$21)*($A28/E$1))</f>
        <v>60.724000000000004</v>
      </c>
      <c r="F28" s="21">
        <f t="shared" si="5"/>
        <v>62.775999999999996</v>
      </c>
      <c r="G28" s="21">
        <f t="shared" si="5"/>
        <v>60.313599999999994</v>
      </c>
      <c r="H28" s="21">
        <f t="shared" si="5"/>
        <v>60.04</v>
      </c>
      <c r="I28" s="21">
        <f t="shared" si="5"/>
        <v>59.844571428571435</v>
      </c>
      <c r="J28" s="21">
        <f t="shared" si="5"/>
        <v>79.876000000000005</v>
      </c>
      <c r="K28" s="21">
        <f t="shared" si="5"/>
        <v>79.876000000000005</v>
      </c>
      <c r="L28" s="21">
        <f t="shared" si="5"/>
        <v>62.775999999999996</v>
      </c>
      <c r="M28" s="21">
        <f t="shared" si="5"/>
        <v>60.724000000000004</v>
      </c>
    </row>
    <row r="29" spans="1:13" x14ac:dyDescent="0.6">
      <c r="A29" s="1">
        <v>18</v>
      </c>
      <c r="B29" s="1" t="s">
        <v>25</v>
      </c>
      <c r="C29" s="21">
        <f t="shared" ref="C29:M46" si="6">IF(C$21*($A29/C$1)&gt;$B$27,(C$21)*($A29/C$1),"OK"&amp;(C$21)*($A29/C$1))</f>
        <v>61.74</v>
      </c>
      <c r="D29" s="21">
        <f t="shared" si="6"/>
        <v>63.36</v>
      </c>
      <c r="E29" s="21">
        <f t="shared" si="5"/>
        <v>57.528000000000006</v>
      </c>
      <c r="F29" s="21">
        <f t="shared" si="5"/>
        <v>59.471999999999994</v>
      </c>
      <c r="G29" s="21">
        <f t="shared" si="5"/>
        <v>57.139200000000002</v>
      </c>
      <c r="H29" s="21">
        <f t="shared" si="5"/>
        <v>56.88</v>
      </c>
      <c r="I29" s="21">
        <f t="shared" si="5"/>
        <v>56.694857142857153</v>
      </c>
      <c r="J29" s="21">
        <f t="shared" si="5"/>
        <v>75.672000000000011</v>
      </c>
      <c r="K29" s="21">
        <f t="shared" si="5"/>
        <v>75.672000000000011</v>
      </c>
      <c r="L29" s="21">
        <f t="shared" si="5"/>
        <v>59.471999999999994</v>
      </c>
      <c r="M29" s="21">
        <f t="shared" si="5"/>
        <v>57.528000000000006</v>
      </c>
    </row>
    <row r="30" spans="1:13" x14ac:dyDescent="0.6">
      <c r="A30" s="1">
        <v>17</v>
      </c>
      <c r="C30" s="21">
        <f t="shared" si="6"/>
        <v>58.31</v>
      </c>
      <c r="D30" s="21">
        <f t="shared" si="6"/>
        <v>59.84</v>
      </c>
      <c r="E30" s="21">
        <f t="shared" si="5"/>
        <v>54.332000000000001</v>
      </c>
      <c r="F30" s="21">
        <f t="shared" si="5"/>
        <v>56.167999999999999</v>
      </c>
      <c r="G30" s="21">
        <f t="shared" si="5"/>
        <v>53.964799999999997</v>
      </c>
      <c r="H30" s="21">
        <f t="shared" si="5"/>
        <v>53.720000000000006</v>
      </c>
      <c r="I30" s="21">
        <f t="shared" si="5"/>
        <v>53.545142857142856</v>
      </c>
      <c r="J30" s="21">
        <f t="shared" si="5"/>
        <v>71.468000000000018</v>
      </c>
      <c r="K30" s="21">
        <f t="shared" si="5"/>
        <v>71.468000000000018</v>
      </c>
      <c r="L30" s="21">
        <f t="shared" si="5"/>
        <v>56.167999999999999</v>
      </c>
      <c r="M30" s="21">
        <f t="shared" si="5"/>
        <v>54.332000000000001</v>
      </c>
    </row>
    <row r="31" spans="1:13" x14ac:dyDescent="0.6">
      <c r="A31" s="1">
        <v>16</v>
      </c>
      <c r="C31" s="21">
        <f t="shared" si="6"/>
        <v>54.88</v>
      </c>
      <c r="D31" s="21">
        <f t="shared" si="6"/>
        <v>56.32</v>
      </c>
      <c r="E31" s="21">
        <f t="shared" si="5"/>
        <v>51.136000000000003</v>
      </c>
      <c r="F31" s="21">
        <f t="shared" si="5"/>
        <v>52.863999999999997</v>
      </c>
      <c r="G31" s="21">
        <f t="shared" si="5"/>
        <v>50.790400000000005</v>
      </c>
      <c r="H31" s="21">
        <f t="shared" si="5"/>
        <v>50.56</v>
      </c>
      <c r="I31" s="21">
        <f t="shared" si="5"/>
        <v>50.395428571428575</v>
      </c>
      <c r="J31" s="21">
        <f t="shared" si="5"/>
        <v>67.26400000000001</v>
      </c>
      <c r="K31" s="21">
        <f t="shared" si="5"/>
        <v>67.26400000000001</v>
      </c>
      <c r="L31" s="21">
        <f t="shared" si="5"/>
        <v>52.863999999999997</v>
      </c>
      <c r="M31" s="21">
        <f t="shared" si="5"/>
        <v>51.136000000000003</v>
      </c>
    </row>
    <row r="32" spans="1:13" x14ac:dyDescent="0.6">
      <c r="A32" s="1">
        <v>15</v>
      </c>
      <c r="C32" s="21">
        <f t="shared" si="6"/>
        <v>51.45</v>
      </c>
      <c r="D32" s="21">
        <f t="shared" si="6"/>
        <v>52.8</v>
      </c>
      <c r="E32" s="21">
        <f t="shared" si="5"/>
        <v>47.940000000000005</v>
      </c>
      <c r="F32" s="21">
        <f t="shared" si="5"/>
        <v>49.559999999999995</v>
      </c>
      <c r="G32" s="21">
        <f t="shared" si="5"/>
        <v>47.616</v>
      </c>
      <c r="H32" s="21">
        <f t="shared" si="5"/>
        <v>47.400000000000006</v>
      </c>
      <c r="I32" s="21">
        <f t="shared" si="5"/>
        <v>47.245714285714286</v>
      </c>
      <c r="J32" s="21">
        <f t="shared" si="5"/>
        <v>63.060000000000009</v>
      </c>
      <c r="K32" s="21">
        <f t="shared" si="5"/>
        <v>63.060000000000009</v>
      </c>
      <c r="L32" s="21">
        <f t="shared" si="5"/>
        <v>49.559999999999995</v>
      </c>
      <c r="M32" s="21">
        <f t="shared" si="5"/>
        <v>47.940000000000005</v>
      </c>
    </row>
    <row r="33" spans="1:13" x14ac:dyDescent="0.6">
      <c r="A33" s="1">
        <v>14</v>
      </c>
      <c r="C33" s="21">
        <f t="shared" si="6"/>
        <v>48.02</v>
      </c>
      <c r="D33" s="21">
        <f t="shared" si="6"/>
        <v>49.28</v>
      </c>
      <c r="E33" s="21">
        <f t="shared" si="5"/>
        <v>44.744</v>
      </c>
      <c r="F33" s="21">
        <f t="shared" si="5"/>
        <v>46.256</v>
      </c>
      <c r="G33" s="21">
        <f t="shared" si="5"/>
        <v>44.441599999999994</v>
      </c>
      <c r="H33" s="21">
        <f t="shared" si="5"/>
        <v>44.24</v>
      </c>
      <c r="I33" s="21">
        <f t="shared" si="5"/>
        <v>44.096000000000004</v>
      </c>
      <c r="J33" s="21">
        <f t="shared" si="5"/>
        <v>58.856000000000009</v>
      </c>
      <c r="K33" s="21">
        <f t="shared" si="5"/>
        <v>58.856000000000009</v>
      </c>
      <c r="L33" s="21">
        <f t="shared" si="5"/>
        <v>46.256</v>
      </c>
      <c r="M33" s="21">
        <f t="shared" si="5"/>
        <v>44.744</v>
      </c>
    </row>
    <row r="34" spans="1:13" x14ac:dyDescent="0.6">
      <c r="A34" s="1">
        <v>13</v>
      </c>
      <c r="C34" s="21">
        <f t="shared" si="6"/>
        <v>44.59</v>
      </c>
      <c r="D34" s="21">
        <f t="shared" si="6"/>
        <v>45.76</v>
      </c>
      <c r="E34" s="21">
        <f t="shared" si="5"/>
        <v>41.548000000000002</v>
      </c>
      <c r="F34" s="21">
        <f t="shared" si="5"/>
        <v>42.951999999999998</v>
      </c>
      <c r="G34" s="21">
        <f t="shared" si="5"/>
        <v>41.267200000000003</v>
      </c>
      <c r="H34" s="21">
        <f t="shared" si="5"/>
        <v>41.08</v>
      </c>
      <c r="I34" s="21">
        <f t="shared" si="5"/>
        <v>40.946285714285722</v>
      </c>
      <c r="J34" s="21">
        <f t="shared" si="5"/>
        <v>54.652000000000008</v>
      </c>
      <c r="K34" s="21">
        <f t="shared" si="5"/>
        <v>54.652000000000008</v>
      </c>
      <c r="L34" s="21">
        <f t="shared" si="5"/>
        <v>42.951999999999998</v>
      </c>
      <c r="M34" s="21">
        <f t="shared" si="5"/>
        <v>41.548000000000002</v>
      </c>
    </row>
    <row r="35" spans="1:13" x14ac:dyDescent="0.6">
      <c r="A35" s="1">
        <v>12</v>
      </c>
      <c r="C35" s="21">
        <f t="shared" si="6"/>
        <v>41.160000000000004</v>
      </c>
      <c r="D35" s="21">
        <f t="shared" si="6"/>
        <v>42.24</v>
      </c>
      <c r="E35" s="21">
        <f t="shared" si="5"/>
        <v>38.352000000000004</v>
      </c>
      <c r="F35" s="21">
        <f t="shared" si="5"/>
        <v>39.647999999999996</v>
      </c>
      <c r="G35" s="21">
        <f t="shared" si="5"/>
        <v>38.092799999999997</v>
      </c>
      <c r="H35" s="21">
        <f t="shared" si="5"/>
        <v>37.92</v>
      </c>
      <c r="I35" s="21">
        <f t="shared" si="5"/>
        <v>37.796571428571433</v>
      </c>
      <c r="J35" s="21">
        <f t="shared" si="5"/>
        <v>50.448000000000008</v>
      </c>
      <c r="K35" s="21">
        <f t="shared" si="5"/>
        <v>50.448000000000008</v>
      </c>
      <c r="L35" s="21">
        <f t="shared" si="5"/>
        <v>39.647999999999996</v>
      </c>
      <c r="M35" s="21">
        <f t="shared" si="5"/>
        <v>38.352000000000004</v>
      </c>
    </row>
    <row r="36" spans="1:13" x14ac:dyDescent="0.6">
      <c r="A36" s="1">
        <v>11</v>
      </c>
      <c r="C36" s="21">
        <f t="shared" si="6"/>
        <v>37.730000000000004</v>
      </c>
      <c r="D36" s="21">
        <f t="shared" si="6"/>
        <v>38.72</v>
      </c>
      <c r="E36" s="21">
        <f t="shared" si="5"/>
        <v>35.155999999999999</v>
      </c>
      <c r="F36" s="21">
        <f t="shared" si="5"/>
        <v>36.344000000000001</v>
      </c>
      <c r="G36" s="21">
        <f t="shared" si="5"/>
        <v>34.918400000000005</v>
      </c>
      <c r="H36" s="21">
        <f t="shared" si="5"/>
        <v>34.76</v>
      </c>
      <c r="I36" s="21">
        <f t="shared" si="5"/>
        <v>34.646857142857144</v>
      </c>
      <c r="J36" s="21">
        <f t="shared" si="5"/>
        <v>46.244000000000007</v>
      </c>
      <c r="K36" s="21">
        <f t="shared" si="5"/>
        <v>46.244000000000007</v>
      </c>
      <c r="L36" s="21">
        <f t="shared" si="5"/>
        <v>36.344000000000001</v>
      </c>
      <c r="M36" s="21">
        <f t="shared" si="5"/>
        <v>35.155999999999999</v>
      </c>
    </row>
    <row r="37" spans="1:13" x14ac:dyDescent="0.6">
      <c r="A37" s="1">
        <v>10</v>
      </c>
      <c r="C37" s="21">
        <f t="shared" si="6"/>
        <v>34.300000000000004</v>
      </c>
      <c r="D37" s="21">
        <f t="shared" si="6"/>
        <v>35.200000000000003</v>
      </c>
      <c r="E37" s="21">
        <f t="shared" si="5"/>
        <v>31.96</v>
      </c>
      <c r="F37" s="21">
        <f t="shared" si="5"/>
        <v>33.04</v>
      </c>
      <c r="G37" s="21">
        <f t="shared" si="5"/>
        <v>31.744</v>
      </c>
      <c r="H37" s="21">
        <f t="shared" si="5"/>
        <v>31.6</v>
      </c>
      <c r="I37" s="22" t="str">
        <f t="shared" si="5"/>
        <v>OK31.4971428571429</v>
      </c>
      <c r="J37" s="21">
        <f t="shared" si="5"/>
        <v>42.040000000000006</v>
      </c>
      <c r="K37" s="21">
        <f t="shared" si="5"/>
        <v>42.040000000000006</v>
      </c>
      <c r="L37" s="21">
        <f t="shared" si="5"/>
        <v>33.04</v>
      </c>
      <c r="M37" s="21">
        <f t="shared" si="5"/>
        <v>31.96</v>
      </c>
    </row>
    <row r="38" spans="1:13" x14ac:dyDescent="0.6">
      <c r="A38" s="1">
        <v>9</v>
      </c>
      <c r="C38" s="22" t="str">
        <f t="shared" si="6"/>
        <v>OK30.87</v>
      </c>
      <c r="D38" s="21">
        <f t="shared" si="6"/>
        <v>31.68</v>
      </c>
      <c r="E38" s="22" t="str">
        <f t="shared" si="5"/>
        <v>OK28.764</v>
      </c>
      <c r="F38" s="22" t="str">
        <f t="shared" si="5"/>
        <v>OK29.736</v>
      </c>
      <c r="G38" s="22" t="str">
        <f t="shared" si="5"/>
        <v>OK28.5696</v>
      </c>
      <c r="H38" s="22" t="str">
        <f t="shared" si="5"/>
        <v>OK28.44</v>
      </c>
      <c r="I38" s="22" t="str">
        <f t="shared" si="5"/>
        <v>OK28.3474285714286</v>
      </c>
      <c r="J38" s="21">
        <f t="shared" si="5"/>
        <v>37.836000000000006</v>
      </c>
      <c r="K38" s="21">
        <f t="shared" si="5"/>
        <v>37.836000000000006</v>
      </c>
      <c r="L38" s="22" t="str">
        <f t="shared" si="5"/>
        <v>OK29.736</v>
      </c>
      <c r="M38" s="22" t="str">
        <f t="shared" si="5"/>
        <v>OK28.764</v>
      </c>
    </row>
    <row r="39" spans="1:13" x14ac:dyDescent="0.6">
      <c r="A39" s="1">
        <v>8</v>
      </c>
      <c r="C39" s="22" t="str">
        <f t="shared" si="6"/>
        <v>OK27.44</v>
      </c>
      <c r="D39" s="22" t="str">
        <f t="shared" si="6"/>
        <v>OK28.16</v>
      </c>
      <c r="E39" s="22" t="str">
        <f t="shared" si="5"/>
        <v>OK25.568</v>
      </c>
      <c r="F39" s="22" t="str">
        <f t="shared" si="5"/>
        <v>OK26.432</v>
      </c>
      <c r="G39" s="22" t="str">
        <f t="shared" si="5"/>
        <v>OK25.3952</v>
      </c>
      <c r="H39" s="22" t="str">
        <f t="shared" si="5"/>
        <v>OK25.28</v>
      </c>
      <c r="I39" s="22" t="str">
        <f t="shared" si="5"/>
        <v>OK25.1977142857143</v>
      </c>
      <c r="J39" s="21">
        <f t="shared" si="5"/>
        <v>33.632000000000005</v>
      </c>
      <c r="K39" s="21">
        <f t="shared" si="5"/>
        <v>33.632000000000005</v>
      </c>
      <c r="L39" s="22" t="str">
        <f t="shared" si="5"/>
        <v>OK26.432</v>
      </c>
      <c r="M39" s="22" t="str">
        <f t="shared" si="5"/>
        <v>OK25.568</v>
      </c>
    </row>
    <row r="40" spans="1:13" x14ac:dyDescent="0.6">
      <c r="A40" s="1">
        <v>7</v>
      </c>
      <c r="C40" s="22" t="str">
        <f t="shared" si="6"/>
        <v>OK24.01</v>
      </c>
      <c r="D40" s="22" t="str">
        <f t="shared" si="6"/>
        <v>OK24.64</v>
      </c>
      <c r="E40" s="22" t="str">
        <f t="shared" si="5"/>
        <v>OK22.372</v>
      </c>
      <c r="F40" s="22" t="str">
        <f t="shared" si="5"/>
        <v>OK23.128</v>
      </c>
      <c r="G40" s="22" t="str">
        <f t="shared" si="5"/>
        <v>OK22.2208</v>
      </c>
      <c r="H40" s="22" t="str">
        <f t="shared" si="5"/>
        <v>OK22.12</v>
      </c>
      <c r="I40" s="22" t="str">
        <f t="shared" si="5"/>
        <v>OK22.048</v>
      </c>
      <c r="J40" s="22" t="str">
        <f t="shared" si="5"/>
        <v>OK29.428</v>
      </c>
      <c r="K40" s="22" t="str">
        <f t="shared" si="5"/>
        <v>OK29.428</v>
      </c>
      <c r="L40" s="22" t="str">
        <f t="shared" si="5"/>
        <v>OK23.128</v>
      </c>
      <c r="M40" s="22" t="str">
        <f t="shared" si="5"/>
        <v>OK22.372</v>
      </c>
    </row>
    <row r="41" spans="1:13" x14ac:dyDescent="0.6">
      <c r="A41" s="1">
        <v>6</v>
      </c>
      <c r="C41" s="22" t="str">
        <f t="shared" si="6"/>
        <v>OK20.58</v>
      </c>
      <c r="D41" s="22" t="str">
        <f t="shared" si="6"/>
        <v>OK21.12</v>
      </c>
      <c r="E41" s="22" t="str">
        <f t="shared" si="5"/>
        <v>OK19.176</v>
      </c>
      <c r="F41" s="22" t="str">
        <f t="shared" si="5"/>
        <v>OK19.824</v>
      </c>
      <c r="G41" s="22" t="str">
        <f t="shared" si="5"/>
        <v>OK19.0464</v>
      </c>
      <c r="H41" s="22" t="str">
        <f t="shared" si="5"/>
        <v>OK18.96</v>
      </c>
      <c r="I41" s="22" t="str">
        <f t="shared" si="5"/>
        <v>OK18.8982857142857</v>
      </c>
      <c r="J41" s="22" t="str">
        <f t="shared" si="5"/>
        <v>OK25.224</v>
      </c>
      <c r="K41" s="22" t="str">
        <f t="shared" si="5"/>
        <v>OK25.224</v>
      </c>
      <c r="L41" s="22" t="str">
        <f t="shared" si="5"/>
        <v>OK19.824</v>
      </c>
      <c r="M41" s="22" t="str">
        <f t="shared" si="5"/>
        <v>OK19.176</v>
      </c>
    </row>
    <row r="42" spans="1:13" x14ac:dyDescent="0.6">
      <c r="A42" s="1">
        <v>5</v>
      </c>
      <c r="C42" s="22" t="str">
        <f t="shared" si="6"/>
        <v>OK17.15</v>
      </c>
      <c r="D42" s="22" t="str">
        <f t="shared" si="6"/>
        <v>OK17.6</v>
      </c>
      <c r="E42" s="22" t="str">
        <f t="shared" si="5"/>
        <v>OK15.98</v>
      </c>
      <c r="F42" s="22" t="str">
        <f t="shared" si="5"/>
        <v>OK16.52</v>
      </c>
      <c r="G42" s="22" t="str">
        <f t="shared" si="5"/>
        <v>OK15.872</v>
      </c>
      <c r="H42" s="22" t="str">
        <f t="shared" si="5"/>
        <v>OK15.8</v>
      </c>
      <c r="I42" s="22" t="str">
        <f t="shared" si="5"/>
        <v>OK15.7485714285714</v>
      </c>
      <c r="J42" s="22" t="str">
        <f t="shared" si="5"/>
        <v>OK21.02</v>
      </c>
      <c r="K42" s="22" t="str">
        <f t="shared" si="5"/>
        <v>OK21.02</v>
      </c>
      <c r="L42" s="22" t="str">
        <f t="shared" si="5"/>
        <v>OK16.52</v>
      </c>
      <c r="M42" s="22" t="str">
        <f t="shared" si="5"/>
        <v>OK15.98</v>
      </c>
    </row>
    <row r="43" spans="1:13" x14ac:dyDescent="0.6">
      <c r="A43" s="1">
        <v>4</v>
      </c>
      <c r="C43" s="22" t="str">
        <f t="shared" si="6"/>
        <v>OK13.72</v>
      </c>
      <c r="D43" s="22" t="str">
        <f t="shared" si="6"/>
        <v>OK14.08</v>
      </c>
      <c r="E43" s="22" t="str">
        <f t="shared" si="5"/>
        <v>OK12.784</v>
      </c>
      <c r="F43" s="22" t="str">
        <f t="shared" si="5"/>
        <v>OK13.216</v>
      </c>
      <c r="G43" s="22" t="str">
        <f t="shared" si="5"/>
        <v>OK12.6976</v>
      </c>
      <c r="H43" s="22" t="str">
        <f t="shared" si="5"/>
        <v>OK12.64</v>
      </c>
      <c r="I43" s="22" t="str">
        <f t="shared" si="5"/>
        <v>OK12.5988571428571</v>
      </c>
      <c r="J43" s="22" t="str">
        <f t="shared" si="5"/>
        <v>OK16.816</v>
      </c>
      <c r="K43" s="22" t="str">
        <f t="shared" si="5"/>
        <v>OK16.816</v>
      </c>
      <c r="L43" s="22" t="str">
        <f t="shared" si="5"/>
        <v>OK13.216</v>
      </c>
      <c r="M43" s="22" t="str">
        <f t="shared" si="5"/>
        <v>OK12.784</v>
      </c>
    </row>
    <row r="44" spans="1:13" x14ac:dyDescent="0.6">
      <c r="A44" s="1">
        <v>3</v>
      </c>
      <c r="C44" s="22" t="str">
        <f t="shared" si="6"/>
        <v>OK10.29</v>
      </c>
      <c r="D44" s="22" t="str">
        <f t="shared" si="6"/>
        <v>OK10.56</v>
      </c>
      <c r="E44" s="22" t="str">
        <f t="shared" si="6"/>
        <v>OK9.588</v>
      </c>
      <c r="F44" s="22" t="str">
        <f t="shared" si="6"/>
        <v>OK9.912</v>
      </c>
      <c r="G44" s="22" t="str">
        <f t="shared" si="6"/>
        <v>OK9.5232</v>
      </c>
      <c r="H44" s="22" t="str">
        <f t="shared" si="6"/>
        <v>OK9.48</v>
      </c>
      <c r="I44" s="22" t="str">
        <f t="shared" si="6"/>
        <v>OK9.44914285714286</v>
      </c>
      <c r="J44" s="22" t="str">
        <f t="shared" si="6"/>
        <v>OK12.612</v>
      </c>
      <c r="K44" s="22" t="str">
        <f t="shared" si="6"/>
        <v>OK12.612</v>
      </c>
      <c r="L44" s="22" t="str">
        <f t="shared" si="6"/>
        <v>OK9.912</v>
      </c>
      <c r="M44" s="22" t="str">
        <f t="shared" si="6"/>
        <v>OK9.588</v>
      </c>
    </row>
    <row r="45" spans="1:13" x14ac:dyDescent="0.6">
      <c r="A45" s="1">
        <v>2</v>
      </c>
      <c r="C45" s="22" t="str">
        <f t="shared" si="6"/>
        <v>OK6.86</v>
      </c>
      <c r="D45" s="22" t="str">
        <f t="shared" si="6"/>
        <v>OK7.04</v>
      </c>
      <c r="E45" s="22" t="str">
        <f t="shared" si="6"/>
        <v>OK6.392</v>
      </c>
      <c r="F45" s="22" t="str">
        <f t="shared" si="6"/>
        <v>OK6.608</v>
      </c>
      <c r="G45" s="22" t="str">
        <f t="shared" si="6"/>
        <v>OK6.3488</v>
      </c>
      <c r="H45" s="22" t="str">
        <f t="shared" si="6"/>
        <v>OK6.32</v>
      </c>
      <c r="I45" s="22" t="str">
        <f t="shared" si="6"/>
        <v>OK6.29942857142857</v>
      </c>
      <c r="J45" s="22" t="str">
        <f t="shared" si="6"/>
        <v>OK8.408</v>
      </c>
      <c r="K45" s="22" t="str">
        <f t="shared" si="6"/>
        <v>OK8.408</v>
      </c>
      <c r="L45" s="22" t="str">
        <f t="shared" si="6"/>
        <v>OK6.608</v>
      </c>
      <c r="M45" s="22" t="str">
        <f t="shared" si="6"/>
        <v>OK6.392</v>
      </c>
    </row>
    <row r="46" spans="1:13" x14ac:dyDescent="0.6">
      <c r="A46" s="1">
        <v>1</v>
      </c>
      <c r="C46" s="22" t="str">
        <f t="shared" si="6"/>
        <v>OK3.43</v>
      </c>
      <c r="D46" s="22" t="str">
        <f t="shared" si="6"/>
        <v>OK3.52</v>
      </c>
      <c r="E46" s="22" t="str">
        <f t="shared" si="6"/>
        <v>OK3.196</v>
      </c>
      <c r="F46" s="22" t="str">
        <f t="shared" si="6"/>
        <v>OK3.304</v>
      </c>
      <c r="G46" s="22" t="str">
        <f t="shared" si="6"/>
        <v>OK3.1744</v>
      </c>
      <c r="H46" s="22" t="str">
        <f t="shared" si="6"/>
        <v>OK3.16</v>
      </c>
      <c r="I46" s="22" t="str">
        <f t="shared" si="6"/>
        <v>OK3.14971428571429</v>
      </c>
      <c r="J46" s="22" t="str">
        <f t="shared" si="6"/>
        <v>OK4.204</v>
      </c>
      <c r="K46" s="22" t="str">
        <f t="shared" si="6"/>
        <v>OK4.204</v>
      </c>
      <c r="L46" s="22" t="str">
        <f t="shared" si="6"/>
        <v>OK3.304</v>
      </c>
      <c r="M46" s="22" t="str">
        <f t="shared" si="6"/>
        <v>OK3.196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C6" sqref="C6:C7"/>
    </sheetView>
  </sheetViews>
  <sheetFormatPr defaultRowHeight="16.899999999999999" x14ac:dyDescent="0.6"/>
  <cols>
    <col min="1" max="1" width="27.8125" style="1" bestFit="1" customWidth="1"/>
    <col min="2" max="2" width="40" style="1" bestFit="1" customWidth="1"/>
    <col min="3" max="3" width="23.5625" style="1" bestFit="1" customWidth="1"/>
    <col min="4" max="4" width="24.5" style="1" bestFit="1" customWidth="1"/>
    <col min="5" max="5" width="19.75" style="1" bestFit="1" customWidth="1"/>
    <col min="6" max="6" width="60.5" style="1" bestFit="1" customWidth="1"/>
    <col min="7" max="7" width="11.5625" style="1" bestFit="1" customWidth="1"/>
    <col min="8" max="9" width="8.6875" style="1"/>
  </cols>
  <sheetData>
    <row r="1" spans="1:5" x14ac:dyDescent="0.6">
      <c r="A1" s="1" t="s">
        <v>12</v>
      </c>
      <c r="E1" s="1" t="s">
        <v>113</v>
      </c>
    </row>
    <row r="2" spans="1:5" x14ac:dyDescent="0.6">
      <c r="A2" s="3" t="s">
        <v>4</v>
      </c>
      <c r="B2" s="3" t="s">
        <v>1</v>
      </c>
      <c r="C2" s="3">
        <v>747</v>
      </c>
      <c r="D2" s="3">
        <v>744</v>
      </c>
      <c r="E2" s="2">
        <v>19</v>
      </c>
    </row>
    <row r="3" spans="1:5" x14ac:dyDescent="0.6">
      <c r="A3" s="3"/>
      <c r="B3" s="3" t="s">
        <v>2</v>
      </c>
      <c r="C3" s="3">
        <v>682</v>
      </c>
      <c r="D3" s="3">
        <v>682560</v>
      </c>
      <c r="E3" s="2"/>
    </row>
    <row r="4" spans="1:5" x14ac:dyDescent="0.6">
      <c r="A4" s="3"/>
      <c r="B4" s="3" t="s">
        <v>3</v>
      </c>
      <c r="C4" s="3">
        <v>341</v>
      </c>
      <c r="D4" s="3">
        <v>341280</v>
      </c>
    </row>
    <row r="5" spans="1:5" x14ac:dyDescent="0.6">
      <c r="A5" s="3" t="s">
        <v>0</v>
      </c>
      <c r="B5" s="3" t="s">
        <v>5</v>
      </c>
      <c r="C5" s="3">
        <v>11.3</v>
      </c>
      <c r="D5" s="11">
        <v>112</v>
      </c>
      <c r="E5" s="1">
        <f>E2*D16</f>
        <v>2565</v>
      </c>
    </row>
    <row r="6" spans="1:5" x14ac:dyDescent="0.6">
      <c r="A6" s="3"/>
      <c r="B6" s="3" t="s">
        <v>6</v>
      </c>
      <c r="C6" s="3">
        <v>26.2</v>
      </c>
      <c r="D6" s="3"/>
    </row>
    <row r="7" spans="1:5" x14ac:dyDescent="0.6">
      <c r="A7" s="3"/>
      <c r="B7" s="3" t="s">
        <v>11</v>
      </c>
      <c r="C7" s="3">
        <v>31.5</v>
      </c>
      <c r="D7" s="3"/>
    </row>
    <row r="8" spans="1:5" x14ac:dyDescent="0.6">
      <c r="A8" s="3" t="s">
        <v>7</v>
      </c>
      <c r="B8" s="3" t="s">
        <v>8</v>
      </c>
      <c r="C8" s="3">
        <v>4</v>
      </c>
      <c r="D8" s="3"/>
    </row>
    <row r="9" spans="1:5" x14ac:dyDescent="0.6">
      <c r="A9" s="3" t="s">
        <v>10</v>
      </c>
      <c r="B9" s="3" t="s">
        <v>9</v>
      </c>
      <c r="C9" s="4">
        <v>3528</v>
      </c>
      <c r="D9" s="10">
        <v>3528</v>
      </c>
      <c r="E9" s="2">
        <f>E2*D15</f>
        <v>798</v>
      </c>
    </row>
    <row r="10" spans="1:5" x14ac:dyDescent="0.6">
      <c r="C10" s="2"/>
      <c r="D10" s="2"/>
      <c r="E10" s="2"/>
    </row>
    <row r="11" spans="1:5" x14ac:dyDescent="0.6">
      <c r="A11" s="3" t="s">
        <v>84</v>
      </c>
      <c r="B11" s="3" t="s">
        <v>85</v>
      </c>
      <c r="C11" s="4" t="s">
        <v>15</v>
      </c>
      <c r="D11" s="7" t="s">
        <v>86</v>
      </c>
      <c r="E11" s="2"/>
    </row>
    <row r="12" spans="1:5" x14ac:dyDescent="0.6">
      <c r="A12" s="3"/>
      <c r="B12" s="3" t="s">
        <v>88</v>
      </c>
      <c r="C12" s="3" t="s">
        <v>90</v>
      </c>
      <c r="D12" s="7">
        <v>32768</v>
      </c>
      <c r="E12" s="2"/>
    </row>
    <row r="13" spans="1:5" x14ac:dyDescent="0.6">
      <c r="A13" s="3"/>
      <c r="B13" s="3"/>
      <c r="C13" s="3" t="s">
        <v>92</v>
      </c>
      <c r="D13" s="7">
        <v>32768</v>
      </c>
      <c r="E13" s="2"/>
    </row>
    <row r="14" spans="1:5" x14ac:dyDescent="0.6">
      <c r="A14" s="3"/>
      <c r="B14" s="3"/>
      <c r="C14" s="3" t="s">
        <v>94</v>
      </c>
      <c r="D14" s="7">
        <v>32</v>
      </c>
      <c r="E14" s="2"/>
    </row>
    <row r="15" spans="1:5" x14ac:dyDescent="0.6">
      <c r="A15" s="3"/>
      <c r="B15" s="3" t="s">
        <v>95</v>
      </c>
      <c r="C15" s="4" t="s">
        <v>97</v>
      </c>
      <c r="D15" s="9">
        <v>42</v>
      </c>
      <c r="E15" s="2"/>
    </row>
    <row r="16" spans="1:5" x14ac:dyDescent="0.6">
      <c r="A16" s="3"/>
      <c r="B16" s="3"/>
      <c r="C16" s="4" t="s">
        <v>99</v>
      </c>
      <c r="D16" s="9">
        <v>135</v>
      </c>
      <c r="E16" s="2"/>
    </row>
    <row r="17" spans="1:7" x14ac:dyDescent="0.6">
      <c r="A17" s="3" t="s">
        <v>101</v>
      </c>
      <c r="B17" s="3" t="s">
        <v>102</v>
      </c>
      <c r="C17" s="4"/>
      <c r="D17" s="4"/>
      <c r="E17" s="2"/>
    </row>
    <row r="18" spans="1:7" x14ac:dyDescent="0.6">
      <c r="A18" s="3"/>
      <c r="B18" s="5" t="s">
        <v>103</v>
      </c>
      <c r="C18" s="7" t="s">
        <v>104</v>
      </c>
      <c r="D18" s="7" t="s">
        <v>106</v>
      </c>
      <c r="E18" s="2"/>
    </row>
    <row r="19" spans="1:7" x14ac:dyDescent="0.6">
      <c r="A19" s="3"/>
      <c r="B19" s="3"/>
      <c r="C19" s="7" t="s">
        <v>105</v>
      </c>
      <c r="D19" s="7" t="s">
        <v>106</v>
      </c>
      <c r="E19" s="2"/>
    </row>
    <row r="20" spans="1:7" x14ac:dyDescent="0.6">
      <c r="A20" s="3"/>
      <c r="B20" s="3" t="s">
        <v>107</v>
      </c>
      <c r="C20" s="4"/>
      <c r="D20" s="4"/>
      <c r="E20" s="2"/>
    </row>
    <row r="21" spans="1:7" x14ac:dyDescent="0.6">
      <c r="A21" s="3"/>
      <c r="B21" s="5">
        <v>0</v>
      </c>
      <c r="C21" s="7" t="s">
        <v>108</v>
      </c>
      <c r="D21" s="7" t="s">
        <v>109</v>
      </c>
      <c r="E21" s="2"/>
    </row>
    <row r="22" spans="1:7" x14ac:dyDescent="0.6">
      <c r="A22" s="3"/>
      <c r="B22" s="3"/>
      <c r="C22" s="7" t="s">
        <v>110</v>
      </c>
      <c r="D22" s="7" t="s">
        <v>111</v>
      </c>
      <c r="E22" s="2"/>
    </row>
    <row r="23" spans="1:7" x14ac:dyDescent="0.6">
      <c r="A23" s="3"/>
      <c r="B23" s="3" t="s">
        <v>112</v>
      </c>
      <c r="C23" s="4"/>
      <c r="D23" s="4"/>
      <c r="E23" s="2"/>
    </row>
    <row r="24" spans="1:7" x14ac:dyDescent="0.6">
      <c r="A24" s="3"/>
      <c r="B24" s="5" t="s">
        <v>103</v>
      </c>
      <c r="C24" s="7" t="s">
        <v>104</v>
      </c>
      <c r="D24" s="7" t="s">
        <v>106</v>
      </c>
      <c r="E24" s="2"/>
    </row>
    <row r="25" spans="1:7" x14ac:dyDescent="0.6">
      <c r="A25" s="3"/>
      <c r="B25" s="3"/>
      <c r="C25" s="7" t="s">
        <v>105</v>
      </c>
      <c r="D25" s="7" t="s">
        <v>106</v>
      </c>
    </row>
    <row r="26" spans="1:7" x14ac:dyDescent="0.6">
      <c r="A26" s="3" t="s">
        <v>80</v>
      </c>
      <c r="B26" s="3" t="s">
        <v>81</v>
      </c>
      <c r="C26" s="7">
        <v>32768</v>
      </c>
      <c r="D26" s="4"/>
      <c r="E26" s="2"/>
    </row>
    <row r="27" spans="1:7" x14ac:dyDescent="0.6">
      <c r="A27" s="3"/>
      <c r="B27" s="3" t="s">
        <v>82</v>
      </c>
      <c r="C27" s="7">
        <v>65714</v>
      </c>
      <c r="D27" s="4"/>
      <c r="E27" s="2"/>
    </row>
    <row r="28" spans="1:7" x14ac:dyDescent="0.6">
      <c r="A28" s="3"/>
      <c r="B28" s="3" t="s">
        <v>83</v>
      </c>
      <c r="C28" s="8">
        <v>328.57</v>
      </c>
      <c r="D28" s="4">
        <v>1000</v>
      </c>
      <c r="E28" s="2">
        <f>D28/C28</f>
        <v>3.0434914934412758</v>
      </c>
    </row>
    <row r="29" spans="1:7" x14ac:dyDescent="0.6">
      <c r="C29" s="2"/>
      <c r="D29" s="2"/>
      <c r="E29" s="2"/>
    </row>
    <row r="30" spans="1:7" x14ac:dyDescent="0.6">
      <c r="C30" s="2"/>
      <c r="D30" s="2"/>
      <c r="E30" s="2"/>
    </row>
    <row r="32" spans="1:7" x14ac:dyDescent="0.6">
      <c r="A32" s="3" t="s">
        <v>13</v>
      </c>
      <c r="B32" s="3" t="s">
        <v>16</v>
      </c>
      <c r="C32" s="3"/>
      <c r="D32" s="3"/>
      <c r="E32" s="5">
        <v>1</v>
      </c>
      <c r="F32" s="3"/>
      <c r="G32" s="3"/>
    </row>
    <row r="33" spans="1:7" x14ac:dyDescent="0.6">
      <c r="A33" s="3"/>
      <c r="B33" s="3" t="s">
        <v>18</v>
      </c>
      <c r="C33" s="3"/>
      <c r="D33" s="3"/>
      <c r="E33" s="5">
        <v>32768</v>
      </c>
      <c r="F33" s="3"/>
      <c r="G33" s="3"/>
    </row>
    <row r="34" spans="1:7" x14ac:dyDescent="0.6">
      <c r="A34" s="3" t="s">
        <v>19</v>
      </c>
      <c r="B34" s="3" t="s">
        <v>21</v>
      </c>
      <c r="C34" s="3" t="s">
        <v>23</v>
      </c>
      <c r="D34" s="3" t="s">
        <v>30</v>
      </c>
      <c r="E34" s="5">
        <v>200</v>
      </c>
      <c r="F34" s="3"/>
      <c r="G34" s="3"/>
    </row>
    <row r="35" spans="1:7" x14ac:dyDescent="0.6">
      <c r="A35" s="3"/>
      <c r="B35" s="3" t="s">
        <v>22</v>
      </c>
      <c r="C35" s="3" t="s">
        <v>24</v>
      </c>
      <c r="D35" s="3" t="s">
        <v>31</v>
      </c>
      <c r="E35" s="5">
        <v>50</v>
      </c>
      <c r="F35" s="3"/>
      <c r="G35" s="3"/>
    </row>
    <row r="36" spans="1:7" x14ac:dyDescent="0.6">
      <c r="A36" s="3" t="s">
        <v>25</v>
      </c>
      <c r="B36" s="3" t="s">
        <v>26</v>
      </c>
      <c r="C36" s="5" t="s">
        <v>27</v>
      </c>
      <c r="D36" s="3" t="s">
        <v>100</v>
      </c>
      <c r="E36" s="3" t="s">
        <v>87</v>
      </c>
      <c r="F36" s="3" t="s">
        <v>86</v>
      </c>
      <c r="G36" s="3" t="s">
        <v>28</v>
      </c>
    </row>
    <row r="37" spans="1:7" x14ac:dyDescent="0.6">
      <c r="A37" s="3"/>
      <c r="B37" s="3"/>
      <c r="D37" s="3"/>
      <c r="E37" s="3"/>
      <c r="F37" s="3"/>
      <c r="G37" s="3"/>
    </row>
    <row r="38" spans="1:7" x14ac:dyDescent="0.6">
      <c r="A38" s="3"/>
      <c r="B38" s="3" t="s">
        <v>29</v>
      </c>
      <c r="C38" s="3"/>
      <c r="D38" s="3"/>
      <c r="E38" s="3"/>
      <c r="F38" s="3"/>
      <c r="G38" s="3"/>
    </row>
    <row r="39" spans="1:7" x14ac:dyDescent="0.6">
      <c r="A39" s="3"/>
      <c r="B39" s="3"/>
      <c r="C39" s="3"/>
      <c r="D39" s="3"/>
      <c r="E39" s="3"/>
      <c r="F39" s="3"/>
      <c r="G39" s="3"/>
    </row>
    <row r="40" spans="1:7" x14ac:dyDescent="0.6">
      <c r="A40" s="3" t="s">
        <v>15</v>
      </c>
      <c r="B40" s="3" t="s">
        <v>33</v>
      </c>
      <c r="C40" s="5" t="s">
        <v>35</v>
      </c>
      <c r="D40" s="3"/>
      <c r="E40" s="3"/>
      <c r="F40" s="3"/>
      <c r="G40" s="3"/>
    </row>
    <row r="41" spans="1:7" x14ac:dyDescent="0.6">
      <c r="A41" s="3"/>
      <c r="B41" s="3" t="s">
        <v>37</v>
      </c>
      <c r="C41" s="5" t="s">
        <v>39</v>
      </c>
      <c r="D41" s="3" t="s">
        <v>40</v>
      </c>
      <c r="E41" s="3" t="s">
        <v>41</v>
      </c>
      <c r="F41" s="3"/>
      <c r="G41" s="3"/>
    </row>
    <row r="42" spans="1:7" x14ac:dyDescent="0.6">
      <c r="A42" s="3"/>
      <c r="B42" s="3" t="s">
        <v>43</v>
      </c>
      <c r="C42" s="5" t="s">
        <v>45</v>
      </c>
      <c r="D42" s="3" t="s">
        <v>46</v>
      </c>
      <c r="E42" s="3"/>
      <c r="F42" s="3"/>
      <c r="G42" s="3"/>
    </row>
    <row r="43" spans="1:7" x14ac:dyDescent="0.6">
      <c r="A43" s="3" t="s">
        <v>47</v>
      </c>
      <c r="B43" s="3" t="s">
        <v>49</v>
      </c>
      <c r="C43" s="6">
        <v>32</v>
      </c>
      <c r="D43" s="3"/>
      <c r="E43" s="3"/>
      <c r="F43" s="3"/>
      <c r="G43" s="3"/>
    </row>
    <row r="44" spans="1:7" x14ac:dyDescent="0.6">
      <c r="A44" s="3"/>
      <c r="B44" s="3" t="s">
        <v>51</v>
      </c>
      <c r="C44" s="6">
        <v>16</v>
      </c>
      <c r="D44" s="3"/>
      <c r="E44" s="3"/>
      <c r="F44" s="3"/>
      <c r="G44" s="3"/>
    </row>
    <row r="45" spans="1:7" x14ac:dyDescent="0.6">
      <c r="A45" s="3" t="s">
        <v>52</v>
      </c>
      <c r="B45" s="3" t="s">
        <v>54</v>
      </c>
      <c r="C45" s="5" t="s">
        <v>55</v>
      </c>
      <c r="D45" s="3" t="s">
        <v>56</v>
      </c>
      <c r="E45" s="3"/>
      <c r="F45" s="3"/>
      <c r="G45" s="3"/>
    </row>
    <row r="46" spans="1:7" x14ac:dyDescent="0.6">
      <c r="A46" s="3"/>
      <c r="B46" s="3" t="s">
        <v>57</v>
      </c>
      <c r="C46" s="3"/>
      <c r="D46" s="3"/>
      <c r="E46" s="3"/>
      <c r="F46" s="3"/>
      <c r="G46" s="3"/>
    </row>
    <row r="47" spans="1:7" x14ac:dyDescent="0.6">
      <c r="A47" s="3" t="s">
        <v>58</v>
      </c>
      <c r="B47" s="3" t="s">
        <v>59</v>
      </c>
      <c r="C47" s="3"/>
      <c r="D47" s="3"/>
      <c r="E47" s="3"/>
      <c r="F47" s="3"/>
      <c r="G47" s="3"/>
    </row>
    <row r="48" spans="1:7" x14ac:dyDescent="0.6">
      <c r="A48" s="3"/>
      <c r="B48" s="3" t="s">
        <v>60</v>
      </c>
      <c r="C48" s="3"/>
      <c r="D48" s="3"/>
      <c r="E48" s="3"/>
      <c r="F48" s="3"/>
      <c r="G48" s="3"/>
    </row>
    <row r="49" spans="1:7" x14ac:dyDescent="0.6">
      <c r="A49" s="3" t="s">
        <v>61</v>
      </c>
      <c r="B49" s="5" t="s">
        <v>62</v>
      </c>
      <c r="C49" s="3" t="s">
        <v>63</v>
      </c>
      <c r="D49" s="3"/>
      <c r="E49" s="3"/>
      <c r="F49" s="3"/>
      <c r="G49" s="3"/>
    </row>
    <row r="50" spans="1:7" x14ac:dyDescent="0.6">
      <c r="A50" s="3"/>
      <c r="B50" s="3"/>
      <c r="C50" s="3"/>
      <c r="D50" s="3"/>
      <c r="E50" s="3"/>
      <c r="F50" s="3"/>
      <c r="G50" s="3"/>
    </row>
    <row r="51" spans="1:7" x14ac:dyDescent="0.6">
      <c r="A51" s="3" t="s">
        <v>64</v>
      </c>
      <c r="B51" s="3" t="s">
        <v>65</v>
      </c>
      <c r="C51" s="3" t="s">
        <v>66</v>
      </c>
      <c r="D51" s="5" t="s">
        <v>67</v>
      </c>
      <c r="E51" s="3" t="s">
        <v>68</v>
      </c>
      <c r="F51" s="3"/>
      <c r="G51" s="3"/>
    </row>
    <row r="52" spans="1:7" x14ac:dyDescent="0.6">
      <c r="A52" s="3"/>
      <c r="B52" s="3"/>
      <c r="C52" s="3" t="s">
        <v>69</v>
      </c>
      <c r="D52" s="5" t="s">
        <v>67</v>
      </c>
      <c r="E52" s="3" t="s">
        <v>68</v>
      </c>
      <c r="F52" s="3"/>
      <c r="G52" s="3"/>
    </row>
    <row r="53" spans="1:7" x14ac:dyDescent="0.6">
      <c r="A53" s="3"/>
      <c r="B53" s="23" t="s">
        <v>70</v>
      </c>
      <c r="C53" s="24"/>
      <c r="D53" s="5">
        <v>8</v>
      </c>
      <c r="E53" s="3"/>
      <c r="F53" s="3" t="s">
        <v>70</v>
      </c>
      <c r="G53" s="3"/>
    </row>
    <row r="54" spans="1:7" x14ac:dyDescent="0.6">
      <c r="A54" s="3"/>
      <c r="B54" s="3"/>
      <c r="C54" s="3" t="s">
        <v>71</v>
      </c>
      <c r="D54" s="5" t="s">
        <v>67</v>
      </c>
      <c r="E54" s="3" t="s">
        <v>68</v>
      </c>
      <c r="F54" s="3"/>
      <c r="G54" s="3"/>
    </row>
    <row r="55" spans="1:7" x14ac:dyDescent="0.6">
      <c r="A55" s="3"/>
      <c r="B55" s="3"/>
      <c r="C55" s="3"/>
      <c r="D55" s="3"/>
      <c r="E55" s="3"/>
      <c r="F55" s="3" t="s">
        <v>72</v>
      </c>
      <c r="G55" s="3"/>
    </row>
    <row r="56" spans="1:7" x14ac:dyDescent="0.6">
      <c r="A56" s="3"/>
      <c r="B56" s="3" t="s">
        <v>73</v>
      </c>
      <c r="C56" s="3" t="s">
        <v>74</v>
      </c>
      <c r="D56" s="5" t="s">
        <v>76</v>
      </c>
      <c r="E56" s="3" t="s">
        <v>79</v>
      </c>
      <c r="F56" s="3" t="s">
        <v>77</v>
      </c>
      <c r="G56" s="3"/>
    </row>
    <row r="57" spans="1:7" x14ac:dyDescent="0.6">
      <c r="A57" s="3"/>
      <c r="B57" s="3"/>
      <c r="C57" s="3" t="s">
        <v>75</v>
      </c>
      <c r="D57" s="5" t="s">
        <v>77</v>
      </c>
      <c r="E57" s="3" t="s">
        <v>78</v>
      </c>
      <c r="F57" s="3"/>
      <c r="G57" s="3"/>
    </row>
  </sheetData>
  <mergeCells count="1">
    <mergeCell ref="B53:C5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8ECF-9D3A-43BD-8461-E2B696C1F35B}">
  <dimension ref="A1:I57"/>
  <sheetViews>
    <sheetView workbookViewId="0">
      <selection activeCell="E2" sqref="E2"/>
    </sheetView>
  </sheetViews>
  <sheetFormatPr defaultRowHeight="16.899999999999999" x14ac:dyDescent="0.6"/>
  <cols>
    <col min="1" max="1" width="27.8125" style="1" bestFit="1" customWidth="1"/>
    <col min="2" max="2" width="40" style="1" bestFit="1" customWidth="1"/>
    <col min="3" max="3" width="23.5625" style="1" bestFit="1" customWidth="1"/>
    <col min="4" max="4" width="24.5" style="1" bestFit="1" customWidth="1"/>
    <col min="5" max="5" width="19.75" style="1" bestFit="1" customWidth="1"/>
    <col min="6" max="6" width="60.5" style="1" bestFit="1" customWidth="1"/>
    <col min="7" max="7" width="11.5625" style="1" bestFit="1" customWidth="1"/>
    <col min="8" max="9" width="8.6875" style="1"/>
  </cols>
  <sheetData>
    <row r="1" spans="1:5" x14ac:dyDescent="0.6">
      <c r="A1" s="1" t="s">
        <v>12</v>
      </c>
      <c r="E1" s="1" t="s">
        <v>113</v>
      </c>
    </row>
    <row r="2" spans="1:5" x14ac:dyDescent="0.6">
      <c r="A2" s="3" t="s">
        <v>4</v>
      </c>
      <c r="B2" s="3" t="s">
        <v>1</v>
      </c>
      <c r="C2" s="3">
        <v>747</v>
      </c>
      <c r="D2" s="3">
        <v>744</v>
      </c>
      <c r="E2" s="2">
        <v>19</v>
      </c>
    </row>
    <row r="3" spans="1:5" x14ac:dyDescent="0.6">
      <c r="A3" s="3"/>
      <c r="B3" s="3" t="s">
        <v>2</v>
      </c>
      <c r="C3" s="3">
        <v>682</v>
      </c>
      <c r="D3" s="3">
        <v>682560</v>
      </c>
      <c r="E3" s="2">
        <f>E2/E32</f>
        <v>6.333333333333333</v>
      </c>
    </row>
    <row r="4" spans="1:5" x14ac:dyDescent="0.6">
      <c r="A4" s="3"/>
      <c r="B4" s="3" t="s">
        <v>3</v>
      </c>
      <c r="C4" s="3">
        <v>341</v>
      </c>
      <c r="D4" s="3">
        <v>341280</v>
      </c>
    </row>
    <row r="5" spans="1:5" x14ac:dyDescent="0.6">
      <c r="A5" s="3" t="s">
        <v>0</v>
      </c>
      <c r="B5" s="3" t="s">
        <v>5</v>
      </c>
      <c r="C5" s="3">
        <v>11.3</v>
      </c>
      <c r="D5" s="11">
        <v>112</v>
      </c>
      <c r="E5" s="1">
        <f>E3*D16</f>
        <v>2216.6666666666665</v>
      </c>
    </row>
    <row r="6" spans="1:5" x14ac:dyDescent="0.6">
      <c r="A6" s="3"/>
      <c r="B6" s="3" t="s">
        <v>6</v>
      </c>
      <c r="C6" s="3">
        <v>26.2</v>
      </c>
      <c r="D6" s="3"/>
    </row>
    <row r="7" spans="1:5" x14ac:dyDescent="0.6">
      <c r="A7" s="3"/>
      <c r="B7" s="3" t="s">
        <v>11</v>
      </c>
      <c r="C7" s="3">
        <v>31.5</v>
      </c>
      <c r="D7" s="3"/>
    </row>
    <row r="8" spans="1:5" x14ac:dyDescent="0.6">
      <c r="A8" s="3" t="s">
        <v>7</v>
      </c>
      <c r="B8" s="3" t="s">
        <v>8</v>
      </c>
      <c r="C8" s="3">
        <v>4</v>
      </c>
      <c r="D8" s="3"/>
    </row>
    <row r="9" spans="1:5" x14ac:dyDescent="0.6">
      <c r="A9" s="3" t="s">
        <v>10</v>
      </c>
      <c r="B9" s="3" t="s">
        <v>9</v>
      </c>
      <c r="C9" s="4">
        <v>3528</v>
      </c>
      <c r="D9" s="10">
        <v>3528</v>
      </c>
      <c r="E9" s="2">
        <f>E3*D15</f>
        <v>114</v>
      </c>
    </row>
    <row r="10" spans="1:5" x14ac:dyDescent="0.6">
      <c r="C10" s="2"/>
      <c r="D10" s="2"/>
      <c r="E10" s="2"/>
    </row>
    <row r="11" spans="1:5" x14ac:dyDescent="0.6">
      <c r="A11" s="3" t="s">
        <v>84</v>
      </c>
      <c r="B11" s="3" t="s">
        <v>85</v>
      </c>
      <c r="C11" s="4" t="s">
        <v>15</v>
      </c>
      <c r="D11" s="7" t="s">
        <v>86</v>
      </c>
      <c r="E11" s="2"/>
    </row>
    <row r="12" spans="1:5" x14ac:dyDescent="0.6">
      <c r="A12" s="3"/>
      <c r="B12" s="3" t="s">
        <v>88</v>
      </c>
      <c r="C12" s="3" t="s">
        <v>90</v>
      </c>
      <c r="D12" s="7">
        <v>32768</v>
      </c>
      <c r="E12" s="2"/>
    </row>
    <row r="13" spans="1:5" x14ac:dyDescent="0.6">
      <c r="A13" s="3"/>
      <c r="B13" s="3"/>
      <c r="C13" s="3" t="s">
        <v>92</v>
      </c>
      <c r="D13" s="7">
        <v>32768</v>
      </c>
      <c r="E13" s="2"/>
    </row>
    <row r="14" spans="1:5" x14ac:dyDescent="0.6">
      <c r="A14" s="3"/>
      <c r="B14" s="3"/>
      <c r="C14" s="3" t="s">
        <v>94</v>
      </c>
      <c r="D14" s="7">
        <v>32</v>
      </c>
      <c r="E14" s="2"/>
    </row>
    <row r="15" spans="1:5" x14ac:dyDescent="0.6">
      <c r="A15" s="3"/>
      <c r="B15" s="3" t="s">
        <v>95</v>
      </c>
      <c r="C15" s="4" t="s">
        <v>97</v>
      </c>
      <c r="D15" s="9">
        <v>18</v>
      </c>
      <c r="E15" s="2"/>
    </row>
    <row r="16" spans="1:5" x14ac:dyDescent="0.6">
      <c r="A16" s="3"/>
      <c r="B16" s="3"/>
      <c r="C16" s="4" t="s">
        <v>99</v>
      </c>
      <c r="D16" s="9">
        <v>350</v>
      </c>
      <c r="E16" s="2"/>
    </row>
    <row r="17" spans="1:7" x14ac:dyDescent="0.6">
      <c r="A17" s="3" t="s">
        <v>101</v>
      </c>
      <c r="B17" s="3" t="s">
        <v>102</v>
      </c>
      <c r="C17" s="4"/>
      <c r="D17" s="4"/>
      <c r="E17" s="2"/>
    </row>
    <row r="18" spans="1:7" x14ac:dyDescent="0.6">
      <c r="A18" s="3"/>
      <c r="B18" s="5" t="s">
        <v>103</v>
      </c>
      <c r="C18" s="7" t="s">
        <v>104</v>
      </c>
      <c r="D18" s="7" t="s">
        <v>106</v>
      </c>
      <c r="E18" s="2"/>
    </row>
    <row r="19" spans="1:7" x14ac:dyDescent="0.6">
      <c r="A19" s="3"/>
      <c r="B19" s="3"/>
      <c r="C19" s="7" t="s">
        <v>105</v>
      </c>
      <c r="D19" s="7" t="s">
        <v>106</v>
      </c>
      <c r="E19" s="2"/>
    </row>
    <row r="20" spans="1:7" x14ac:dyDescent="0.6">
      <c r="A20" s="3"/>
      <c r="B20" s="3" t="s">
        <v>107</v>
      </c>
      <c r="C20" s="4"/>
      <c r="D20" s="4"/>
      <c r="E20" s="2"/>
    </row>
    <row r="21" spans="1:7" x14ac:dyDescent="0.6">
      <c r="A21" s="3"/>
      <c r="B21" s="5">
        <v>0</v>
      </c>
      <c r="C21" s="7" t="s">
        <v>108</v>
      </c>
      <c r="D21" s="7" t="s">
        <v>109</v>
      </c>
      <c r="E21" s="2"/>
    </row>
    <row r="22" spans="1:7" x14ac:dyDescent="0.6">
      <c r="A22" s="3"/>
      <c r="B22" s="3"/>
      <c r="C22" s="7" t="s">
        <v>110</v>
      </c>
      <c r="D22" s="7" t="s">
        <v>111</v>
      </c>
      <c r="E22" s="2"/>
    </row>
    <row r="23" spans="1:7" x14ac:dyDescent="0.6">
      <c r="A23" s="3"/>
      <c r="B23" s="3" t="s">
        <v>112</v>
      </c>
      <c r="C23" s="4"/>
      <c r="D23" s="4"/>
      <c r="E23" s="2"/>
    </row>
    <row r="24" spans="1:7" x14ac:dyDescent="0.6">
      <c r="A24" s="3"/>
      <c r="B24" s="5" t="s">
        <v>103</v>
      </c>
      <c r="C24" s="7" t="s">
        <v>104</v>
      </c>
      <c r="D24" s="7" t="s">
        <v>106</v>
      </c>
      <c r="E24" s="2"/>
    </row>
    <row r="25" spans="1:7" x14ac:dyDescent="0.6">
      <c r="A25" s="3"/>
      <c r="B25" s="3"/>
      <c r="C25" s="7" t="s">
        <v>105</v>
      </c>
      <c r="D25" s="7" t="s">
        <v>106</v>
      </c>
    </row>
    <row r="26" spans="1:7" x14ac:dyDescent="0.6">
      <c r="A26" s="3" t="s">
        <v>80</v>
      </c>
      <c r="B26" s="3" t="s">
        <v>81</v>
      </c>
      <c r="C26" s="7">
        <v>32768</v>
      </c>
      <c r="D26" s="4"/>
      <c r="E26" s="2"/>
    </row>
    <row r="27" spans="1:7" x14ac:dyDescent="0.6">
      <c r="A27" s="3"/>
      <c r="B27" s="3" t="s">
        <v>82</v>
      </c>
      <c r="C27" s="7">
        <v>311594</v>
      </c>
      <c r="D27" s="4"/>
      <c r="E27" s="2"/>
    </row>
    <row r="28" spans="1:7" x14ac:dyDescent="0.6">
      <c r="A28" s="3"/>
      <c r="B28" s="3" t="s">
        <v>83</v>
      </c>
      <c r="C28" s="8">
        <v>15557.97</v>
      </c>
      <c r="D28" s="4">
        <v>1000</v>
      </c>
      <c r="E28" s="2">
        <f>D28/C28</f>
        <v>6.427573777298709E-2</v>
      </c>
    </row>
    <row r="29" spans="1:7" x14ac:dyDescent="0.6">
      <c r="C29" s="2"/>
      <c r="D29" s="2"/>
      <c r="E29" s="2"/>
    </row>
    <row r="30" spans="1:7" x14ac:dyDescent="0.6">
      <c r="C30" s="2"/>
      <c r="D30" s="2"/>
      <c r="E30" s="2"/>
    </row>
    <row r="32" spans="1:7" x14ac:dyDescent="0.6">
      <c r="A32" s="3" t="s">
        <v>13</v>
      </c>
      <c r="B32" s="3" t="s">
        <v>16</v>
      </c>
      <c r="C32" s="3"/>
      <c r="D32" s="3"/>
      <c r="E32" s="5">
        <v>3</v>
      </c>
      <c r="F32" s="3"/>
      <c r="G32" s="3"/>
    </row>
    <row r="33" spans="1:7" x14ac:dyDescent="0.6">
      <c r="A33" s="3"/>
      <c r="B33" s="3" t="s">
        <v>18</v>
      </c>
      <c r="C33" s="3"/>
      <c r="D33" s="3"/>
      <c r="E33" s="5">
        <v>32768</v>
      </c>
      <c r="F33" s="3"/>
      <c r="G33" s="3"/>
    </row>
    <row r="34" spans="1:7" x14ac:dyDescent="0.6">
      <c r="A34" s="3" t="s">
        <v>19</v>
      </c>
      <c r="B34" s="3" t="s">
        <v>21</v>
      </c>
      <c r="C34" s="3" t="s">
        <v>23</v>
      </c>
      <c r="D34" s="3" t="s">
        <v>30</v>
      </c>
      <c r="E34" s="5">
        <v>200</v>
      </c>
      <c r="F34" s="3"/>
      <c r="G34" s="3"/>
    </row>
    <row r="35" spans="1:7" x14ac:dyDescent="0.6">
      <c r="A35" s="3"/>
      <c r="B35" s="3" t="s">
        <v>22</v>
      </c>
      <c r="C35" s="3" t="s">
        <v>24</v>
      </c>
      <c r="D35" s="3" t="s">
        <v>31</v>
      </c>
      <c r="E35" s="5">
        <v>50</v>
      </c>
      <c r="F35" s="3"/>
      <c r="G35" s="3"/>
    </row>
    <row r="36" spans="1:7" x14ac:dyDescent="0.6">
      <c r="A36" s="3" t="s">
        <v>25</v>
      </c>
      <c r="B36" s="3" t="s">
        <v>26</v>
      </c>
      <c r="C36" s="5" t="s">
        <v>27</v>
      </c>
      <c r="D36" s="3" t="s">
        <v>100</v>
      </c>
      <c r="E36" s="3" t="s">
        <v>87</v>
      </c>
      <c r="F36" s="3" t="s">
        <v>86</v>
      </c>
      <c r="G36" s="3" t="s">
        <v>28</v>
      </c>
    </row>
    <row r="37" spans="1:7" x14ac:dyDescent="0.6">
      <c r="A37" s="3"/>
      <c r="B37" s="3"/>
      <c r="D37" s="3"/>
      <c r="E37" s="3"/>
      <c r="F37" s="3"/>
      <c r="G37" s="3"/>
    </row>
    <row r="38" spans="1:7" x14ac:dyDescent="0.6">
      <c r="A38" s="3"/>
      <c r="B38" s="3" t="s">
        <v>29</v>
      </c>
      <c r="C38" s="3"/>
      <c r="D38" s="3"/>
      <c r="E38" s="3"/>
      <c r="F38" s="3"/>
      <c r="G38" s="3"/>
    </row>
    <row r="39" spans="1:7" x14ac:dyDescent="0.6">
      <c r="A39" s="3"/>
      <c r="B39" s="3"/>
      <c r="C39" s="3"/>
      <c r="D39" s="3"/>
      <c r="E39" s="3"/>
      <c r="F39" s="3"/>
      <c r="G39" s="3"/>
    </row>
    <row r="40" spans="1:7" x14ac:dyDescent="0.6">
      <c r="A40" s="3" t="s">
        <v>15</v>
      </c>
      <c r="B40" s="3" t="s">
        <v>33</v>
      </c>
      <c r="C40" s="5" t="s">
        <v>35</v>
      </c>
      <c r="D40" s="3"/>
      <c r="E40" s="3"/>
      <c r="F40" s="3"/>
      <c r="G40" s="3"/>
    </row>
    <row r="41" spans="1:7" x14ac:dyDescent="0.6">
      <c r="A41" s="3"/>
      <c r="B41" s="3" t="s">
        <v>37</v>
      </c>
      <c r="C41" s="5" t="s">
        <v>39</v>
      </c>
      <c r="D41" s="3" t="s">
        <v>40</v>
      </c>
      <c r="E41" s="3" t="s">
        <v>41</v>
      </c>
      <c r="F41" s="3"/>
      <c r="G41" s="3"/>
    </row>
    <row r="42" spans="1:7" x14ac:dyDescent="0.6">
      <c r="A42" s="3"/>
      <c r="B42" s="3" t="s">
        <v>43</v>
      </c>
      <c r="C42" s="5" t="s">
        <v>45</v>
      </c>
      <c r="D42" s="3" t="s">
        <v>46</v>
      </c>
      <c r="E42" s="3"/>
      <c r="F42" s="3"/>
      <c r="G42" s="3"/>
    </row>
    <row r="43" spans="1:7" x14ac:dyDescent="0.6">
      <c r="A43" s="3" t="s">
        <v>47</v>
      </c>
      <c r="B43" s="3" t="s">
        <v>49</v>
      </c>
      <c r="C43" s="6">
        <v>32</v>
      </c>
      <c r="D43" s="3"/>
      <c r="E43" s="3"/>
      <c r="F43" s="3"/>
      <c r="G43" s="3"/>
    </row>
    <row r="44" spans="1:7" x14ac:dyDescent="0.6">
      <c r="A44" s="3"/>
      <c r="B44" s="3" t="s">
        <v>51</v>
      </c>
      <c r="C44" s="6">
        <v>16</v>
      </c>
      <c r="D44" s="3"/>
      <c r="E44" s="3"/>
      <c r="F44" s="3"/>
      <c r="G44" s="3"/>
    </row>
    <row r="45" spans="1:7" x14ac:dyDescent="0.6">
      <c r="A45" s="3" t="s">
        <v>52</v>
      </c>
      <c r="B45" s="3" t="s">
        <v>54</v>
      </c>
      <c r="C45" s="5" t="s">
        <v>55</v>
      </c>
      <c r="D45" s="3" t="s">
        <v>56</v>
      </c>
      <c r="E45" s="3"/>
      <c r="F45" s="3"/>
      <c r="G45" s="3"/>
    </row>
    <row r="46" spans="1:7" x14ac:dyDescent="0.6">
      <c r="A46" s="3"/>
      <c r="B46" s="3" t="s">
        <v>57</v>
      </c>
      <c r="C46" s="3"/>
      <c r="D46" s="3"/>
      <c r="E46" s="3"/>
      <c r="F46" s="3"/>
      <c r="G46" s="3"/>
    </row>
    <row r="47" spans="1:7" x14ac:dyDescent="0.6">
      <c r="A47" s="3" t="s">
        <v>58</v>
      </c>
      <c r="B47" s="3" t="s">
        <v>59</v>
      </c>
      <c r="C47" s="3"/>
      <c r="D47" s="3"/>
      <c r="E47" s="3"/>
      <c r="F47" s="3"/>
      <c r="G47" s="3"/>
    </row>
    <row r="48" spans="1:7" x14ac:dyDescent="0.6">
      <c r="A48" s="3"/>
      <c r="B48" s="3" t="s">
        <v>60</v>
      </c>
      <c r="C48" s="3"/>
      <c r="D48" s="3"/>
      <c r="E48" s="3"/>
      <c r="F48" s="3"/>
      <c r="G48" s="3"/>
    </row>
    <row r="49" spans="1:7" x14ac:dyDescent="0.6">
      <c r="A49" s="3" t="s">
        <v>61</v>
      </c>
      <c r="B49" s="5" t="s">
        <v>62</v>
      </c>
      <c r="C49" s="3" t="s">
        <v>63</v>
      </c>
      <c r="D49" s="3"/>
      <c r="E49" s="3"/>
      <c r="F49" s="3"/>
      <c r="G49" s="3"/>
    </row>
    <row r="50" spans="1:7" x14ac:dyDescent="0.6">
      <c r="A50" s="3"/>
      <c r="B50" s="3"/>
      <c r="C50" s="3"/>
      <c r="D50" s="3"/>
      <c r="E50" s="3"/>
      <c r="F50" s="3"/>
      <c r="G50" s="3"/>
    </row>
    <row r="51" spans="1:7" x14ac:dyDescent="0.6">
      <c r="A51" s="3" t="s">
        <v>64</v>
      </c>
      <c r="B51" s="3" t="s">
        <v>65</v>
      </c>
      <c r="C51" s="3" t="s">
        <v>66</v>
      </c>
      <c r="D51" s="5" t="s">
        <v>67</v>
      </c>
      <c r="E51" s="3" t="s">
        <v>68</v>
      </c>
      <c r="F51" s="3"/>
      <c r="G51" s="3"/>
    </row>
    <row r="52" spans="1:7" x14ac:dyDescent="0.6">
      <c r="A52" s="3"/>
      <c r="B52" s="3"/>
      <c r="C52" s="3" t="s">
        <v>69</v>
      </c>
      <c r="D52" s="5" t="s">
        <v>67</v>
      </c>
      <c r="E52" s="3" t="s">
        <v>68</v>
      </c>
      <c r="F52" s="3"/>
      <c r="G52" s="3"/>
    </row>
    <row r="53" spans="1:7" x14ac:dyDescent="0.6">
      <c r="A53" s="3"/>
      <c r="B53" s="23" t="s">
        <v>70</v>
      </c>
      <c r="C53" s="24"/>
      <c r="D53" s="5">
        <v>8</v>
      </c>
      <c r="E53" s="3"/>
      <c r="F53" s="3" t="s">
        <v>70</v>
      </c>
      <c r="G53" s="3"/>
    </row>
    <row r="54" spans="1:7" x14ac:dyDescent="0.6">
      <c r="A54" s="3"/>
      <c r="B54" s="3"/>
      <c r="C54" s="3" t="s">
        <v>71</v>
      </c>
      <c r="D54" s="5" t="s">
        <v>67</v>
      </c>
      <c r="E54" s="3" t="s">
        <v>68</v>
      </c>
      <c r="F54" s="3"/>
      <c r="G54" s="3"/>
    </row>
    <row r="55" spans="1:7" x14ac:dyDescent="0.6">
      <c r="A55" s="3"/>
      <c r="B55" s="3"/>
      <c r="C55" s="3"/>
      <c r="D55" s="3"/>
      <c r="E55" s="3"/>
      <c r="F55" s="3" t="s">
        <v>72</v>
      </c>
      <c r="G55" s="3"/>
    </row>
    <row r="56" spans="1:7" x14ac:dyDescent="0.6">
      <c r="A56" s="3"/>
      <c r="B56" s="3" t="s">
        <v>73</v>
      </c>
      <c r="C56" s="3" t="s">
        <v>74</v>
      </c>
      <c r="D56" s="5" t="s">
        <v>76</v>
      </c>
      <c r="E56" s="3" t="s">
        <v>79</v>
      </c>
      <c r="F56" s="3" t="s">
        <v>77</v>
      </c>
      <c r="G56" s="3"/>
    </row>
    <row r="57" spans="1:7" x14ac:dyDescent="0.6">
      <c r="A57" s="3"/>
      <c r="B57" s="3"/>
      <c r="C57" s="3" t="s">
        <v>75</v>
      </c>
      <c r="D57" s="5" t="s">
        <v>77</v>
      </c>
      <c r="E57" s="3" t="s">
        <v>78</v>
      </c>
      <c r="F57" s="3"/>
      <c r="G57" s="3"/>
    </row>
  </sheetData>
  <mergeCells count="1">
    <mergeCell ref="B53:C5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2AE8-1B44-48D7-9E39-DC01F48B493C}">
  <dimension ref="A1:I57"/>
  <sheetViews>
    <sheetView topLeftCell="A4" workbookViewId="0">
      <selection activeCell="C28" sqref="C28"/>
    </sheetView>
  </sheetViews>
  <sheetFormatPr defaultRowHeight="16.899999999999999" x14ac:dyDescent="0.6"/>
  <cols>
    <col min="1" max="1" width="27.8125" style="1" bestFit="1" customWidth="1"/>
    <col min="2" max="2" width="40" style="1" bestFit="1" customWidth="1"/>
    <col min="3" max="3" width="23.5625" style="1" bestFit="1" customWidth="1"/>
    <col min="4" max="4" width="24.5" style="1" bestFit="1" customWidth="1"/>
    <col min="5" max="5" width="19.75" style="1" bestFit="1" customWidth="1"/>
    <col min="6" max="6" width="60.5" style="1" bestFit="1" customWidth="1"/>
    <col min="7" max="7" width="11.5625" style="1" bestFit="1" customWidth="1"/>
    <col min="8" max="9" width="8.6875" style="1"/>
  </cols>
  <sheetData>
    <row r="1" spans="1:5" x14ac:dyDescent="0.6">
      <c r="A1" s="1" t="s">
        <v>12</v>
      </c>
      <c r="E1" s="1" t="s">
        <v>113</v>
      </c>
    </row>
    <row r="2" spans="1:5" x14ac:dyDescent="0.6">
      <c r="A2" s="3" t="s">
        <v>4</v>
      </c>
      <c r="B2" s="3" t="s">
        <v>1</v>
      </c>
      <c r="C2" s="3">
        <v>747</v>
      </c>
      <c r="D2" s="3">
        <v>744</v>
      </c>
      <c r="E2" s="2">
        <v>19</v>
      </c>
    </row>
    <row r="3" spans="1:5" x14ac:dyDescent="0.6">
      <c r="A3" s="3"/>
      <c r="B3" s="3" t="s">
        <v>2</v>
      </c>
      <c r="C3" s="3">
        <v>682</v>
      </c>
      <c r="D3" s="3">
        <v>682560</v>
      </c>
      <c r="E3" s="2">
        <f>E2/E32</f>
        <v>4.75</v>
      </c>
    </row>
    <row r="4" spans="1:5" x14ac:dyDescent="0.6">
      <c r="A4" s="3"/>
      <c r="B4" s="3" t="s">
        <v>3</v>
      </c>
      <c r="C4" s="3">
        <v>341</v>
      </c>
      <c r="D4" s="3">
        <v>341280</v>
      </c>
    </row>
    <row r="5" spans="1:5" x14ac:dyDescent="0.6">
      <c r="A5" s="3" t="s">
        <v>0</v>
      </c>
      <c r="B5" s="3" t="s">
        <v>5</v>
      </c>
      <c r="C5" s="3">
        <v>11.3</v>
      </c>
      <c r="D5" s="11">
        <v>112</v>
      </c>
      <c r="E5" s="1">
        <f>E3*D16</f>
        <v>2318</v>
      </c>
    </row>
    <row r="6" spans="1:5" x14ac:dyDescent="0.6">
      <c r="A6" s="3"/>
      <c r="B6" s="3" t="s">
        <v>6</v>
      </c>
      <c r="C6" s="3">
        <v>26.2</v>
      </c>
      <c r="D6" s="3"/>
    </row>
    <row r="7" spans="1:5" x14ac:dyDescent="0.6">
      <c r="A7" s="3"/>
      <c r="B7" s="3" t="s">
        <v>11</v>
      </c>
      <c r="C7" s="3">
        <v>31.5</v>
      </c>
      <c r="D7" s="3"/>
    </row>
    <row r="8" spans="1:5" x14ac:dyDescent="0.6">
      <c r="A8" s="3" t="s">
        <v>7</v>
      </c>
      <c r="B8" s="3" t="s">
        <v>8</v>
      </c>
      <c r="C8" s="3">
        <v>4</v>
      </c>
      <c r="D8" s="3"/>
    </row>
    <row r="9" spans="1:5" x14ac:dyDescent="0.6">
      <c r="A9" s="3" t="s">
        <v>10</v>
      </c>
      <c r="B9" s="3" t="s">
        <v>9</v>
      </c>
      <c r="C9" s="4">
        <v>3528</v>
      </c>
      <c r="D9" s="10">
        <v>3528</v>
      </c>
      <c r="E9" s="2">
        <f>E3*D15</f>
        <v>342</v>
      </c>
    </row>
    <row r="10" spans="1:5" x14ac:dyDescent="0.6">
      <c r="C10" s="2"/>
      <c r="D10" s="2"/>
      <c r="E10" s="2"/>
    </row>
    <row r="11" spans="1:5" x14ac:dyDescent="0.6">
      <c r="A11" s="3" t="s">
        <v>84</v>
      </c>
      <c r="B11" s="3" t="s">
        <v>85</v>
      </c>
      <c r="C11" s="4" t="s">
        <v>15</v>
      </c>
      <c r="D11" s="7" t="s">
        <v>114</v>
      </c>
      <c r="E11" s="2"/>
    </row>
    <row r="12" spans="1:5" x14ac:dyDescent="0.6">
      <c r="A12" s="3"/>
      <c r="B12" s="3" t="s">
        <v>88</v>
      </c>
      <c r="C12" s="3" t="s">
        <v>90</v>
      </c>
      <c r="D12" s="7">
        <v>32768</v>
      </c>
      <c r="E12" s="2"/>
    </row>
    <row r="13" spans="1:5" x14ac:dyDescent="0.6">
      <c r="A13" s="3"/>
      <c r="B13" s="3"/>
      <c r="C13" s="3" t="s">
        <v>92</v>
      </c>
      <c r="D13" s="7">
        <v>32768</v>
      </c>
      <c r="E13" s="2"/>
    </row>
    <row r="14" spans="1:5" x14ac:dyDescent="0.6">
      <c r="A14" s="3"/>
      <c r="B14" s="3"/>
      <c r="C14" s="3" t="s">
        <v>94</v>
      </c>
      <c r="D14" s="7">
        <v>32</v>
      </c>
      <c r="E14" s="2"/>
    </row>
    <row r="15" spans="1:5" x14ac:dyDescent="0.6">
      <c r="A15" s="3"/>
      <c r="B15" s="3" t="s">
        <v>95</v>
      </c>
      <c r="C15" s="4" t="s">
        <v>97</v>
      </c>
      <c r="D15" s="9">
        <v>72</v>
      </c>
      <c r="E15" s="2"/>
    </row>
    <row r="16" spans="1:5" x14ac:dyDescent="0.6">
      <c r="A16" s="3"/>
      <c r="B16" s="3"/>
      <c r="C16" s="4" t="s">
        <v>99</v>
      </c>
      <c r="D16" s="9">
        <v>488</v>
      </c>
      <c r="E16" s="2"/>
    </row>
    <row r="17" spans="1:7" x14ac:dyDescent="0.6">
      <c r="A17" s="3" t="s">
        <v>101</v>
      </c>
      <c r="B17" s="3" t="s">
        <v>102</v>
      </c>
      <c r="C17" s="4"/>
      <c r="D17" s="4"/>
      <c r="E17" s="2"/>
    </row>
    <row r="18" spans="1:7" x14ac:dyDescent="0.6">
      <c r="A18" s="3"/>
      <c r="B18" s="5" t="s">
        <v>103</v>
      </c>
      <c r="C18" s="7" t="s">
        <v>104</v>
      </c>
      <c r="D18" s="7" t="s">
        <v>106</v>
      </c>
      <c r="E18" s="2"/>
    </row>
    <row r="19" spans="1:7" x14ac:dyDescent="0.6">
      <c r="A19" s="3"/>
      <c r="B19" s="3"/>
      <c r="C19" s="7" t="s">
        <v>105</v>
      </c>
      <c r="D19" s="7" t="s">
        <v>106</v>
      </c>
      <c r="E19" s="2"/>
    </row>
    <row r="20" spans="1:7" x14ac:dyDescent="0.6">
      <c r="A20" s="3"/>
      <c r="B20" s="3" t="s">
        <v>107</v>
      </c>
      <c r="C20" s="4"/>
      <c r="D20" s="4"/>
      <c r="E20" s="2"/>
    </row>
    <row r="21" spans="1:7" x14ac:dyDescent="0.6">
      <c r="A21" s="3"/>
      <c r="B21" s="5">
        <v>0</v>
      </c>
      <c r="C21" s="7" t="s">
        <v>108</v>
      </c>
      <c r="D21" s="7" t="s">
        <v>109</v>
      </c>
      <c r="E21" s="2"/>
    </row>
    <row r="22" spans="1:7" x14ac:dyDescent="0.6">
      <c r="A22" s="3"/>
      <c r="B22" s="3"/>
      <c r="C22" s="7" t="s">
        <v>110</v>
      </c>
      <c r="D22" s="7" t="s">
        <v>111</v>
      </c>
      <c r="E22" s="2"/>
    </row>
    <row r="23" spans="1:7" x14ac:dyDescent="0.6">
      <c r="A23" s="3"/>
      <c r="B23" s="3" t="s">
        <v>112</v>
      </c>
      <c r="C23" s="4"/>
      <c r="D23" s="4"/>
      <c r="E23" s="2"/>
    </row>
    <row r="24" spans="1:7" x14ac:dyDescent="0.6">
      <c r="A24" s="3"/>
      <c r="B24" s="5" t="s">
        <v>103</v>
      </c>
      <c r="C24" s="7" t="s">
        <v>104</v>
      </c>
      <c r="D24" s="7" t="s">
        <v>106</v>
      </c>
      <c r="E24" s="2"/>
    </row>
    <row r="25" spans="1:7" x14ac:dyDescent="0.6">
      <c r="A25" s="3"/>
      <c r="B25" s="3"/>
      <c r="C25" s="7" t="s">
        <v>105</v>
      </c>
      <c r="D25" s="7" t="s">
        <v>106</v>
      </c>
    </row>
    <row r="26" spans="1:7" x14ac:dyDescent="0.6">
      <c r="A26" s="3" t="s">
        <v>80</v>
      </c>
      <c r="B26" s="3" t="s">
        <v>81</v>
      </c>
      <c r="C26" s="7">
        <v>32768</v>
      </c>
      <c r="D26" s="4"/>
      <c r="E26" s="2"/>
    </row>
    <row r="27" spans="1:7" x14ac:dyDescent="0.6">
      <c r="A27" s="3"/>
      <c r="B27" s="3" t="s">
        <v>82</v>
      </c>
      <c r="C27" s="7">
        <v>131263</v>
      </c>
      <c r="D27" s="4"/>
      <c r="E27" s="2"/>
    </row>
    <row r="28" spans="1:7" x14ac:dyDescent="0.6">
      <c r="A28" s="3"/>
      <c r="B28" s="3" t="s">
        <v>83</v>
      </c>
      <c r="C28" s="8">
        <v>525.05200000000002</v>
      </c>
      <c r="D28" s="4">
        <v>1000</v>
      </c>
      <c r="E28" s="2">
        <f>D28/C28</f>
        <v>1.9045732613150697</v>
      </c>
    </row>
    <row r="29" spans="1:7" x14ac:dyDescent="0.6">
      <c r="C29" s="2"/>
      <c r="D29" s="2"/>
      <c r="E29" s="2"/>
    </row>
    <row r="30" spans="1:7" x14ac:dyDescent="0.6">
      <c r="C30" s="2"/>
      <c r="D30" s="2"/>
      <c r="E30" s="2"/>
    </row>
    <row r="32" spans="1:7" x14ac:dyDescent="0.6">
      <c r="A32" s="3" t="s">
        <v>13</v>
      </c>
      <c r="B32" s="3" t="s">
        <v>16</v>
      </c>
      <c r="C32" s="3"/>
      <c r="D32" s="3"/>
      <c r="E32" s="5">
        <v>4</v>
      </c>
      <c r="F32" s="3"/>
      <c r="G32" s="3"/>
    </row>
    <row r="33" spans="1:7" x14ac:dyDescent="0.6">
      <c r="A33" s="3"/>
      <c r="B33" s="3" t="s">
        <v>18</v>
      </c>
      <c r="C33" s="3"/>
      <c r="D33" s="3"/>
      <c r="E33" s="5">
        <v>32768</v>
      </c>
      <c r="F33" s="3"/>
      <c r="G33" s="3"/>
    </row>
    <row r="34" spans="1:7" x14ac:dyDescent="0.6">
      <c r="A34" s="3" t="s">
        <v>19</v>
      </c>
      <c r="B34" s="3" t="s">
        <v>21</v>
      </c>
      <c r="C34" s="3" t="s">
        <v>23</v>
      </c>
      <c r="D34" s="3" t="s">
        <v>30</v>
      </c>
      <c r="E34" s="5">
        <v>250</v>
      </c>
      <c r="F34" s="3"/>
      <c r="G34" s="3"/>
    </row>
    <row r="35" spans="1:7" x14ac:dyDescent="0.6">
      <c r="A35" s="3"/>
      <c r="B35" s="3" t="s">
        <v>22</v>
      </c>
      <c r="C35" s="3" t="s">
        <v>24</v>
      </c>
      <c r="D35" s="3" t="s">
        <v>31</v>
      </c>
      <c r="E35" s="5">
        <v>50</v>
      </c>
      <c r="F35" s="3"/>
      <c r="G35" s="3"/>
    </row>
    <row r="36" spans="1:7" x14ac:dyDescent="0.6">
      <c r="A36" s="3" t="s">
        <v>25</v>
      </c>
      <c r="B36" s="3" t="s">
        <v>26</v>
      </c>
      <c r="C36" s="5" t="s">
        <v>27</v>
      </c>
      <c r="D36" s="3" t="s">
        <v>100</v>
      </c>
      <c r="E36" s="3" t="s">
        <v>87</v>
      </c>
      <c r="F36" s="3" t="s">
        <v>86</v>
      </c>
      <c r="G36" s="3" t="s">
        <v>28</v>
      </c>
    </row>
    <row r="37" spans="1:7" x14ac:dyDescent="0.6">
      <c r="A37" s="3"/>
      <c r="B37" s="3"/>
      <c r="D37" s="3"/>
      <c r="E37" s="3"/>
      <c r="F37" s="3"/>
      <c r="G37" s="3"/>
    </row>
    <row r="38" spans="1:7" x14ac:dyDescent="0.6">
      <c r="A38" s="3"/>
      <c r="B38" s="3" t="s">
        <v>29</v>
      </c>
      <c r="C38" s="3"/>
      <c r="D38" s="3"/>
      <c r="E38" s="3"/>
      <c r="F38" s="3"/>
      <c r="G38" s="3"/>
    </row>
    <row r="39" spans="1:7" x14ac:dyDescent="0.6">
      <c r="A39" s="3"/>
      <c r="B39" s="3"/>
      <c r="C39" s="3"/>
      <c r="D39" s="3"/>
      <c r="E39" s="3"/>
      <c r="F39" s="3"/>
      <c r="G39" s="3"/>
    </row>
    <row r="40" spans="1:7" x14ac:dyDescent="0.6">
      <c r="A40" s="3" t="s">
        <v>15</v>
      </c>
      <c r="B40" s="3" t="s">
        <v>33</v>
      </c>
      <c r="C40" s="5" t="s">
        <v>35</v>
      </c>
      <c r="D40" s="3"/>
      <c r="E40" s="3"/>
      <c r="F40" s="3"/>
      <c r="G40" s="3"/>
    </row>
    <row r="41" spans="1:7" x14ac:dyDescent="0.6">
      <c r="A41" s="3"/>
      <c r="B41" s="3" t="s">
        <v>37</v>
      </c>
      <c r="C41" s="5" t="s">
        <v>39</v>
      </c>
      <c r="D41" s="3" t="s">
        <v>40</v>
      </c>
      <c r="E41" s="3" t="s">
        <v>41</v>
      </c>
      <c r="F41" s="3"/>
      <c r="G41" s="3"/>
    </row>
    <row r="42" spans="1:7" x14ac:dyDescent="0.6">
      <c r="A42" s="3"/>
      <c r="B42" s="3" t="s">
        <v>43</v>
      </c>
      <c r="C42" s="5" t="s">
        <v>45</v>
      </c>
      <c r="D42" s="3" t="s">
        <v>46</v>
      </c>
      <c r="E42" s="3"/>
      <c r="F42" s="3"/>
      <c r="G42" s="3"/>
    </row>
    <row r="43" spans="1:7" x14ac:dyDescent="0.6">
      <c r="A43" s="3" t="s">
        <v>47</v>
      </c>
      <c r="B43" s="3" t="s">
        <v>49</v>
      </c>
      <c r="C43" s="6">
        <v>32</v>
      </c>
      <c r="D43" s="3"/>
      <c r="E43" s="3"/>
      <c r="F43" s="3"/>
      <c r="G43" s="3"/>
    </row>
    <row r="44" spans="1:7" x14ac:dyDescent="0.6">
      <c r="A44" s="3"/>
      <c r="B44" s="3" t="s">
        <v>51</v>
      </c>
      <c r="C44" s="6">
        <v>16</v>
      </c>
      <c r="D44" s="3"/>
      <c r="E44" s="3"/>
      <c r="F44" s="3"/>
      <c r="G44" s="3"/>
    </row>
    <row r="45" spans="1:7" x14ac:dyDescent="0.6">
      <c r="A45" s="3" t="s">
        <v>52</v>
      </c>
      <c r="B45" s="3" t="s">
        <v>54</v>
      </c>
      <c r="C45" s="5" t="s">
        <v>55</v>
      </c>
      <c r="D45" s="3" t="s">
        <v>56</v>
      </c>
      <c r="E45" s="3"/>
      <c r="F45" s="3"/>
      <c r="G45" s="3"/>
    </row>
    <row r="46" spans="1:7" x14ac:dyDescent="0.6">
      <c r="A46" s="3"/>
      <c r="B46" s="3" t="s">
        <v>57</v>
      </c>
      <c r="C46" s="3"/>
      <c r="D46" s="3"/>
      <c r="E46" s="3"/>
      <c r="F46" s="3"/>
      <c r="G46" s="3"/>
    </row>
    <row r="47" spans="1:7" x14ac:dyDescent="0.6">
      <c r="A47" s="3" t="s">
        <v>58</v>
      </c>
      <c r="B47" s="3" t="s">
        <v>59</v>
      </c>
      <c r="C47" s="3"/>
      <c r="D47" s="3"/>
      <c r="E47" s="3"/>
      <c r="F47" s="3"/>
      <c r="G47" s="3"/>
    </row>
    <row r="48" spans="1:7" x14ac:dyDescent="0.6">
      <c r="A48" s="3"/>
      <c r="B48" s="3" t="s">
        <v>60</v>
      </c>
      <c r="C48" s="3"/>
      <c r="D48" s="3"/>
      <c r="E48" s="3"/>
      <c r="F48" s="3"/>
      <c r="G48" s="3"/>
    </row>
    <row r="49" spans="1:7" x14ac:dyDescent="0.6">
      <c r="A49" s="3" t="s">
        <v>61</v>
      </c>
      <c r="B49" s="5" t="s">
        <v>62</v>
      </c>
      <c r="C49" s="3" t="s">
        <v>63</v>
      </c>
      <c r="D49" s="3"/>
      <c r="E49" s="3"/>
      <c r="F49" s="3"/>
      <c r="G49" s="3"/>
    </row>
    <row r="50" spans="1:7" x14ac:dyDescent="0.6">
      <c r="A50" s="3"/>
      <c r="B50" s="3"/>
      <c r="C50" s="3"/>
      <c r="D50" s="3"/>
      <c r="E50" s="3"/>
      <c r="F50" s="3"/>
      <c r="G50" s="3"/>
    </row>
    <row r="51" spans="1:7" x14ac:dyDescent="0.6">
      <c r="A51" s="3" t="s">
        <v>64</v>
      </c>
      <c r="B51" s="3" t="s">
        <v>65</v>
      </c>
      <c r="C51" s="3" t="s">
        <v>66</v>
      </c>
      <c r="D51" s="5" t="s">
        <v>67</v>
      </c>
      <c r="E51" s="3" t="s">
        <v>68</v>
      </c>
      <c r="F51" s="3"/>
      <c r="G51" s="3"/>
    </row>
    <row r="52" spans="1:7" x14ac:dyDescent="0.6">
      <c r="A52" s="3"/>
      <c r="B52" s="3"/>
      <c r="C52" s="3" t="s">
        <v>69</v>
      </c>
      <c r="D52" s="5" t="s">
        <v>67</v>
      </c>
      <c r="E52" s="3" t="s">
        <v>68</v>
      </c>
      <c r="F52" s="3"/>
      <c r="G52" s="3"/>
    </row>
    <row r="53" spans="1:7" x14ac:dyDescent="0.6">
      <c r="A53" s="3"/>
      <c r="B53" s="23" t="s">
        <v>70</v>
      </c>
      <c r="C53" s="24"/>
      <c r="D53" s="5">
        <v>0</v>
      </c>
      <c r="E53" s="3"/>
      <c r="F53" s="3" t="s">
        <v>70</v>
      </c>
      <c r="G53" s="3"/>
    </row>
    <row r="54" spans="1:7" x14ac:dyDescent="0.6">
      <c r="A54" s="3"/>
      <c r="B54" s="3"/>
      <c r="C54" s="3" t="s">
        <v>71</v>
      </c>
      <c r="D54" s="5" t="s">
        <v>67</v>
      </c>
      <c r="E54" s="3" t="s">
        <v>68</v>
      </c>
      <c r="F54" s="3"/>
      <c r="G54" s="3"/>
    </row>
    <row r="55" spans="1:7" x14ac:dyDescent="0.6">
      <c r="A55" s="3"/>
      <c r="B55" s="3"/>
      <c r="C55" s="3"/>
      <c r="D55" s="3"/>
      <c r="E55" s="3"/>
      <c r="F55" s="3" t="s">
        <v>72</v>
      </c>
      <c r="G55" s="3"/>
    </row>
    <row r="56" spans="1:7" x14ac:dyDescent="0.6">
      <c r="A56" s="3"/>
      <c r="B56" s="3" t="s">
        <v>73</v>
      </c>
      <c r="C56" s="3" t="s">
        <v>74</v>
      </c>
      <c r="D56" s="5" t="s">
        <v>76</v>
      </c>
      <c r="E56" s="3" t="s">
        <v>79</v>
      </c>
      <c r="F56" s="3" t="s">
        <v>77</v>
      </c>
      <c r="G56" s="3"/>
    </row>
    <row r="57" spans="1:7" x14ac:dyDescent="0.6">
      <c r="A57" s="3"/>
      <c r="B57" s="3"/>
      <c r="C57" s="3" t="s">
        <v>75</v>
      </c>
      <c r="D57" s="5" t="s">
        <v>77</v>
      </c>
      <c r="E57" s="3" t="s">
        <v>78</v>
      </c>
      <c r="F57" s="3"/>
      <c r="G57" s="3"/>
    </row>
  </sheetData>
  <mergeCells count="1">
    <mergeCell ref="B53:C5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fft</vt:lpstr>
      <vt:lpstr>option 1</vt:lpstr>
      <vt:lpstr>option 2</vt:lpstr>
      <vt:lpstr>option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2024-02-03T01:36:35Z</dcterms:modified>
</cp:coreProperties>
</file>