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ymedia\vivado\zsrc\doc\vhdl_entity\"/>
    </mc:Choice>
  </mc:AlternateContent>
  <xr:revisionPtr revIDLastSave="0" documentId="13_ncr:1_{DC35B749-F783-46D4-9325-3AD57E84196D}" xr6:coauthVersionLast="47" xr6:coauthVersionMax="47" xr10:uidLastSave="{00000000-0000-0000-0000-000000000000}"/>
  <bookViews>
    <workbookView xWindow="-76230" yWindow="10665" windowWidth="43890" windowHeight="20985" xr2:uid="{00000000-000D-0000-FFFF-FFFF00000000}"/>
  </bookViews>
  <sheets>
    <sheet name="record" sheetId="5" r:id="rId1"/>
    <sheet name="bit_reverse" sheetId="2" r:id="rId2"/>
    <sheet name="SCB2SPB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87" i="5" l="1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386" i="5"/>
  <c r="S47" i="5"/>
  <c r="T47" i="5"/>
  <c r="S48" i="5"/>
  <c r="T48" i="5"/>
  <c r="S49" i="5"/>
  <c r="T49" i="5"/>
  <c r="S50" i="5"/>
  <c r="T50" i="5"/>
  <c r="S51" i="5"/>
  <c r="T51" i="5"/>
  <c r="S52" i="5"/>
  <c r="T52" i="5"/>
  <c r="S53" i="5"/>
  <c r="T53" i="5"/>
  <c r="S54" i="5"/>
  <c r="T54" i="5"/>
  <c r="S55" i="5"/>
  <c r="T55" i="5"/>
  <c r="S56" i="5"/>
  <c r="T56" i="5"/>
  <c r="S57" i="5"/>
  <c r="T57" i="5"/>
  <c r="S58" i="5"/>
  <c r="T58" i="5"/>
  <c r="S59" i="5"/>
  <c r="T59" i="5"/>
  <c r="S60" i="5"/>
  <c r="T60" i="5"/>
  <c r="S61" i="5"/>
  <c r="T61" i="5"/>
  <c r="S62" i="5"/>
  <c r="T62" i="5"/>
  <c r="S63" i="5"/>
  <c r="T63" i="5"/>
  <c r="S64" i="5"/>
  <c r="T64" i="5"/>
  <c r="S65" i="5"/>
  <c r="T65" i="5"/>
  <c r="S66" i="5"/>
  <c r="T66" i="5"/>
  <c r="S67" i="5"/>
  <c r="T67" i="5"/>
  <c r="S68" i="5"/>
  <c r="T68" i="5"/>
  <c r="S69" i="5"/>
  <c r="T69" i="5"/>
  <c r="S70" i="5"/>
  <c r="T70" i="5"/>
  <c r="S71" i="5"/>
  <c r="T71" i="5"/>
  <c r="S72" i="5"/>
  <c r="T72" i="5"/>
  <c r="S73" i="5"/>
  <c r="T73" i="5"/>
  <c r="S74" i="5"/>
  <c r="T74" i="5"/>
  <c r="S75" i="5"/>
  <c r="T75" i="5"/>
  <c r="S76" i="5"/>
  <c r="T76" i="5"/>
  <c r="S77" i="5"/>
  <c r="T77" i="5"/>
  <c r="S78" i="5"/>
  <c r="T78" i="5"/>
  <c r="S79" i="5"/>
  <c r="T79" i="5"/>
  <c r="S80" i="5"/>
  <c r="T80" i="5"/>
  <c r="S81" i="5"/>
  <c r="T81" i="5"/>
  <c r="S82" i="5"/>
  <c r="T82" i="5"/>
  <c r="S83" i="5"/>
  <c r="T83" i="5"/>
  <c r="S84" i="5"/>
  <c r="T84" i="5"/>
  <c r="S85" i="5"/>
  <c r="T85" i="5"/>
  <c r="S86" i="5"/>
  <c r="T86" i="5"/>
  <c r="S87" i="5"/>
  <c r="T87" i="5"/>
  <c r="S88" i="5"/>
  <c r="T88" i="5"/>
  <c r="S89" i="5"/>
  <c r="T89" i="5"/>
  <c r="S90" i="5"/>
  <c r="T90" i="5"/>
  <c r="S91" i="5"/>
  <c r="T91" i="5"/>
  <c r="S92" i="5"/>
  <c r="T92" i="5"/>
  <c r="S93" i="5"/>
  <c r="T93" i="5"/>
  <c r="S94" i="5"/>
  <c r="T94" i="5"/>
  <c r="S95" i="5"/>
  <c r="T95" i="5"/>
  <c r="S96" i="5"/>
  <c r="T96" i="5"/>
  <c r="S97" i="5"/>
  <c r="T97" i="5"/>
  <c r="S98" i="5"/>
  <c r="T98" i="5"/>
  <c r="S99" i="5"/>
  <c r="T99" i="5"/>
  <c r="S100" i="5"/>
  <c r="T100" i="5"/>
  <c r="S101" i="5"/>
  <c r="T101" i="5"/>
  <c r="S102" i="5"/>
  <c r="T102" i="5"/>
  <c r="S103" i="5"/>
  <c r="T103" i="5"/>
  <c r="S104" i="5"/>
  <c r="T104" i="5"/>
  <c r="S105" i="5"/>
  <c r="T105" i="5"/>
  <c r="S106" i="5"/>
  <c r="T106" i="5"/>
  <c r="S107" i="5"/>
  <c r="T107" i="5"/>
  <c r="S108" i="5"/>
  <c r="T108" i="5"/>
  <c r="S109" i="5"/>
  <c r="T109" i="5"/>
  <c r="S110" i="5"/>
  <c r="T110" i="5"/>
  <c r="S111" i="5"/>
  <c r="T111" i="5"/>
  <c r="S112" i="5"/>
  <c r="T112" i="5"/>
  <c r="S113" i="5"/>
  <c r="T113" i="5"/>
  <c r="S114" i="5"/>
  <c r="T114" i="5"/>
  <c r="S115" i="5"/>
  <c r="T115" i="5"/>
  <c r="S116" i="5"/>
  <c r="T116" i="5"/>
  <c r="S117" i="5"/>
  <c r="T117" i="5"/>
  <c r="S118" i="5"/>
  <c r="T118" i="5"/>
  <c r="S119" i="5"/>
  <c r="T119" i="5"/>
  <c r="S120" i="5"/>
  <c r="T120" i="5"/>
  <c r="S121" i="5"/>
  <c r="T121" i="5"/>
  <c r="S122" i="5"/>
  <c r="T122" i="5"/>
  <c r="S123" i="5"/>
  <c r="T123" i="5"/>
  <c r="S124" i="5"/>
  <c r="T124" i="5"/>
  <c r="S125" i="5"/>
  <c r="T125" i="5"/>
  <c r="S126" i="5"/>
  <c r="T126" i="5"/>
  <c r="S127" i="5"/>
  <c r="T127" i="5"/>
  <c r="S128" i="5"/>
  <c r="T128" i="5"/>
  <c r="S129" i="5"/>
  <c r="T129" i="5"/>
  <c r="S130" i="5"/>
  <c r="T130" i="5"/>
  <c r="S131" i="5"/>
  <c r="T131" i="5"/>
  <c r="S132" i="5"/>
  <c r="T132" i="5"/>
  <c r="S133" i="5"/>
  <c r="T133" i="5"/>
  <c r="S134" i="5"/>
  <c r="T134" i="5"/>
  <c r="S135" i="5"/>
  <c r="T135" i="5"/>
  <c r="S136" i="5"/>
  <c r="T136" i="5"/>
  <c r="S137" i="5"/>
  <c r="T137" i="5"/>
  <c r="S138" i="5"/>
  <c r="T138" i="5"/>
  <c r="S139" i="5"/>
  <c r="T139" i="5"/>
  <c r="S140" i="5"/>
  <c r="T140" i="5"/>
  <c r="S141" i="5"/>
  <c r="T141" i="5"/>
  <c r="S142" i="5"/>
  <c r="T142" i="5"/>
  <c r="S143" i="5"/>
  <c r="T143" i="5"/>
  <c r="S144" i="5"/>
  <c r="T144" i="5"/>
  <c r="S145" i="5"/>
  <c r="T145" i="5"/>
  <c r="S146" i="5"/>
  <c r="T146" i="5"/>
  <c r="S147" i="5"/>
  <c r="T147" i="5"/>
  <c r="S148" i="5"/>
  <c r="T148" i="5"/>
  <c r="S149" i="5"/>
  <c r="T149" i="5"/>
  <c r="S150" i="5"/>
  <c r="T150" i="5"/>
  <c r="S151" i="5"/>
  <c r="T151" i="5"/>
  <c r="S152" i="5"/>
  <c r="T152" i="5"/>
  <c r="S153" i="5"/>
  <c r="T153" i="5"/>
  <c r="S154" i="5"/>
  <c r="T154" i="5"/>
  <c r="S155" i="5"/>
  <c r="T155" i="5"/>
  <c r="S156" i="5"/>
  <c r="T156" i="5"/>
  <c r="S157" i="5"/>
  <c r="T157" i="5"/>
  <c r="S158" i="5"/>
  <c r="T158" i="5"/>
  <c r="S159" i="5"/>
  <c r="T159" i="5"/>
  <c r="S160" i="5"/>
  <c r="T160" i="5"/>
  <c r="S161" i="5"/>
  <c r="T161" i="5"/>
  <c r="S162" i="5"/>
  <c r="T162" i="5"/>
  <c r="S163" i="5"/>
  <c r="T163" i="5"/>
  <c r="S164" i="5"/>
  <c r="T164" i="5"/>
  <c r="S165" i="5"/>
  <c r="T165" i="5"/>
  <c r="S166" i="5"/>
  <c r="T166" i="5"/>
  <c r="S167" i="5"/>
  <c r="T167" i="5"/>
  <c r="S168" i="5"/>
  <c r="T168" i="5"/>
  <c r="S169" i="5"/>
  <c r="T169" i="5"/>
  <c r="S170" i="5"/>
  <c r="T170" i="5"/>
  <c r="S171" i="5"/>
  <c r="T171" i="5"/>
  <c r="S172" i="5"/>
  <c r="T172" i="5"/>
  <c r="S173" i="5"/>
  <c r="T173" i="5"/>
  <c r="S174" i="5"/>
  <c r="T174" i="5"/>
  <c r="S175" i="5"/>
  <c r="T175" i="5"/>
  <c r="S176" i="5"/>
  <c r="T176" i="5"/>
  <c r="S177" i="5"/>
  <c r="T177" i="5"/>
  <c r="S178" i="5"/>
  <c r="T178" i="5"/>
  <c r="S179" i="5"/>
  <c r="T179" i="5"/>
  <c r="S180" i="5"/>
  <c r="T180" i="5"/>
  <c r="S181" i="5"/>
  <c r="T181" i="5"/>
  <c r="S182" i="5"/>
  <c r="T182" i="5"/>
  <c r="S183" i="5"/>
  <c r="T183" i="5"/>
  <c r="S184" i="5"/>
  <c r="T184" i="5"/>
  <c r="S185" i="5"/>
  <c r="T185" i="5"/>
  <c r="S186" i="5"/>
  <c r="T186" i="5"/>
  <c r="S187" i="5"/>
  <c r="T187" i="5"/>
  <c r="S188" i="5"/>
  <c r="T188" i="5"/>
  <c r="S189" i="5"/>
  <c r="T189" i="5"/>
  <c r="S190" i="5"/>
  <c r="T190" i="5"/>
  <c r="S191" i="5"/>
  <c r="T191" i="5"/>
  <c r="S192" i="5"/>
  <c r="T192" i="5"/>
  <c r="S193" i="5"/>
  <c r="T193" i="5"/>
  <c r="S194" i="5"/>
  <c r="T194" i="5"/>
  <c r="S195" i="5"/>
  <c r="T195" i="5"/>
  <c r="S196" i="5"/>
  <c r="T196" i="5"/>
  <c r="S197" i="5"/>
  <c r="T197" i="5"/>
  <c r="S198" i="5"/>
  <c r="T198" i="5"/>
  <c r="S199" i="5"/>
  <c r="T199" i="5"/>
  <c r="S200" i="5"/>
  <c r="T200" i="5"/>
  <c r="S201" i="5"/>
  <c r="T201" i="5"/>
  <c r="S202" i="5"/>
  <c r="T202" i="5"/>
  <c r="S203" i="5"/>
  <c r="T203" i="5"/>
  <c r="S204" i="5"/>
  <c r="T204" i="5"/>
  <c r="S205" i="5"/>
  <c r="T205" i="5"/>
  <c r="S206" i="5"/>
  <c r="T206" i="5"/>
  <c r="S207" i="5"/>
  <c r="T207" i="5"/>
  <c r="S208" i="5"/>
  <c r="T208" i="5"/>
  <c r="S209" i="5"/>
  <c r="T209" i="5"/>
  <c r="S210" i="5"/>
  <c r="T210" i="5"/>
  <c r="S211" i="5"/>
  <c r="T211" i="5"/>
  <c r="S212" i="5"/>
  <c r="T212" i="5"/>
  <c r="S213" i="5"/>
  <c r="T213" i="5"/>
  <c r="S214" i="5"/>
  <c r="T214" i="5"/>
  <c r="S215" i="5"/>
  <c r="T215" i="5"/>
  <c r="S216" i="5"/>
  <c r="T216" i="5"/>
  <c r="S217" i="5"/>
  <c r="T217" i="5"/>
  <c r="S218" i="5"/>
  <c r="T218" i="5"/>
  <c r="S219" i="5"/>
  <c r="T219" i="5"/>
  <c r="S220" i="5"/>
  <c r="T220" i="5"/>
  <c r="S221" i="5"/>
  <c r="T221" i="5"/>
  <c r="S222" i="5"/>
  <c r="T222" i="5"/>
  <c r="S223" i="5"/>
  <c r="T223" i="5"/>
  <c r="S224" i="5"/>
  <c r="T224" i="5"/>
  <c r="S225" i="5"/>
  <c r="T225" i="5"/>
  <c r="S226" i="5"/>
  <c r="T226" i="5"/>
  <c r="S227" i="5"/>
  <c r="T227" i="5"/>
  <c r="S228" i="5"/>
  <c r="T228" i="5"/>
  <c r="S229" i="5"/>
  <c r="T229" i="5"/>
  <c r="S230" i="5"/>
  <c r="T230" i="5"/>
  <c r="S231" i="5"/>
  <c r="T231" i="5"/>
  <c r="S232" i="5"/>
  <c r="T232" i="5"/>
  <c r="S233" i="5"/>
  <c r="T233" i="5"/>
  <c r="S234" i="5"/>
  <c r="T234" i="5"/>
  <c r="S235" i="5"/>
  <c r="T235" i="5"/>
  <c r="S236" i="5"/>
  <c r="T236" i="5"/>
  <c r="S237" i="5"/>
  <c r="T237" i="5"/>
  <c r="S238" i="5"/>
  <c r="T238" i="5"/>
  <c r="S239" i="5"/>
  <c r="T239" i="5"/>
  <c r="S240" i="5"/>
  <c r="T240" i="5"/>
  <c r="S241" i="5"/>
  <c r="T241" i="5"/>
  <c r="S242" i="5"/>
  <c r="T242" i="5"/>
  <c r="S243" i="5"/>
  <c r="T243" i="5"/>
  <c r="S244" i="5"/>
  <c r="T244" i="5"/>
  <c r="S245" i="5"/>
  <c r="T245" i="5"/>
  <c r="S246" i="5"/>
  <c r="T246" i="5"/>
  <c r="S247" i="5"/>
  <c r="T247" i="5"/>
  <c r="S248" i="5"/>
  <c r="T248" i="5"/>
  <c r="S249" i="5"/>
  <c r="T249" i="5"/>
  <c r="S250" i="5"/>
  <c r="T250" i="5"/>
  <c r="S251" i="5"/>
  <c r="T251" i="5"/>
  <c r="S252" i="5"/>
  <c r="T252" i="5"/>
  <c r="S253" i="5"/>
  <c r="T253" i="5"/>
  <c r="S254" i="5"/>
  <c r="T254" i="5"/>
  <c r="S255" i="5"/>
  <c r="T255" i="5"/>
  <c r="S256" i="5"/>
  <c r="T256" i="5"/>
  <c r="S257" i="5"/>
  <c r="T257" i="5"/>
  <c r="S258" i="5"/>
  <c r="T258" i="5"/>
  <c r="S259" i="5"/>
  <c r="T259" i="5"/>
  <c r="S260" i="5"/>
  <c r="T260" i="5"/>
  <c r="S261" i="5"/>
  <c r="T261" i="5"/>
  <c r="S262" i="5"/>
  <c r="T262" i="5"/>
  <c r="S263" i="5"/>
  <c r="T263" i="5"/>
  <c r="S264" i="5"/>
  <c r="T264" i="5"/>
  <c r="S265" i="5"/>
  <c r="T265" i="5"/>
  <c r="S266" i="5"/>
  <c r="T266" i="5"/>
  <c r="S267" i="5"/>
  <c r="T267" i="5"/>
  <c r="S268" i="5"/>
  <c r="T268" i="5"/>
  <c r="S269" i="5"/>
  <c r="T269" i="5"/>
  <c r="S270" i="5"/>
  <c r="T270" i="5"/>
  <c r="S271" i="5"/>
  <c r="T271" i="5"/>
  <c r="S272" i="5"/>
  <c r="T272" i="5"/>
  <c r="S273" i="5"/>
  <c r="T273" i="5"/>
  <c r="S274" i="5"/>
  <c r="T274" i="5"/>
  <c r="S275" i="5"/>
  <c r="T275" i="5"/>
  <c r="S276" i="5"/>
  <c r="T276" i="5"/>
  <c r="S277" i="5"/>
  <c r="T277" i="5"/>
  <c r="S278" i="5"/>
  <c r="T278" i="5"/>
  <c r="S279" i="5"/>
  <c r="T279" i="5"/>
  <c r="S280" i="5"/>
  <c r="T280" i="5"/>
  <c r="S281" i="5"/>
  <c r="T281" i="5"/>
  <c r="S282" i="5"/>
  <c r="T282" i="5"/>
  <c r="S283" i="5"/>
  <c r="T283" i="5"/>
  <c r="S284" i="5"/>
  <c r="T284" i="5"/>
  <c r="S285" i="5"/>
  <c r="T285" i="5"/>
  <c r="S286" i="5"/>
  <c r="T286" i="5"/>
  <c r="S287" i="5"/>
  <c r="T287" i="5"/>
  <c r="S288" i="5"/>
  <c r="T288" i="5"/>
  <c r="S289" i="5"/>
  <c r="T289" i="5"/>
  <c r="S290" i="5"/>
  <c r="T290" i="5"/>
  <c r="S291" i="5"/>
  <c r="T291" i="5"/>
  <c r="S292" i="5"/>
  <c r="T292" i="5"/>
  <c r="S293" i="5"/>
  <c r="T293" i="5"/>
  <c r="S294" i="5"/>
  <c r="T294" i="5"/>
  <c r="S295" i="5"/>
  <c r="T295" i="5"/>
  <c r="S296" i="5"/>
  <c r="T296" i="5"/>
  <c r="S297" i="5"/>
  <c r="T297" i="5"/>
  <c r="S298" i="5"/>
  <c r="T298" i="5"/>
  <c r="S299" i="5"/>
  <c r="T299" i="5"/>
  <c r="S300" i="5"/>
  <c r="T300" i="5"/>
  <c r="S301" i="5"/>
  <c r="T301" i="5"/>
  <c r="S302" i="5"/>
  <c r="T302" i="5"/>
  <c r="S303" i="5"/>
  <c r="T303" i="5"/>
  <c r="S304" i="5"/>
  <c r="T304" i="5"/>
  <c r="S305" i="5"/>
  <c r="T305" i="5"/>
  <c r="S306" i="5"/>
  <c r="T306" i="5"/>
  <c r="S307" i="5"/>
  <c r="T307" i="5"/>
  <c r="S308" i="5"/>
  <c r="T308" i="5"/>
  <c r="S309" i="5"/>
  <c r="T309" i="5"/>
  <c r="S310" i="5"/>
  <c r="T310" i="5"/>
  <c r="S311" i="5"/>
  <c r="T311" i="5"/>
  <c r="S312" i="5"/>
  <c r="T312" i="5"/>
  <c r="S313" i="5"/>
  <c r="T313" i="5"/>
  <c r="S314" i="5"/>
  <c r="T314" i="5"/>
  <c r="S315" i="5"/>
  <c r="T315" i="5"/>
  <c r="S316" i="5"/>
  <c r="T316" i="5"/>
  <c r="S317" i="5"/>
  <c r="T317" i="5"/>
  <c r="S318" i="5"/>
  <c r="T318" i="5"/>
  <c r="S319" i="5"/>
  <c r="T319" i="5"/>
  <c r="S320" i="5"/>
  <c r="T320" i="5"/>
  <c r="S321" i="5"/>
  <c r="T321" i="5"/>
  <c r="S322" i="5"/>
  <c r="T322" i="5"/>
  <c r="S323" i="5"/>
  <c r="T323" i="5"/>
  <c r="S324" i="5"/>
  <c r="T324" i="5"/>
  <c r="S325" i="5"/>
  <c r="T325" i="5"/>
  <c r="S326" i="5"/>
  <c r="T326" i="5"/>
  <c r="S327" i="5"/>
  <c r="T327" i="5"/>
  <c r="S328" i="5"/>
  <c r="T328" i="5"/>
  <c r="S329" i="5"/>
  <c r="T329" i="5"/>
  <c r="S330" i="5"/>
  <c r="T330" i="5"/>
  <c r="S331" i="5"/>
  <c r="T331" i="5"/>
  <c r="S332" i="5"/>
  <c r="T332" i="5"/>
  <c r="S333" i="5"/>
  <c r="T333" i="5"/>
  <c r="S334" i="5"/>
  <c r="T334" i="5"/>
  <c r="S335" i="5"/>
  <c r="T335" i="5"/>
  <c r="S336" i="5"/>
  <c r="T336" i="5"/>
  <c r="S337" i="5"/>
  <c r="T337" i="5"/>
  <c r="S338" i="5"/>
  <c r="T338" i="5"/>
  <c r="S339" i="5"/>
  <c r="T339" i="5"/>
  <c r="S340" i="5"/>
  <c r="T340" i="5"/>
  <c r="S341" i="5"/>
  <c r="T341" i="5"/>
  <c r="S342" i="5"/>
  <c r="T342" i="5"/>
  <c r="S343" i="5"/>
  <c r="T343" i="5"/>
  <c r="S344" i="5"/>
  <c r="T344" i="5"/>
  <c r="S345" i="5"/>
  <c r="T345" i="5"/>
  <c r="S346" i="5"/>
  <c r="T346" i="5"/>
  <c r="S347" i="5"/>
  <c r="T347" i="5"/>
  <c r="S348" i="5"/>
  <c r="T348" i="5"/>
  <c r="S349" i="5"/>
  <c r="T349" i="5"/>
  <c r="S350" i="5"/>
  <c r="T350" i="5"/>
  <c r="S351" i="5"/>
  <c r="T351" i="5"/>
  <c r="S352" i="5"/>
  <c r="T352" i="5"/>
  <c r="S353" i="5"/>
  <c r="T353" i="5"/>
  <c r="S354" i="5"/>
  <c r="T354" i="5"/>
  <c r="S355" i="5"/>
  <c r="T355" i="5"/>
  <c r="S356" i="5"/>
  <c r="T356" i="5"/>
  <c r="S357" i="5"/>
  <c r="T357" i="5"/>
  <c r="S358" i="5"/>
  <c r="T358" i="5"/>
  <c r="S359" i="5"/>
  <c r="T359" i="5"/>
  <c r="S360" i="5"/>
  <c r="T360" i="5"/>
  <c r="S361" i="5"/>
  <c r="T361" i="5"/>
  <c r="S362" i="5"/>
  <c r="T362" i="5"/>
  <c r="S363" i="5"/>
  <c r="T363" i="5"/>
  <c r="S364" i="5"/>
  <c r="T364" i="5"/>
  <c r="S365" i="5"/>
  <c r="T365" i="5"/>
  <c r="S366" i="5"/>
  <c r="T366" i="5"/>
  <c r="S367" i="5"/>
  <c r="T367" i="5"/>
  <c r="S368" i="5"/>
  <c r="T368" i="5"/>
  <c r="S369" i="5"/>
  <c r="T369" i="5"/>
  <c r="S370" i="5"/>
  <c r="T370" i="5"/>
  <c r="S371" i="5"/>
  <c r="T371" i="5"/>
  <c r="S372" i="5"/>
  <c r="T372" i="5"/>
  <c r="S373" i="5"/>
  <c r="T373" i="5"/>
  <c r="S374" i="5"/>
  <c r="T374" i="5"/>
  <c r="S375" i="5"/>
  <c r="T375" i="5"/>
  <c r="S376" i="5"/>
  <c r="T376" i="5"/>
  <c r="S44" i="5"/>
  <c r="T44" i="5"/>
  <c r="S45" i="5"/>
  <c r="T45" i="5"/>
  <c r="M384" i="5"/>
  <c r="P382" i="5"/>
  <c r="O26" i="5"/>
  <c r="F15" i="5"/>
  <c r="F7" i="5"/>
  <c r="F6" i="5"/>
  <c r="B365" i="5"/>
  <c r="M365" i="5" s="1"/>
  <c r="J374" i="5"/>
  <c r="G370" i="5"/>
  <c r="G355" i="5" s="1"/>
  <c r="G358" i="5" s="1"/>
  <c r="G330" i="5" s="1"/>
  <c r="K34" i="5"/>
  <c r="M34" i="5" s="1"/>
  <c r="J34" i="5"/>
  <c r="F34" i="5"/>
  <c r="E34" i="5"/>
  <c r="H34" i="5" s="1"/>
  <c r="D37" i="5"/>
  <c r="M36" i="5"/>
  <c r="F36" i="5"/>
  <c r="K35" i="5"/>
  <c r="M35" i="5" s="1"/>
  <c r="J35" i="5"/>
  <c r="F35" i="5"/>
  <c r="K33" i="5"/>
  <c r="M33" i="5" s="1"/>
  <c r="J33" i="5"/>
  <c r="F33" i="5"/>
  <c r="E33" i="5"/>
  <c r="C37" i="5"/>
  <c r="M32" i="5"/>
  <c r="J32" i="5"/>
  <c r="I32" i="5"/>
  <c r="F32" i="5"/>
  <c r="J31" i="5"/>
  <c r="I31" i="5"/>
  <c r="M42" i="5"/>
  <c r="M39" i="5"/>
  <c r="M54" i="5"/>
  <c r="M45" i="5"/>
  <c r="M74" i="5"/>
  <c r="M57" i="5"/>
  <c r="M94" i="5"/>
  <c r="M77" i="5"/>
  <c r="M114" i="5"/>
  <c r="M97" i="5"/>
  <c r="M126" i="5"/>
  <c r="M117" i="5"/>
  <c r="M154" i="5"/>
  <c r="M129" i="5"/>
  <c r="M174" i="5"/>
  <c r="M157" i="5"/>
  <c r="M191" i="5"/>
  <c r="M177" i="5"/>
  <c r="M211" i="5"/>
  <c r="M194" i="5"/>
  <c r="M231" i="5"/>
  <c r="M214" i="5"/>
  <c r="M251" i="5"/>
  <c r="M234" i="5"/>
  <c r="M280" i="5"/>
  <c r="M254" i="5"/>
  <c r="M299" i="5"/>
  <c r="M283" i="5"/>
  <c r="M328" i="5"/>
  <c r="M302" i="5"/>
  <c r="M353" i="5"/>
  <c r="M331" i="5"/>
  <c r="M362" i="5"/>
  <c r="M356" i="5"/>
  <c r="M376" i="5"/>
  <c r="M372" i="5"/>
  <c r="M358" i="5"/>
  <c r="M360" i="5"/>
  <c r="M256" i="5"/>
  <c r="M258" i="5"/>
  <c r="M259" i="5"/>
  <c r="M260" i="5"/>
  <c r="M261" i="5"/>
  <c r="M132" i="5"/>
  <c r="M143" i="5"/>
  <c r="M144" i="5"/>
  <c r="M145" i="5"/>
  <c r="M152" i="5"/>
  <c r="K79" i="5"/>
  <c r="M79" i="5" s="1"/>
  <c r="K80" i="5"/>
  <c r="M80" i="5" s="1"/>
  <c r="K81" i="5"/>
  <c r="M81" i="5" s="1"/>
  <c r="K82" i="5"/>
  <c r="M82" i="5" s="1"/>
  <c r="K83" i="5"/>
  <c r="M83" i="5" s="1"/>
  <c r="K84" i="5"/>
  <c r="M84" i="5" s="1"/>
  <c r="K85" i="5"/>
  <c r="M85" i="5" s="1"/>
  <c r="K86" i="5"/>
  <c r="M86" i="5" s="1"/>
  <c r="K87" i="5"/>
  <c r="M87" i="5" s="1"/>
  <c r="K88" i="5"/>
  <c r="M88" i="5" s="1"/>
  <c r="K89" i="5"/>
  <c r="M89" i="5" s="1"/>
  <c r="K90" i="5"/>
  <c r="M90" i="5" s="1"/>
  <c r="K91" i="5"/>
  <c r="M91" i="5" s="1"/>
  <c r="K92" i="5"/>
  <c r="M92" i="5" s="1"/>
  <c r="K93" i="5"/>
  <c r="M93" i="5" s="1"/>
  <c r="K58" i="5"/>
  <c r="M58" i="5" s="1"/>
  <c r="K59" i="5"/>
  <c r="M59" i="5" s="1"/>
  <c r="K60" i="5"/>
  <c r="M60" i="5" s="1"/>
  <c r="K61" i="5"/>
  <c r="M61" i="5" s="1"/>
  <c r="K62" i="5"/>
  <c r="M62" i="5" s="1"/>
  <c r="K63" i="5"/>
  <c r="M63" i="5" s="1"/>
  <c r="K64" i="5"/>
  <c r="M64" i="5" s="1"/>
  <c r="K65" i="5"/>
  <c r="M65" i="5" s="1"/>
  <c r="K66" i="5"/>
  <c r="M66" i="5" s="1"/>
  <c r="K67" i="5"/>
  <c r="M67" i="5" s="1"/>
  <c r="K68" i="5"/>
  <c r="M68" i="5" s="1"/>
  <c r="K69" i="5"/>
  <c r="M69" i="5" s="1"/>
  <c r="K70" i="5"/>
  <c r="M70" i="5" s="1"/>
  <c r="K71" i="5"/>
  <c r="M71" i="5" s="1"/>
  <c r="K72" i="5"/>
  <c r="M72" i="5" s="1"/>
  <c r="K73" i="5"/>
  <c r="M73" i="5" s="1"/>
  <c r="K46" i="5"/>
  <c r="M46" i="5" s="1"/>
  <c r="K47" i="5"/>
  <c r="M47" i="5" s="1"/>
  <c r="K48" i="5"/>
  <c r="M48" i="5" s="1"/>
  <c r="K49" i="5"/>
  <c r="M49" i="5" s="1"/>
  <c r="K50" i="5"/>
  <c r="M50" i="5" s="1"/>
  <c r="K51" i="5"/>
  <c r="M51" i="5" s="1"/>
  <c r="K52" i="5"/>
  <c r="M52" i="5" s="1"/>
  <c r="K53" i="5"/>
  <c r="M53" i="5" s="1"/>
  <c r="K41" i="5"/>
  <c r="M41" i="5" s="1"/>
  <c r="K78" i="5"/>
  <c r="M78" i="5" s="1"/>
  <c r="K99" i="5"/>
  <c r="M99" i="5" s="1"/>
  <c r="K100" i="5"/>
  <c r="M100" i="5" s="1"/>
  <c r="K101" i="5"/>
  <c r="M101" i="5" s="1"/>
  <c r="K102" i="5"/>
  <c r="M102" i="5" s="1"/>
  <c r="K103" i="5"/>
  <c r="M103" i="5" s="1"/>
  <c r="K104" i="5"/>
  <c r="M104" i="5" s="1"/>
  <c r="K105" i="5"/>
  <c r="M105" i="5" s="1"/>
  <c r="K106" i="5"/>
  <c r="M106" i="5" s="1"/>
  <c r="K107" i="5"/>
  <c r="M107" i="5" s="1"/>
  <c r="K108" i="5"/>
  <c r="M108" i="5" s="1"/>
  <c r="K109" i="5"/>
  <c r="M109" i="5" s="1"/>
  <c r="K110" i="5"/>
  <c r="M110" i="5" s="1"/>
  <c r="K111" i="5"/>
  <c r="M111" i="5" s="1"/>
  <c r="K112" i="5"/>
  <c r="M112" i="5" s="1"/>
  <c r="K113" i="5"/>
  <c r="M113" i="5" s="1"/>
  <c r="K98" i="5"/>
  <c r="M98" i="5" s="1"/>
  <c r="K119" i="5"/>
  <c r="M119" i="5" s="1"/>
  <c r="K120" i="5"/>
  <c r="M120" i="5" s="1"/>
  <c r="K121" i="5"/>
  <c r="M121" i="5" s="1"/>
  <c r="K122" i="5"/>
  <c r="M122" i="5" s="1"/>
  <c r="K123" i="5"/>
  <c r="M123" i="5" s="1"/>
  <c r="K124" i="5"/>
  <c r="M124" i="5" s="1"/>
  <c r="K125" i="5"/>
  <c r="M125" i="5" s="1"/>
  <c r="K118" i="5"/>
  <c r="M118" i="5" s="1"/>
  <c r="K131" i="5"/>
  <c r="M131" i="5" s="1"/>
  <c r="K132" i="5"/>
  <c r="K133" i="5"/>
  <c r="M133" i="5" s="1"/>
  <c r="K134" i="5"/>
  <c r="M134" i="5" s="1"/>
  <c r="K135" i="5"/>
  <c r="M135" i="5" s="1"/>
  <c r="K136" i="5"/>
  <c r="M136" i="5" s="1"/>
  <c r="K137" i="5"/>
  <c r="M137" i="5" s="1"/>
  <c r="K138" i="5"/>
  <c r="M138" i="5" s="1"/>
  <c r="K139" i="5"/>
  <c r="M139" i="5" s="1"/>
  <c r="K140" i="5"/>
  <c r="M140" i="5" s="1"/>
  <c r="K141" i="5"/>
  <c r="M141" i="5" s="1"/>
  <c r="K142" i="5"/>
  <c r="M142" i="5" s="1"/>
  <c r="K143" i="5"/>
  <c r="K144" i="5"/>
  <c r="K145" i="5"/>
  <c r="K146" i="5"/>
  <c r="M146" i="5" s="1"/>
  <c r="K147" i="5"/>
  <c r="M147" i="5" s="1"/>
  <c r="K148" i="5"/>
  <c r="M148" i="5" s="1"/>
  <c r="K149" i="5"/>
  <c r="M149" i="5" s="1"/>
  <c r="K150" i="5"/>
  <c r="M150" i="5" s="1"/>
  <c r="K151" i="5"/>
  <c r="M151" i="5" s="1"/>
  <c r="K152" i="5"/>
  <c r="K153" i="5"/>
  <c r="M153" i="5" s="1"/>
  <c r="K130" i="5"/>
  <c r="M130" i="5" s="1"/>
  <c r="K159" i="5"/>
  <c r="M159" i="5" s="1"/>
  <c r="K160" i="5"/>
  <c r="M160" i="5" s="1"/>
  <c r="K161" i="5"/>
  <c r="M161" i="5" s="1"/>
  <c r="K162" i="5"/>
  <c r="M162" i="5" s="1"/>
  <c r="K163" i="5"/>
  <c r="M163" i="5" s="1"/>
  <c r="K164" i="5"/>
  <c r="M164" i="5" s="1"/>
  <c r="K165" i="5"/>
  <c r="M165" i="5" s="1"/>
  <c r="K166" i="5"/>
  <c r="M166" i="5" s="1"/>
  <c r="K167" i="5"/>
  <c r="M167" i="5" s="1"/>
  <c r="K168" i="5"/>
  <c r="M168" i="5" s="1"/>
  <c r="K169" i="5"/>
  <c r="M169" i="5" s="1"/>
  <c r="K170" i="5"/>
  <c r="M170" i="5" s="1"/>
  <c r="K171" i="5"/>
  <c r="M171" i="5" s="1"/>
  <c r="K172" i="5"/>
  <c r="M172" i="5" s="1"/>
  <c r="K173" i="5"/>
  <c r="M173" i="5" s="1"/>
  <c r="K158" i="5"/>
  <c r="M158" i="5" s="1"/>
  <c r="K179" i="5"/>
  <c r="M179" i="5" s="1"/>
  <c r="K180" i="5"/>
  <c r="M180" i="5" s="1"/>
  <c r="K181" i="5"/>
  <c r="M181" i="5" s="1"/>
  <c r="K182" i="5"/>
  <c r="M182" i="5" s="1"/>
  <c r="K183" i="5"/>
  <c r="M183" i="5" s="1"/>
  <c r="K184" i="5"/>
  <c r="M184" i="5" s="1"/>
  <c r="K185" i="5"/>
  <c r="M185" i="5" s="1"/>
  <c r="K186" i="5"/>
  <c r="M186" i="5" s="1"/>
  <c r="K187" i="5"/>
  <c r="M187" i="5" s="1"/>
  <c r="K188" i="5"/>
  <c r="M188" i="5" s="1"/>
  <c r="K189" i="5"/>
  <c r="M189" i="5" s="1"/>
  <c r="K190" i="5"/>
  <c r="M190" i="5" s="1"/>
  <c r="K178" i="5"/>
  <c r="M178" i="5" s="1"/>
  <c r="K196" i="5"/>
  <c r="M196" i="5" s="1"/>
  <c r="K197" i="5"/>
  <c r="M197" i="5" s="1"/>
  <c r="K198" i="5"/>
  <c r="M198" i="5" s="1"/>
  <c r="K199" i="5"/>
  <c r="M199" i="5" s="1"/>
  <c r="K200" i="5"/>
  <c r="M200" i="5" s="1"/>
  <c r="K201" i="5"/>
  <c r="M201" i="5" s="1"/>
  <c r="K202" i="5"/>
  <c r="M202" i="5" s="1"/>
  <c r="K203" i="5"/>
  <c r="M203" i="5" s="1"/>
  <c r="K204" i="5"/>
  <c r="M204" i="5" s="1"/>
  <c r="K205" i="5"/>
  <c r="M205" i="5" s="1"/>
  <c r="K206" i="5"/>
  <c r="M206" i="5" s="1"/>
  <c r="K207" i="5"/>
  <c r="M207" i="5" s="1"/>
  <c r="K208" i="5"/>
  <c r="M208" i="5" s="1"/>
  <c r="K209" i="5"/>
  <c r="M209" i="5" s="1"/>
  <c r="K210" i="5"/>
  <c r="M210" i="5" s="1"/>
  <c r="K195" i="5"/>
  <c r="M195" i="5" s="1"/>
  <c r="K216" i="5"/>
  <c r="M216" i="5" s="1"/>
  <c r="K217" i="5"/>
  <c r="M217" i="5" s="1"/>
  <c r="K218" i="5"/>
  <c r="M218" i="5" s="1"/>
  <c r="K219" i="5"/>
  <c r="M219" i="5" s="1"/>
  <c r="K220" i="5"/>
  <c r="M220" i="5" s="1"/>
  <c r="K221" i="5"/>
  <c r="M221" i="5" s="1"/>
  <c r="K222" i="5"/>
  <c r="M222" i="5" s="1"/>
  <c r="K223" i="5"/>
  <c r="M223" i="5" s="1"/>
  <c r="K224" i="5"/>
  <c r="M224" i="5" s="1"/>
  <c r="K225" i="5"/>
  <c r="M225" i="5" s="1"/>
  <c r="K226" i="5"/>
  <c r="M226" i="5" s="1"/>
  <c r="K227" i="5"/>
  <c r="M227" i="5" s="1"/>
  <c r="K228" i="5"/>
  <c r="M228" i="5" s="1"/>
  <c r="K229" i="5"/>
  <c r="M229" i="5" s="1"/>
  <c r="K230" i="5"/>
  <c r="M230" i="5" s="1"/>
  <c r="K215" i="5"/>
  <c r="M215" i="5" s="1"/>
  <c r="K236" i="5"/>
  <c r="M236" i="5" s="1"/>
  <c r="K237" i="5"/>
  <c r="M237" i="5" s="1"/>
  <c r="K238" i="5"/>
  <c r="M238" i="5" s="1"/>
  <c r="K239" i="5"/>
  <c r="M239" i="5" s="1"/>
  <c r="K240" i="5"/>
  <c r="M240" i="5" s="1"/>
  <c r="K241" i="5"/>
  <c r="M241" i="5" s="1"/>
  <c r="K242" i="5"/>
  <c r="M242" i="5" s="1"/>
  <c r="K243" i="5"/>
  <c r="M243" i="5" s="1"/>
  <c r="K244" i="5"/>
  <c r="M244" i="5" s="1"/>
  <c r="K245" i="5"/>
  <c r="M245" i="5" s="1"/>
  <c r="K246" i="5"/>
  <c r="M246" i="5" s="1"/>
  <c r="K247" i="5"/>
  <c r="M247" i="5" s="1"/>
  <c r="K248" i="5"/>
  <c r="M248" i="5" s="1"/>
  <c r="K249" i="5"/>
  <c r="M249" i="5" s="1"/>
  <c r="K250" i="5"/>
  <c r="M250" i="5" s="1"/>
  <c r="K235" i="5"/>
  <c r="M235" i="5" s="1"/>
  <c r="K256" i="5"/>
  <c r="K257" i="5"/>
  <c r="M257" i="5" s="1"/>
  <c r="K258" i="5"/>
  <c r="K259" i="5"/>
  <c r="K260" i="5"/>
  <c r="K261" i="5"/>
  <c r="K262" i="5"/>
  <c r="M262" i="5" s="1"/>
  <c r="K263" i="5"/>
  <c r="M263" i="5" s="1"/>
  <c r="K264" i="5"/>
  <c r="M264" i="5" s="1"/>
  <c r="K265" i="5"/>
  <c r="M265" i="5" s="1"/>
  <c r="K266" i="5"/>
  <c r="M266" i="5" s="1"/>
  <c r="K267" i="5"/>
  <c r="M267" i="5" s="1"/>
  <c r="K268" i="5"/>
  <c r="M268" i="5" s="1"/>
  <c r="K269" i="5"/>
  <c r="M269" i="5" s="1"/>
  <c r="K270" i="5"/>
  <c r="M270" i="5" s="1"/>
  <c r="K271" i="5"/>
  <c r="M271" i="5" s="1"/>
  <c r="K272" i="5"/>
  <c r="M272" i="5" s="1"/>
  <c r="K273" i="5"/>
  <c r="M273" i="5" s="1"/>
  <c r="K274" i="5"/>
  <c r="M274" i="5" s="1"/>
  <c r="K275" i="5"/>
  <c r="M275" i="5" s="1"/>
  <c r="K276" i="5"/>
  <c r="M276" i="5" s="1"/>
  <c r="K277" i="5"/>
  <c r="M277" i="5" s="1"/>
  <c r="K278" i="5"/>
  <c r="M278" i="5" s="1"/>
  <c r="K279" i="5"/>
  <c r="M279" i="5" s="1"/>
  <c r="K255" i="5"/>
  <c r="M255" i="5" s="1"/>
  <c r="K285" i="5"/>
  <c r="M285" i="5" s="1"/>
  <c r="K286" i="5"/>
  <c r="M286" i="5" s="1"/>
  <c r="K287" i="5"/>
  <c r="M287" i="5" s="1"/>
  <c r="K288" i="5"/>
  <c r="M288" i="5" s="1"/>
  <c r="K289" i="5"/>
  <c r="M289" i="5" s="1"/>
  <c r="K290" i="5"/>
  <c r="M290" i="5" s="1"/>
  <c r="K291" i="5"/>
  <c r="M291" i="5" s="1"/>
  <c r="K292" i="5"/>
  <c r="M292" i="5" s="1"/>
  <c r="K293" i="5"/>
  <c r="M293" i="5" s="1"/>
  <c r="K294" i="5"/>
  <c r="M294" i="5" s="1"/>
  <c r="K295" i="5"/>
  <c r="M295" i="5" s="1"/>
  <c r="K296" i="5"/>
  <c r="M296" i="5" s="1"/>
  <c r="K297" i="5"/>
  <c r="M297" i="5" s="1"/>
  <c r="K298" i="5"/>
  <c r="M298" i="5" s="1"/>
  <c r="K284" i="5"/>
  <c r="M284" i="5" s="1"/>
  <c r="K304" i="5"/>
  <c r="M304" i="5" s="1"/>
  <c r="K305" i="5"/>
  <c r="M305" i="5" s="1"/>
  <c r="K306" i="5"/>
  <c r="M306" i="5" s="1"/>
  <c r="K307" i="5"/>
  <c r="M307" i="5" s="1"/>
  <c r="K308" i="5"/>
  <c r="M308" i="5" s="1"/>
  <c r="K309" i="5"/>
  <c r="M309" i="5" s="1"/>
  <c r="K310" i="5"/>
  <c r="M310" i="5" s="1"/>
  <c r="K311" i="5"/>
  <c r="M311" i="5" s="1"/>
  <c r="K312" i="5"/>
  <c r="M312" i="5" s="1"/>
  <c r="K313" i="5"/>
  <c r="M313" i="5" s="1"/>
  <c r="K314" i="5"/>
  <c r="M314" i="5" s="1"/>
  <c r="K315" i="5"/>
  <c r="M315" i="5" s="1"/>
  <c r="K316" i="5"/>
  <c r="M316" i="5" s="1"/>
  <c r="K317" i="5"/>
  <c r="M317" i="5" s="1"/>
  <c r="K318" i="5"/>
  <c r="M318" i="5" s="1"/>
  <c r="K319" i="5"/>
  <c r="M319" i="5" s="1"/>
  <c r="K320" i="5"/>
  <c r="M320" i="5" s="1"/>
  <c r="K321" i="5"/>
  <c r="M321" i="5" s="1"/>
  <c r="K322" i="5"/>
  <c r="M322" i="5" s="1"/>
  <c r="K323" i="5"/>
  <c r="M323" i="5" s="1"/>
  <c r="K324" i="5"/>
  <c r="M324" i="5" s="1"/>
  <c r="K325" i="5"/>
  <c r="M325" i="5" s="1"/>
  <c r="K326" i="5"/>
  <c r="M326" i="5" s="1"/>
  <c r="K327" i="5"/>
  <c r="M327" i="5" s="1"/>
  <c r="K303" i="5"/>
  <c r="M303" i="5" s="1"/>
  <c r="K333" i="5"/>
  <c r="M333" i="5" s="1"/>
  <c r="K334" i="5"/>
  <c r="M334" i="5" s="1"/>
  <c r="K335" i="5"/>
  <c r="M335" i="5" s="1"/>
  <c r="K336" i="5"/>
  <c r="M336" i="5" s="1"/>
  <c r="K337" i="5"/>
  <c r="M337" i="5" s="1"/>
  <c r="K338" i="5"/>
  <c r="M338" i="5" s="1"/>
  <c r="K339" i="5"/>
  <c r="M339" i="5" s="1"/>
  <c r="K340" i="5"/>
  <c r="M340" i="5" s="1"/>
  <c r="K341" i="5"/>
  <c r="M341" i="5" s="1"/>
  <c r="K342" i="5"/>
  <c r="M342" i="5" s="1"/>
  <c r="K343" i="5"/>
  <c r="M343" i="5" s="1"/>
  <c r="K344" i="5"/>
  <c r="M344" i="5" s="1"/>
  <c r="K345" i="5"/>
  <c r="M345" i="5" s="1"/>
  <c r="K346" i="5"/>
  <c r="M346" i="5" s="1"/>
  <c r="K347" i="5"/>
  <c r="M347" i="5" s="1"/>
  <c r="K348" i="5"/>
  <c r="M348" i="5" s="1"/>
  <c r="K349" i="5"/>
  <c r="M349" i="5" s="1"/>
  <c r="K350" i="5"/>
  <c r="M350" i="5" s="1"/>
  <c r="K351" i="5"/>
  <c r="M351" i="5" s="1"/>
  <c r="K352" i="5"/>
  <c r="M352" i="5" s="1"/>
  <c r="K332" i="5"/>
  <c r="M332" i="5" s="1"/>
  <c r="K358" i="5"/>
  <c r="K360" i="5"/>
  <c r="K361" i="5"/>
  <c r="M361" i="5" s="1"/>
  <c r="K357" i="5"/>
  <c r="M357" i="5" s="1"/>
  <c r="K367" i="5"/>
  <c r="M367" i="5" s="1"/>
  <c r="K368" i="5"/>
  <c r="M368" i="5" s="1"/>
  <c r="K369" i="5"/>
  <c r="M369" i="5" s="1"/>
  <c r="K372" i="5"/>
  <c r="K374" i="5"/>
  <c r="M374" i="5" s="1"/>
  <c r="K375" i="5"/>
  <c r="M375" i="5" s="1"/>
  <c r="K366" i="5"/>
  <c r="M366" i="5" s="1"/>
  <c r="F41" i="5"/>
  <c r="F47" i="5"/>
  <c r="F48" i="5"/>
  <c r="F49" i="5"/>
  <c r="F50" i="5"/>
  <c r="F51" i="5"/>
  <c r="F52" i="5"/>
  <c r="F53" i="5"/>
  <c r="F46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5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7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98" i="5"/>
  <c r="F119" i="5"/>
  <c r="F120" i="5"/>
  <c r="F121" i="5"/>
  <c r="F122" i="5"/>
  <c r="F123" i="5"/>
  <c r="F124" i="5"/>
  <c r="F125" i="5"/>
  <c r="F118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30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5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78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19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1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3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55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84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03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32" i="5"/>
  <c r="F358" i="5"/>
  <c r="F360" i="5"/>
  <c r="F361" i="5"/>
  <c r="F357" i="5"/>
  <c r="F367" i="5"/>
  <c r="F368" i="5"/>
  <c r="F369" i="5"/>
  <c r="F372" i="5"/>
  <c r="F374" i="5"/>
  <c r="F375" i="5"/>
  <c r="F366" i="5"/>
  <c r="F42" i="5"/>
  <c r="N42" i="5" s="1"/>
  <c r="F54" i="5"/>
  <c r="N54" i="5" s="1"/>
  <c r="F74" i="5"/>
  <c r="N74" i="5" s="1"/>
  <c r="F94" i="5"/>
  <c r="P94" i="5" s="1"/>
  <c r="F114" i="5"/>
  <c r="P114" i="5" s="1"/>
  <c r="F126" i="5"/>
  <c r="P126" i="5" s="1"/>
  <c r="F154" i="5"/>
  <c r="P154" i="5" s="1"/>
  <c r="F174" i="5"/>
  <c r="O174" i="5" s="1"/>
  <c r="F191" i="5"/>
  <c r="P191" i="5" s="1"/>
  <c r="F211" i="5"/>
  <c r="P211" i="5" s="1"/>
  <c r="F231" i="5"/>
  <c r="P231" i="5" s="1"/>
  <c r="F251" i="5"/>
  <c r="O251" i="5" s="1"/>
  <c r="F280" i="5"/>
  <c r="P280" i="5" s="1"/>
  <c r="F299" i="5"/>
  <c r="O299" i="5" s="1"/>
  <c r="F328" i="5"/>
  <c r="O328" i="5" s="1"/>
  <c r="F353" i="5"/>
  <c r="O353" i="5" s="1"/>
  <c r="F362" i="5"/>
  <c r="P362" i="5" s="1"/>
  <c r="F376" i="5"/>
  <c r="O376" i="5" s="1"/>
  <c r="J367" i="5"/>
  <c r="J368" i="5"/>
  <c r="J369" i="5"/>
  <c r="J372" i="5"/>
  <c r="J375" i="5"/>
  <c r="J376" i="5"/>
  <c r="J355" i="5"/>
  <c r="J356" i="5"/>
  <c r="J357" i="5"/>
  <c r="J358" i="5"/>
  <c r="J360" i="5"/>
  <c r="J361" i="5"/>
  <c r="J362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16" i="5"/>
  <c r="J117" i="5"/>
  <c r="J118" i="5"/>
  <c r="J119" i="5"/>
  <c r="J120" i="5"/>
  <c r="J121" i="5"/>
  <c r="J122" i="5"/>
  <c r="J123" i="5"/>
  <c r="J124" i="5"/>
  <c r="J125" i="5"/>
  <c r="J126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44" i="5"/>
  <c r="J45" i="5"/>
  <c r="J46" i="5"/>
  <c r="J47" i="5"/>
  <c r="J48" i="5"/>
  <c r="J49" i="5"/>
  <c r="J50" i="5"/>
  <c r="J51" i="5"/>
  <c r="J52" i="5"/>
  <c r="J53" i="5"/>
  <c r="J54" i="5"/>
  <c r="J38" i="5"/>
  <c r="J39" i="5"/>
  <c r="J41" i="5"/>
  <c r="J366" i="5"/>
  <c r="I376" i="5"/>
  <c r="I377" i="5"/>
  <c r="I355" i="5"/>
  <c r="I356" i="5"/>
  <c r="I362" i="5"/>
  <c r="I363" i="5"/>
  <c r="I330" i="5"/>
  <c r="I353" i="5"/>
  <c r="I354" i="5"/>
  <c r="I301" i="5"/>
  <c r="I302" i="5"/>
  <c r="I328" i="5"/>
  <c r="I329" i="5"/>
  <c r="I282" i="5"/>
  <c r="I283" i="5"/>
  <c r="I299" i="5"/>
  <c r="I300" i="5"/>
  <c r="I253" i="5"/>
  <c r="I254" i="5"/>
  <c r="I280" i="5"/>
  <c r="I281" i="5"/>
  <c r="I233" i="5"/>
  <c r="I234" i="5"/>
  <c r="I251" i="5"/>
  <c r="I252" i="5"/>
  <c r="I213" i="5"/>
  <c r="I214" i="5"/>
  <c r="I231" i="5"/>
  <c r="I232" i="5"/>
  <c r="I193" i="5"/>
  <c r="I194" i="5"/>
  <c r="I211" i="5"/>
  <c r="I212" i="5"/>
  <c r="I176" i="5"/>
  <c r="I177" i="5"/>
  <c r="I191" i="5"/>
  <c r="I192" i="5"/>
  <c r="I156" i="5"/>
  <c r="I157" i="5"/>
  <c r="I174" i="5"/>
  <c r="I175" i="5"/>
  <c r="I128" i="5"/>
  <c r="I129" i="5"/>
  <c r="I154" i="5"/>
  <c r="I155" i="5"/>
  <c r="I116" i="5"/>
  <c r="I117" i="5"/>
  <c r="I126" i="5"/>
  <c r="I127" i="5"/>
  <c r="I96" i="5"/>
  <c r="I97" i="5"/>
  <c r="I114" i="5"/>
  <c r="I115" i="5"/>
  <c r="I76" i="5"/>
  <c r="I77" i="5"/>
  <c r="I94" i="5"/>
  <c r="I95" i="5"/>
  <c r="I56" i="5"/>
  <c r="I57" i="5"/>
  <c r="I74" i="5"/>
  <c r="I75" i="5"/>
  <c r="I44" i="5"/>
  <c r="I45" i="5"/>
  <c r="I54" i="5"/>
  <c r="I55" i="5"/>
  <c r="I38" i="5"/>
  <c r="I39" i="5"/>
  <c r="H303" i="5"/>
  <c r="H332" i="5"/>
  <c r="H331" i="5"/>
  <c r="I331" i="5" s="1"/>
  <c r="H366" i="5"/>
  <c r="G367" i="5"/>
  <c r="N367" i="5" s="1"/>
  <c r="G368" i="5"/>
  <c r="N368" i="5" s="1"/>
  <c r="G369" i="5"/>
  <c r="N369" i="5" s="1"/>
  <c r="G371" i="5"/>
  <c r="G253" i="5" s="1"/>
  <c r="G256" i="5" s="1"/>
  <c r="G233" i="5" s="1"/>
  <c r="G372" i="5"/>
  <c r="G128" i="5" s="1"/>
  <c r="G373" i="5"/>
  <c r="G38" i="5" s="1"/>
  <c r="G40" i="5" s="1"/>
  <c r="G374" i="5"/>
  <c r="G375" i="5"/>
  <c r="G366" i="5"/>
  <c r="C40" i="5"/>
  <c r="C43" i="5" s="1"/>
  <c r="D43" i="5"/>
  <c r="S43" i="5" s="1"/>
  <c r="E40" i="5"/>
  <c r="Q412" i="5" s="1"/>
  <c r="F39" i="5"/>
  <c r="N39" i="5" s="1"/>
  <c r="F57" i="5"/>
  <c r="N57" i="5" s="1"/>
  <c r="E58" i="5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5" i="5" s="1"/>
  <c r="C75" i="5"/>
  <c r="D75" i="5"/>
  <c r="D55" i="5"/>
  <c r="C55" i="5"/>
  <c r="E46" i="5"/>
  <c r="E47" i="5" s="1"/>
  <c r="E48" i="5" s="1"/>
  <c r="E49" i="5" s="1"/>
  <c r="E50" i="5" s="1"/>
  <c r="E51" i="5" s="1"/>
  <c r="E52" i="5" s="1"/>
  <c r="E53" i="5" s="1"/>
  <c r="E55" i="5" s="1"/>
  <c r="F45" i="5"/>
  <c r="P45" i="5" s="1"/>
  <c r="D95" i="5"/>
  <c r="C95" i="5"/>
  <c r="E78" i="5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5" i="5" s="1"/>
  <c r="F77" i="5"/>
  <c r="P77" i="5" s="1"/>
  <c r="D115" i="5"/>
  <c r="C115" i="5"/>
  <c r="E98" i="5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5" i="5" s="1"/>
  <c r="F97" i="5"/>
  <c r="P97" i="5" s="1"/>
  <c r="A11" i="2" a="1"/>
  <c r="A11" i="2" s="1"/>
  <c r="O16" i="2" s="1"/>
  <c r="D127" i="5"/>
  <c r="C127" i="5"/>
  <c r="E118" i="5"/>
  <c r="E119" i="5" s="1"/>
  <c r="E120" i="5" s="1"/>
  <c r="E121" i="5" s="1"/>
  <c r="E122" i="5" s="1"/>
  <c r="E123" i="5" s="1"/>
  <c r="E124" i="5" s="1"/>
  <c r="E125" i="5" s="1"/>
  <c r="E127" i="5" s="1"/>
  <c r="F117" i="5"/>
  <c r="P117" i="5" s="1"/>
  <c r="D155" i="5"/>
  <c r="C155" i="5"/>
  <c r="E130" i="5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5" i="5" s="1"/>
  <c r="F129" i="5"/>
  <c r="N129" i="5" s="1"/>
  <c r="D175" i="5"/>
  <c r="C175" i="5"/>
  <c r="E158" i="5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5" i="5" s="1"/>
  <c r="F157" i="5"/>
  <c r="P157" i="5" s="1"/>
  <c r="D192" i="5"/>
  <c r="C192" i="5"/>
  <c r="E178" i="5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2" i="5" s="1"/>
  <c r="F177" i="5"/>
  <c r="N177" i="5" s="1"/>
  <c r="D212" i="5"/>
  <c r="C212" i="5"/>
  <c r="E195" i="5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2" i="5" s="1"/>
  <c r="F194" i="5"/>
  <c r="P194" i="5" s="1"/>
  <c r="D232" i="5"/>
  <c r="C232" i="5"/>
  <c r="E215" i="5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2" i="5" s="1"/>
  <c r="F214" i="5"/>
  <c r="O214" i="5" s="1"/>
  <c r="C252" i="5"/>
  <c r="D252" i="5"/>
  <c r="E235" i="5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H249" i="5" s="1"/>
  <c r="F234" i="5"/>
  <c r="P234" i="5" s="1"/>
  <c r="E284" i="5"/>
  <c r="H284" i="5" s="1"/>
  <c r="E255" i="5"/>
  <c r="H255" i="5" s="1"/>
  <c r="T43" i="5" l="1"/>
  <c r="S42" i="5"/>
  <c r="T42" i="5"/>
  <c r="T39" i="5"/>
  <c r="S39" i="5"/>
  <c r="N366" i="5"/>
  <c r="N375" i="5"/>
  <c r="N374" i="5"/>
  <c r="N34" i="5"/>
  <c r="R420" i="5"/>
  <c r="R403" i="5"/>
  <c r="R400" i="5"/>
  <c r="F364" i="5"/>
  <c r="M382" i="5" s="1"/>
  <c r="R394" i="5"/>
  <c r="N353" i="5"/>
  <c r="R393" i="5"/>
  <c r="Q328" i="5"/>
  <c r="R392" i="5"/>
  <c r="N328" i="5"/>
  <c r="R328" i="5"/>
  <c r="R391" i="5"/>
  <c r="Q299" i="5"/>
  <c r="R390" i="5"/>
  <c r="N299" i="5"/>
  <c r="R299" i="5"/>
  <c r="R389" i="5"/>
  <c r="Q117" i="5"/>
  <c r="R388" i="5"/>
  <c r="N280" i="5"/>
  <c r="R117" i="5"/>
  <c r="N234" i="5"/>
  <c r="Q126" i="5"/>
  <c r="N251" i="5"/>
  <c r="R126" i="5"/>
  <c r="N214" i="5"/>
  <c r="Q97" i="5"/>
  <c r="N231" i="5"/>
  <c r="R97" i="5"/>
  <c r="N194" i="5"/>
  <c r="Q114" i="5"/>
  <c r="N211" i="5"/>
  <c r="R114" i="5"/>
  <c r="Q94" i="5"/>
  <c r="N191" i="5"/>
  <c r="Q45" i="5"/>
  <c r="N157" i="5"/>
  <c r="N174" i="5"/>
  <c r="R45" i="5"/>
  <c r="Q416" i="5"/>
  <c r="R386" i="5"/>
  <c r="N154" i="5"/>
  <c r="R422" i="5"/>
  <c r="N376" i="5"/>
  <c r="N117" i="5"/>
  <c r="R421" i="5"/>
  <c r="N126" i="5"/>
  <c r="N97" i="5"/>
  <c r="R405" i="5"/>
  <c r="N114" i="5"/>
  <c r="R404" i="5"/>
  <c r="N77" i="5"/>
  <c r="N94" i="5"/>
  <c r="R402" i="5"/>
  <c r="R401" i="5"/>
  <c r="N45" i="5"/>
  <c r="R399" i="5"/>
  <c r="R398" i="5"/>
  <c r="R397" i="5"/>
  <c r="N362" i="5"/>
  <c r="R396" i="5"/>
  <c r="R77" i="5"/>
  <c r="R94" i="5"/>
  <c r="R395" i="5"/>
  <c r="Q280" i="5"/>
  <c r="R419" i="5"/>
  <c r="R387" i="5"/>
  <c r="R234" i="5"/>
  <c r="R418" i="5"/>
  <c r="Q251" i="5"/>
  <c r="R417" i="5"/>
  <c r="R251" i="5"/>
  <c r="R416" i="5"/>
  <c r="Q214" i="5"/>
  <c r="R415" i="5"/>
  <c r="R214" i="5"/>
  <c r="R414" i="5"/>
  <c r="Q231" i="5"/>
  <c r="R413" i="5"/>
  <c r="R412" i="5"/>
  <c r="Q194" i="5"/>
  <c r="R194" i="5"/>
  <c r="R410" i="5"/>
  <c r="O28" i="5"/>
  <c r="Q211" i="5"/>
  <c r="R409" i="5"/>
  <c r="O29" i="5"/>
  <c r="R231" i="5"/>
  <c r="Q191" i="5"/>
  <c r="R408" i="5"/>
  <c r="Q154" i="5"/>
  <c r="R407" i="5"/>
  <c r="R411" i="5"/>
  <c r="R154" i="5"/>
  <c r="R406" i="5"/>
  <c r="R376" i="5"/>
  <c r="O129" i="5"/>
  <c r="R129" i="5"/>
  <c r="Q129" i="5"/>
  <c r="P74" i="5"/>
  <c r="R74" i="5"/>
  <c r="Q74" i="5"/>
  <c r="Q417" i="5"/>
  <c r="Q415" i="5"/>
  <c r="Q414" i="5"/>
  <c r="P42" i="5"/>
  <c r="Q42" i="5"/>
  <c r="R42" i="5"/>
  <c r="Q418" i="5"/>
  <c r="Q387" i="5"/>
  <c r="Q419" i="5"/>
  <c r="Q394" i="5"/>
  <c r="Q388" i="5"/>
  <c r="Q420" i="5"/>
  <c r="Q389" i="5"/>
  <c r="Q421" i="5"/>
  <c r="Q390" i="5"/>
  <c r="Q422" i="5"/>
  <c r="Q391" i="5"/>
  <c r="Q386" i="5"/>
  <c r="Q392" i="5"/>
  <c r="Q393" i="5"/>
  <c r="Q395" i="5"/>
  <c r="Q396" i="5"/>
  <c r="Q397" i="5"/>
  <c r="Q403" i="5"/>
  <c r="Q398" i="5"/>
  <c r="Q399" i="5"/>
  <c r="Q400" i="5"/>
  <c r="Q401" i="5"/>
  <c r="Q402" i="5"/>
  <c r="Q407" i="5"/>
  <c r="Q408" i="5"/>
  <c r="Q409" i="5"/>
  <c r="Q410" i="5"/>
  <c r="Q411" i="5"/>
  <c r="Q406" i="5"/>
  <c r="P57" i="5"/>
  <c r="Q57" i="5"/>
  <c r="R57" i="5"/>
  <c r="P39" i="5"/>
  <c r="Q39" i="5"/>
  <c r="R39" i="5"/>
  <c r="Q413" i="5"/>
  <c r="Q405" i="5"/>
  <c r="P54" i="5"/>
  <c r="R54" i="5"/>
  <c r="Q54" i="5"/>
  <c r="O177" i="5"/>
  <c r="R177" i="5"/>
  <c r="Q177" i="5"/>
  <c r="Q404" i="5"/>
  <c r="R280" i="5"/>
  <c r="Q234" i="5"/>
  <c r="Q77" i="5"/>
  <c r="R211" i="5"/>
  <c r="R362" i="5"/>
  <c r="R191" i="5"/>
  <c r="Q157" i="5"/>
  <c r="R157" i="5"/>
  <c r="Q376" i="5"/>
  <c r="Q353" i="5"/>
  <c r="Q174" i="5"/>
  <c r="J232" i="5"/>
  <c r="R353" i="5"/>
  <c r="R174" i="5"/>
  <c r="Q362" i="5"/>
  <c r="J115" i="5"/>
  <c r="J55" i="5"/>
  <c r="J175" i="5"/>
  <c r="H247" i="5"/>
  <c r="J192" i="5"/>
  <c r="J95" i="5"/>
  <c r="O114" i="5"/>
  <c r="H246" i="5"/>
  <c r="P366" i="5"/>
  <c r="P328" i="5"/>
  <c r="O234" i="5"/>
  <c r="H153" i="5"/>
  <c r="P34" i="5"/>
  <c r="P353" i="5"/>
  <c r="H245" i="5"/>
  <c r="O280" i="5"/>
  <c r="P251" i="5"/>
  <c r="O231" i="5"/>
  <c r="J212" i="5"/>
  <c r="O211" i="5"/>
  <c r="P214" i="5"/>
  <c r="O117" i="5"/>
  <c r="O94" i="5"/>
  <c r="O57" i="5"/>
  <c r="O34" i="5"/>
  <c r="O77" i="5"/>
  <c r="O39" i="5"/>
  <c r="O366" i="5"/>
  <c r="P129" i="5"/>
  <c r="O126" i="5"/>
  <c r="P299" i="5"/>
  <c r="P174" i="5"/>
  <c r="O97" i="5"/>
  <c r="O154" i="5"/>
  <c r="O74" i="5"/>
  <c r="J127" i="5"/>
  <c r="O194" i="5"/>
  <c r="O45" i="5"/>
  <c r="O54" i="5"/>
  <c r="P376" i="5"/>
  <c r="P177" i="5"/>
  <c r="H60" i="5"/>
  <c r="O362" i="5"/>
  <c r="O191" i="5"/>
  <c r="O42" i="5"/>
  <c r="H59" i="5"/>
  <c r="H63" i="5"/>
  <c r="H58" i="5"/>
  <c r="O157" i="5"/>
  <c r="H64" i="5"/>
  <c r="H101" i="5"/>
  <c r="H100" i="5"/>
  <c r="G33" i="5"/>
  <c r="G35" i="5"/>
  <c r="G31" i="5"/>
  <c r="H62" i="5"/>
  <c r="H61" i="5"/>
  <c r="E35" i="5"/>
  <c r="E37" i="5" s="1"/>
  <c r="H98" i="5"/>
  <c r="G34" i="5"/>
  <c r="I34" i="5" s="1"/>
  <c r="H99" i="5"/>
  <c r="H33" i="5"/>
  <c r="H244" i="5"/>
  <c r="H243" i="5"/>
  <c r="K40" i="5"/>
  <c r="J155" i="5"/>
  <c r="H242" i="5"/>
  <c r="H113" i="5"/>
  <c r="H111" i="5"/>
  <c r="H107" i="5"/>
  <c r="M40" i="5"/>
  <c r="H112" i="5"/>
  <c r="H104" i="5"/>
  <c r="H103" i="5"/>
  <c r="H102" i="5"/>
  <c r="E41" i="5"/>
  <c r="E43" i="5" s="1"/>
  <c r="H147" i="5"/>
  <c r="H146" i="5"/>
  <c r="H145" i="5"/>
  <c r="N145" i="5" s="1"/>
  <c r="H144" i="5"/>
  <c r="N144" i="5" s="1"/>
  <c r="H159" i="5"/>
  <c r="H158" i="5"/>
  <c r="H210" i="5"/>
  <c r="H173" i="5"/>
  <c r="I366" i="5"/>
  <c r="H73" i="5"/>
  <c r="H209" i="5"/>
  <c r="H152" i="5"/>
  <c r="N152" i="5" s="1"/>
  <c r="H72" i="5"/>
  <c r="H143" i="5"/>
  <c r="N143" i="5" s="1"/>
  <c r="H67" i="5"/>
  <c r="H248" i="5"/>
  <c r="G143" i="5"/>
  <c r="G96" i="5" s="1"/>
  <c r="G106" i="5" s="1"/>
  <c r="N106" i="5" s="1"/>
  <c r="G136" i="5"/>
  <c r="N136" i="5" s="1"/>
  <c r="G137" i="5"/>
  <c r="N137" i="5" s="1"/>
  <c r="G135" i="5"/>
  <c r="N135" i="5" s="1"/>
  <c r="G138" i="5"/>
  <c r="N138" i="5" s="1"/>
  <c r="G134" i="5"/>
  <c r="N134" i="5" s="1"/>
  <c r="G139" i="5"/>
  <c r="N139" i="5" s="1"/>
  <c r="G141" i="5"/>
  <c r="N141" i="5" s="1"/>
  <c r="G140" i="5"/>
  <c r="N140" i="5" s="1"/>
  <c r="G133" i="5"/>
  <c r="N133" i="5" s="1"/>
  <c r="G131" i="5"/>
  <c r="N131" i="5" s="1"/>
  <c r="G132" i="5"/>
  <c r="G116" i="5" s="1"/>
  <c r="G122" i="5" s="1"/>
  <c r="N122" i="5" s="1"/>
  <c r="H189" i="5"/>
  <c r="H187" i="5"/>
  <c r="H184" i="5"/>
  <c r="H47" i="5"/>
  <c r="H183" i="5"/>
  <c r="H190" i="5"/>
  <c r="H188" i="5"/>
  <c r="J40" i="5"/>
  <c r="H186" i="5"/>
  <c r="J75" i="5"/>
  <c r="H46" i="5"/>
  <c r="H182" i="5"/>
  <c r="H142" i="5"/>
  <c r="H141" i="5"/>
  <c r="H181" i="5"/>
  <c r="H140" i="5"/>
  <c r="H178" i="5"/>
  <c r="H218" i="5"/>
  <c r="H135" i="5"/>
  <c r="H92" i="5"/>
  <c r="H138" i="5"/>
  <c r="H90" i="5"/>
  <c r="H88" i="5"/>
  <c r="H87" i="5"/>
  <c r="H134" i="5"/>
  <c r="H217" i="5"/>
  <c r="H93" i="5"/>
  <c r="H137" i="5"/>
  <c r="H86" i="5"/>
  <c r="H133" i="5"/>
  <c r="H78" i="5"/>
  <c r="H180" i="5"/>
  <c r="H179" i="5"/>
  <c r="H91" i="5"/>
  <c r="H89" i="5"/>
  <c r="H85" i="5"/>
  <c r="H132" i="5"/>
  <c r="N132" i="5" s="1"/>
  <c r="F40" i="5"/>
  <c r="H136" i="5"/>
  <c r="H84" i="5"/>
  <c r="H131" i="5"/>
  <c r="J252" i="5"/>
  <c r="H139" i="5"/>
  <c r="H79" i="5"/>
  <c r="H130" i="5"/>
  <c r="H228" i="5"/>
  <c r="H229" i="5"/>
  <c r="H226" i="5"/>
  <c r="H70" i="5"/>
  <c r="H224" i="5"/>
  <c r="H69" i="5"/>
  <c r="H223" i="5"/>
  <c r="H215" i="5"/>
  <c r="H227" i="5"/>
  <c r="H71" i="5"/>
  <c r="H225" i="5"/>
  <c r="H110" i="5"/>
  <c r="H109" i="5"/>
  <c r="G142" i="5"/>
  <c r="N142" i="5" s="1"/>
  <c r="H68" i="5"/>
  <c r="H108" i="5"/>
  <c r="H185" i="5"/>
  <c r="H222" i="5"/>
  <c r="H221" i="5"/>
  <c r="H66" i="5"/>
  <c r="H106" i="5"/>
  <c r="H220" i="5"/>
  <c r="H65" i="5"/>
  <c r="H105" i="5"/>
  <c r="H219" i="5"/>
  <c r="H119" i="5"/>
  <c r="H167" i="5"/>
  <c r="H201" i="5"/>
  <c r="H241" i="5"/>
  <c r="H200" i="5"/>
  <c r="H164" i="5"/>
  <c r="H198" i="5"/>
  <c r="H238" i="5"/>
  <c r="H125" i="5"/>
  <c r="H121" i="5"/>
  <c r="H120" i="5"/>
  <c r="H118" i="5"/>
  <c r="H165" i="5"/>
  <c r="H51" i="5"/>
  <c r="H83" i="5"/>
  <c r="H151" i="5"/>
  <c r="H163" i="5"/>
  <c r="H197" i="5"/>
  <c r="H237" i="5"/>
  <c r="H216" i="5"/>
  <c r="H124" i="5"/>
  <c r="H206" i="5"/>
  <c r="H171" i="5"/>
  <c r="H122" i="5"/>
  <c r="H204" i="5"/>
  <c r="H169" i="5"/>
  <c r="H202" i="5"/>
  <c r="H40" i="5"/>
  <c r="H50" i="5"/>
  <c r="H82" i="5"/>
  <c r="H150" i="5"/>
  <c r="H162" i="5"/>
  <c r="H196" i="5"/>
  <c r="H236" i="5"/>
  <c r="H208" i="5"/>
  <c r="H172" i="5"/>
  <c r="H170" i="5"/>
  <c r="H203" i="5"/>
  <c r="H168" i="5"/>
  <c r="H166" i="5"/>
  <c r="H240" i="5"/>
  <c r="H53" i="5"/>
  <c r="H199" i="5"/>
  <c r="H52" i="5"/>
  <c r="H49" i="5"/>
  <c r="H81" i="5"/>
  <c r="H149" i="5"/>
  <c r="H161" i="5"/>
  <c r="H195" i="5"/>
  <c r="H235" i="5"/>
  <c r="H207" i="5"/>
  <c r="H123" i="5"/>
  <c r="H205" i="5"/>
  <c r="H239" i="5"/>
  <c r="H48" i="5"/>
  <c r="H80" i="5"/>
  <c r="H148" i="5"/>
  <c r="H160" i="5"/>
  <c r="H230" i="5"/>
  <c r="G241" i="5"/>
  <c r="N241" i="5" s="1"/>
  <c r="G250" i="5"/>
  <c r="N250" i="5" s="1"/>
  <c r="G236" i="5"/>
  <c r="N236" i="5" s="1"/>
  <c r="G248" i="5"/>
  <c r="N248" i="5" s="1"/>
  <c r="G238" i="5"/>
  <c r="N238" i="5" s="1"/>
  <c r="G239" i="5"/>
  <c r="N239" i="5" s="1"/>
  <c r="G240" i="5"/>
  <c r="N240" i="5" s="1"/>
  <c r="G244" i="5"/>
  <c r="N244" i="5" s="1"/>
  <c r="G246" i="5"/>
  <c r="N246" i="5" s="1"/>
  <c r="G235" i="5"/>
  <c r="N235" i="5" s="1"/>
  <c r="G249" i="5"/>
  <c r="N249" i="5" s="1"/>
  <c r="G237" i="5"/>
  <c r="N237" i="5" s="1"/>
  <c r="G242" i="5"/>
  <c r="N242" i="5" s="1"/>
  <c r="G243" i="5"/>
  <c r="N243" i="5" s="1"/>
  <c r="G245" i="5"/>
  <c r="N245" i="5" s="1"/>
  <c r="G247" i="5"/>
  <c r="N247" i="5" s="1"/>
  <c r="G41" i="5"/>
  <c r="N41" i="5" s="1"/>
  <c r="G150" i="5"/>
  <c r="N150" i="5" s="1"/>
  <c r="G149" i="5"/>
  <c r="N149" i="5" s="1"/>
  <c r="G147" i="5"/>
  <c r="N147" i="5" s="1"/>
  <c r="G130" i="5"/>
  <c r="N130" i="5" s="1"/>
  <c r="G152" i="5"/>
  <c r="G44" i="5" s="1"/>
  <c r="G151" i="5"/>
  <c r="N151" i="5" s="1"/>
  <c r="G146" i="5"/>
  <c r="N146" i="5" s="1"/>
  <c r="G153" i="5"/>
  <c r="N153" i="5" s="1"/>
  <c r="G145" i="5"/>
  <c r="G56" i="5" s="1"/>
  <c r="G144" i="5"/>
  <c r="G76" i="5" s="1"/>
  <c r="G148" i="5"/>
  <c r="N148" i="5" s="1"/>
  <c r="G339" i="5"/>
  <c r="N339" i="5" s="1"/>
  <c r="G350" i="5"/>
  <c r="N350" i="5" s="1"/>
  <c r="G351" i="5"/>
  <c r="N351" i="5" s="1"/>
  <c r="G332" i="5"/>
  <c r="N332" i="5" s="1"/>
  <c r="G334" i="5"/>
  <c r="N334" i="5" s="1"/>
  <c r="G336" i="5"/>
  <c r="N336" i="5" s="1"/>
  <c r="G338" i="5"/>
  <c r="N338" i="5" s="1"/>
  <c r="G340" i="5"/>
  <c r="N340" i="5" s="1"/>
  <c r="G347" i="5"/>
  <c r="N347" i="5" s="1"/>
  <c r="G348" i="5"/>
  <c r="N348" i="5" s="1"/>
  <c r="G333" i="5"/>
  <c r="N333" i="5" s="1"/>
  <c r="G337" i="5"/>
  <c r="N337" i="5" s="1"/>
  <c r="G341" i="5"/>
  <c r="N341" i="5" s="1"/>
  <c r="G343" i="5"/>
  <c r="N343" i="5" s="1"/>
  <c r="G344" i="5"/>
  <c r="N344" i="5" s="1"/>
  <c r="G345" i="5"/>
  <c r="N345" i="5" s="1"/>
  <c r="G349" i="5"/>
  <c r="N349" i="5" s="1"/>
  <c r="G342" i="5"/>
  <c r="N342" i="5" s="1"/>
  <c r="G335" i="5"/>
  <c r="N335" i="5" s="1"/>
  <c r="G346" i="5"/>
  <c r="N346" i="5" s="1"/>
  <c r="G352" i="5"/>
  <c r="N352" i="5" s="1"/>
  <c r="G357" i="5"/>
  <c r="N357" i="5" s="1"/>
  <c r="G361" i="5"/>
  <c r="N361" i="5" s="1"/>
  <c r="G360" i="5"/>
  <c r="G282" i="5" s="1"/>
  <c r="G262" i="5"/>
  <c r="N262" i="5" s="1"/>
  <c r="G255" i="5"/>
  <c r="N255" i="5" s="1"/>
  <c r="G278" i="5"/>
  <c r="N278" i="5" s="1"/>
  <c r="G276" i="5"/>
  <c r="N276" i="5" s="1"/>
  <c r="G267" i="5"/>
  <c r="N267" i="5" s="1"/>
  <c r="G260" i="5"/>
  <c r="G176" i="5" s="1"/>
  <c r="G279" i="5"/>
  <c r="N279" i="5" s="1"/>
  <c r="G277" i="5"/>
  <c r="N277" i="5" s="1"/>
  <c r="G275" i="5"/>
  <c r="N275" i="5" s="1"/>
  <c r="G269" i="5"/>
  <c r="N269" i="5" s="1"/>
  <c r="G265" i="5"/>
  <c r="N265" i="5" s="1"/>
  <c r="G264" i="5"/>
  <c r="N264" i="5" s="1"/>
  <c r="G263" i="5"/>
  <c r="N263" i="5" s="1"/>
  <c r="G259" i="5"/>
  <c r="G193" i="5" s="1"/>
  <c r="G273" i="5"/>
  <c r="N273" i="5" s="1"/>
  <c r="G271" i="5"/>
  <c r="N271" i="5" s="1"/>
  <c r="G270" i="5"/>
  <c r="N270" i="5" s="1"/>
  <c r="G268" i="5"/>
  <c r="N268" i="5" s="1"/>
  <c r="G266" i="5"/>
  <c r="N266" i="5" s="1"/>
  <c r="G261" i="5"/>
  <c r="G156" i="5" s="1"/>
  <c r="G258" i="5"/>
  <c r="G213" i="5" s="1"/>
  <c r="G359" i="5"/>
  <c r="G301" i="5" s="1"/>
  <c r="G274" i="5"/>
  <c r="N274" i="5" s="1"/>
  <c r="G272" i="5"/>
  <c r="N272" i="5" s="1"/>
  <c r="G257" i="5"/>
  <c r="N257" i="5" s="1"/>
  <c r="O10" i="2"/>
  <c r="O12" i="2"/>
  <c r="O14" i="2"/>
  <c r="O15" i="2"/>
  <c r="O9" i="2"/>
  <c r="O11" i="2"/>
  <c r="O13" i="2"/>
  <c r="E250" i="5"/>
  <c r="P28" i="5" l="1"/>
  <c r="N40" i="5"/>
  <c r="T40" i="5"/>
  <c r="S40" i="5"/>
  <c r="M381" i="5"/>
  <c r="P236" i="5"/>
  <c r="O151" i="5"/>
  <c r="O135" i="5"/>
  <c r="P245" i="5"/>
  <c r="R145" i="5"/>
  <c r="Q145" i="5"/>
  <c r="Q132" i="5"/>
  <c r="R132" i="5"/>
  <c r="Q366" i="5"/>
  <c r="R366" i="5"/>
  <c r="Q152" i="5"/>
  <c r="R152" i="5"/>
  <c r="P243" i="5"/>
  <c r="O130" i="5"/>
  <c r="Q40" i="5"/>
  <c r="R40" i="5"/>
  <c r="R144" i="5"/>
  <c r="Q144" i="5"/>
  <c r="R143" i="5"/>
  <c r="Q143" i="5"/>
  <c r="P237" i="5"/>
  <c r="O138" i="5"/>
  <c r="O142" i="5"/>
  <c r="P242" i="5"/>
  <c r="P153" i="5"/>
  <c r="P149" i="5"/>
  <c r="O141" i="5"/>
  <c r="O134" i="5"/>
  <c r="O122" i="5"/>
  <c r="H35" i="5"/>
  <c r="I35" i="5" s="1"/>
  <c r="P106" i="5"/>
  <c r="O140" i="5"/>
  <c r="O235" i="5"/>
  <c r="O240" i="5"/>
  <c r="P136" i="5"/>
  <c r="P146" i="5"/>
  <c r="P131" i="5"/>
  <c r="O238" i="5"/>
  <c r="O248" i="5"/>
  <c r="P147" i="5"/>
  <c r="O239" i="5"/>
  <c r="O148" i="5"/>
  <c r="P139" i="5"/>
  <c r="P241" i="5"/>
  <c r="P150" i="5"/>
  <c r="I145" i="5"/>
  <c r="O145" i="5"/>
  <c r="P145" i="5"/>
  <c r="I132" i="5"/>
  <c r="P132" i="5"/>
  <c r="O132" i="5"/>
  <c r="I33" i="5"/>
  <c r="I246" i="5"/>
  <c r="O246" i="5"/>
  <c r="O131" i="5"/>
  <c r="P122" i="5"/>
  <c r="P140" i="5"/>
  <c r="P246" i="5"/>
  <c r="I144" i="5"/>
  <c r="O144" i="5"/>
  <c r="P144" i="5"/>
  <c r="O241" i="5"/>
  <c r="P134" i="5"/>
  <c r="O137" i="5"/>
  <c r="O136" i="5"/>
  <c r="I152" i="5"/>
  <c r="O152" i="5"/>
  <c r="P152" i="5"/>
  <c r="O243" i="5"/>
  <c r="P240" i="5"/>
  <c r="I40" i="5"/>
  <c r="O40" i="5"/>
  <c r="P40" i="5"/>
  <c r="I137" i="5"/>
  <c r="P137" i="5"/>
  <c r="I153" i="5"/>
  <c r="O153" i="5"/>
  <c r="P151" i="5"/>
  <c r="O147" i="5"/>
  <c r="P138" i="5"/>
  <c r="P248" i="5"/>
  <c r="I143" i="5"/>
  <c r="O143" i="5"/>
  <c r="P143" i="5"/>
  <c r="I247" i="5"/>
  <c r="O247" i="5"/>
  <c r="I245" i="5"/>
  <c r="O245" i="5"/>
  <c r="O242" i="5"/>
  <c r="P238" i="5"/>
  <c r="P141" i="5"/>
  <c r="P247" i="5"/>
  <c r="O236" i="5"/>
  <c r="P148" i="5"/>
  <c r="O133" i="5"/>
  <c r="P239" i="5"/>
  <c r="O146" i="5"/>
  <c r="I255" i="5"/>
  <c r="O255" i="5"/>
  <c r="P255" i="5"/>
  <c r="P244" i="5"/>
  <c r="O106" i="5"/>
  <c r="O149" i="5"/>
  <c r="O150" i="5"/>
  <c r="O237" i="5"/>
  <c r="P130" i="5"/>
  <c r="I244" i="5"/>
  <c r="O244" i="5"/>
  <c r="I133" i="5"/>
  <c r="P133" i="5"/>
  <c r="O139" i="5"/>
  <c r="P235" i="5"/>
  <c r="P135" i="5"/>
  <c r="P142" i="5"/>
  <c r="I249" i="5"/>
  <c r="O249" i="5"/>
  <c r="P249" i="5"/>
  <c r="I332" i="5"/>
  <c r="O332" i="5"/>
  <c r="P332" i="5"/>
  <c r="I149" i="5"/>
  <c r="I243" i="5"/>
  <c r="I242" i="5"/>
  <c r="I151" i="5"/>
  <c r="G100" i="5"/>
  <c r="H41" i="5"/>
  <c r="P41" i="5" s="1"/>
  <c r="I248" i="5"/>
  <c r="G110" i="5"/>
  <c r="I146" i="5"/>
  <c r="I239" i="5"/>
  <c r="I237" i="5"/>
  <c r="G105" i="5"/>
  <c r="I147" i="5"/>
  <c r="I235" i="5"/>
  <c r="G121" i="5"/>
  <c r="N121" i="5" s="1"/>
  <c r="G125" i="5"/>
  <c r="I139" i="5"/>
  <c r="G108" i="5"/>
  <c r="G124" i="5"/>
  <c r="N124" i="5" s="1"/>
  <c r="G123" i="5"/>
  <c r="N123" i="5" s="1"/>
  <c r="I135" i="5"/>
  <c r="I140" i="5"/>
  <c r="G102" i="5"/>
  <c r="N102" i="5" s="1"/>
  <c r="G113" i="5"/>
  <c r="G119" i="5"/>
  <c r="G109" i="5"/>
  <c r="N109" i="5" s="1"/>
  <c r="G118" i="5"/>
  <c r="G103" i="5"/>
  <c r="G120" i="5"/>
  <c r="G101" i="5"/>
  <c r="I106" i="5"/>
  <c r="G98" i="5"/>
  <c r="N98" i="5" s="1"/>
  <c r="I136" i="5"/>
  <c r="G112" i="5"/>
  <c r="N112" i="5" s="1"/>
  <c r="I238" i="5"/>
  <c r="G111" i="5"/>
  <c r="N111" i="5" s="1"/>
  <c r="I141" i="5"/>
  <c r="G99" i="5"/>
  <c r="G104" i="5"/>
  <c r="I131" i="5"/>
  <c r="G107" i="5"/>
  <c r="N107" i="5" s="1"/>
  <c r="I134" i="5"/>
  <c r="I241" i="5"/>
  <c r="I130" i="5"/>
  <c r="I142" i="5"/>
  <c r="I138" i="5"/>
  <c r="E252" i="5"/>
  <c r="H250" i="5"/>
  <c r="O250" i="5" s="1"/>
  <c r="I150" i="5"/>
  <c r="I148" i="5"/>
  <c r="I240" i="5"/>
  <c r="I236" i="5"/>
  <c r="I122" i="5"/>
  <c r="G199" i="5"/>
  <c r="G204" i="5"/>
  <c r="N204" i="5" s="1"/>
  <c r="G209" i="5"/>
  <c r="G197" i="5"/>
  <c r="G198" i="5"/>
  <c r="G195" i="5"/>
  <c r="G200" i="5"/>
  <c r="N200" i="5" s="1"/>
  <c r="G206" i="5"/>
  <c r="G196" i="5"/>
  <c r="G201" i="5"/>
  <c r="G202" i="5"/>
  <c r="G205" i="5"/>
  <c r="G207" i="5"/>
  <c r="G208" i="5"/>
  <c r="N208" i="5" s="1"/>
  <c r="G210" i="5"/>
  <c r="G203" i="5"/>
  <c r="G67" i="5"/>
  <c r="G72" i="5"/>
  <c r="N72" i="5" s="1"/>
  <c r="G63" i="5"/>
  <c r="G68" i="5"/>
  <c r="G69" i="5"/>
  <c r="G61" i="5"/>
  <c r="G70" i="5"/>
  <c r="N70" i="5" s="1"/>
  <c r="G60" i="5"/>
  <c r="N60" i="5" s="1"/>
  <c r="G64" i="5"/>
  <c r="G66" i="5"/>
  <c r="N66" i="5" s="1"/>
  <c r="G71" i="5"/>
  <c r="N71" i="5" s="1"/>
  <c r="G58" i="5"/>
  <c r="N58" i="5" s="1"/>
  <c r="G59" i="5"/>
  <c r="N59" i="5" s="1"/>
  <c r="G73" i="5"/>
  <c r="G62" i="5"/>
  <c r="G65" i="5"/>
  <c r="G49" i="5"/>
  <c r="G51" i="5"/>
  <c r="G47" i="5"/>
  <c r="G48" i="5"/>
  <c r="G52" i="5"/>
  <c r="G53" i="5"/>
  <c r="G50" i="5"/>
  <c r="G46" i="5"/>
  <c r="G81" i="5"/>
  <c r="G82" i="5"/>
  <c r="G84" i="5"/>
  <c r="N84" i="5" s="1"/>
  <c r="G85" i="5"/>
  <c r="G88" i="5"/>
  <c r="N88" i="5" s="1"/>
  <c r="G90" i="5"/>
  <c r="G93" i="5"/>
  <c r="G87" i="5"/>
  <c r="N87" i="5" s="1"/>
  <c r="G89" i="5"/>
  <c r="N89" i="5" s="1"/>
  <c r="G92" i="5"/>
  <c r="G79" i="5"/>
  <c r="N79" i="5" s="1"/>
  <c r="G83" i="5"/>
  <c r="N83" i="5" s="1"/>
  <c r="G80" i="5"/>
  <c r="G86" i="5"/>
  <c r="G91" i="5"/>
  <c r="N91" i="5" s="1"/>
  <c r="G78" i="5"/>
  <c r="N78" i="5" s="1"/>
  <c r="G219" i="5"/>
  <c r="N219" i="5" s="1"/>
  <c r="G224" i="5"/>
  <c r="N224" i="5" s="1"/>
  <c r="G215" i="5"/>
  <c r="N215" i="5" s="1"/>
  <c r="G216" i="5"/>
  <c r="N216" i="5" s="1"/>
  <c r="G218" i="5"/>
  <c r="N218" i="5" s="1"/>
  <c r="G220" i="5"/>
  <c r="G221" i="5"/>
  <c r="G228" i="5"/>
  <c r="G229" i="5"/>
  <c r="G222" i="5"/>
  <c r="G227" i="5"/>
  <c r="G223" i="5"/>
  <c r="G217" i="5"/>
  <c r="G225" i="5"/>
  <c r="N225" i="5" s="1"/>
  <c r="G226" i="5"/>
  <c r="G230" i="5"/>
  <c r="G161" i="5"/>
  <c r="G163" i="5"/>
  <c r="N163" i="5" s="1"/>
  <c r="G168" i="5"/>
  <c r="G170" i="5"/>
  <c r="G166" i="5"/>
  <c r="G162" i="5"/>
  <c r="N162" i="5" s="1"/>
  <c r="G165" i="5"/>
  <c r="N165" i="5" s="1"/>
  <c r="G173" i="5"/>
  <c r="G159" i="5"/>
  <c r="G164" i="5"/>
  <c r="G167" i="5"/>
  <c r="G169" i="5"/>
  <c r="G171" i="5"/>
  <c r="G158" i="5"/>
  <c r="G160" i="5"/>
  <c r="N160" i="5" s="1"/>
  <c r="G172" i="5"/>
  <c r="N172" i="5" s="1"/>
  <c r="G182" i="5"/>
  <c r="N182" i="5" s="1"/>
  <c r="G187" i="5"/>
  <c r="N187" i="5" s="1"/>
  <c r="G178" i="5"/>
  <c r="N178" i="5" s="1"/>
  <c r="G183" i="5"/>
  <c r="G184" i="5"/>
  <c r="N184" i="5" s="1"/>
  <c r="G185" i="5"/>
  <c r="G189" i="5"/>
  <c r="G186" i="5"/>
  <c r="G181" i="5"/>
  <c r="G188" i="5"/>
  <c r="G190" i="5"/>
  <c r="G179" i="5"/>
  <c r="G180" i="5"/>
  <c r="G291" i="5"/>
  <c r="N291" i="5" s="1"/>
  <c r="G292" i="5"/>
  <c r="N292" i="5" s="1"/>
  <c r="G287" i="5"/>
  <c r="N287" i="5" s="1"/>
  <c r="G293" i="5"/>
  <c r="N293" i="5" s="1"/>
  <c r="G295" i="5"/>
  <c r="N295" i="5" s="1"/>
  <c r="G298" i="5"/>
  <c r="N298" i="5" s="1"/>
  <c r="G284" i="5"/>
  <c r="N284" i="5" s="1"/>
  <c r="G285" i="5"/>
  <c r="N285" i="5" s="1"/>
  <c r="G294" i="5"/>
  <c r="N294" i="5" s="1"/>
  <c r="G296" i="5"/>
  <c r="N296" i="5" s="1"/>
  <c r="G286" i="5"/>
  <c r="N286" i="5" s="1"/>
  <c r="G288" i="5"/>
  <c r="N288" i="5" s="1"/>
  <c r="G290" i="5"/>
  <c r="N290" i="5" s="1"/>
  <c r="G289" i="5"/>
  <c r="N289" i="5" s="1"/>
  <c r="G297" i="5"/>
  <c r="N297" i="5" s="1"/>
  <c r="G326" i="5"/>
  <c r="N326" i="5" s="1"/>
  <c r="G327" i="5"/>
  <c r="N327" i="5" s="1"/>
  <c r="G307" i="5"/>
  <c r="N307" i="5" s="1"/>
  <c r="G325" i="5"/>
  <c r="N325" i="5" s="1"/>
  <c r="G303" i="5"/>
  <c r="N303" i="5" s="1"/>
  <c r="G314" i="5"/>
  <c r="N314" i="5" s="1"/>
  <c r="G316" i="5"/>
  <c r="N316" i="5" s="1"/>
  <c r="G317" i="5"/>
  <c r="N317" i="5" s="1"/>
  <c r="G318" i="5"/>
  <c r="N318" i="5" s="1"/>
  <c r="G304" i="5"/>
  <c r="N304" i="5" s="1"/>
  <c r="G305" i="5"/>
  <c r="N305" i="5" s="1"/>
  <c r="G311" i="5"/>
  <c r="N311" i="5" s="1"/>
  <c r="G320" i="5"/>
  <c r="N320" i="5" s="1"/>
  <c r="G322" i="5"/>
  <c r="N322" i="5" s="1"/>
  <c r="G308" i="5"/>
  <c r="N308" i="5" s="1"/>
  <c r="G310" i="5"/>
  <c r="N310" i="5" s="1"/>
  <c r="G312" i="5"/>
  <c r="N312" i="5" s="1"/>
  <c r="G323" i="5"/>
  <c r="N323" i="5" s="1"/>
  <c r="G324" i="5"/>
  <c r="N324" i="5" s="1"/>
  <c r="G306" i="5"/>
  <c r="N306" i="5" s="1"/>
  <c r="G309" i="5"/>
  <c r="N309" i="5" s="1"/>
  <c r="G313" i="5"/>
  <c r="N313" i="5" s="1"/>
  <c r="G315" i="5"/>
  <c r="N315" i="5" s="1"/>
  <c r="G319" i="5"/>
  <c r="N319" i="5" s="1"/>
  <c r="G321" i="5"/>
  <c r="N321" i="5" s="1"/>
  <c r="P167" i="5" l="1"/>
  <c r="N167" i="5"/>
  <c r="O110" i="5"/>
  <c r="N110" i="5"/>
  <c r="P104" i="5"/>
  <c r="N104" i="5"/>
  <c r="P159" i="5"/>
  <c r="N159" i="5"/>
  <c r="P210" i="5"/>
  <c r="N210" i="5"/>
  <c r="P202" i="5"/>
  <c r="N202" i="5"/>
  <c r="P82" i="5"/>
  <c r="N82" i="5"/>
  <c r="P201" i="5"/>
  <c r="N201" i="5"/>
  <c r="P168" i="5"/>
  <c r="N168" i="5"/>
  <c r="P161" i="5"/>
  <c r="N161" i="5"/>
  <c r="P81" i="5"/>
  <c r="N81" i="5"/>
  <c r="P196" i="5"/>
  <c r="N196" i="5"/>
  <c r="P101" i="5"/>
  <c r="N101" i="5"/>
  <c r="P203" i="5"/>
  <c r="N203" i="5"/>
  <c r="P90" i="5"/>
  <c r="N90" i="5"/>
  <c r="P46" i="5"/>
  <c r="N46" i="5"/>
  <c r="P206" i="5"/>
  <c r="N206" i="5"/>
  <c r="P120" i="5"/>
  <c r="N120" i="5"/>
  <c r="P85" i="5"/>
  <c r="N85" i="5"/>
  <c r="P226" i="5"/>
  <c r="N226" i="5"/>
  <c r="P50" i="5"/>
  <c r="N50" i="5"/>
  <c r="P93" i="5"/>
  <c r="N93" i="5"/>
  <c r="P166" i="5"/>
  <c r="N166" i="5"/>
  <c r="P103" i="5"/>
  <c r="N103" i="5"/>
  <c r="P53" i="5"/>
  <c r="N53" i="5"/>
  <c r="P195" i="5"/>
  <c r="N195" i="5"/>
  <c r="P118" i="5"/>
  <c r="N118" i="5"/>
  <c r="P164" i="5"/>
  <c r="N164" i="5"/>
  <c r="P67" i="5"/>
  <c r="N67" i="5"/>
  <c r="P100" i="5"/>
  <c r="N100" i="5"/>
  <c r="P63" i="5"/>
  <c r="N63" i="5"/>
  <c r="P205" i="5"/>
  <c r="N205" i="5"/>
  <c r="P190" i="5"/>
  <c r="N190" i="5"/>
  <c r="P227" i="5"/>
  <c r="N227" i="5"/>
  <c r="P47" i="5"/>
  <c r="N47" i="5"/>
  <c r="P209" i="5"/>
  <c r="N209" i="5"/>
  <c r="P113" i="5"/>
  <c r="N113" i="5"/>
  <c r="P188" i="5"/>
  <c r="N188" i="5"/>
  <c r="P222" i="5"/>
  <c r="N222" i="5"/>
  <c r="P51" i="5"/>
  <c r="N51" i="5"/>
  <c r="P181" i="5"/>
  <c r="N181" i="5"/>
  <c r="P229" i="5"/>
  <c r="N229" i="5"/>
  <c r="P49" i="5"/>
  <c r="N49" i="5"/>
  <c r="P199" i="5"/>
  <c r="N199" i="5"/>
  <c r="P73" i="5"/>
  <c r="N73" i="5"/>
  <c r="P92" i="5"/>
  <c r="N92" i="5"/>
  <c r="P99" i="5"/>
  <c r="N99" i="5"/>
  <c r="P173" i="5"/>
  <c r="N173" i="5"/>
  <c r="P170" i="5"/>
  <c r="N170" i="5"/>
  <c r="P230" i="5"/>
  <c r="N230" i="5"/>
  <c r="P221" i="5"/>
  <c r="N221" i="5"/>
  <c r="P62" i="5"/>
  <c r="N62" i="5"/>
  <c r="P183" i="5"/>
  <c r="N183" i="5"/>
  <c r="O207" i="5"/>
  <c r="N207" i="5"/>
  <c r="P180" i="5"/>
  <c r="N180" i="5"/>
  <c r="P217" i="5"/>
  <c r="N217" i="5"/>
  <c r="P198" i="5"/>
  <c r="N198" i="5"/>
  <c r="P48" i="5"/>
  <c r="N48" i="5"/>
  <c r="P179" i="5"/>
  <c r="N179" i="5"/>
  <c r="P228" i="5"/>
  <c r="N228" i="5"/>
  <c r="O105" i="5"/>
  <c r="N105" i="5"/>
  <c r="P119" i="5"/>
  <c r="N119" i="5"/>
  <c r="P52" i="5"/>
  <c r="N52" i="5"/>
  <c r="P223" i="5"/>
  <c r="N223" i="5"/>
  <c r="P197" i="5"/>
  <c r="N197" i="5"/>
  <c r="P186" i="5"/>
  <c r="N186" i="5"/>
  <c r="P65" i="5"/>
  <c r="N65" i="5"/>
  <c r="P189" i="5"/>
  <c r="N189" i="5"/>
  <c r="O185" i="5"/>
  <c r="N185" i="5"/>
  <c r="P220" i="5"/>
  <c r="N220" i="5"/>
  <c r="P108" i="5"/>
  <c r="N108" i="5"/>
  <c r="P125" i="5"/>
  <c r="N125" i="5"/>
  <c r="P64" i="5"/>
  <c r="N64" i="5"/>
  <c r="P158" i="5"/>
  <c r="N158" i="5"/>
  <c r="P86" i="5"/>
  <c r="N86" i="5"/>
  <c r="P61" i="5"/>
  <c r="N61" i="5"/>
  <c r="P171" i="5"/>
  <c r="N171" i="5"/>
  <c r="P80" i="5"/>
  <c r="N80" i="5"/>
  <c r="P69" i="5"/>
  <c r="N69" i="5"/>
  <c r="O169" i="5"/>
  <c r="N169" i="5"/>
  <c r="P68" i="5"/>
  <c r="N68" i="5"/>
  <c r="R241" i="5"/>
  <c r="Q241" i="5"/>
  <c r="R237" i="5"/>
  <c r="Q237" i="5"/>
  <c r="Q134" i="5"/>
  <c r="R134" i="5"/>
  <c r="Q248" i="5"/>
  <c r="R248" i="5"/>
  <c r="R146" i="5"/>
  <c r="Q146" i="5"/>
  <c r="R151" i="5"/>
  <c r="Q151" i="5"/>
  <c r="R149" i="5"/>
  <c r="Q149" i="5"/>
  <c r="Q249" i="5"/>
  <c r="R249" i="5"/>
  <c r="R140" i="5"/>
  <c r="Q140" i="5"/>
  <c r="R332" i="5"/>
  <c r="Q332" i="5"/>
  <c r="R148" i="5"/>
  <c r="Q148" i="5"/>
  <c r="R238" i="5"/>
  <c r="Q238" i="5"/>
  <c r="Q133" i="5"/>
  <c r="R133" i="5"/>
  <c r="Q139" i="5"/>
  <c r="R139" i="5"/>
  <c r="Q130" i="5"/>
  <c r="R130" i="5"/>
  <c r="Q239" i="5"/>
  <c r="R239" i="5"/>
  <c r="R243" i="5"/>
  <c r="Q243" i="5"/>
  <c r="R136" i="5"/>
  <c r="Q136" i="5"/>
  <c r="R135" i="5"/>
  <c r="Q135" i="5"/>
  <c r="Q137" i="5"/>
  <c r="R137" i="5"/>
  <c r="R255" i="5"/>
  <c r="Q255" i="5"/>
  <c r="Q131" i="5"/>
  <c r="R131" i="5"/>
  <c r="Q141" i="5"/>
  <c r="R141" i="5"/>
  <c r="R242" i="5"/>
  <c r="Q242" i="5"/>
  <c r="R245" i="5"/>
  <c r="Q245" i="5"/>
  <c r="R244" i="5"/>
  <c r="Q244" i="5"/>
  <c r="Q106" i="5"/>
  <c r="R106" i="5"/>
  <c r="R247" i="5"/>
  <c r="Q247" i="5"/>
  <c r="R236" i="5"/>
  <c r="Q236" i="5"/>
  <c r="Q153" i="5"/>
  <c r="R153" i="5"/>
  <c r="Q240" i="5"/>
  <c r="R240" i="5"/>
  <c r="R150" i="5"/>
  <c r="Q150" i="5"/>
  <c r="Q138" i="5"/>
  <c r="R138" i="5"/>
  <c r="R235" i="5"/>
  <c r="Q235" i="5"/>
  <c r="R246" i="5"/>
  <c r="Q246" i="5"/>
  <c r="R122" i="5"/>
  <c r="Q122" i="5"/>
  <c r="R142" i="5"/>
  <c r="Q142" i="5"/>
  <c r="Q147" i="5"/>
  <c r="R147" i="5"/>
  <c r="I185" i="5"/>
  <c r="I169" i="5"/>
  <c r="O41" i="5"/>
  <c r="I110" i="5"/>
  <c r="I207" i="5"/>
  <c r="I41" i="5"/>
  <c r="P185" i="5"/>
  <c r="P105" i="5"/>
  <c r="I105" i="5"/>
  <c r="I71" i="5"/>
  <c r="O71" i="5"/>
  <c r="I219" i="5"/>
  <c r="O219" i="5"/>
  <c r="I60" i="5"/>
  <c r="O60" i="5"/>
  <c r="I70" i="5"/>
  <c r="O70" i="5"/>
  <c r="I102" i="5"/>
  <c r="O102" i="5"/>
  <c r="I215" i="5"/>
  <c r="O215" i="5"/>
  <c r="I224" i="5"/>
  <c r="O224" i="5"/>
  <c r="I66" i="5"/>
  <c r="O66" i="5"/>
  <c r="I182" i="5"/>
  <c r="O182" i="5"/>
  <c r="P224" i="5"/>
  <c r="I172" i="5"/>
  <c r="O172" i="5"/>
  <c r="I158" i="5"/>
  <c r="O158" i="5"/>
  <c r="I86" i="5"/>
  <c r="O86" i="5"/>
  <c r="I61" i="5"/>
  <c r="O61" i="5"/>
  <c r="I171" i="5"/>
  <c r="O171" i="5"/>
  <c r="I80" i="5"/>
  <c r="O80" i="5"/>
  <c r="I69" i="5"/>
  <c r="O69" i="5"/>
  <c r="I250" i="5"/>
  <c r="P250" i="5"/>
  <c r="I125" i="5"/>
  <c r="O125" i="5"/>
  <c r="P60" i="5"/>
  <c r="I218" i="5"/>
  <c r="O218" i="5"/>
  <c r="I187" i="5"/>
  <c r="O187" i="5"/>
  <c r="I64" i="5"/>
  <c r="O64" i="5"/>
  <c r="I123" i="5"/>
  <c r="O123" i="5"/>
  <c r="I78" i="5"/>
  <c r="O78" i="5"/>
  <c r="I124" i="5"/>
  <c r="O124" i="5"/>
  <c r="I160" i="5"/>
  <c r="O160" i="5"/>
  <c r="I91" i="5"/>
  <c r="O91" i="5"/>
  <c r="I108" i="5"/>
  <c r="O108" i="5"/>
  <c r="I83" i="5"/>
  <c r="O83" i="5"/>
  <c r="I68" i="5"/>
  <c r="O68" i="5"/>
  <c r="I121" i="5"/>
  <c r="O121" i="5"/>
  <c r="P182" i="5"/>
  <c r="P160" i="5"/>
  <c r="P66" i="5"/>
  <c r="I59" i="5"/>
  <c r="O59" i="5"/>
  <c r="I183" i="5"/>
  <c r="O183" i="5"/>
  <c r="I79" i="5"/>
  <c r="O79" i="5"/>
  <c r="I72" i="5"/>
  <c r="O72" i="5"/>
  <c r="I89" i="5"/>
  <c r="O89" i="5"/>
  <c r="I67" i="5"/>
  <c r="O67" i="5"/>
  <c r="P59" i="5"/>
  <c r="I173" i="5"/>
  <c r="O173" i="5"/>
  <c r="I87" i="5"/>
  <c r="O87" i="5"/>
  <c r="I203" i="5"/>
  <c r="O203" i="5"/>
  <c r="P219" i="5"/>
  <c r="I178" i="5"/>
  <c r="O178" i="5"/>
  <c r="I164" i="5"/>
  <c r="O164" i="5"/>
  <c r="I165" i="5"/>
  <c r="O165" i="5"/>
  <c r="I93" i="5"/>
  <c r="O93" i="5"/>
  <c r="I210" i="5"/>
  <c r="O210" i="5"/>
  <c r="I162" i="5"/>
  <c r="O162" i="5"/>
  <c r="I58" i="5"/>
  <c r="O58" i="5"/>
  <c r="P79" i="5"/>
  <c r="I159" i="5"/>
  <c r="O159" i="5"/>
  <c r="I208" i="5"/>
  <c r="O208" i="5"/>
  <c r="I107" i="5"/>
  <c r="O107" i="5"/>
  <c r="P178" i="5"/>
  <c r="I205" i="5"/>
  <c r="O205" i="5"/>
  <c r="I163" i="5"/>
  <c r="O163" i="5"/>
  <c r="I111" i="5"/>
  <c r="O111" i="5"/>
  <c r="P58" i="5"/>
  <c r="I226" i="5"/>
  <c r="O226" i="5"/>
  <c r="I200" i="5"/>
  <c r="O200" i="5"/>
  <c r="I112" i="5"/>
  <c r="O112" i="5"/>
  <c r="P165" i="5"/>
  <c r="P208" i="5"/>
  <c r="I225" i="5"/>
  <c r="O225" i="5"/>
  <c r="I53" i="5"/>
  <c r="O53" i="5"/>
  <c r="I195" i="5"/>
  <c r="O195" i="5"/>
  <c r="P111" i="5"/>
  <c r="P124" i="5"/>
  <c r="I184" i="5"/>
  <c r="O184" i="5"/>
  <c r="I90" i="5"/>
  <c r="O90" i="5"/>
  <c r="P172" i="5"/>
  <c r="I63" i="5"/>
  <c r="O63" i="5"/>
  <c r="I113" i="5"/>
  <c r="O113" i="5"/>
  <c r="I88" i="5"/>
  <c r="O88" i="5"/>
  <c r="I48" i="5"/>
  <c r="O48" i="5"/>
  <c r="I227" i="5"/>
  <c r="O227" i="5"/>
  <c r="I204" i="5"/>
  <c r="O204" i="5"/>
  <c r="I118" i="5"/>
  <c r="O118" i="5"/>
  <c r="I166" i="5"/>
  <c r="O166" i="5"/>
  <c r="I81" i="5"/>
  <c r="O81" i="5"/>
  <c r="I180" i="5"/>
  <c r="O180" i="5"/>
  <c r="I179" i="5"/>
  <c r="O179" i="5"/>
  <c r="P102" i="5"/>
  <c r="I209" i="5"/>
  <c r="O209" i="5"/>
  <c r="I188" i="5"/>
  <c r="O188" i="5"/>
  <c r="I216" i="5"/>
  <c r="O216" i="5"/>
  <c r="P216" i="5"/>
  <c r="I167" i="5"/>
  <c r="O167" i="5"/>
  <c r="I92" i="5"/>
  <c r="O92" i="5"/>
  <c r="P218" i="5"/>
  <c r="I170" i="5"/>
  <c r="O170" i="5"/>
  <c r="I85" i="5"/>
  <c r="O85" i="5"/>
  <c r="I104" i="5"/>
  <c r="O104" i="5"/>
  <c r="P187" i="5"/>
  <c r="I168" i="5"/>
  <c r="O168" i="5"/>
  <c r="I84" i="5"/>
  <c r="O84" i="5"/>
  <c r="I202" i="5"/>
  <c r="O202" i="5"/>
  <c r="I99" i="5"/>
  <c r="O99" i="5"/>
  <c r="P91" i="5"/>
  <c r="I82" i="5"/>
  <c r="O82" i="5"/>
  <c r="I201" i="5"/>
  <c r="O201" i="5"/>
  <c r="I100" i="5"/>
  <c r="O100" i="5"/>
  <c r="P184" i="5"/>
  <c r="I161" i="5"/>
  <c r="O161" i="5"/>
  <c r="I196" i="5"/>
  <c r="O196" i="5"/>
  <c r="I230" i="5"/>
  <c r="O230" i="5"/>
  <c r="I46" i="5"/>
  <c r="O46" i="5"/>
  <c r="I206" i="5"/>
  <c r="O206" i="5"/>
  <c r="P72" i="5"/>
  <c r="I50" i="5"/>
  <c r="O50" i="5"/>
  <c r="I217" i="5"/>
  <c r="O217" i="5"/>
  <c r="I52" i="5"/>
  <c r="O52" i="5"/>
  <c r="I198" i="5"/>
  <c r="O198" i="5"/>
  <c r="I98" i="5"/>
  <c r="O98" i="5"/>
  <c r="P107" i="5"/>
  <c r="P215" i="5"/>
  <c r="P89" i="5"/>
  <c r="I223" i="5"/>
  <c r="O223" i="5"/>
  <c r="I197" i="5"/>
  <c r="O197" i="5"/>
  <c r="P83" i="5"/>
  <c r="I190" i="5"/>
  <c r="O190" i="5"/>
  <c r="I47" i="5"/>
  <c r="O47" i="5"/>
  <c r="I101" i="5"/>
  <c r="O101" i="5"/>
  <c r="P88" i="5"/>
  <c r="P121" i="5"/>
  <c r="P162" i="5"/>
  <c r="I222" i="5"/>
  <c r="O222" i="5"/>
  <c r="I51" i="5"/>
  <c r="O51" i="5"/>
  <c r="I120" i="5"/>
  <c r="O120" i="5"/>
  <c r="P163" i="5"/>
  <c r="P78" i="5"/>
  <c r="P84" i="5"/>
  <c r="I181" i="5"/>
  <c r="O181" i="5"/>
  <c r="I229" i="5"/>
  <c r="O229" i="5"/>
  <c r="I49" i="5"/>
  <c r="O49" i="5"/>
  <c r="I199" i="5"/>
  <c r="O199" i="5"/>
  <c r="I103" i="5"/>
  <c r="O103" i="5"/>
  <c r="P204" i="5"/>
  <c r="I186" i="5"/>
  <c r="O186" i="5"/>
  <c r="I228" i="5"/>
  <c r="O228" i="5"/>
  <c r="I65" i="5"/>
  <c r="O65" i="5"/>
  <c r="P207" i="5"/>
  <c r="P87" i="5"/>
  <c r="P98" i="5"/>
  <c r="P71" i="5"/>
  <c r="I189" i="5"/>
  <c r="O189" i="5"/>
  <c r="I221" i="5"/>
  <c r="O221" i="5"/>
  <c r="I62" i="5"/>
  <c r="O62" i="5"/>
  <c r="I109" i="5"/>
  <c r="O109" i="5"/>
  <c r="P123" i="5"/>
  <c r="P110" i="5"/>
  <c r="P70" i="5"/>
  <c r="P112" i="5"/>
  <c r="P225" i="5"/>
  <c r="I220" i="5"/>
  <c r="O220" i="5"/>
  <c r="I73" i="5"/>
  <c r="O73" i="5"/>
  <c r="I119" i="5"/>
  <c r="O119" i="5"/>
  <c r="P169" i="5"/>
  <c r="P109" i="5"/>
  <c r="P200" i="5"/>
  <c r="I284" i="5"/>
  <c r="P284" i="5"/>
  <c r="O284" i="5"/>
  <c r="I303" i="5"/>
  <c r="P303" i="5"/>
  <c r="O303" i="5"/>
  <c r="C371" i="5"/>
  <c r="C373" i="5"/>
  <c r="D377" i="5"/>
  <c r="F356" i="5"/>
  <c r="N356" i="5" s="1"/>
  <c r="E357" i="5"/>
  <c r="C359" i="5"/>
  <c r="D363" i="5"/>
  <c r="F331" i="5"/>
  <c r="N331" i="5" s="1"/>
  <c r="D281" i="5"/>
  <c r="C281" i="5"/>
  <c r="E256" i="5"/>
  <c r="F254" i="5"/>
  <c r="N254" i="5" s="1"/>
  <c r="E285" i="5"/>
  <c r="T46" i="5" l="1"/>
  <c r="S46" i="5"/>
  <c r="S41" i="5"/>
  <c r="T41" i="5"/>
  <c r="J281" i="5"/>
  <c r="R64" i="5"/>
  <c r="Q64" i="5"/>
  <c r="Q215" i="5"/>
  <c r="R215" i="5"/>
  <c r="Q62" i="5"/>
  <c r="R62" i="5"/>
  <c r="R51" i="5"/>
  <c r="Q51" i="5"/>
  <c r="R206" i="5"/>
  <c r="Q206" i="5"/>
  <c r="R113" i="5"/>
  <c r="Q113" i="5"/>
  <c r="R89" i="5"/>
  <c r="Q89" i="5"/>
  <c r="Q221" i="5"/>
  <c r="R221" i="5"/>
  <c r="R72" i="5"/>
  <c r="Q72" i="5"/>
  <c r="Q208" i="5"/>
  <c r="R208" i="5"/>
  <c r="Q79" i="5"/>
  <c r="R79" i="5"/>
  <c r="Q356" i="5"/>
  <c r="R356" i="5"/>
  <c r="R90" i="5"/>
  <c r="Q90" i="5"/>
  <c r="Q159" i="5"/>
  <c r="R159" i="5"/>
  <c r="Q60" i="5"/>
  <c r="R60" i="5"/>
  <c r="Q92" i="5"/>
  <c r="R92" i="5"/>
  <c r="R196" i="5"/>
  <c r="Q196" i="5"/>
  <c r="Q183" i="5"/>
  <c r="R183" i="5"/>
  <c r="R125" i="5"/>
  <c r="Q125" i="5"/>
  <c r="R230" i="5"/>
  <c r="Q230" i="5"/>
  <c r="R161" i="5"/>
  <c r="Q161" i="5"/>
  <c r="Q58" i="5"/>
  <c r="R58" i="5"/>
  <c r="Q59" i="5"/>
  <c r="R59" i="5"/>
  <c r="Q250" i="5"/>
  <c r="R250" i="5"/>
  <c r="R218" i="5"/>
  <c r="Q218" i="5"/>
  <c r="Q167" i="5"/>
  <c r="R167" i="5"/>
  <c r="Q101" i="5"/>
  <c r="R101" i="5"/>
  <c r="R188" i="5"/>
  <c r="Q188" i="5"/>
  <c r="R71" i="5"/>
  <c r="Q71" i="5"/>
  <c r="R189" i="5"/>
  <c r="Q189" i="5"/>
  <c r="R169" i="5"/>
  <c r="Q169" i="5"/>
  <c r="R112" i="5"/>
  <c r="Q112" i="5"/>
  <c r="R108" i="5"/>
  <c r="Q108" i="5"/>
  <c r="R91" i="5"/>
  <c r="Q91" i="5"/>
  <c r="Q184" i="5"/>
  <c r="R184" i="5"/>
  <c r="R162" i="5"/>
  <c r="Q162" i="5"/>
  <c r="Q179" i="5"/>
  <c r="R179" i="5"/>
  <c r="R83" i="5"/>
  <c r="Q83" i="5"/>
  <c r="R185" i="5"/>
  <c r="Q185" i="5"/>
  <c r="Q178" i="5"/>
  <c r="R178" i="5"/>
  <c r="Q98" i="5"/>
  <c r="R98" i="5"/>
  <c r="R124" i="5"/>
  <c r="Q124" i="5"/>
  <c r="Q182" i="5"/>
  <c r="R182" i="5"/>
  <c r="Q210" i="5"/>
  <c r="R210" i="5"/>
  <c r="R158" i="5"/>
  <c r="Q158" i="5"/>
  <c r="R160" i="5"/>
  <c r="Q160" i="5"/>
  <c r="R227" i="5"/>
  <c r="Q227" i="5"/>
  <c r="R331" i="5"/>
  <c r="Q331" i="5"/>
  <c r="R187" i="5"/>
  <c r="Q187" i="5"/>
  <c r="Q47" i="5"/>
  <c r="R47" i="5"/>
  <c r="Q100" i="5"/>
  <c r="R100" i="5"/>
  <c r="R121" i="5"/>
  <c r="Q121" i="5"/>
  <c r="Q186" i="5"/>
  <c r="R186" i="5"/>
  <c r="R82" i="5"/>
  <c r="Q82" i="5"/>
  <c r="Q99" i="5"/>
  <c r="R99" i="5"/>
  <c r="Q199" i="5"/>
  <c r="R199" i="5"/>
  <c r="Q166" i="5"/>
  <c r="R166" i="5"/>
  <c r="R49" i="5"/>
  <c r="Q49" i="5"/>
  <c r="Q84" i="5"/>
  <c r="R84" i="5"/>
  <c r="R198" i="5"/>
  <c r="Q198" i="5"/>
  <c r="R204" i="5"/>
  <c r="Q204" i="5"/>
  <c r="R52" i="5"/>
  <c r="Q52" i="5"/>
  <c r="R217" i="5"/>
  <c r="Q217" i="5"/>
  <c r="R104" i="5"/>
  <c r="Q104" i="5"/>
  <c r="Q173" i="5"/>
  <c r="R173" i="5"/>
  <c r="R78" i="5"/>
  <c r="Q78" i="5"/>
  <c r="Q66" i="5"/>
  <c r="R66" i="5"/>
  <c r="R170" i="5"/>
  <c r="Q170" i="5"/>
  <c r="Q107" i="5"/>
  <c r="R107" i="5"/>
  <c r="R222" i="5"/>
  <c r="Q222" i="5"/>
  <c r="R219" i="5"/>
  <c r="Q219" i="5"/>
  <c r="Q209" i="5"/>
  <c r="R209" i="5"/>
  <c r="Q53" i="5"/>
  <c r="R53" i="5"/>
  <c r="Q41" i="5"/>
  <c r="R41" i="5"/>
  <c r="R284" i="5"/>
  <c r="Q284" i="5"/>
  <c r="Q207" i="5"/>
  <c r="R207" i="5"/>
  <c r="Q223" i="5"/>
  <c r="R223" i="5"/>
  <c r="Q165" i="5"/>
  <c r="R165" i="5"/>
  <c r="R103" i="5"/>
  <c r="Q103" i="5"/>
  <c r="R81" i="5"/>
  <c r="Q81" i="5"/>
  <c r="Q86" i="5"/>
  <c r="R86" i="5"/>
  <c r="R119" i="5"/>
  <c r="Q119" i="5"/>
  <c r="R202" i="5"/>
  <c r="Q202" i="5"/>
  <c r="Q118" i="5"/>
  <c r="R118" i="5"/>
  <c r="R172" i="5"/>
  <c r="Q172" i="5"/>
  <c r="Q229" i="5"/>
  <c r="R229" i="5"/>
  <c r="R226" i="5"/>
  <c r="Q226" i="5"/>
  <c r="R48" i="5"/>
  <c r="Q48" i="5"/>
  <c r="R163" i="5"/>
  <c r="Q163" i="5"/>
  <c r="Q102" i="5"/>
  <c r="R102" i="5"/>
  <c r="R63" i="5"/>
  <c r="Q63" i="5"/>
  <c r="R70" i="5"/>
  <c r="Q70" i="5"/>
  <c r="R65" i="5"/>
  <c r="Q65" i="5"/>
  <c r="Q105" i="5"/>
  <c r="R105" i="5"/>
  <c r="R303" i="5"/>
  <c r="Q303" i="5"/>
  <c r="R195" i="5"/>
  <c r="Q195" i="5"/>
  <c r="R228" i="5"/>
  <c r="Q228" i="5"/>
  <c r="R80" i="5"/>
  <c r="Q80" i="5"/>
  <c r="R68" i="5"/>
  <c r="Q68" i="5"/>
  <c r="R180" i="5"/>
  <c r="Q180" i="5"/>
  <c r="R73" i="5"/>
  <c r="Q73" i="5"/>
  <c r="Q200" i="5"/>
  <c r="R200" i="5"/>
  <c r="R168" i="5"/>
  <c r="Q168" i="5"/>
  <c r="R181" i="5"/>
  <c r="Q181" i="5"/>
  <c r="R87" i="5"/>
  <c r="Q87" i="5"/>
  <c r="R111" i="5"/>
  <c r="Q111" i="5"/>
  <c r="R254" i="5"/>
  <c r="Q254" i="5"/>
  <c r="R50" i="5"/>
  <c r="Q50" i="5"/>
  <c r="Q85" i="5"/>
  <c r="R85" i="5"/>
  <c r="R123" i="5"/>
  <c r="Q123" i="5"/>
  <c r="R224" i="5"/>
  <c r="Q224" i="5"/>
  <c r="R46" i="5"/>
  <c r="Q46" i="5"/>
  <c r="Q216" i="5"/>
  <c r="R216" i="5"/>
  <c r="Q69" i="5"/>
  <c r="R69" i="5"/>
  <c r="R190" i="5"/>
  <c r="Q190" i="5"/>
  <c r="Q201" i="5"/>
  <c r="R201" i="5"/>
  <c r="R197" i="5"/>
  <c r="Q197" i="5"/>
  <c r="Q93" i="5"/>
  <c r="R93" i="5"/>
  <c r="R171" i="5"/>
  <c r="Q171" i="5"/>
  <c r="R225" i="5"/>
  <c r="Q225" i="5"/>
  <c r="R110" i="5"/>
  <c r="Q110" i="5"/>
  <c r="Q61" i="5"/>
  <c r="R61" i="5"/>
  <c r="R164" i="5"/>
  <c r="Q164" i="5"/>
  <c r="Q220" i="5"/>
  <c r="R220" i="5"/>
  <c r="R203" i="5"/>
  <c r="Q203" i="5"/>
  <c r="R109" i="5"/>
  <c r="Q109" i="5"/>
  <c r="R120" i="5"/>
  <c r="Q120" i="5"/>
  <c r="R88" i="5"/>
  <c r="Q88" i="5"/>
  <c r="R205" i="5"/>
  <c r="Q205" i="5"/>
  <c r="Q67" i="5"/>
  <c r="R67" i="5"/>
  <c r="P331" i="5"/>
  <c r="O331" i="5"/>
  <c r="P254" i="5"/>
  <c r="O254" i="5"/>
  <c r="O356" i="5"/>
  <c r="P356" i="5"/>
  <c r="F359" i="5"/>
  <c r="M359" i="5"/>
  <c r="K359" i="5"/>
  <c r="F373" i="5"/>
  <c r="M373" i="5"/>
  <c r="K373" i="5"/>
  <c r="F371" i="5"/>
  <c r="M371" i="5"/>
  <c r="K371" i="5"/>
  <c r="J373" i="5"/>
  <c r="E286" i="5"/>
  <c r="H285" i="5"/>
  <c r="E257" i="5"/>
  <c r="H256" i="5"/>
  <c r="N256" i="5" s="1"/>
  <c r="E358" i="5"/>
  <c r="H357" i="5"/>
  <c r="C363" i="5"/>
  <c r="J363" i="5" s="1"/>
  <c r="J359" i="5"/>
  <c r="J371" i="5"/>
  <c r="C125" i="1"/>
  <c r="C118" i="1"/>
  <c r="G98" i="1"/>
  <c r="C114" i="1" s="1"/>
  <c r="C97" i="1"/>
  <c r="C70" i="1"/>
  <c r="D40" i="1"/>
  <c r="C40" i="1"/>
  <c r="D37" i="1"/>
  <c r="D21" i="1"/>
  <c r="C15" i="1"/>
  <c r="C13" i="1"/>
  <c r="C11" i="1"/>
  <c r="C9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R256" i="5" l="1"/>
  <c r="Q256" i="5"/>
  <c r="I256" i="5"/>
  <c r="O256" i="5"/>
  <c r="P256" i="5"/>
  <c r="I285" i="5"/>
  <c r="O285" i="5"/>
  <c r="P285" i="5"/>
  <c r="I357" i="5"/>
  <c r="P357" i="5"/>
  <c r="O357" i="5"/>
  <c r="E359" i="5"/>
  <c r="H358" i="5"/>
  <c r="N358" i="5" s="1"/>
  <c r="E258" i="5"/>
  <c r="H257" i="5"/>
  <c r="E287" i="5"/>
  <c r="H286" i="5"/>
  <c r="B38" i="1"/>
  <c r="B39" i="1" s="1"/>
  <c r="B40" i="1" s="1"/>
  <c r="B41" i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C122" i="1"/>
  <c r="R358" i="5" l="1"/>
  <c r="Q358" i="5"/>
  <c r="Q357" i="5"/>
  <c r="R357" i="5"/>
  <c r="R285" i="5"/>
  <c r="Q285" i="5"/>
  <c r="I358" i="5"/>
  <c r="O358" i="5"/>
  <c r="P358" i="5"/>
  <c r="I257" i="5"/>
  <c r="P257" i="5"/>
  <c r="O257" i="5"/>
  <c r="I286" i="5"/>
  <c r="O286" i="5"/>
  <c r="P286" i="5"/>
  <c r="E288" i="5"/>
  <c r="H287" i="5"/>
  <c r="E259" i="5"/>
  <c r="H258" i="5"/>
  <c r="N258" i="5" s="1"/>
  <c r="H359" i="5"/>
  <c r="N359" i="5" s="1"/>
  <c r="E360" i="5"/>
  <c r="C128" i="1"/>
  <c r="C127" i="1"/>
  <c r="R258" i="5" l="1"/>
  <c r="Q258" i="5"/>
  <c r="R286" i="5"/>
  <c r="Q286" i="5"/>
  <c r="R359" i="5"/>
  <c r="Q359" i="5"/>
  <c r="R257" i="5"/>
  <c r="Q257" i="5"/>
  <c r="I359" i="5"/>
  <c r="O359" i="5"/>
  <c r="P359" i="5"/>
  <c r="I287" i="5"/>
  <c r="P287" i="5"/>
  <c r="O287" i="5"/>
  <c r="I258" i="5"/>
  <c r="O258" i="5"/>
  <c r="P258" i="5"/>
  <c r="E260" i="5"/>
  <c r="H259" i="5"/>
  <c r="N259" i="5" s="1"/>
  <c r="E361" i="5"/>
  <c r="H360" i="5"/>
  <c r="N360" i="5" s="1"/>
  <c r="E289" i="5"/>
  <c r="H288" i="5"/>
  <c r="D300" i="5"/>
  <c r="D329" i="5"/>
  <c r="D354" i="5"/>
  <c r="F365" i="5"/>
  <c r="N365" i="5" s="1"/>
  <c r="C300" i="5"/>
  <c r="J300" i="5" s="1"/>
  <c r="F283" i="5"/>
  <c r="N283" i="5" s="1"/>
  <c r="C329" i="5"/>
  <c r="J329" i="5" s="1"/>
  <c r="E304" i="5"/>
  <c r="F302" i="5"/>
  <c r="N302" i="5" s="1"/>
  <c r="C354" i="5"/>
  <c r="E333" i="5"/>
  <c r="E367" i="5"/>
  <c r="C370" i="5"/>
  <c r="A3" i="2" a="1"/>
  <c r="A3" i="2" s="1"/>
  <c r="O8" i="2" s="1"/>
  <c r="Q283" i="5" l="1"/>
  <c r="R283" i="5"/>
  <c r="R259" i="5"/>
  <c r="Q259" i="5"/>
  <c r="R287" i="5"/>
  <c r="Q287" i="5"/>
  <c r="R302" i="5"/>
  <c r="Q302" i="5"/>
  <c r="Q365" i="5"/>
  <c r="R365" i="5"/>
  <c r="R360" i="5"/>
  <c r="Q360" i="5"/>
  <c r="J354" i="5"/>
  <c r="P302" i="5"/>
  <c r="O302" i="5"/>
  <c r="I288" i="5"/>
  <c r="P288" i="5"/>
  <c r="O288" i="5"/>
  <c r="E363" i="5"/>
  <c r="H361" i="5"/>
  <c r="P283" i="5"/>
  <c r="O283" i="5"/>
  <c r="I360" i="5"/>
  <c r="O360" i="5"/>
  <c r="P360" i="5"/>
  <c r="O365" i="5"/>
  <c r="P365" i="5"/>
  <c r="I259" i="5"/>
  <c r="P259" i="5"/>
  <c r="O259" i="5"/>
  <c r="F370" i="5"/>
  <c r="M370" i="5"/>
  <c r="K370" i="5"/>
  <c r="E305" i="5"/>
  <c r="H304" i="5"/>
  <c r="E290" i="5"/>
  <c r="H289" i="5"/>
  <c r="J370" i="5"/>
  <c r="E334" i="5"/>
  <c r="H333" i="5"/>
  <c r="E368" i="5"/>
  <c r="H367" i="5"/>
  <c r="E261" i="5"/>
  <c r="H260" i="5"/>
  <c r="N260" i="5" s="1"/>
  <c r="C377" i="5"/>
  <c r="J377" i="5" s="1"/>
  <c r="O7" i="2"/>
  <c r="O1" i="2"/>
  <c r="O2" i="2"/>
  <c r="O3" i="2"/>
  <c r="O4" i="2"/>
  <c r="O5" i="2"/>
  <c r="O6" i="2"/>
  <c r="R260" i="5" l="1"/>
  <c r="Q260" i="5"/>
  <c r="R288" i="5"/>
  <c r="Q288" i="5"/>
  <c r="I333" i="5"/>
  <c r="P333" i="5"/>
  <c r="O333" i="5"/>
  <c r="I260" i="5"/>
  <c r="O260" i="5"/>
  <c r="P260" i="5"/>
  <c r="I289" i="5"/>
  <c r="O289" i="5"/>
  <c r="P289" i="5"/>
  <c r="P361" i="5"/>
  <c r="I361" i="5"/>
  <c r="O361" i="5"/>
  <c r="I367" i="5"/>
  <c r="P367" i="5"/>
  <c r="O367" i="5"/>
  <c r="I304" i="5"/>
  <c r="O304" i="5"/>
  <c r="P304" i="5"/>
  <c r="E262" i="5"/>
  <c r="H261" i="5"/>
  <c r="N261" i="5" s="1"/>
  <c r="E369" i="5"/>
  <c r="H368" i="5"/>
  <c r="E335" i="5"/>
  <c r="H334" i="5"/>
  <c r="E291" i="5"/>
  <c r="H290" i="5"/>
  <c r="E306" i="5"/>
  <c r="H305" i="5"/>
  <c r="R367" i="5" l="1"/>
  <c r="Q367" i="5"/>
  <c r="Q261" i="5"/>
  <c r="R261" i="5"/>
  <c r="R333" i="5"/>
  <c r="Q333" i="5"/>
  <c r="R304" i="5"/>
  <c r="Q304" i="5"/>
  <c r="R361" i="5"/>
  <c r="Q361" i="5"/>
  <c r="R289" i="5"/>
  <c r="Q289" i="5"/>
  <c r="I290" i="5"/>
  <c r="P290" i="5"/>
  <c r="O290" i="5"/>
  <c r="I305" i="5"/>
  <c r="O305" i="5"/>
  <c r="P305" i="5"/>
  <c r="I368" i="5"/>
  <c r="P368" i="5"/>
  <c r="O368" i="5"/>
  <c r="I334" i="5"/>
  <c r="P334" i="5"/>
  <c r="O334" i="5"/>
  <c r="I261" i="5"/>
  <c r="O261" i="5"/>
  <c r="P261" i="5"/>
  <c r="E307" i="5"/>
  <c r="H306" i="5"/>
  <c r="E292" i="5"/>
  <c r="H291" i="5"/>
  <c r="E336" i="5"/>
  <c r="H335" i="5"/>
  <c r="E370" i="5"/>
  <c r="H369" i="5"/>
  <c r="E263" i="5"/>
  <c r="H262" i="5"/>
  <c r="R368" i="5" l="1"/>
  <c r="Q368" i="5"/>
  <c r="Q334" i="5"/>
  <c r="R334" i="5"/>
  <c r="Q290" i="5"/>
  <c r="R290" i="5"/>
  <c r="R305" i="5"/>
  <c r="Q305" i="5"/>
  <c r="I291" i="5"/>
  <c r="P291" i="5"/>
  <c r="O291" i="5"/>
  <c r="I306" i="5"/>
  <c r="P306" i="5"/>
  <c r="O306" i="5"/>
  <c r="I369" i="5"/>
  <c r="P369" i="5"/>
  <c r="O369" i="5"/>
  <c r="I262" i="5"/>
  <c r="P262" i="5"/>
  <c r="O262" i="5"/>
  <c r="I335" i="5"/>
  <c r="O335" i="5"/>
  <c r="P335" i="5"/>
  <c r="E337" i="5"/>
  <c r="H336" i="5"/>
  <c r="E264" i="5"/>
  <c r="H263" i="5"/>
  <c r="H370" i="5"/>
  <c r="N370" i="5" s="1"/>
  <c r="E371" i="5"/>
  <c r="E293" i="5"/>
  <c r="H292" i="5"/>
  <c r="E308" i="5"/>
  <c r="H307" i="5"/>
  <c r="R306" i="5" l="1"/>
  <c r="Q306" i="5"/>
  <c r="Q335" i="5"/>
  <c r="R335" i="5"/>
  <c r="R370" i="5"/>
  <c r="Q370" i="5"/>
  <c r="Q262" i="5"/>
  <c r="R262" i="5"/>
  <c r="R369" i="5"/>
  <c r="Q369" i="5"/>
  <c r="R291" i="5"/>
  <c r="Q291" i="5"/>
  <c r="I307" i="5"/>
  <c r="P307" i="5"/>
  <c r="O307" i="5"/>
  <c r="I370" i="5"/>
  <c r="P370" i="5"/>
  <c r="O370" i="5"/>
  <c r="I292" i="5"/>
  <c r="P292" i="5"/>
  <c r="O292" i="5"/>
  <c r="I336" i="5"/>
  <c r="O336" i="5"/>
  <c r="P336" i="5"/>
  <c r="I263" i="5"/>
  <c r="P263" i="5"/>
  <c r="O263" i="5"/>
  <c r="E309" i="5"/>
  <c r="H308" i="5"/>
  <c r="E294" i="5"/>
  <c r="H293" i="5"/>
  <c r="E372" i="5"/>
  <c r="H371" i="5"/>
  <c r="N371" i="5" s="1"/>
  <c r="E265" i="5"/>
  <c r="H264" i="5"/>
  <c r="E338" i="5"/>
  <c r="H337" i="5"/>
  <c r="R307" i="5" l="1"/>
  <c r="Q307" i="5"/>
  <c r="Q263" i="5"/>
  <c r="R263" i="5"/>
  <c r="R292" i="5"/>
  <c r="Q292" i="5"/>
  <c r="Q336" i="5"/>
  <c r="R336" i="5"/>
  <c r="R371" i="5"/>
  <c r="Q371" i="5"/>
  <c r="I308" i="5"/>
  <c r="P308" i="5"/>
  <c r="O308" i="5"/>
  <c r="I371" i="5"/>
  <c r="O371" i="5"/>
  <c r="P371" i="5"/>
  <c r="I337" i="5"/>
  <c r="P337" i="5"/>
  <c r="O337" i="5"/>
  <c r="I293" i="5"/>
  <c r="O293" i="5"/>
  <c r="P293" i="5"/>
  <c r="I264" i="5"/>
  <c r="P264" i="5"/>
  <c r="O264" i="5"/>
  <c r="E295" i="5"/>
  <c r="H294" i="5"/>
  <c r="E339" i="5"/>
  <c r="H338" i="5"/>
  <c r="E266" i="5"/>
  <c r="H265" i="5"/>
  <c r="E373" i="5"/>
  <c r="H372" i="5"/>
  <c r="N372" i="5" s="1"/>
  <c r="E310" i="5"/>
  <c r="H309" i="5"/>
  <c r="Q264" i="5" l="1"/>
  <c r="R264" i="5"/>
  <c r="R293" i="5"/>
  <c r="Q293" i="5"/>
  <c r="Q337" i="5"/>
  <c r="R337" i="5"/>
  <c r="Q308" i="5"/>
  <c r="R308" i="5"/>
  <c r="R372" i="5"/>
  <c r="Q372" i="5"/>
  <c r="I338" i="5"/>
  <c r="O338" i="5"/>
  <c r="P338" i="5"/>
  <c r="I265" i="5"/>
  <c r="P265" i="5"/>
  <c r="O265" i="5"/>
  <c r="I309" i="5"/>
  <c r="P309" i="5"/>
  <c r="O309" i="5"/>
  <c r="I372" i="5"/>
  <c r="O372" i="5"/>
  <c r="P372" i="5"/>
  <c r="I294" i="5"/>
  <c r="P294" i="5"/>
  <c r="O294" i="5"/>
  <c r="E267" i="5"/>
  <c r="H266" i="5"/>
  <c r="E340" i="5"/>
  <c r="H339" i="5"/>
  <c r="E311" i="5"/>
  <c r="H310" i="5"/>
  <c r="E374" i="5"/>
  <c r="H373" i="5"/>
  <c r="N373" i="5" s="1"/>
  <c r="E296" i="5"/>
  <c r="H295" i="5"/>
  <c r="Q265" i="5" l="1"/>
  <c r="R265" i="5"/>
  <c r="R294" i="5"/>
  <c r="Q294" i="5"/>
  <c r="Q309" i="5"/>
  <c r="R309" i="5"/>
  <c r="Q338" i="5"/>
  <c r="R338" i="5"/>
  <c r="Q373" i="5"/>
  <c r="R373" i="5"/>
  <c r="I266" i="5"/>
  <c r="P266" i="5"/>
  <c r="O266" i="5"/>
  <c r="I339" i="5"/>
  <c r="O339" i="5"/>
  <c r="P339" i="5"/>
  <c r="I373" i="5"/>
  <c r="O373" i="5"/>
  <c r="P373" i="5"/>
  <c r="I295" i="5"/>
  <c r="P295" i="5"/>
  <c r="O295" i="5"/>
  <c r="I310" i="5"/>
  <c r="O310" i="5"/>
  <c r="P310" i="5"/>
  <c r="E297" i="5"/>
  <c r="H296" i="5"/>
  <c r="E312" i="5"/>
  <c r="H311" i="5"/>
  <c r="E341" i="5"/>
  <c r="H340" i="5"/>
  <c r="E375" i="5"/>
  <c r="H374" i="5"/>
  <c r="E268" i="5"/>
  <c r="H267" i="5"/>
  <c r="R295" i="5" l="1"/>
  <c r="Q295" i="5"/>
  <c r="Q339" i="5"/>
  <c r="R339" i="5"/>
  <c r="Q310" i="5"/>
  <c r="R310" i="5"/>
  <c r="R266" i="5"/>
  <c r="Q266" i="5"/>
  <c r="I296" i="5"/>
  <c r="O296" i="5"/>
  <c r="P296" i="5"/>
  <c r="I374" i="5"/>
  <c r="O374" i="5"/>
  <c r="P374" i="5"/>
  <c r="I340" i="5"/>
  <c r="O340" i="5"/>
  <c r="P340" i="5"/>
  <c r="I267" i="5"/>
  <c r="P267" i="5"/>
  <c r="O267" i="5"/>
  <c r="I311" i="5"/>
  <c r="O311" i="5"/>
  <c r="P311" i="5"/>
  <c r="E269" i="5"/>
  <c r="H268" i="5"/>
  <c r="E377" i="5"/>
  <c r="H375" i="5"/>
  <c r="E342" i="5"/>
  <c r="H341" i="5"/>
  <c r="E313" i="5"/>
  <c r="H312" i="5"/>
  <c r="E298" i="5"/>
  <c r="H297" i="5"/>
  <c r="R311" i="5" l="1"/>
  <c r="Q311" i="5"/>
  <c r="R340" i="5"/>
  <c r="Q340" i="5"/>
  <c r="R267" i="5"/>
  <c r="Q267" i="5"/>
  <c r="Q296" i="5"/>
  <c r="R296" i="5"/>
  <c r="Q374" i="5"/>
  <c r="R374" i="5"/>
  <c r="I341" i="5"/>
  <c r="O341" i="5"/>
  <c r="P341" i="5"/>
  <c r="I312" i="5"/>
  <c r="O312" i="5"/>
  <c r="P312" i="5"/>
  <c r="I375" i="5"/>
  <c r="O375" i="5"/>
  <c r="P375" i="5"/>
  <c r="I297" i="5"/>
  <c r="P297" i="5"/>
  <c r="O297" i="5"/>
  <c r="I268" i="5"/>
  <c r="P268" i="5"/>
  <c r="O268" i="5"/>
  <c r="E314" i="5"/>
  <c r="H313" i="5"/>
  <c r="H298" i="5"/>
  <c r="E300" i="5"/>
  <c r="E343" i="5"/>
  <c r="H342" i="5"/>
  <c r="E270" i="5"/>
  <c r="H269" i="5"/>
  <c r="Q268" i="5" l="1"/>
  <c r="R268" i="5"/>
  <c r="R312" i="5"/>
  <c r="Q312" i="5"/>
  <c r="Q297" i="5"/>
  <c r="R297" i="5"/>
  <c r="Q375" i="5"/>
  <c r="R375" i="5"/>
  <c r="R341" i="5"/>
  <c r="Q341" i="5"/>
  <c r="I298" i="5"/>
  <c r="O298" i="5"/>
  <c r="P298" i="5"/>
  <c r="I269" i="5"/>
  <c r="P269" i="5"/>
  <c r="O269" i="5"/>
  <c r="I313" i="5"/>
  <c r="P313" i="5"/>
  <c r="O313" i="5"/>
  <c r="I342" i="5"/>
  <c r="P342" i="5"/>
  <c r="O342" i="5"/>
  <c r="E344" i="5"/>
  <c r="H343" i="5"/>
  <c r="E271" i="5"/>
  <c r="H270" i="5"/>
  <c r="E315" i="5"/>
  <c r="H314" i="5"/>
  <c r="Q342" i="5" l="1"/>
  <c r="R342" i="5"/>
  <c r="Q298" i="5"/>
  <c r="R298" i="5"/>
  <c r="R313" i="5"/>
  <c r="Q313" i="5"/>
  <c r="Q269" i="5"/>
  <c r="R269" i="5"/>
  <c r="I270" i="5"/>
  <c r="P270" i="5"/>
  <c r="O270" i="5"/>
  <c r="I343" i="5"/>
  <c r="O343" i="5"/>
  <c r="P343" i="5"/>
  <c r="I314" i="5"/>
  <c r="O314" i="5"/>
  <c r="P314" i="5"/>
  <c r="E345" i="5"/>
  <c r="H344" i="5"/>
  <c r="E316" i="5"/>
  <c r="H315" i="5"/>
  <c r="E272" i="5"/>
  <c r="H271" i="5"/>
  <c r="R314" i="5" l="1"/>
  <c r="Q314" i="5"/>
  <c r="Q343" i="5"/>
  <c r="R343" i="5"/>
  <c r="Q270" i="5"/>
  <c r="R270" i="5"/>
  <c r="I271" i="5"/>
  <c r="P271" i="5"/>
  <c r="O271" i="5"/>
  <c r="I315" i="5"/>
  <c r="P315" i="5"/>
  <c r="O315" i="5"/>
  <c r="I344" i="5"/>
  <c r="O344" i="5"/>
  <c r="P344" i="5"/>
  <c r="E273" i="5"/>
  <c r="H272" i="5"/>
  <c r="E317" i="5"/>
  <c r="H316" i="5"/>
  <c r="E346" i="5"/>
  <c r="H345" i="5"/>
  <c r="R315" i="5" l="1"/>
  <c r="Q315" i="5"/>
  <c r="Q344" i="5"/>
  <c r="R344" i="5"/>
  <c r="R271" i="5"/>
  <c r="Q271" i="5"/>
  <c r="I272" i="5"/>
  <c r="P272" i="5"/>
  <c r="O272" i="5"/>
  <c r="I345" i="5"/>
  <c r="P345" i="5"/>
  <c r="O345" i="5"/>
  <c r="I316" i="5"/>
  <c r="P316" i="5"/>
  <c r="O316" i="5"/>
  <c r="H346" i="5"/>
  <c r="E347" i="5"/>
  <c r="E318" i="5"/>
  <c r="H317" i="5"/>
  <c r="E274" i="5"/>
  <c r="H273" i="5"/>
  <c r="Q316" i="5" l="1"/>
  <c r="R316" i="5"/>
  <c r="Q272" i="5"/>
  <c r="R272" i="5"/>
  <c r="R345" i="5"/>
  <c r="Q345" i="5"/>
  <c r="I273" i="5"/>
  <c r="P273" i="5"/>
  <c r="O273" i="5"/>
  <c r="I317" i="5"/>
  <c r="P317" i="5"/>
  <c r="O317" i="5"/>
  <c r="I346" i="5"/>
  <c r="O346" i="5"/>
  <c r="P346" i="5"/>
  <c r="E275" i="5"/>
  <c r="H274" i="5"/>
  <c r="E319" i="5"/>
  <c r="H318" i="5"/>
  <c r="E348" i="5"/>
  <c r="H347" i="5"/>
  <c r="Q346" i="5" l="1"/>
  <c r="R346" i="5"/>
  <c r="Q317" i="5"/>
  <c r="R317" i="5"/>
  <c r="R273" i="5"/>
  <c r="Q273" i="5"/>
  <c r="I318" i="5"/>
  <c r="P318" i="5"/>
  <c r="O318" i="5"/>
  <c r="I347" i="5"/>
  <c r="O347" i="5"/>
  <c r="P347" i="5"/>
  <c r="I274" i="5"/>
  <c r="P274" i="5"/>
  <c r="O274" i="5"/>
  <c r="E349" i="5"/>
  <c r="H348" i="5"/>
  <c r="E320" i="5"/>
  <c r="H319" i="5"/>
  <c r="E276" i="5"/>
  <c r="H275" i="5"/>
  <c r="R274" i="5" l="1"/>
  <c r="Q274" i="5"/>
  <c r="R347" i="5"/>
  <c r="Q347" i="5"/>
  <c r="Q318" i="5"/>
  <c r="R318" i="5"/>
  <c r="I275" i="5"/>
  <c r="P275" i="5"/>
  <c r="O275" i="5"/>
  <c r="I348" i="5"/>
  <c r="O348" i="5"/>
  <c r="P348" i="5"/>
  <c r="I319" i="5"/>
  <c r="O319" i="5"/>
  <c r="P319" i="5"/>
  <c r="E277" i="5"/>
  <c r="H276" i="5"/>
  <c r="H320" i="5"/>
  <c r="E321" i="5"/>
  <c r="E350" i="5"/>
  <c r="H349" i="5"/>
  <c r="Q319" i="5" l="1"/>
  <c r="R319" i="5"/>
  <c r="R348" i="5"/>
  <c r="Q348" i="5"/>
  <c r="R275" i="5"/>
  <c r="Q275" i="5"/>
  <c r="I349" i="5"/>
  <c r="O349" i="5"/>
  <c r="P349" i="5"/>
  <c r="I276" i="5"/>
  <c r="P276" i="5"/>
  <c r="O276" i="5"/>
  <c r="I320" i="5"/>
  <c r="O320" i="5"/>
  <c r="P320" i="5"/>
  <c r="E351" i="5"/>
  <c r="H350" i="5"/>
  <c r="E322" i="5"/>
  <c r="H321" i="5"/>
  <c r="E278" i="5"/>
  <c r="H277" i="5"/>
  <c r="Q320" i="5" l="1"/>
  <c r="R320" i="5"/>
  <c r="R276" i="5"/>
  <c r="Q276" i="5"/>
  <c r="R349" i="5"/>
  <c r="Q349" i="5"/>
  <c r="I277" i="5"/>
  <c r="P277" i="5"/>
  <c r="O277" i="5"/>
  <c r="I350" i="5"/>
  <c r="O350" i="5"/>
  <c r="P350" i="5"/>
  <c r="I321" i="5"/>
  <c r="P321" i="5"/>
  <c r="O321" i="5"/>
  <c r="E323" i="5"/>
  <c r="H322" i="5"/>
  <c r="E352" i="5"/>
  <c r="H351" i="5"/>
  <c r="E279" i="5"/>
  <c r="H278" i="5"/>
  <c r="R350" i="5" l="1"/>
  <c r="Q350" i="5"/>
  <c r="Q321" i="5"/>
  <c r="R321" i="5"/>
  <c r="R277" i="5"/>
  <c r="Q277" i="5"/>
  <c r="I351" i="5"/>
  <c r="O351" i="5"/>
  <c r="P351" i="5"/>
  <c r="I278" i="5"/>
  <c r="P278" i="5"/>
  <c r="O278" i="5"/>
  <c r="I322" i="5"/>
  <c r="P322" i="5"/>
  <c r="O322" i="5"/>
  <c r="E354" i="5"/>
  <c r="H352" i="5"/>
  <c r="E324" i="5"/>
  <c r="H323" i="5"/>
  <c r="E281" i="5"/>
  <c r="H279" i="5"/>
  <c r="R322" i="5" l="1"/>
  <c r="Q322" i="5"/>
  <c r="Q278" i="5"/>
  <c r="R278" i="5"/>
  <c r="R351" i="5"/>
  <c r="Q351" i="5"/>
  <c r="I352" i="5"/>
  <c r="O352" i="5"/>
  <c r="P352" i="5"/>
  <c r="I279" i="5"/>
  <c r="P279" i="5"/>
  <c r="O279" i="5"/>
  <c r="I323" i="5"/>
  <c r="P323" i="5"/>
  <c r="O323" i="5"/>
  <c r="E325" i="5"/>
  <c r="H324" i="5"/>
  <c r="R323" i="5" l="1"/>
  <c r="Q323" i="5"/>
  <c r="Q352" i="5"/>
  <c r="R352" i="5"/>
  <c r="R279" i="5"/>
  <c r="Q279" i="5"/>
  <c r="I324" i="5"/>
  <c r="P324" i="5"/>
  <c r="O324" i="5"/>
  <c r="E326" i="5"/>
  <c r="H325" i="5"/>
  <c r="R324" i="5" l="1"/>
  <c r="Q324" i="5"/>
  <c r="I325" i="5"/>
  <c r="O325" i="5"/>
  <c r="P325" i="5"/>
  <c r="E327" i="5"/>
  <c r="H326" i="5"/>
  <c r="Q325" i="5" l="1"/>
  <c r="R325" i="5"/>
  <c r="I326" i="5"/>
  <c r="O326" i="5"/>
  <c r="P326" i="5"/>
  <c r="E329" i="5"/>
  <c r="H327" i="5"/>
  <c r="R326" i="5" l="1"/>
  <c r="Q326" i="5"/>
  <c r="I327" i="5"/>
  <c r="O327" i="5"/>
  <c r="P327" i="5"/>
  <c r="R327" i="5" l="1"/>
  <c r="Q32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<sst xmlns="http://schemas.openxmlformats.org/spreadsheetml/2006/main" count="1658" uniqueCount="608">
  <si>
    <t>SCB2SPB Telegram (SCB → SPB, 5us 통신 주기)</t>
    <phoneticPr fontId="7" type="noConversion"/>
  </si>
  <si>
    <t>누적 (Byte)</t>
    <phoneticPr fontId="7" type="noConversion"/>
  </si>
  <si>
    <t>구분</t>
    <phoneticPr fontId="7" type="noConversion"/>
  </si>
  <si>
    <t>데이터 타입</t>
    <phoneticPr fontId="7" type="noConversion"/>
  </si>
  <si>
    <t>크기
(Bytes)</t>
    <phoneticPr fontId="7" type="noConversion"/>
  </si>
  <si>
    <t>Byte</t>
    <phoneticPr fontId="7" type="noConversion"/>
  </si>
  <si>
    <t>비고</t>
    <phoneticPr fontId="7" type="noConversion"/>
  </si>
  <si>
    <t>신호변환반 제어 명령</t>
    <phoneticPr fontId="7" type="noConversion"/>
  </si>
  <si>
    <t>Test_INFO_RxCMD</t>
    <phoneticPr fontId="7" type="noConversion"/>
  </si>
  <si>
    <t>Bit 수</t>
    <phoneticPr fontId="7" type="noConversion"/>
  </si>
  <si>
    <t>동작</t>
    <phoneticPr fontId="7" type="noConversion"/>
  </si>
  <si>
    <t>초기 값</t>
    <phoneticPr fontId="7" type="noConversion"/>
  </si>
  <si>
    <t>비고</t>
  </si>
  <si>
    <t>Start Bytes</t>
    <phoneticPr fontId="7" type="noConversion"/>
  </si>
  <si>
    <t>UINT32</t>
    <phoneticPr fontId="7" type="noConversion"/>
  </si>
  <si>
    <t>TVG</t>
    <phoneticPr fontId="7" type="noConversion"/>
  </si>
  <si>
    <t>0 : Passive, 1~4 : TVG table, 5~15 : Reserved</t>
    <phoneticPr fontId="7" type="noConversion"/>
  </si>
  <si>
    <t>REC_Mode</t>
    <phoneticPr fontId="7" type="noConversion"/>
  </si>
  <si>
    <t>PLC</t>
    <phoneticPr fontId="7" type="noConversion"/>
  </si>
  <si>
    <t>기능 시험 (1 : PLC, 0 : 미수행)</t>
    <phoneticPr fontId="7" type="noConversion"/>
  </si>
  <si>
    <t>DAQ_Count_Reset</t>
    <phoneticPr fontId="7" type="noConversion"/>
  </si>
  <si>
    <t>수신 FPGA Reset 수행 여부 표시 (1 : Reset, 0 : 미수행)</t>
    <phoneticPr fontId="7" type="noConversion"/>
  </si>
  <si>
    <t>Count</t>
    <phoneticPr fontId="7" type="noConversion"/>
  </si>
  <si>
    <t>UINT32</t>
  </si>
  <si>
    <t>Telegram 순서 (매 통신마다 1씩 증가, 2^32*0.05=59,652Hours)</t>
    <phoneticPr fontId="7" type="noConversion"/>
  </si>
  <si>
    <t>Gain_Mode</t>
    <phoneticPr fontId="7" type="noConversion"/>
  </si>
  <si>
    <t>0 : Flat, 1 : TVG / Active 일 경우, 센서 Gain 모드를 설정하는 값</t>
    <phoneticPr fontId="7" type="noConversion"/>
  </si>
  <si>
    <t>BPF_On/Off</t>
    <phoneticPr fontId="7" type="noConversion"/>
  </si>
  <si>
    <t>0 : Off, 1 : On / 빔형성 FPGA의 BPF 기능 On/Off</t>
    <phoneticPr fontId="7" type="noConversion"/>
  </si>
  <si>
    <t>Command</t>
    <phoneticPr fontId="7" type="noConversion"/>
  </si>
  <si>
    <t>UINT16</t>
    <phoneticPr fontId="7" type="noConversion"/>
  </si>
  <si>
    <t>ReservedBit07</t>
    <phoneticPr fontId="7" type="noConversion"/>
  </si>
  <si>
    <t>ReservedBit06</t>
    <phoneticPr fontId="7" type="noConversion"/>
  </si>
  <si>
    <t>ReservedBit05</t>
    <phoneticPr fontId="7" type="noConversion"/>
  </si>
  <si>
    <t>ReservedBit04</t>
    <phoneticPr fontId="7" type="noConversion"/>
  </si>
  <si>
    <t>ReservedBit03</t>
    <phoneticPr fontId="7" type="noConversion"/>
  </si>
  <si>
    <t>ReservedBit02</t>
    <phoneticPr fontId="7" type="noConversion"/>
  </si>
  <si>
    <t>ReservedBit01</t>
    <phoneticPr fontId="7" type="noConversion"/>
  </si>
  <si>
    <t>ReservedBit00</t>
    <phoneticPr fontId="7" type="noConversion"/>
  </si>
  <si>
    <t>추가 (2 Byte)
: Command 라고 써있지만 Reserved로 생각하시면 됨.</t>
    <phoneticPr fontId="7" type="noConversion"/>
  </si>
  <si>
    <t>Pass/Active</t>
    <phoneticPr fontId="7" type="noConversion"/>
  </si>
  <si>
    <t>0 : 수동, 1 : 능동</t>
    <phoneticPr fontId="7" type="noConversion"/>
  </si>
  <si>
    <t>ReservedBit15</t>
  </si>
  <si>
    <t>ReservedBit14</t>
  </si>
  <si>
    <t>ReservedBit13</t>
  </si>
  <si>
    <t>ReservedBit12</t>
  </si>
  <si>
    <t>ReservedBit11</t>
  </si>
  <si>
    <t>ReservedBit10</t>
  </si>
  <si>
    <t>ReservedBit09</t>
    <phoneticPr fontId="7" type="noConversion"/>
  </si>
  <si>
    <t>ReservedBit08</t>
    <phoneticPr fontId="7" type="noConversion"/>
  </si>
  <si>
    <t>Reset</t>
    <phoneticPr fontId="7" type="noConversion"/>
  </si>
  <si>
    <t>0 : Not Reset, 1 : Reset / 주장비 내부 메모리 및 버퍼 리셋</t>
    <phoneticPr fontId="7" type="noConversion"/>
  </si>
  <si>
    <t>ACK</t>
    <phoneticPr fontId="7" type="noConversion"/>
  </si>
  <si>
    <t>Stop/Run</t>
    <phoneticPr fontId="7" type="noConversion"/>
  </si>
  <si>
    <t>FPGA_CMD</t>
    <phoneticPr fontId="7" type="noConversion"/>
  </si>
  <si>
    <t>Reserved</t>
  </si>
  <si>
    <t>BYTE</t>
    <phoneticPr fontId="7" type="noConversion"/>
  </si>
  <si>
    <t>Reserved</t>
    <phoneticPr fontId="7" type="noConversion"/>
  </si>
  <si>
    <t>추가 (4 Byte)</t>
    <phoneticPr fontId="7" type="noConversion"/>
  </si>
  <si>
    <t>SC_Rx_FPGA_CMD</t>
    <phoneticPr fontId="7" type="noConversion"/>
  </si>
  <si>
    <t>0 : Off, 1 : On / 시험장비 데이터 저장 여부 선택</t>
    <phoneticPr fontId="7" type="noConversion"/>
  </si>
  <si>
    <t>Gain_Mode</t>
  </si>
  <si>
    <t>AD_On</t>
    <phoneticPr fontId="7" type="noConversion"/>
  </si>
  <si>
    <t>PLC</t>
  </si>
  <si>
    <t>Gain</t>
    <phoneticPr fontId="7" type="noConversion"/>
  </si>
  <si>
    <t>20dB~100dB 가변 값 생성. LSB : 0.5, Max : 80dB</t>
    <phoneticPr fontId="7" type="noConversion"/>
  </si>
  <si>
    <t>전력증폭반 제어 명령</t>
    <phoneticPr fontId="7" type="noConversion"/>
  </si>
  <si>
    <t>추가 (2 Byte)</t>
    <phoneticPr fontId="7" type="noConversion"/>
  </si>
  <si>
    <t>Test_INFO_TxCMD</t>
    <phoneticPr fontId="7" type="noConversion"/>
  </si>
  <si>
    <t>PA_Tx_FPGA_CMD</t>
    <phoneticPr fontId="7" type="noConversion"/>
  </si>
  <si>
    <t>Tx_Trigger</t>
    <phoneticPr fontId="7" type="noConversion"/>
  </si>
  <si>
    <t>Tx_Reset</t>
    <phoneticPr fontId="7" type="noConversion"/>
  </si>
  <si>
    <t>PRI</t>
    <phoneticPr fontId="7" type="noConversion"/>
  </si>
  <si>
    <t>PRI 주기(0 ~ 3.2s, Step 0.1s)</t>
    <phoneticPr fontId="7" type="noConversion"/>
  </si>
  <si>
    <t>Number_of_Tx</t>
    <phoneticPr fontId="7" type="noConversion"/>
  </si>
  <si>
    <t>Tx_Pulse_Interval</t>
    <phoneticPr fontId="7" type="noConversion"/>
  </si>
  <si>
    <t>0 : Not Reset, 1 : Reset / Tx FPGA 내부 메모리 및 버퍼 리셋</t>
    <phoneticPr fontId="7" type="noConversion"/>
  </si>
  <si>
    <t>Beam_Steering_Angle</t>
    <phoneticPr fontId="7" type="noConversion"/>
  </si>
  <si>
    <t>송신여부 표시(0 : Stop, 1 : Start)</t>
    <phoneticPr fontId="7" type="noConversion"/>
  </si>
  <si>
    <t>Tx1_Type</t>
    <phoneticPr fontId="7" type="noConversion"/>
  </si>
  <si>
    <t>Tx1_Pulse_Length</t>
    <phoneticPr fontId="7" type="noConversion"/>
  </si>
  <si>
    <t>0~100 (ms) / PRI 당 송신펄스가 2개인 경우 2개 간 간격</t>
    <phoneticPr fontId="7" type="noConversion"/>
  </si>
  <si>
    <t>Tx1_Start_Frequency_(7-0)</t>
    <phoneticPr fontId="7" type="noConversion"/>
  </si>
  <si>
    <t>1 PRI 당 송신파형 개수 (0 : 1개, 1 :  2개)</t>
    <phoneticPr fontId="7" type="noConversion"/>
  </si>
  <si>
    <t>Tx1_Start_Frequency_(14-8)</t>
    <phoneticPr fontId="7" type="noConversion"/>
  </si>
  <si>
    <t>Beam_Steering_Angle</t>
  </si>
  <si>
    <t>0~180 (-90(Left) ~ +90(Right)) / Centre 각으로 환산 = Value - 90</t>
    <phoneticPr fontId="7" type="noConversion"/>
  </si>
  <si>
    <t>Tx1_Sweep_Frequency</t>
    <phoneticPr fontId="7" type="noConversion"/>
  </si>
  <si>
    <t>Tx1_Pulse_Length</t>
  </si>
  <si>
    <t>3~120 (ms) / Pulse Length</t>
    <phoneticPr fontId="7" type="noConversion"/>
  </si>
  <si>
    <t>Tx2_Type</t>
    <phoneticPr fontId="7" type="noConversion"/>
  </si>
  <si>
    <t>Tx2_Pulse_Length</t>
    <phoneticPr fontId="7" type="noConversion"/>
  </si>
  <si>
    <t>0 : CW, 1 : LFM / Tx Type</t>
    <phoneticPr fontId="7" type="noConversion"/>
  </si>
  <si>
    <t>Tx2_Start_Frequency_(7-0)</t>
    <phoneticPr fontId="7" type="noConversion"/>
  </si>
  <si>
    <t>Tx1_Start_Frequency</t>
    <phoneticPr fontId="7" type="noConversion"/>
  </si>
  <si>
    <t>0~50000(Hz) / 10Hz 단위</t>
    <phoneticPr fontId="7" type="noConversion"/>
  </si>
  <si>
    <t>0x BB8</t>
    <phoneticPr fontId="7" type="noConversion"/>
  </si>
  <si>
    <t>Tx2_Start_Frequency_(14-8)</t>
    <phoneticPr fontId="7" type="noConversion"/>
  </si>
  <si>
    <t>Tx1_Sweep_Frequency</t>
  </si>
  <si>
    <t>0~80 (0~8kHz) / Sweep Rate = SwFreq / PL, 100Hz 단위</t>
    <phoneticPr fontId="7" type="noConversion"/>
  </si>
  <si>
    <t>Tx2_Sweep_Frequency</t>
    <phoneticPr fontId="7" type="noConversion"/>
  </si>
  <si>
    <t>Beam_Weighting_Select</t>
    <phoneticPr fontId="7" type="noConversion"/>
  </si>
  <si>
    <t>Battery_Voltage_(7-0)</t>
    <phoneticPr fontId="7" type="noConversion"/>
  </si>
  <si>
    <t>Tx2_Start_Frequency</t>
    <phoneticPr fontId="7" type="noConversion"/>
  </si>
  <si>
    <t>Battery_Voltage_(15-8)</t>
    <phoneticPr fontId="7" type="noConversion"/>
  </si>
  <si>
    <t>Stave_Tx_Mode</t>
    <phoneticPr fontId="7" type="noConversion"/>
  </si>
  <si>
    <t>Test_Mode</t>
    <phoneticPr fontId="7" type="noConversion"/>
  </si>
  <si>
    <t>Stave_Selection_Number</t>
    <phoneticPr fontId="7" type="noConversion"/>
  </si>
  <si>
    <t>Beam_Weighting_Select</t>
  </si>
  <si>
    <t>0~5, 0 : Centre, 1 : L0/R0, 2 : L1/R1, 3 : L2/R2, 4 : L3/R3, 5 : Uniform for Test</t>
    <phoneticPr fontId="7" type="noConversion"/>
  </si>
  <si>
    <t>Stave_Weight</t>
    <phoneticPr fontId="7" type="noConversion"/>
  </si>
  <si>
    <t>Battery_Voltage</t>
    <phoneticPr fontId="7" type="noConversion"/>
  </si>
  <si>
    <t>0~500 / GC 수신 값 , 전원 범위가 변경되므로 유도와 협의 필요</t>
    <phoneticPr fontId="7" type="noConversion"/>
  </si>
  <si>
    <t>Save_L3</t>
    <phoneticPr fontId="7" type="noConversion"/>
  </si>
  <si>
    <t>Save_L2</t>
    <phoneticPr fontId="7" type="noConversion"/>
  </si>
  <si>
    <t>Save_L1</t>
    <phoneticPr fontId="7" type="noConversion"/>
  </si>
  <si>
    <t>Save_C</t>
    <phoneticPr fontId="7" type="noConversion"/>
  </si>
  <si>
    <t>Save_R1</t>
    <phoneticPr fontId="7" type="noConversion"/>
  </si>
  <si>
    <t>Save_R2</t>
    <phoneticPr fontId="7" type="noConversion"/>
  </si>
  <si>
    <t>Save_L0</t>
    <phoneticPr fontId="7" type="noConversion"/>
  </si>
  <si>
    <t>Save_R0</t>
    <phoneticPr fontId="7" type="noConversion"/>
  </si>
  <si>
    <t>Stave_Selection_Number</t>
  </si>
  <si>
    <t>1~7 / 각 번호에 해당하는 Stave 선택</t>
    <phoneticPr fontId="7" type="noConversion"/>
  </si>
  <si>
    <t>0 : 완성탄, 1 : 시험장비 / 0 : 완성탄 연결, 1 : 시험장비 연결</t>
    <phoneticPr fontId="7" type="noConversion"/>
  </si>
  <si>
    <t>0 : Normal, 1 : Stave Test / 0 : 일반 송신 모드 (All Stave), 1 : 개별 Stave Test를 위한 송신 모드</t>
    <phoneticPr fontId="7" type="noConversion"/>
  </si>
  <si>
    <t>GC_INFO</t>
    <phoneticPr fontId="7" type="noConversion"/>
  </si>
  <si>
    <t>GC_Count</t>
    <phoneticPr fontId="7" type="noConversion"/>
  </si>
  <si>
    <t>Stave_Weight</t>
  </si>
  <si>
    <t xml:space="preserve">0~100 / 설정 값/100의 비율로 Weighting 선택 (100일 때 Weight는 1) </t>
    <phoneticPr fontId="7" type="noConversion"/>
  </si>
  <si>
    <t>GC_Command</t>
    <phoneticPr fontId="7" type="noConversion"/>
  </si>
  <si>
    <t>Enable</t>
    <phoneticPr fontId="7" type="noConversion"/>
  </si>
  <si>
    <t>Pre_Enable</t>
    <phoneticPr fontId="7" type="noConversion"/>
  </si>
  <si>
    <t>Test_Trig</t>
  </si>
  <si>
    <t>Test_Mode_Set</t>
  </si>
  <si>
    <t>PRI_Start</t>
    <phoneticPr fontId="7" type="noConversion"/>
  </si>
  <si>
    <t>Mode_Set</t>
    <phoneticPr fontId="7" type="noConversion"/>
  </si>
  <si>
    <t>Band_Sel</t>
    <phoneticPr fontId="7" type="noConversion"/>
  </si>
  <si>
    <t>Salvo_On</t>
  </si>
  <si>
    <t>유도제어부에서 음향탐지부로 수행 요청</t>
    <phoneticPr fontId="7" type="noConversion"/>
  </si>
  <si>
    <t>ID</t>
    <phoneticPr fontId="7" type="noConversion"/>
  </si>
  <si>
    <t>GC_Event_1</t>
    <phoneticPr fontId="7" type="noConversion"/>
  </si>
  <si>
    <t>Terminal_Homing</t>
    <phoneticPr fontId="7" type="noConversion"/>
  </si>
  <si>
    <t>Close_In</t>
  </si>
  <si>
    <t>E_Range</t>
    <phoneticPr fontId="7" type="noConversion"/>
  </si>
  <si>
    <t>C_Range</t>
    <phoneticPr fontId="7" type="noConversion"/>
  </si>
  <si>
    <t>EXHD_Mode</t>
  </si>
  <si>
    <t>HILS_Mode</t>
    <phoneticPr fontId="7" type="noConversion"/>
  </si>
  <si>
    <t>신호처리장치의 PLC요구 (0 : PLC 미수행, 1 : PLC 수행)</t>
    <phoneticPr fontId="7" type="noConversion"/>
  </si>
  <si>
    <t>EOR</t>
    <phoneticPr fontId="7" type="noConversion"/>
  </si>
  <si>
    <t>Surface_Det</t>
  </si>
  <si>
    <t>Floor_Det</t>
  </si>
  <si>
    <t>Ceiling_Det</t>
  </si>
  <si>
    <t>Motor_Stop</t>
  </si>
  <si>
    <t>Motor_Start</t>
    <phoneticPr fontId="7" type="noConversion"/>
  </si>
  <si>
    <t>EOM</t>
    <phoneticPr fontId="7" type="noConversion"/>
  </si>
  <si>
    <t>Fire</t>
    <phoneticPr fontId="7" type="noConversion"/>
  </si>
  <si>
    <t>신호처리장치의 ADC 동작 클럭 20MHz(TBD) On/Off (0 : Off, 1 : On)</t>
    <phoneticPr fontId="7" type="noConversion"/>
  </si>
  <si>
    <t>GC_Event_2</t>
    <phoneticPr fontId="7" type="noConversion"/>
  </si>
  <si>
    <t>Inhibit</t>
    <phoneticPr fontId="7" type="noConversion"/>
  </si>
  <si>
    <t>Homming-Mode</t>
    <phoneticPr fontId="7" type="noConversion"/>
  </si>
  <si>
    <t>Homming-Enable</t>
    <phoneticPr fontId="7" type="noConversion"/>
  </si>
  <si>
    <t>Speed Mode2</t>
    <phoneticPr fontId="7" type="noConversion"/>
  </si>
  <si>
    <t>Speed Mode1</t>
    <phoneticPr fontId="7" type="noConversion"/>
  </si>
  <si>
    <t>V-Target</t>
    <phoneticPr fontId="7" type="noConversion"/>
  </si>
  <si>
    <r>
      <t xml:space="preserve">신호처리장치의 Pre_Enable 상태전환 (0 : off, 1 : On) </t>
    </r>
    <r>
      <rPr>
        <sz val="11"/>
        <color rgb="FFFF0000"/>
        <rFont val="맑은 고딕"/>
        <family val="3"/>
        <charset val="129"/>
        <scheme val="minor"/>
      </rPr>
      <t>※ (주의) 0에서 1로 전환 후 다시 되돌아가지 않음</t>
    </r>
    <phoneticPr fontId="7" type="noConversion"/>
  </si>
  <si>
    <t>ACO_Det</t>
    <phoneticPr fontId="7" type="noConversion"/>
  </si>
  <si>
    <t>Pre_ACO_Chk</t>
    <phoneticPr fontId="7" type="noConversion"/>
  </si>
  <si>
    <t>ACM_Det</t>
    <phoneticPr fontId="7" type="noConversion"/>
  </si>
  <si>
    <t>Target_Loss</t>
    <phoneticPr fontId="7" type="noConversion"/>
  </si>
  <si>
    <t>Target_Det</t>
    <phoneticPr fontId="7" type="noConversion"/>
  </si>
  <si>
    <t>Hold_In</t>
    <phoneticPr fontId="7" type="noConversion"/>
  </si>
  <si>
    <t>신호처리장치의 탐지 기능 수행 (0: 미수행, 1: 수행)</t>
    <phoneticPr fontId="7" type="noConversion"/>
  </si>
  <si>
    <t>GC_Event_3</t>
    <phoneticPr fontId="7" type="noConversion"/>
  </si>
  <si>
    <t>Beam_Steering</t>
    <phoneticPr fontId="7" type="noConversion"/>
  </si>
  <si>
    <t>Salvo_On</t>
    <phoneticPr fontId="7" type="noConversion"/>
  </si>
  <si>
    <t>Salve 운용 여부 (0 : Salvo off, 1 : Salvo On)</t>
    <phoneticPr fontId="7" type="noConversion"/>
  </si>
  <si>
    <t>대역 선택 (0 : Band1, 1 : Band2)</t>
    <phoneticPr fontId="7" type="noConversion"/>
  </si>
  <si>
    <t>GC_Event_4</t>
    <phoneticPr fontId="7" type="noConversion"/>
  </si>
  <si>
    <t>ESAD_Power</t>
    <phoneticPr fontId="7" type="noConversion"/>
  </si>
  <si>
    <t>ESAD_HV</t>
    <phoneticPr fontId="7" type="noConversion"/>
  </si>
  <si>
    <t>ESAD_Chk</t>
    <phoneticPr fontId="7" type="noConversion"/>
  </si>
  <si>
    <t>Fail</t>
    <phoneticPr fontId="7" type="noConversion"/>
  </si>
  <si>
    <t>Closein</t>
    <phoneticPr fontId="7" type="noConversion"/>
  </si>
  <si>
    <t>Detect</t>
    <phoneticPr fontId="7" type="noConversion"/>
  </si>
  <si>
    <t>신호처리장치의 모드 선택 (0 : 수동, 1 : 능동)</t>
    <phoneticPr fontId="7" type="noConversion"/>
  </si>
  <si>
    <t>M_Stop</t>
  </si>
  <si>
    <t>ReservedBit14</t>
    <phoneticPr fontId="7" type="noConversion"/>
  </si>
  <si>
    <t>ReservedBit13</t>
    <phoneticPr fontId="7" type="noConversion"/>
  </si>
  <si>
    <t>Leakage_Det</t>
    <phoneticPr fontId="7" type="noConversion"/>
  </si>
  <si>
    <t>ReservedBit11</t>
    <phoneticPr fontId="7" type="noConversion"/>
  </si>
  <si>
    <t>ReservedBit10</t>
    <phoneticPr fontId="7" type="noConversion"/>
  </si>
  <si>
    <t>신호처리장치의 핑 송신 시작 명령 (0 : None, 1 : Start)</t>
    <phoneticPr fontId="7" type="noConversion"/>
  </si>
  <si>
    <t>Speed_Mode</t>
    <phoneticPr fontId="7" type="noConversion"/>
  </si>
  <si>
    <t>UINT8</t>
    <phoneticPr fontId="7" type="noConversion"/>
  </si>
  <si>
    <t>1: Init, 2: Low, 3: Middle, 4: High, 5: Mixed</t>
    <phoneticPr fontId="7" type="noConversion"/>
  </si>
  <si>
    <t>시험장비 연동 식별자 (0: GC, 1: 시험장비)</t>
    <phoneticPr fontId="7" type="noConversion"/>
  </si>
  <si>
    <t>UINT8</t>
  </si>
  <si>
    <t>REC_Disable_Set</t>
  </si>
  <si>
    <t>신호처리장치 기록 모듈의 기록 수행 여부 (0 :  미수행, 1 : 수행)</t>
    <phoneticPr fontId="7" type="noConversion"/>
  </si>
  <si>
    <t>Pulse_Freq</t>
    <phoneticPr fontId="7" type="noConversion"/>
  </si>
  <si>
    <t>0: Low Frequency, 1: High Frequency</t>
    <phoneticPr fontId="7" type="noConversion"/>
  </si>
  <si>
    <r>
      <t xml:space="preserve">시험용 동기화에 사용 (0 : 미수행, 1 : 수행) </t>
    </r>
    <r>
      <rPr>
        <sz val="11"/>
        <color rgb="FFFF0000"/>
        <rFont val="맑은 고딕"/>
        <family val="3"/>
        <charset val="129"/>
        <scheme val="minor"/>
      </rPr>
      <t>※ (주의) 시험장비 연동에만 사용되고 GC는 관여하지 않음</t>
    </r>
    <phoneticPr fontId="7" type="noConversion"/>
  </si>
  <si>
    <t>Pulse_Type</t>
    <phoneticPr fontId="7" type="noConversion"/>
  </si>
  <si>
    <t>음향탐지기 송신핑 종류 / 0: CW, 1: FM, 2: CW&amp;FM, 3: FM&amp;CW, 4: CW&amp;CW</t>
    <phoneticPr fontId="7" type="noConversion"/>
  </si>
  <si>
    <t>Pulse_Length</t>
    <phoneticPr fontId="7" type="noConversion"/>
  </si>
  <si>
    <t>음향탐지기 송신핑 주파수 / 0:Short Ping, 1:Moddle Ping, 2:Long Ping</t>
    <phoneticPr fontId="7" type="noConversion"/>
  </si>
  <si>
    <t>유도제어부 이벤트 1</t>
    <phoneticPr fontId="7" type="noConversion"/>
  </si>
  <si>
    <t>PRE_Pulse</t>
    <phoneticPr fontId="7" type="noConversion"/>
  </si>
  <si>
    <t>음향탐지기 PrePulse 사용 여부 / 0:Off, 1:On</t>
    <phoneticPr fontId="7" type="noConversion"/>
  </si>
  <si>
    <t>HILS_Mode</t>
  </si>
  <si>
    <t>0 : 발사 모드, 1 : HILS 모드</t>
    <phoneticPr fontId="7" type="noConversion"/>
  </si>
  <si>
    <t xml:space="preserve">1: L3, 2: L2, 3: L1, 4: L0, 5: C, 6: R0, 7: R1, 8: R1, 9:R2 </t>
    <phoneticPr fontId="7" type="noConversion"/>
  </si>
  <si>
    <t>EXHD_Mode</t>
    <phoneticPr fontId="7" type="noConversion"/>
  </si>
  <si>
    <t>0 : 전투 모드, 1 : 연습 모드</t>
    <phoneticPr fontId="7" type="noConversion"/>
  </si>
  <si>
    <t>BAT_VOLT</t>
    <phoneticPr fontId="7" type="noConversion"/>
  </si>
  <si>
    <t>송신핑 전원 전압 (0~500VDC) / FS:500, LSB:1 Volt</t>
    <phoneticPr fontId="7" type="noConversion"/>
  </si>
  <si>
    <t>사용여부 확인 필요(유도제어부 검토 중)</t>
    <phoneticPr fontId="7" type="noConversion"/>
  </si>
  <si>
    <t>변경 (4 Byte --&gt; 6 Byte)</t>
    <phoneticPr fontId="7" type="noConversion"/>
  </si>
  <si>
    <t>E_Range</t>
  </si>
  <si>
    <t>발사 후 Enable_Range 주행이면 1, 아니면 0</t>
    <phoneticPr fontId="7" type="noConversion"/>
  </si>
  <si>
    <t>TORP_N</t>
    <phoneticPr fontId="7" type="noConversion"/>
  </si>
  <si>
    <t>INT32</t>
    <phoneticPr fontId="7" type="noConversion"/>
  </si>
  <si>
    <t>발사지점 기준 현재 어뢰 Pn 위치 (FS: ±100000, LSB:0.01) m</t>
    <phoneticPr fontId="7" type="noConversion"/>
  </si>
  <si>
    <t>0 : 근접상태 아닐 경우, 1 : 표적추적 중 근접상태에 도달하는 경우</t>
    <phoneticPr fontId="7" type="noConversion"/>
  </si>
  <si>
    <t>TORP_E</t>
    <phoneticPr fontId="7" type="noConversion"/>
  </si>
  <si>
    <t>발사지점 기준 현재 어뢰 Pe 위치 (FS: ±100000, LSB:0.01) m</t>
    <phoneticPr fontId="7" type="noConversion"/>
  </si>
  <si>
    <t>Terminal_Homing</t>
  </si>
  <si>
    <t>TORP_D</t>
    <phoneticPr fontId="7" type="noConversion"/>
  </si>
  <si>
    <t>현재 어뢰 심도 (FS:4096, LSB:0.0625) m</t>
    <phoneticPr fontId="7" type="noConversion"/>
  </si>
  <si>
    <t>Fire</t>
  </si>
  <si>
    <t>0 : 발사 이전, 1 : 어뢰가 발사되어 주행상태</t>
    <phoneticPr fontId="7" type="noConversion"/>
  </si>
  <si>
    <t>TORP_Roll</t>
    <phoneticPr fontId="7" type="noConversion"/>
  </si>
  <si>
    <t>INT16</t>
    <phoneticPr fontId="7" type="noConversion"/>
  </si>
  <si>
    <t>어뢰 롤 (FS:±pi, LSB:9.5876725168e-5(pi/2^15))rad</t>
    <phoneticPr fontId="7" type="noConversion"/>
  </si>
  <si>
    <t>EOM</t>
  </si>
  <si>
    <t>임무주행을 종료하면 1 (이후 계속 1 유지), 아니면 0 (EOM : End Of Mission, 임무 중단. 주로 연습어뢰 임무 종료를 의미함)</t>
    <phoneticPr fontId="7" type="noConversion"/>
  </si>
  <si>
    <t>TORP_Pitch</t>
    <phoneticPr fontId="7" type="noConversion"/>
  </si>
  <si>
    <t>어뢰 피치 (FS:±pi/2, LSB:9.5876725168e-5(pi/2^15))rad</t>
    <phoneticPr fontId="7" type="noConversion"/>
  </si>
  <si>
    <t>Motor_Start</t>
  </si>
  <si>
    <t>어뢰발사 후 추진전동기 작동시작시점부터 1 (이후 계속 1 유지), 아니면 0</t>
    <phoneticPr fontId="7" type="noConversion"/>
  </si>
  <si>
    <t>TORP_Yaw</t>
    <phoneticPr fontId="7" type="noConversion"/>
  </si>
  <si>
    <t>어뢰 침로(진북기준) (FS:±pi, LSB:9.5876725168e-5(pi/2^15))rad</t>
    <phoneticPr fontId="7" type="noConversion"/>
  </si>
  <si>
    <t>어뢰발사 후 추진전동기가 기동한 후 작동을 정지(RPM XXX이하)하면 1 (이후 계속 1 유지), 아니면 0</t>
    <phoneticPr fontId="7" type="noConversion"/>
  </si>
  <si>
    <t>ACT_On_Off</t>
    <phoneticPr fontId="7" type="noConversion"/>
  </si>
  <si>
    <t>bit 0: 구동기 동작 시작, bit 4: 주행 종료 후 구동기 리셋</t>
    <phoneticPr fontId="7" type="noConversion"/>
  </si>
  <si>
    <t>현재 수심이 Ceiling 수심보다 얕은 경우 1, 깊은 경우 0</t>
    <phoneticPr fontId="7" type="noConversion"/>
  </si>
  <si>
    <t>변경 (8 Byte --&gt; 6 Byte)</t>
    <phoneticPr fontId="7" type="noConversion"/>
  </si>
  <si>
    <t>현재 수심이 Floor 수심보다 깊은 경우 1, 얕은 경우 0</t>
    <phoneticPr fontId="7" type="noConversion"/>
  </si>
  <si>
    <t>FPGA_State</t>
    <phoneticPr fontId="7" type="noConversion"/>
  </si>
  <si>
    <t>DAQCounter</t>
    <phoneticPr fontId="7" type="noConversion"/>
  </si>
  <si>
    <t>DAQ Counter</t>
    <phoneticPr fontId="7" type="noConversion"/>
  </si>
  <si>
    <t>Motor_Stop 이후 어뢰 수심이 XXm 보다 작은 상태가 XX초 이상 유지되면 1 (이후 계속 1 유지), 아니면 0</t>
    <phoneticPr fontId="7" type="noConversion"/>
  </si>
  <si>
    <t>SC_GainValue</t>
    <phoneticPr fontId="7" type="noConversion"/>
  </si>
  <si>
    <t>RX gain value</t>
    <phoneticPr fontId="7" type="noConversion"/>
  </si>
  <si>
    <t>EOM On 이후 전동기 정지 단계가 되면 1 (이후 계속 1 유지), 아니면 0</t>
    <phoneticPr fontId="7" type="noConversion"/>
  </si>
  <si>
    <t>FPGA/Zynq_Control</t>
  </si>
  <si>
    <t>Ping On/Off</t>
  </si>
  <si>
    <t>PA_FPGA_Reset</t>
  </si>
  <si>
    <t>SC_FPGA_Reset</t>
  </si>
  <si>
    <t>AD_On_Result</t>
    <phoneticPr fontId="7" type="noConversion"/>
  </si>
  <si>
    <t>PLC_State</t>
    <phoneticPr fontId="7" type="noConversion"/>
  </si>
  <si>
    <t>PA_FPGA_Temperature</t>
  </si>
  <si>
    <t>PAB FPGA 온도 정보</t>
  </si>
  <si>
    <t>유도제어부 이벤트 2</t>
    <phoneticPr fontId="7" type="noConversion"/>
  </si>
  <si>
    <t>SC_FPGA_Temperature</t>
  </si>
  <si>
    <t>SCB FPGA 온도 정보</t>
  </si>
  <si>
    <t>Reserved (SP_AH_Zynq_Temperature)</t>
    <phoneticPr fontId="7" type="noConversion"/>
  </si>
  <si>
    <t>음향신호처리장치가 Pre_Enable되면 1, 아니면 0</t>
    <phoneticPr fontId="7" type="noConversion"/>
  </si>
  <si>
    <t>Reserved (SP_P1_Zynq_Temperature)</t>
    <phoneticPr fontId="7" type="noConversion"/>
  </si>
  <si>
    <t>음향신호처리장치가 음향탐색 시작하면 1, 아니면 0</t>
    <phoneticPr fontId="7" type="noConversion"/>
  </si>
  <si>
    <t>Reserved (SP_P2_Zynq_Temperature)</t>
    <phoneticPr fontId="7" type="noConversion"/>
  </si>
  <si>
    <t>0 : 가상표적 무, 1 : 가상표적 유</t>
    <phoneticPr fontId="7" type="noConversion"/>
  </si>
  <si>
    <t>Reserved (SC2SP_GTP_ERR)</t>
    <phoneticPr fontId="7" type="noConversion"/>
  </si>
  <si>
    <t>0 : 초기 속도, 1 : 저속</t>
    <phoneticPr fontId="7" type="noConversion"/>
  </si>
  <si>
    <t>Reserved (AH2P1_GTP_ERR)</t>
    <phoneticPr fontId="7" type="noConversion"/>
  </si>
  <si>
    <t>0 : 중속 , 1 : 고속</t>
    <phoneticPr fontId="7" type="noConversion"/>
  </si>
  <si>
    <t>Reserved (AH2P2_GTP_ERR)</t>
    <phoneticPr fontId="7" type="noConversion"/>
  </si>
  <si>
    <t>Homing_Enable</t>
  </si>
  <si>
    <t>0 : 표적으로 호밍하지 않음 (수신된 표적정보 무시), 1 : 음향에 의해 탐지된 표적으로 Horming</t>
    <phoneticPr fontId="7" type="noConversion"/>
  </si>
  <si>
    <t>Reserved (P12AH_GTP_ERR)</t>
    <phoneticPr fontId="7" type="noConversion"/>
  </si>
  <si>
    <t>Homing_Mode</t>
    <phoneticPr fontId="7" type="noConversion"/>
  </si>
  <si>
    <t>Reserved (P22AH_GTP_ERR)</t>
    <phoneticPr fontId="7" type="noConversion"/>
  </si>
  <si>
    <t>Inhibit</t>
  </si>
  <si>
    <t>능동 음향탐색 모드에서 핑 송신 중단 필요시 1로 설정 (1 : 핑 송신 중단, 0 : 핑 송신 가능)</t>
    <phoneticPr fontId="7" type="noConversion"/>
  </si>
  <si>
    <t>SC_FPGA_SelfTest_Result</t>
  </si>
  <si>
    <t>SC_FPGA</t>
    <phoneticPr fontId="7" type="noConversion"/>
  </si>
  <si>
    <t>SC_MEM</t>
    <phoneticPr fontId="7" type="noConversion"/>
  </si>
  <si>
    <t>항목 정의</t>
    <phoneticPr fontId="7" type="noConversion"/>
  </si>
  <si>
    <t>SC_UART</t>
    <phoneticPr fontId="7" type="noConversion"/>
  </si>
  <si>
    <t>SC_LVDS</t>
    <phoneticPr fontId="7" type="noConversion"/>
  </si>
  <si>
    <t>SC_GTP</t>
    <phoneticPr fontId="7" type="noConversion"/>
  </si>
  <si>
    <t>Hold_In</t>
  </si>
  <si>
    <t>표적상실 등의 상황에서 현재의 음향탐색 상태(PRI, 송신 빔 등)를 고정하는 경우 1로 설정, 아니면 0</t>
    <phoneticPr fontId="7" type="noConversion"/>
  </si>
  <si>
    <t>PA_FPGA_SelfTest_Result</t>
    <phoneticPr fontId="7" type="noConversion"/>
  </si>
  <si>
    <t>추가 (2 Byte) / 항목 정의</t>
    <phoneticPr fontId="7" type="noConversion"/>
  </si>
  <si>
    <t>Target_Det</t>
  </si>
  <si>
    <t>표적을 탐지하는 경우 1, 아니면 0</t>
    <phoneticPr fontId="7" type="noConversion"/>
  </si>
  <si>
    <t>Reserved
(SP_Zynq_SelfTest_Result)</t>
    <phoneticPr fontId="7" type="noConversion"/>
  </si>
  <si>
    <t>추가 (2 Byte) / 항목 정의</t>
  </si>
  <si>
    <t>Target_Loss</t>
  </si>
  <si>
    <t>표적을 상실하는 경우 1, 유도조종장치가 음향신호처리장치로부터 표적정보를 한 번 이상 수신 한 후, 표적정보를 수신하지 못하는 경우 Target_Det bit는 0으로 설정</t>
    <phoneticPr fontId="7" type="noConversion"/>
  </si>
  <si>
    <t>ACM_Det</t>
  </si>
  <si>
    <t>유도조종장치가 음향신호처리장치로부터 ACM 정보를 수신하는 경우 1로 설정, 아니면 0</t>
    <phoneticPr fontId="7" type="noConversion"/>
  </si>
  <si>
    <t>TX_Voltage_Sample1</t>
    <phoneticPr fontId="7" type="noConversion"/>
  </si>
  <si>
    <t>TX_Voltage 현재 Sample</t>
    <phoneticPr fontId="7" type="noConversion"/>
  </si>
  <si>
    <t>Pre_ACO_Chk</t>
  </si>
  <si>
    <t>오탐지에 의한 ACO 발생을 방지하기 위해 근접거리이내의 표적정보를 수신하면 1로 설정. ACO 후 재공격시 0으로 reset 됨 (ACO : Attack Cut Off, 공격 중단)</t>
    <phoneticPr fontId="7" type="noConversion"/>
  </si>
  <si>
    <t>TX_Voltage_Sample2</t>
    <phoneticPr fontId="7" type="noConversion"/>
  </si>
  <si>
    <t>TX_Voltage 이전 Sample</t>
    <phoneticPr fontId="7" type="noConversion"/>
  </si>
  <si>
    <t>TX_DC_Voltage_Sample1</t>
    <phoneticPr fontId="7" type="noConversion"/>
  </si>
  <si>
    <t>TX_DC_Voltage 현재 Sample</t>
    <phoneticPr fontId="7" type="noConversion"/>
  </si>
  <si>
    <t>TX_DC_Voltage_Sample2</t>
    <phoneticPr fontId="7" type="noConversion"/>
  </si>
  <si>
    <t>TX_DC_Voltage 이전 Sample</t>
    <phoneticPr fontId="7" type="noConversion"/>
  </si>
  <si>
    <t>Pre_ACO_Chk bit가 1로 설정된 상태에서 ACO 거리 이내의 표적정보를 수신하면 1로 설정. ACO 후 재공격시 0으로 reset 됨 (ACO : Attack Cut Off, 공격 중단)</t>
    <phoneticPr fontId="7" type="noConversion"/>
  </si>
  <si>
    <t>TX_DC_Current_Sample1</t>
    <phoneticPr fontId="7" type="noConversion"/>
  </si>
  <si>
    <t>TX_DC_Current 현재 Sample</t>
    <phoneticPr fontId="7" type="noConversion"/>
  </si>
  <si>
    <t>TX_DC_Current_Sample2</t>
    <phoneticPr fontId="7" type="noConversion"/>
  </si>
  <si>
    <t>TX_DC_Current 이전 Sample</t>
    <phoneticPr fontId="7" type="noConversion"/>
  </si>
  <si>
    <t>유도제어부 이벤트 3</t>
    <phoneticPr fontId="7" type="noConversion"/>
  </si>
  <si>
    <t>Trigger_State</t>
    <phoneticPr fontId="7" type="noConversion"/>
  </si>
  <si>
    <t>TX_P_GATE</t>
    <phoneticPr fontId="7" type="noConversion"/>
  </si>
  <si>
    <t>TX_TRIG</t>
    <phoneticPr fontId="7" type="noConversion"/>
  </si>
  <si>
    <t>TE_RX_TRIG</t>
    <phoneticPr fontId="7" type="noConversion"/>
  </si>
  <si>
    <t>TE_TX_TRIG</t>
    <phoneticPr fontId="7" type="noConversion"/>
  </si>
  <si>
    <t>추가 (1 Byte)</t>
    <phoneticPr fontId="7" type="noConversion"/>
  </si>
  <si>
    <t>변경 (7 Byte --&gt; 5 Byte)</t>
    <phoneticPr fontId="7" type="noConversion"/>
  </si>
  <si>
    <t>1: L3, 2: L2, 3: L1, 4: C, 5: R1, 6: R2, 7: R3, 8: L0, 9: R0</t>
    <phoneticPr fontId="7" type="noConversion"/>
  </si>
  <si>
    <t>Data</t>
    <phoneticPr fontId="7" type="noConversion"/>
  </si>
  <si>
    <t>CH_Data</t>
    <phoneticPr fontId="7" type="noConversion"/>
  </si>
  <si>
    <t>CH01[7:0]</t>
    <phoneticPr fontId="7" type="noConversion"/>
  </si>
  <si>
    <t>채널 당 4 Byte로 변경</t>
    <phoneticPr fontId="7" type="noConversion"/>
  </si>
  <si>
    <t>CH01[15:8]</t>
    <phoneticPr fontId="7" type="noConversion"/>
  </si>
  <si>
    <t>유도제어부 이벤트 4</t>
    <phoneticPr fontId="7" type="noConversion"/>
  </si>
  <si>
    <t>CH01[23:16]</t>
    <phoneticPr fontId="7" type="noConversion"/>
  </si>
  <si>
    <t>CH01[31:24]</t>
    <phoneticPr fontId="7" type="noConversion"/>
  </si>
  <si>
    <t>0 : 신관 장전1 신호 비인가, 1 : 신관 장전1 신호 인가</t>
    <phoneticPr fontId="7" type="noConversion"/>
  </si>
  <si>
    <t>CH02[7:0]</t>
    <phoneticPr fontId="7" type="noConversion"/>
  </si>
  <si>
    <t>0 : 신관 장전2 신호 비인가, 1 : 신관 장전2 신호 인가</t>
    <phoneticPr fontId="7" type="noConversion"/>
  </si>
  <si>
    <t>CH02[15:8]</t>
    <phoneticPr fontId="7" type="noConversion"/>
  </si>
  <si>
    <t>0 : 신관 장전3 신호 비인가, 1 : 신관 장전3 신호 인가</t>
    <phoneticPr fontId="7" type="noConversion"/>
  </si>
  <si>
    <t>CH02[23:16]</t>
    <phoneticPr fontId="7" type="noConversion"/>
  </si>
  <si>
    <t>0 : 신관 장전해제신호 비인가,  1: 신관 장전해제신호 인가</t>
    <phoneticPr fontId="7" type="noConversion"/>
  </si>
  <si>
    <t>CH02[31:24]</t>
    <phoneticPr fontId="7" type="noConversion"/>
  </si>
  <si>
    <t>0 : 신관 상태 정상, 1 : 신관에 28 VDC 전원이 인가되지 않았거나 신관상태가 비정상일 경우</t>
    <phoneticPr fontId="7" type="noConversion"/>
  </si>
  <si>
    <t>• • • • •</t>
    <phoneticPr fontId="7" type="noConversion"/>
  </si>
  <si>
    <t>0 : 신관 비장전 상태, 1 : 신관 장전전압 충전 완료</t>
    <phoneticPr fontId="7" type="noConversion"/>
  </si>
  <si>
    <t>0 : 신관 28 VDC 전원 비인가, 1 : 신관 28 VDC 전원 인가</t>
    <phoneticPr fontId="7" type="noConversion"/>
  </si>
  <si>
    <t>0 : 누수 없음, 1 : 누수 감지</t>
    <phoneticPr fontId="7" type="noConversion"/>
  </si>
  <si>
    <t>M_Stop</t>
    <phoneticPr fontId="7" type="noConversion"/>
  </si>
  <si>
    <t>유도조종장치가 추진전동기로 비상종료 신호 인가하는 경우 1, 아니면 0</t>
    <phoneticPr fontId="7" type="noConversion"/>
  </si>
  <si>
    <t>CH37[7:0]</t>
    <phoneticPr fontId="7" type="noConversion"/>
  </si>
  <si>
    <t>CH37[15:8]</t>
    <phoneticPr fontId="7" type="noConversion"/>
  </si>
  <si>
    <t>CH37[23:16]</t>
    <phoneticPr fontId="7" type="noConversion"/>
  </si>
  <si>
    <t>CH37[31:24]</t>
    <phoneticPr fontId="7" type="noConversion"/>
  </si>
  <si>
    <t>변경 (1 Byte --&gt; 4 Byte)</t>
    <phoneticPr fontId="7" type="noConversion"/>
  </si>
  <si>
    <t>Checksum</t>
    <phoneticPr fontId="7" type="noConversion"/>
  </si>
  <si>
    <t>Count 부터 Checksum 전까지의 모든 BYTE 합</t>
    <phoneticPr fontId="7" type="noConversion"/>
  </si>
  <si>
    <t>Stop Bytes</t>
    <phoneticPr fontId="7" type="noConversion"/>
  </si>
  <si>
    <t>총 데이터</t>
    <phoneticPr fontId="7" type="noConversion"/>
  </si>
  <si>
    <t>Byte/Frame</t>
    <phoneticPr fontId="7" type="noConversion"/>
  </si>
  <si>
    <t>bps</t>
    <phoneticPr fontId="7" type="noConversion"/>
  </si>
  <si>
    <t>Mbps</t>
    <phoneticPr fontId="7" type="noConversion"/>
  </si>
  <si>
    <t>bit/byte</t>
    <phoneticPr fontId="7" type="noConversion"/>
  </si>
  <si>
    <t>frame/sec</t>
    <phoneticPr fontId="7" type="noConversion"/>
  </si>
  <si>
    <t>Count</t>
  </si>
  <si>
    <t>Command</t>
  </si>
  <si>
    <t>ACK</t>
  </si>
  <si>
    <t>FPGA_CMD</t>
  </si>
  <si>
    <t>SC_Rx_FPGA_CMD</t>
  </si>
  <si>
    <t>PA_Tx_FPGA_CMD</t>
  </si>
  <si>
    <t>Save_Beam_INFO</t>
  </si>
  <si>
    <t>GC_INFO</t>
  </si>
  <si>
    <t>GC_Count</t>
  </si>
  <si>
    <t>GC_Command</t>
  </si>
  <si>
    <t>GC_Event_1</t>
  </si>
  <si>
    <t>GC_Event_2</t>
  </si>
  <si>
    <t>GC_Event_3</t>
  </si>
  <si>
    <t>GC_Event_4</t>
  </si>
  <si>
    <t>Speed_Mode</t>
  </si>
  <si>
    <t>Pulse_Freq</t>
  </si>
  <si>
    <t>Pulse_Type</t>
  </si>
  <si>
    <t>Pulse_Length</t>
  </si>
  <si>
    <t>PRE_Pulse</t>
  </si>
  <si>
    <t>PRI</t>
  </si>
  <si>
    <t>Beam_Steering</t>
  </si>
  <si>
    <t>BAT_VOLT</t>
  </si>
  <si>
    <t>TORP_N</t>
  </si>
  <si>
    <t>TORP_E</t>
  </si>
  <si>
    <t>TORP_D</t>
  </si>
  <si>
    <t>TORP_Roll</t>
  </si>
  <si>
    <t>TORP_Pitch</t>
  </si>
  <si>
    <t>TORP_Yaw</t>
  </si>
  <si>
    <t>ACT_On_Off</t>
  </si>
  <si>
    <t>FPGA_State</t>
  </si>
  <si>
    <t>DAQCounter</t>
  </si>
  <si>
    <t>SC_GainValue</t>
  </si>
  <si>
    <t>PA_FPGA_SelfTest_Result</t>
  </si>
  <si>
    <t>TX_Voltage_Sample1</t>
  </si>
  <si>
    <t>TX_Voltage_Sample2</t>
  </si>
  <si>
    <t>TX_DC_Voltage_Sample1</t>
  </si>
  <si>
    <t>TX_DC_Voltage_Sample2</t>
  </si>
  <si>
    <t>TX_DC_Current_Sample1</t>
  </si>
  <si>
    <t>TX_DC_Current_Sample2</t>
  </si>
  <si>
    <t>Trigger_State</t>
  </si>
  <si>
    <t>Data</t>
  </si>
  <si>
    <t>Checksum</t>
  </si>
  <si>
    <t>T</t>
    <phoneticPr fontId="5" type="noConversion"/>
  </si>
  <si>
    <t>W</t>
    <phoneticPr fontId="5" type="noConversion"/>
  </si>
  <si>
    <t>ReservedBit07</t>
  </si>
  <si>
    <t>ReservedBit06</t>
  </si>
  <si>
    <t>REC_Mode</t>
  </si>
  <si>
    <t>TVG</t>
  </si>
  <si>
    <t>Gain</t>
  </si>
  <si>
    <t>Reset</t>
  </si>
  <si>
    <t>Pass/Active</t>
  </si>
  <si>
    <t>AD_On</t>
  </si>
  <si>
    <t>DAQ_Count_Reset</t>
  </si>
  <si>
    <t>BPF_On_Off</t>
    <phoneticPr fontId="5" type="noConversion"/>
  </si>
  <si>
    <t>Pass_Active</t>
    <phoneticPr fontId="5" type="noConversion"/>
  </si>
  <si>
    <t>Stop_Run</t>
    <phoneticPr fontId="5" type="noConversion"/>
  </si>
  <si>
    <t>ReservedBit05</t>
  </si>
  <si>
    <t>ReservedBit04</t>
  </si>
  <si>
    <t>ReservedBit03</t>
  </si>
  <si>
    <t>ReservedBit06_0</t>
    <phoneticPr fontId="5" type="noConversion"/>
  </si>
  <si>
    <t>ReservedBit07_0</t>
    <phoneticPr fontId="5" type="noConversion"/>
  </si>
  <si>
    <t>Tx_Trigger</t>
  </si>
  <si>
    <t>Tx_Reset</t>
  </si>
  <si>
    <t>Tx_Pulse_Interval</t>
  </si>
  <si>
    <t>Number_of_Tx</t>
  </si>
  <si>
    <t>Tx1_Type</t>
  </si>
  <si>
    <t>Tx1_Start_Frequency</t>
    <phoneticPr fontId="5" type="noConversion"/>
  </si>
  <si>
    <t>Tx2_Pulse_Length</t>
  </si>
  <si>
    <t>Tx2_Type</t>
  </si>
  <si>
    <t>Tx2_Start_Frequency</t>
    <phoneticPr fontId="5" type="noConversion"/>
  </si>
  <si>
    <t>ReservedBit07_2</t>
    <phoneticPr fontId="5" type="noConversion"/>
  </si>
  <si>
    <t>ReservedBit07_1</t>
    <phoneticPr fontId="5" type="noConversion"/>
  </si>
  <si>
    <t>Tx2_Sweep_Frequency</t>
  </si>
  <si>
    <t>Battery_Voltage</t>
    <phoneticPr fontId="5" type="noConversion"/>
  </si>
  <si>
    <t>Test_Mode</t>
  </si>
  <si>
    <t>Stave_Tx_Mode</t>
  </si>
  <si>
    <t>Reserved_0</t>
    <phoneticPr fontId="5" type="noConversion"/>
  </si>
  <si>
    <t>Reserved_1</t>
    <phoneticPr fontId="5" type="noConversion"/>
  </si>
  <si>
    <t>Save_R0</t>
  </si>
  <si>
    <t>Save_L0</t>
  </si>
  <si>
    <t>Save_R2</t>
  </si>
  <si>
    <t>Save_R1</t>
  </si>
  <si>
    <t>Save_C</t>
  </si>
  <si>
    <t>Save_L1</t>
  </si>
  <si>
    <t>Save_L2</t>
  </si>
  <si>
    <t>Save_L3</t>
  </si>
  <si>
    <t>0 : CH, 1 : Beam 2 : CH(All) + Selected Beam(3EA), 3 : Selected Beam(3EA)</t>
    <phoneticPr fontId="7" type="noConversion"/>
  </si>
  <si>
    <t>0 : A/D 중지, 1 : A/D 시작</t>
    <phoneticPr fontId="7" type="noConversion"/>
  </si>
  <si>
    <t>0 : Stop, 1 : Run / 주장비 동작 시작/ 정지</t>
    <phoneticPr fontId="7" type="noConversion"/>
  </si>
  <si>
    <t>REC_On/Off</t>
  </si>
  <si>
    <t>PLC_Mode</t>
    <phoneticPr fontId="7" type="noConversion"/>
  </si>
  <si>
    <t>PLC 시험에 사용할 시험데이터 선택 (0 : 사용 안함, 1 : 32 kHz Center, 2 : 32 kHz R1 Beam, 3 : 32 kHz L1 Beam)</t>
    <phoneticPr fontId="7" type="noConversion"/>
  </si>
  <si>
    <t>Data_Path</t>
    <phoneticPr fontId="7" type="noConversion"/>
  </si>
  <si>
    <t>0 : 외부 경로 (센서 데이터), 1 : 내부 경로 (모의 부하)</t>
    <phoneticPr fontId="7" type="noConversion"/>
  </si>
  <si>
    <t>REC_On/Off</t>
    <phoneticPr fontId="7" type="noConversion"/>
  </si>
  <si>
    <t>Ramping Time</t>
    <phoneticPr fontId="7" type="noConversion"/>
  </si>
  <si>
    <t>0~1 (ms) / 0.1 ms 단위, Ramping Time Raw data * 0.1</t>
    <phoneticPr fontId="7" type="noConversion"/>
  </si>
  <si>
    <t>SP_ZYNQ_CMD</t>
  </si>
  <si>
    <t>Save_R3</t>
    <phoneticPr fontId="7" type="noConversion"/>
  </si>
  <si>
    <t>TE_Data_Input</t>
    <phoneticPr fontId="7" type="noConversion"/>
  </si>
  <si>
    <t>Ethernet_On</t>
    <phoneticPr fontId="7" type="noConversion"/>
  </si>
  <si>
    <t>Optic_On</t>
    <phoneticPr fontId="7" type="noConversion"/>
  </si>
  <si>
    <t>Test_INFO_SpCMD</t>
    <phoneticPr fontId="7" type="noConversion"/>
  </si>
  <si>
    <t>Save_XX</t>
    <phoneticPr fontId="7" type="noConversion"/>
  </si>
  <si>
    <t>저장할 빔 선택 (총 3개)</t>
    <phoneticPr fontId="7" type="noConversion"/>
  </si>
  <si>
    <t>0 : 시험장비 연동 광 포트 비활성화, 1 : 시험장비 연동 광포트 활성화</t>
    <phoneticPr fontId="7" type="noConversion"/>
  </si>
  <si>
    <t>0 : 시험장비 연동 이더넷 포트 비활성화, 1 : 시험장비 연동 광포트 활성화</t>
    <phoneticPr fontId="7" type="noConversion"/>
  </si>
  <si>
    <t>0 : 신호변환반 데이터 수신, 1 : 시험장비 데이터 수신(CH), 2 : 시험장비 데이터 수신(Beam)</t>
    <phoneticPr fontId="7" type="noConversion"/>
  </si>
  <si>
    <t>Search_Pattern</t>
  </si>
  <si>
    <t>0 : Straight 1: Circle, 2: Helical</t>
    <phoneticPr fontId="7" type="noConversion"/>
  </si>
  <si>
    <t>0 : 종말공격 이전, 1 : 종말공격거리 이내 도달</t>
  </si>
  <si>
    <t>PA_FPGA_Temperature</t>
    <phoneticPr fontId="7" type="noConversion"/>
  </si>
  <si>
    <t>SC_FPGA_SelfTest_Result</t>
    <phoneticPr fontId="7" type="noConversion"/>
  </si>
  <si>
    <t>PAM7_Boot</t>
    <phoneticPr fontId="7" type="noConversion"/>
  </si>
  <si>
    <t>PAM6_Boot</t>
    <phoneticPr fontId="7" type="noConversion"/>
  </si>
  <si>
    <t>PAM5_Boot</t>
    <phoneticPr fontId="7" type="noConversion"/>
  </si>
  <si>
    <t>PAM4_Boot</t>
    <phoneticPr fontId="7" type="noConversion"/>
  </si>
  <si>
    <t>PAM3_Boot</t>
    <phoneticPr fontId="7" type="noConversion"/>
  </si>
  <si>
    <t>PAM2_Boot</t>
    <phoneticPr fontId="7" type="noConversion"/>
  </si>
  <si>
    <t>PAM1_Boot</t>
    <phoneticPr fontId="7" type="noConversion"/>
  </si>
  <si>
    <t>PCM_Boot</t>
    <phoneticPr fontId="7" type="noConversion"/>
  </si>
  <si>
    <t>PAB_ST_RESULT</t>
    <phoneticPr fontId="7" type="noConversion"/>
  </si>
  <si>
    <t>Temp_warn</t>
    <phoneticPr fontId="7" type="noConversion"/>
  </si>
  <si>
    <t>CMD_DATA_ERR</t>
    <phoneticPr fontId="7" type="noConversion"/>
  </si>
  <si>
    <t>수동 탐색 모드 : 0, 능동 탐색 모드 : 1</t>
  </si>
  <si>
    <t>8b/10b</t>
    <phoneticPr fontId="7" type="noConversion"/>
  </si>
  <si>
    <t>Data_Path</t>
    <phoneticPr fontId="5" type="noConversion"/>
  </si>
  <si>
    <t>REC_On_Off</t>
    <phoneticPr fontId="5" type="noConversion"/>
  </si>
  <si>
    <t>PLC_Mode</t>
    <phoneticPr fontId="5" type="noConversion"/>
  </si>
  <si>
    <t>Save_R3</t>
  </si>
  <si>
    <t>Optic_On</t>
  </si>
  <si>
    <t>Ethernet_On</t>
  </si>
  <si>
    <t>TE_Data_Input</t>
  </si>
  <si>
    <t>Reserved_2</t>
    <phoneticPr fontId="5" type="noConversion"/>
  </si>
  <si>
    <t>ReservedBit02</t>
  </si>
  <si>
    <t>Pre_Enable</t>
  </si>
  <si>
    <t>Enable</t>
  </si>
  <si>
    <t>Band_Sel</t>
  </si>
  <si>
    <t>Mode_Set</t>
  </si>
  <si>
    <t>PRI_Start</t>
  </si>
  <si>
    <t>ReservedBit00</t>
  </si>
  <si>
    <t>C_Range</t>
  </si>
  <si>
    <t>EOR</t>
  </si>
  <si>
    <t>ACO_Det</t>
  </si>
  <si>
    <t>ReservedBit08</t>
  </si>
  <si>
    <t>ReservedBit09</t>
  </si>
  <si>
    <t>Detect</t>
  </si>
  <si>
    <t>Closein</t>
  </si>
  <si>
    <t>Fail</t>
  </si>
  <si>
    <t>ESAD_Chk</t>
  </si>
  <si>
    <t>ESAD_HV</t>
  </si>
  <si>
    <t>ESAD_Power</t>
  </si>
  <si>
    <t>Leakage_Det</t>
  </si>
  <si>
    <t>SP_Zynq_SelfTest_Result</t>
  </si>
  <si>
    <t>Reserved_9</t>
    <phoneticPr fontId="5" type="noConversion"/>
  </si>
  <si>
    <t>FPGA_Zynq_Control</t>
  </si>
  <si>
    <t>FPGA_Zynq_Control</t>
    <phoneticPr fontId="5" type="noConversion"/>
  </si>
  <si>
    <t>SP_AH_Zynq_Temperature</t>
  </si>
  <si>
    <t>SP_P1_Zynq_Temperature</t>
  </si>
  <si>
    <t>SP_P2_Zynq_Temperature</t>
  </si>
  <si>
    <t>SC2SP_GTP_ERR</t>
  </si>
  <si>
    <t>AH2P1_GTP_ERR</t>
  </si>
  <si>
    <t>AH2P2_GTP_ERR</t>
  </si>
  <si>
    <t>P12AH_GTP_ERR</t>
  </si>
  <si>
    <t>P22AH_GTP_ERR</t>
  </si>
  <si>
    <t>TE_TX_TRIG</t>
  </si>
  <si>
    <t>TE_RX_TRIG</t>
  </si>
  <si>
    <t>TX_TRIG</t>
  </si>
  <si>
    <t>TX_P_GATE</t>
  </si>
  <si>
    <t>ReservedBit01</t>
  </si>
  <si>
    <t>ReservedBit16</t>
  </si>
  <si>
    <t>ReservedBit17</t>
  </si>
  <si>
    <t>PCM_Boot</t>
  </si>
  <si>
    <t>PAM1_Boot</t>
  </si>
  <si>
    <t>PAM2_Boot</t>
  </si>
  <si>
    <t>PAM3_Boot</t>
  </si>
  <si>
    <t>PAM4_Boot</t>
  </si>
  <si>
    <t>PAM5_Boot</t>
  </si>
  <si>
    <t>PAM6_Boot</t>
  </si>
  <si>
    <t>PAM7_Boot</t>
  </si>
  <si>
    <t>CMD_DATA_ERR</t>
  </si>
  <si>
    <t>Temp_warn</t>
  </si>
  <si>
    <t>PAB_ST_RESULT</t>
  </si>
  <si>
    <t>SC_MEM</t>
  </si>
  <si>
    <t>SC_FPGA</t>
  </si>
  <si>
    <t>SC_GTP</t>
  </si>
  <si>
    <t>SC_LVDS</t>
  </si>
  <si>
    <t>SC_UART</t>
  </si>
  <si>
    <t>PLC_State</t>
  </si>
  <si>
    <t>AD_On_Result</t>
  </si>
  <si>
    <t>CH_Data</t>
    <phoneticPr fontId="5" type="noConversion"/>
  </si>
  <si>
    <t>Reserved</t>
    <phoneticPr fontId="5" type="noConversion"/>
  </si>
  <si>
    <t xml:space="preserve"> type CH_Data_148_Type is array (natural range 1 to 37) of std_logic_vector(31 downto 0);</t>
    <phoneticPr fontId="5" type="noConversion"/>
  </si>
  <si>
    <t>Start_Bytes</t>
    <phoneticPr fontId="5" type="noConversion"/>
  </si>
  <si>
    <t>Stop_Bytes</t>
    <phoneticPr fontId="5" type="noConversion"/>
  </si>
  <si>
    <t>    for ch in 1 to 37 loop</t>
  </si>
  <si>
    <t>    end loop;</t>
  </si>
  <si>
    <t>--</t>
  </si>
  <si>
    <t>--</t>
    <phoneticPr fontId="5" type="noConversion"/>
  </si>
  <si>
    <t>V_Target</t>
    <phoneticPr fontId="5" type="noConversion"/>
  </si>
  <si>
    <t>Ping_On_Off</t>
    <phoneticPr fontId="5" type="noConversion"/>
  </si>
  <si>
    <t>X"7F7F7F7F"</t>
    <phoneticPr fontId="5" type="noConversion"/>
  </si>
  <si>
    <t>X"CCCC"</t>
    <phoneticPr fontId="5" type="noConversion"/>
  </si>
  <si>
    <t>X"8181"</t>
    <phoneticPr fontId="5" type="noConversion"/>
  </si>
  <si>
    <t>CH_Data</t>
  </si>
  <si>
    <t>others</t>
    <phoneticPr fontId="5" type="noConversion"/>
  </si>
  <si>
    <t>pkt</t>
    <phoneticPr fontId="5" type="noConversion"/>
  </si>
  <si>
    <t>Ramping_Time</t>
    <phoneticPr fontId="5" type="noConversion"/>
  </si>
  <si>
    <t>    variable bitvector : std_logic_vector(2399 downto 0);</t>
  </si>
  <si>
    <t>  end conv_ch_bitvector;</t>
  </si>
  <si>
    <t xml:space="preserve">  end conv_ch_packet;</t>
    <phoneticPr fontId="5" type="noConversion"/>
  </si>
  <si>
    <t>-- signal Chan_Str : std_logic_vector(2399 downto 0) := (others =&gt; '0');</t>
  </si>
  <si>
    <t>-- Chan_Str &lt;= conv_ch_bitvector(Chan_Pkt);</t>
  </si>
  <si>
    <t>-- Chan_Pkt &lt;= conv_ch_packet(Chan_Str);</t>
  </si>
  <si>
    <t>library ieee;</t>
  </si>
  <si>
    <t>use ieee.std_logic_1164.all;</t>
  </si>
  <si>
    <t>use ieee.numeric_std.all;</t>
  </si>
  <si>
    <t>use ieee.std_logic_unsigned.all;</t>
  </si>
  <si>
    <t>  -- constant</t>
  </si>
  <si>
    <t>  constant ADDRESS_WIDTH : natural := 7;</t>
  </si>
  <si>
    <t>  constant DATA_WIDTH : natural := 32;</t>
  </si>
  <si>
    <t>  constant C_DATA_ZERO : std_logic_vector(DATA_WIDTH - 1 downto 0) := (others =&gt; '0');</t>
  </si>
  <si>
    <t>  constant C_CH_START : std_logic_vector(ADDRESS_WIDTH - 1 downto 0) := std_logic_vector(to_unsigned(36, ADDRESS_WIDTH)); -- X"24"; -- ch1 : 36 from 0</t>
  </si>
  <si>
    <t>  constant C_CH_END : std_logic_vector(ADDRESS_WIDTH - 1 downto 0) := std_logic_vector(to_unsigned(72, ADDRESS_WIDTH)); -- X"48"; -- ch37 : 72 from 0</t>
  </si>
  <si>
    <t xml:space="preserve">  constant C_CMD_END_N1 : std_logic_vector(ADDRESS_WIDTH - 1 downto 0) := std_logic_vector(to_unsigned(73, ADDRESS_WIDTH)); -- X"49"; -- 73 </t>
  </si>
  <si>
    <t>  constant C_CMD_END : std_logic_vector(ADDRESS_WIDTH - 1 downto 0) := std_logic_vector(to_unsigned(74, ADDRESS_WIDTH)); -- X"4A"; -- 74 : from 0 , 300 byte / 4 = 75</t>
  </si>
  <si>
    <t>  constant C_CMD_END_P1 : std_logic_vector(ADDRESS_WIDTH - 1 downto 0) := std_logic_vector(to_unsigned(75, ADDRESS_WIDTH)); -- X"4B"; -- 75</t>
  </si>
  <si>
    <t>  --</t>
  </si>
  <si>
    <t>SCB2SPB</t>
    <phoneticPr fontId="5" type="noConversion"/>
  </si>
  <si>
    <t>Speed_Mode1</t>
    <phoneticPr fontId="5" type="noConversion"/>
  </si>
  <si>
    <t>Speed_Mode2</t>
    <phoneticPr fontId="5" type="noConversion"/>
  </si>
  <si>
    <t>Homming_Enable</t>
    <phoneticPr fontId="5" type="noConversion"/>
  </si>
  <si>
    <t>Homming_Mode</t>
    <phoneticPr fontId="5" type="noConversion"/>
  </si>
  <si>
    <t>  );</t>
  </si>
  <si>
    <t>end entity;</t>
  </si>
  <si>
    <t>architecture rtl of bs_scb_data_record_pin is</t>
  </si>
  <si>
    <t>begin</t>
    <phoneticPr fontId="5" type="noConversion"/>
  </si>
  <si>
    <t>entity bs_scb_data_record_pin is</t>
  </si>
  <si>
    <t>--</t>
    <phoneticPr fontId="5" type="noConversion"/>
  </si>
  <si>
    <t>begin</t>
    <phoneticPr fontId="5" type="noConversion"/>
  </si>
  <si>
    <t>port (</t>
    <phoneticPr fontId="5" type="noConversion"/>
  </si>
  <si>
    <t>bitvector : in std_logic_vector(2399 downto 0)</t>
    <phoneticPr fontId="5" type="noConversion"/>
  </si>
  <si>
    <t>bitvector  =&gt; bitvector_o,</t>
    <phoneticPr fontId="5" type="noConversion"/>
  </si>
  <si>
    <t>signal bitvector_o :  std_logic_vector(2399 downto 0);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</si>
</sst>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0_ "/>
  </numFmts>
  <fonts count="2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2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0" xfId="0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10" borderId="44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0" fillId="10" borderId="22" xfId="0" applyFont="1" applyFill="1" applyBorder="1" applyAlignment="1">
      <alignment horizontal="center" vertical="center"/>
    </xf>
    <xf numFmtId="0" fontId="10" fillId="14" borderId="22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14" borderId="10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3" fillId="15" borderId="10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15" fillId="16" borderId="10" xfId="0" applyNumberFormat="1" applyFont="1" applyFill="1" applyBorder="1" applyAlignment="1">
      <alignment horizontal="center" vertical="center"/>
    </xf>
    <xf numFmtId="0" fontId="15" fillId="16" borderId="10" xfId="0" applyFont="1" applyFill="1" applyBorder="1" applyAlignment="1">
      <alignment horizontal="center" vertical="center"/>
    </xf>
    <xf numFmtId="177" fontId="15" fillId="16" borderId="1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0" applyFont="1" applyAlignment="1">
      <alignment vertical="center"/>
    </xf>
    <xf numFmtId="0" fontId="0" fillId="4" borderId="1" xfId="3" applyFont="1" applyAlignme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176" fontId="17" fillId="0" borderId="10" xfId="0" applyNumberFormat="1" applyFont="1" applyBorder="1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0" fillId="0" borderId="0" xfId="0" quotePrefix="1"/>
    <xf numFmtId="0" fontId="0" fillId="0" borderId="1" xfId="3" quotePrefix="1" applyFont="1" applyFill="1" applyAlignment="1"/>
    <xf numFmtId="0" fontId="19" fillId="0" borderId="0" xfId="0" applyFont="1" applyAlignment="1">
      <alignment vertical="center"/>
    </xf>
    <xf numFmtId="0" fontId="3" fillId="3" borderId="0" xfId="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quotePrefix="1" applyFont="1" applyAlignment="1">
      <alignment vertical="center"/>
    </xf>
    <xf numFmtId="0" fontId="15" fillId="12" borderId="5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6" borderId="48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12" borderId="36" xfId="0" applyFont="1" applyFill="1" applyBorder="1" applyAlignment="1">
      <alignment horizontal="center" vertical="center"/>
    </xf>
    <xf numFmtId="0" fontId="10" fillId="12" borderId="37" xfId="0" applyFont="1" applyFill="1" applyBorder="1" applyAlignment="1">
      <alignment horizontal="center" vertical="center"/>
    </xf>
    <xf numFmtId="0" fontId="10" fillId="12" borderId="38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4" fillId="6" borderId="61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4" fillId="6" borderId="62" xfId="0" applyFont="1" applyFill="1" applyBorder="1" applyAlignment="1">
      <alignment horizontal="center" vertical="center" wrapText="1"/>
    </xf>
    <xf numFmtId="0" fontId="14" fillId="6" borderId="63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0" fontId="14" fillId="6" borderId="45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0" fillId="6" borderId="56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/>
    </xf>
    <xf numFmtId="0" fontId="10" fillId="6" borderId="55" xfId="0" applyFont="1" applyFill="1" applyBorder="1" applyAlignment="1">
      <alignment horizontal="center" vertical="center"/>
    </xf>
    <xf numFmtId="0" fontId="10" fillId="6" borderId="59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0" fillId="6" borderId="57" xfId="0" applyFont="1" applyFill="1" applyBorder="1" applyAlignment="1">
      <alignment horizontal="center" vertical="center"/>
    </xf>
    <xf numFmtId="0" fontId="10" fillId="6" borderId="54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0" fillId="13" borderId="53" xfId="0" applyFont="1" applyFill="1" applyBorder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6" borderId="61" xfId="0" applyFont="1" applyFill="1" applyBorder="1" applyAlignment="1">
      <alignment horizontal="center" vertical="center"/>
    </xf>
    <xf numFmtId="0" fontId="10" fillId="6" borderId="62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9" borderId="36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10" fillId="11" borderId="25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6" borderId="64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39" xfId="0" applyFont="1" applyFill="1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0845-4464-4B2F-96DE-AA7BD5912FCD}">
  <dimension ref="A1:T430"/>
  <sheetViews>
    <sheetView tabSelected="1" topLeftCell="P1" zoomScaleNormal="100" workbookViewId="0">
      <selection activeCell="T424" sqref="T39:T424"/>
    </sheetView>
  </sheetViews>
  <sheetFormatPr defaultRowHeight="17"/>
  <cols>
    <col min="1" max="1" width="16.75" customWidth="1"/>
    <col min="2" max="2" width="22.75" bestFit="1" customWidth="1"/>
    <col min="6" max="6" width="53.4140625" customWidth="1"/>
    <col min="7" max="7" width="54.4140625" bestFit="1" customWidth="1"/>
    <col min="8" max="8" width="26.9140625" bestFit="1" customWidth="1"/>
    <col min="9" max="9" width="55.6640625" bestFit="1" customWidth="1"/>
    <col min="10" max="10" width="28" bestFit="1" customWidth="1"/>
    <col min="11" max="11" width="26.6640625" bestFit="1" customWidth="1"/>
    <col min="12" max="12" width="11.6640625" bestFit="1" customWidth="1"/>
    <col min="13" max="13" width="100.25" bestFit="1" customWidth="1"/>
    <col min="14" max="14" width="100.25" customWidth="1"/>
    <col min="15" max="15" width="102.6640625" bestFit="1" customWidth="1"/>
    <col min="16" max="16" width="82.33203125" bestFit="1" customWidth="1"/>
    <col min="17" max="17" width="82.33203125" customWidth="1"/>
    <col min="18" max="18" width="85.83203125" customWidth="1"/>
    <col min="19" max="19" width="85.75" customWidth="1"/>
    <col min="20" max="20" width="79.25" customWidth="1"/>
  </cols>
  <sheetData>
    <row r="1" spans="1:6">
      <c r="A1" t="s">
        <v>592</v>
      </c>
      <c r="F1" s="97" t="s">
        <v>578</v>
      </c>
    </row>
    <row r="2" spans="1:6">
      <c r="F2" s="97" t="s">
        <v>579</v>
      </c>
    </row>
    <row r="3" spans="1:6">
      <c r="F3" s="97" t="s">
        <v>580</v>
      </c>
    </row>
    <row r="4" spans="1:6">
      <c r="F4" s="97" t="s">
        <v>581</v>
      </c>
    </row>
    <row r="5" spans="1:6">
      <c r="F5" s="97" t="s">
        <v>561</v>
      </c>
    </row>
    <row r="6" spans="1:6">
      <c r="F6" s="97" t="str">
        <f>"-- use work."&amp;A1&amp;"_Type.all; -- BS2_protocol_V0.56_20231121"</f>
        <v>-- use work.SCB2SPB_Type.all; -- BS2_protocol_V0.56_20231121</v>
      </c>
    </row>
    <row r="7" spans="1:6">
      <c r="F7" s="97" t="str">
        <f>"-- signal Chan_Pkt : "&amp;A1&amp;"_Pkt_300_Type;"</f>
        <v>-- signal Chan_Pkt : SCB2SPB_Pkt_300_Type;</v>
      </c>
    </row>
    <row r="8" spans="1:6">
      <c r="F8" s="97" t="s">
        <v>575</v>
      </c>
    </row>
    <row r="9" spans="1:6">
      <c r="F9" s="97" t="s">
        <v>561</v>
      </c>
    </row>
    <row r="10" spans="1:6">
      <c r="F10" s="97" t="s">
        <v>561</v>
      </c>
    </row>
    <row r="11" spans="1:6">
      <c r="F11" s="97" t="s">
        <v>576</v>
      </c>
    </row>
    <row r="12" spans="1:6">
      <c r="F12" s="97" t="s">
        <v>577</v>
      </c>
    </row>
    <row r="13" spans="1:6">
      <c r="F13" s="97" t="s">
        <v>561</v>
      </c>
    </row>
    <row r="14" spans="1:6">
      <c r="F14" s="97" t="s">
        <v>561</v>
      </c>
    </row>
    <row r="15" spans="1:6">
      <c r="F15" s="97" t="str">
        <f>"package "&amp;A1&amp;"_Type is"</f>
        <v>package SCB2SPB_Type is</v>
      </c>
    </row>
    <row r="16" spans="1:6">
      <c r="F16" s="97" t="s">
        <v>582</v>
      </c>
    </row>
    <row r="17" spans="1:19">
      <c r="F17" s="97" t="s">
        <v>583</v>
      </c>
    </row>
    <row r="18" spans="1:19">
      <c r="F18" s="97" t="s">
        <v>584</v>
      </c>
    </row>
    <row r="19" spans="1:19">
      <c r="F19" s="97" t="s">
        <v>585</v>
      </c>
    </row>
    <row r="20" spans="1:19">
      <c r="F20" s="97" t="s">
        <v>586</v>
      </c>
    </row>
    <row r="21" spans="1:19">
      <c r="F21" s="97" t="s">
        <v>587</v>
      </c>
    </row>
    <row r="22" spans="1:19">
      <c r="F22" s="97" t="s">
        <v>588</v>
      </c>
    </row>
    <row r="23" spans="1:19">
      <c r="F23" s="97" t="s">
        <v>589</v>
      </c>
    </row>
    <row r="24" spans="1:19">
      <c r="F24" s="97" t="s">
        <v>590</v>
      </c>
    </row>
    <row r="25" spans="1:19">
      <c r="F25" s="97" t="s">
        <v>561</v>
      </c>
    </row>
    <row r="26" spans="1:19">
      <c r="F26" s="97" t="s">
        <v>561</v>
      </c>
      <c r="O26" s="93" t="str">
        <f>"package body "&amp;A1&amp;"_Type is"</f>
        <v>package body SCB2SPB_Type is</v>
      </c>
    </row>
    <row r="27" spans="1:19">
      <c r="F27" s="97" t="s">
        <v>561</v>
      </c>
    </row>
    <row r="28" spans="1:19">
      <c r="F28" s="93" t="s">
        <v>556</v>
      </c>
      <c r="O28" s="97" t="str">
        <f>"  function conv_ch_packet (bitvector : std_logic_vector) return "&amp;F364&amp;" is"</f>
        <v>  function conv_ch_packet (bitvector : std_logic_vector) return SCB2SPB_Pkt_300_Type is</v>
      </c>
      <c r="P28" s="97" t="str">
        <f>"  function conv_ch_bitvector (pkt : "&amp;F364&amp;") return std_logic_vector is"</f>
        <v>  function conv_ch_bitvector (pkt : SCB2SPB_Pkt_300_Type) return std_logic_vector is</v>
      </c>
      <c r="Q28" s="97"/>
      <c r="R28" s="97"/>
      <c r="S28" s="97"/>
    </row>
    <row r="29" spans="1:19">
      <c r="F29" s="94" t="s">
        <v>562</v>
      </c>
      <c r="O29" s="97" t="str">
        <f>"    variable pkt : "&amp;F364&amp;";"</f>
        <v>    variable pkt : SCB2SPB_Pkt_300_Type;</v>
      </c>
      <c r="P29" s="97" t="s">
        <v>572</v>
      </c>
      <c r="Q29" s="97"/>
      <c r="R29" s="97" t="s">
        <v>601</v>
      </c>
      <c r="S29" s="97"/>
    </row>
    <row r="30" spans="1:19">
      <c r="F30" s="94"/>
      <c r="O30" s="92" t="s">
        <v>603</v>
      </c>
      <c r="P30" s="92" t="s">
        <v>603</v>
      </c>
      <c r="Q30" s="92"/>
      <c r="R30" s="92" t="s">
        <v>604</v>
      </c>
    </row>
    <row r="31" spans="1:19">
      <c r="A31" s="92"/>
      <c r="F31" s="94" t="s">
        <v>562</v>
      </c>
      <c r="G31" s="93" t="str">
        <f>G38</f>
        <v>pkt.Data</v>
      </c>
      <c r="I31" t="str">
        <f t="shared" ref="I31:I35" si="0">IF(H31="","",(IF(D31="W",SUBSTITUTE(G31,".","_"),"")))</f>
        <v/>
      </c>
      <c r="J31" t="str">
        <f t="shared" ref="J31:J35" si="1">IF(C31=1,"std_logic",(IF(D31="W","std_logic_vector("&amp;C31-1&amp;" downto 0)","")))</f>
        <v/>
      </c>
      <c r="K31" s="94" t="s">
        <v>562</v>
      </c>
      <c r="L31" s="94" t="s">
        <v>562</v>
      </c>
      <c r="M31" s="94" t="s">
        <v>562</v>
      </c>
      <c r="N31" s="94"/>
      <c r="O31" s="94" t="s">
        <v>562</v>
      </c>
      <c r="P31" s="94" t="s">
        <v>562</v>
      </c>
      <c r="Q31" s="94"/>
      <c r="R31" s="94"/>
      <c r="S31" s="94"/>
    </row>
    <row r="32" spans="1:19" s="74" customFormat="1">
      <c r="B32" s="74" t="s">
        <v>568</v>
      </c>
      <c r="C32" s="74">
        <v>1184</v>
      </c>
      <c r="E32" s="74">
        <v>1152</v>
      </c>
      <c r="F32" s="74" t="str">
        <f>"type "&amp;B32&amp;"_"&amp;C32/8&amp;"_Type is record"</f>
        <v>type CH_Data_148_Type is record</v>
      </c>
      <c r="I32" s="74" t="str">
        <f t="shared" si="0"/>
        <v/>
      </c>
      <c r="J32" s="74" t="str">
        <f t="shared" si="1"/>
        <v/>
      </c>
      <c r="M32" s="74" t="str">
        <f>"constant "&amp;B32&amp;"_"&amp;C32/8&amp;"_i : "&amp;B32&amp;"_"&amp;C32/8&amp;"_Type := ("</f>
        <v>constant CH_Data_148_i : CH_Data_148_Type := (</v>
      </c>
    </row>
    <row r="33" spans="1:20">
      <c r="B33">
        <v>1</v>
      </c>
      <c r="C33">
        <v>32</v>
      </c>
      <c r="D33" t="s">
        <v>407</v>
      </c>
      <c r="E33">
        <f>E32</f>
        <v>1152</v>
      </c>
      <c r="F33" t="str">
        <f t="shared" ref="F33:F35" si="2">IF(C33=1,"  "&amp;B33&amp;" : "&amp;"std_logic;",IF(D33="T","  "&amp;B33&amp;" : "&amp;B33&amp;"_"&amp;C33/8&amp;"_Type;","  "&amp;B33&amp;" : "&amp;"std_logic_vector("&amp;C33-1&amp;" downto 0);"))</f>
        <v xml:space="preserve">  1 : std_logic_vector(31 downto 0);</v>
      </c>
      <c r="G33" t="str">
        <f>$G$38&amp;"."&amp;B33</f>
        <v>pkt.Data.1</v>
      </c>
      <c r="H33" t="str">
        <f t="shared" ref="H33:H35" si="3">IF(C33=1,"bitvector("&amp;E33&amp;")","bitvector("&amp;E33+C33-1&amp;" downto "&amp;E33&amp;")")</f>
        <v>bitvector(1183 downto 1152)</v>
      </c>
      <c r="I33" t="str">
        <f t="shared" si="0"/>
        <v>pkt_Data_1</v>
      </c>
      <c r="J33" t="str">
        <f t="shared" si="1"/>
        <v>std_logic_vector(31 downto 0)</v>
      </c>
      <c r="K33" t="str">
        <f t="shared" ref="K33:K35" si="4">IF(L33&lt;&gt;"",L33,IF(D33="T",B33&amp;"_"&amp;C33/8&amp;"_i",IF(C33=1,"'0'",(IF(C33=8,"X""00""",(IF(C33=16,"X""0000""",IF(C33=32,"X""00000000""","(others =&gt; '0')"))))))))</f>
        <v>X"00000000"</v>
      </c>
      <c r="M33" t="str">
        <f>IF(D35="",(IF(D33="T","  "&amp;B33&amp;" =&gt; "&amp;B33&amp;"_"&amp;C33/8&amp;"_i","  "&amp;B33&amp;" =&gt; "&amp;K33)),(IF(D33="T","  "&amp;B33&amp;" =&gt; "&amp;B33&amp;"_"&amp;C33/8&amp;"_i,","  "&amp;B33&amp;" =&gt; "&amp;K33&amp;",")))</f>
        <v xml:space="preserve">  1 =&gt; X"00000000",</v>
      </c>
      <c r="N33" s="73" t="s">
        <v>559</v>
      </c>
      <c r="O33" s="73" t="s">
        <v>559</v>
      </c>
      <c r="P33" s="73" t="s">
        <v>559</v>
      </c>
      <c r="Q33" s="73"/>
      <c r="R33" s="73"/>
      <c r="S33" s="73"/>
    </row>
    <row r="34" spans="1:20">
      <c r="B34">
        <v>2</v>
      </c>
      <c r="C34">
        <v>32</v>
      </c>
      <c r="D34" t="s">
        <v>407</v>
      </c>
      <c r="E34">
        <f>C32+E32</f>
        <v>2336</v>
      </c>
      <c r="F34" t="str">
        <f t="shared" ref="F34" si="5">IF(C34=1,"  "&amp;B34&amp;" : "&amp;"std_logic;",IF(D34="T","  "&amp;B34&amp;" : "&amp;B34&amp;"_"&amp;C34/8&amp;"_Type;","  "&amp;B34&amp;" : "&amp;"std_logic_vector("&amp;C34-1&amp;" downto 0);"))</f>
        <v xml:space="preserve">  2 : std_logic_vector(31 downto 0);</v>
      </c>
      <c r="G34" t="str">
        <f>$G$38&amp;"."&amp;B34</f>
        <v>pkt.Data.2</v>
      </c>
      <c r="H34" t="str">
        <f t="shared" ref="H34" si="6">IF(C34=1,"bitvector("&amp;E34&amp;")","bitvector("&amp;E34+C34-1&amp;" downto "&amp;E34&amp;")")</f>
        <v>bitvector(2367 downto 2336)</v>
      </c>
      <c r="I34" t="str">
        <f t="shared" ref="I34" si="7">IF(H34="","",(IF(D34="W",SUBSTITUTE(G34,".","_"),"")))</f>
        <v>pkt_Data_2</v>
      </c>
      <c r="J34" t="str">
        <f t="shared" ref="J34" si="8">IF(C34=1,"std_logic",(IF(D34="W","std_logic_vector("&amp;C34-1&amp;" downto 0)","")))</f>
        <v>std_logic_vector(31 downto 0)</v>
      </c>
      <c r="K34" t="str">
        <f t="shared" ref="K34" si="9">IF(L34&lt;&gt;"",L34,IF(D34="T",B34&amp;"_"&amp;C34/8&amp;"_i",IF(C34=1,"'0'",(IF(C34=8,"X""00""",(IF(C34=16,"X""0000""",IF(C34=32,"X""00000000""","(others =&gt; '0')"))))))))</f>
        <v>X"00000000"</v>
      </c>
      <c r="M34" t="str">
        <f t="shared" ref="M34" si="10">IF(D35="",(IF(D34="T","  "&amp;B34&amp;" =&gt; "&amp;B34&amp;"_"&amp;C34/8&amp;"_i","  "&amp;B34&amp;" =&gt; "&amp;K34)),(IF(D34="T","  "&amp;B34&amp;" =&gt; "&amp;B34&amp;"_"&amp;C34/8&amp;"_i,","  "&amp;B34&amp;" =&gt; "&amp;K34&amp;",")))</f>
        <v xml:space="preserve">  2 =&gt; X"00000000",</v>
      </c>
      <c r="N34" s="73" t="str">
        <f>"       "&amp;G40&amp;"(ch) &lt;= bitvector(ch * 32 - 1 + "&amp;E40&amp;" downto ch * 32 - 32 + "&amp;E40&amp;");"</f>
        <v xml:space="preserve">       pkt.Data.CH_Data(ch) &lt;= bitvector(ch * 32 - 1 + 1152 downto ch * 32 - 32 + 1152);</v>
      </c>
      <c r="O34" s="73" t="str">
        <f>"       "&amp;G40&amp;"(ch) := bitvector(ch * 32 - 1 + "&amp;E40&amp;" downto ch * 32 - 32 + "&amp;E40&amp;");"</f>
        <v xml:space="preserve">       pkt.Data.CH_Data(ch) := bitvector(ch * 32 - 1 + 1152 downto ch * 32 - 32 + 1152);</v>
      </c>
      <c r="P34" s="73" t="str">
        <f>"       "&amp;"bitvector(ch * 32 - 1 + "&amp;E40&amp;" downto ch * 32 - 32 + "&amp;E40&amp;") := "&amp;G40&amp;"(ch);"</f>
        <v xml:space="preserve">       bitvector(ch * 32 - 1 + 1152 downto ch * 32 - 32 + 1152) := pkt.Data.CH_Data(ch);</v>
      </c>
      <c r="Q34" s="73"/>
      <c r="R34" s="73"/>
      <c r="S34" s="73"/>
    </row>
    <row r="35" spans="1:20">
      <c r="B35" t="s">
        <v>569</v>
      </c>
      <c r="C35">
        <v>32</v>
      </c>
      <c r="D35" t="s">
        <v>407</v>
      </c>
      <c r="E35">
        <f>C33+E33</f>
        <v>1184</v>
      </c>
      <c r="F35" t="str">
        <f t="shared" si="2"/>
        <v xml:space="preserve">  others : std_logic_vector(31 downto 0);</v>
      </c>
      <c r="G35" t="str">
        <f>$G$38&amp;"."&amp;B35</f>
        <v>pkt.Data.others</v>
      </c>
      <c r="H35" t="str">
        <f t="shared" si="3"/>
        <v>bitvector(1215 downto 1184)</v>
      </c>
      <c r="I35" t="str">
        <f t="shared" si="0"/>
        <v>pkt_Data_others</v>
      </c>
      <c r="J35" t="str">
        <f t="shared" si="1"/>
        <v>std_logic_vector(31 downto 0)</v>
      </c>
      <c r="K35" t="str">
        <f t="shared" si="4"/>
        <v>X"00000000"</v>
      </c>
      <c r="M35" t="str">
        <f t="shared" ref="M35" si="11">IF(D36="",(IF(D35="T","  "&amp;B35&amp;" =&gt; "&amp;B35&amp;"_"&amp;C35/8&amp;"_i","  "&amp;B35&amp;" =&gt; "&amp;K35)),(IF(D35="T","  "&amp;B35&amp;" =&gt; "&amp;B35&amp;"_"&amp;C35/8&amp;"_i,","  "&amp;B35&amp;" =&gt; "&amp;K35&amp;",")))</f>
        <v xml:space="preserve">  others =&gt; X"00000000"</v>
      </c>
      <c r="N35" s="73" t="s">
        <v>560</v>
      </c>
      <c r="O35" s="73" t="s">
        <v>560</v>
      </c>
      <c r="P35" s="73" t="s">
        <v>560</v>
      </c>
      <c r="Q35" s="73"/>
      <c r="R35" s="73"/>
      <c r="S35" s="73"/>
    </row>
    <row r="36" spans="1:20" s="74" customFormat="1">
      <c r="F36" s="74" t="str">
        <f>"end record;"&amp;"  --  "&amp;B32&amp;"_"&amp;C32/8&amp;"_Type"</f>
        <v>end record;  --  CH_Data_148_Type</v>
      </c>
      <c r="M36" s="74" t="str">
        <f>");"</f>
        <v>);</v>
      </c>
    </row>
    <row r="37" spans="1:20">
      <c r="C37">
        <f>SUM(C33:C35)</f>
        <v>96</v>
      </c>
      <c r="D37">
        <f>C32+E32</f>
        <v>2336</v>
      </c>
      <c r="E37">
        <f>C35+E35</f>
        <v>1216</v>
      </c>
      <c r="F37" s="95" t="s">
        <v>562</v>
      </c>
      <c r="K37" s="94" t="s">
        <v>562</v>
      </c>
      <c r="L37" s="94" t="s">
        <v>562</v>
      </c>
      <c r="M37" s="94" t="s">
        <v>562</v>
      </c>
      <c r="N37" s="94"/>
      <c r="O37" s="94" t="s">
        <v>562</v>
      </c>
      <c r="P37" s="94" t="s">
        <v>562</v>
      </c>
      <c r="Q37" s="94"/>
      <c r="R37" s="94"/>
      <c r="S37" s="94"/>
    </row>
    <row r="38" spans="1:20">
      <c r="A38" s="92"/>
      <c r="F38" s="95" t="s">
        <v>562</v>
      </c>
      <c r="G38" s="93" t="str">
        <f>G373</f>
        <v>pkt.Data</v>
      </c>
      <c r="I38" t="str">
        <f t="shared" ref="I38:I41" si="12">IF(H38="","",(IF(D38="W",SUBSTITUTE(G38,".","_"),"")))</f>
        <v/>
      </c>
      <c r="J38" t="str">
        <f t="shared" ref="J38:J41" si="13">IF(C38=1,"std_logic",(IF(D38="W","std_logic_vector("&amp;C38-1&amp;" downto 0)","")))</f>
        <v/>
      </c>
      <c r="K38" s="94" t="s">
        <v>562</v>
      </c>
      <c r="L38" s="94" t="s">
        <v>562</v>
      </c>
      <c r="M38" s="94" t="s">
        <v>562</v>
      </c>
      <c r="N38" s="94" t="s">
        <v>562</v>
      </c>
      <c r="O38" s="94" t="s">
        <v>562</v>
      </c>
      <c r="P38" s="94" t="s">
        <v>562</v>
      </c>
      <c r="Q38" s="94" t="s">
        <v>562</v>
      </c>
      <c r="R38" s="94" t="s">
        <v>562</v>
      </c>
      <c r="S38" s="94"/>
    </row>
    <row r="39" spans="1:20" s="74" customFormat="1">
      <c r="B39" s="74" t="s">
        <v>404</v>
      </c>
      <c r="C39" s="74">
        <v>1216</v>
      </c>
      <c r="E39" s="74">
        <v>1152</v>
      </c>
      <c r="F39" s="74" t="str">
        <f>"type "&amp;B39&amp;"_"&amp;C39/8&amp;"_Type is record"</f>
        <v>type Data_152_Type is record</v>
      </c>
      <c r="I39" s="74" t="str">
        <f t="shared" si="12"/>
        <v/>
      </c>
      <c r="J39" s="74" t="str">
        <f t="shared" si="13"/>
        <v/>
      </c>
      <c r="M39" s="74" t="str">
        <f>"constant "&amp;B39&amp;"_"&amp;C39/8&amp;"_i : "&amp;B39&amp;"_"&amp;C39/8&amp;"_Type := ("</f>
        <v>constant Data_152_i : Data_152_Type := (</v>
      </c>
      <c r="N39" s="74" t="str">
        <f t="shared" ref="N39:N42" si="14">IF(D39="","--  "&amp;F39,IF(D39&lt;&gt;"T",G39&amp;" &lt;= "&amp;K39&amp;";","--  "&amp;H39))</f>
        <v>--  type Data_152_Type is record</v>
      </c>
      <c r="O39" s="74" t="str">
        <f t="shared" ref="O39" si="15">IF(D39="","--  "&amp;F39,IF(D39&lt;&gt;"T",G39&amp;" := "&amp;H39&amp;";","--  "&amp;H39))</f>
        <v>--  type Data_152_Type is record</v>
      </c>
      <c r="P39" s="74" t="str">
        <f t="shared" ref="P39" si="16">IF(D39="","--  "&amp;F39,IF(D39&lt;&gt;"T",H39&amp;" := "&amp;G39&amp;";","--  "&amp;H39))</f>
        <v>--  type Data_152_Type is record</v>
      </c>
      <c r="Q39" s="74" t="str">
        <f t="shared" ref="Q39" si="17">IF(D39="","--  "&amp;F39,IF(D39&lt;&gt;"T",I39&amp;" &lt;= "&amp;H39&amp;";","--  "&amp;H39))</f>
        <v>--  type Data_152_Type is record</v>
      </c>
      <c r="R39" s="74" t="str">
        <f t="shared" ref="R39" si="18">IF(D39="","--  "&amp;F39,IF(D39&lt;&gt;"T",I39&amp;" : out "&amp;J39&amp;";    --                     ("&amp;C39&amp;")","--  "&amp;H39))</f>
        <v>--  type Data_152_Type is record</v>
      </c>
      <c r="S39" t="str">
        <f t="shared" ref="S39:S46" si="19">IF(D39="","--  "&amp;F39,IF(D39&lt;&gt;"T",IF(I39&lt;&gt;"",I39&amp;" =&gt; "&amp;I39&amp;"_o,","  --  "),"  -- "&amp;H39))</f>
        <v>--  type Data_152_Type is record</v>
      </c>
      <c r="T39" t="str">
        <f t="shared" ref="T39:T46" si="20">IF(D39="","--  "&amp;F39,IF(D39&lt;&gt;"T",IF(I39&lt;&gt;"","  signal "&amp;I39&amp;"_o : "&amp;J39&amp;";","  --  "),"  --  "&amp;H39))</f>
        <v>--  type Data_152_Type is record</v>
      </c>
    </row>
    <row r="40" spans="1:20">
      <c r="B40" t="s">
        <v>554</v>
      </c>
      <c r="C40">
        <f>32*37</f>
        <v>1184</v>
      </c>
      <c r="D40" t="s">
        <v>406</v>
      </c>
      <c r="E40">
        <f>E39</f>
        <v>1152</v>
      </c>
      <c r="F40" t="str">
        <f t="shared" ref="F40:F41" si="21">IF(C40=1,"  "&amp;B40&amp;" : "&amp;"std_logic;",IF(D40="T","  "&amp;B40&amp;" : "&amp;B40&amp;"_"&amp;C40/8&amp;"_Type;","  "&amp;B40&amp;" : "&amp;"std_logic_vector("&amp;C40-1&amp;" downto 0);"))</f>
        <v xml:space="preserve">  CH_Data : CH_Data_148_Type;</v>
      </c>
      <c r="G40" s="92" t="str">
        <f>$G$38&amp;"."&amp;B40</f>
        <v>pkt.Data.CH_Data</v>
      </c>
      <c r="H40" t="str">
        <f t="shared" ref="H40:H41" si="22">IF(C40=1,"bitvector("&amp;E40&amp;")","bitvector("&amp;E40+C40-1&amp;" downto "&amp;E40&amp;")")</f>
        <v>bitvector(2335 downto 1152)</v>
      </c>
      <c r="I40" t="str">
        <f t="shared" si="12"/>
        <v/>
      </c>
      <c r="J40" t="str">
        <f t="shared" si="13"/>
        <v/>
      </c>
      <c r="K40" t="str">
        <f t="shared" ref="K40:K41" si="23">IF(L40&lt;&gt;"",L40,IF(D40="T",B40&amp;"_"&amp;C40/8&amp;"_i",IF(C40=1,"'0'",(IF(C40=8,"X""00""",(IF(C40=16,"X""0000""",IF(C40=32,"X""00000000""","(others =&gt; '0')"))))))))</f>
        <v>CH_Data_148_i</v>
      </c>
      <c r="M40" t="str">
        <f t="shared" ref="M40:M41" si="24">IF(D41="",(IF(D40="T","  "&amp;B40&amp;" =&gt; "&amp;B40&amp;"_"&amp;C40/8&amp;"_i","  "&amp;B40&amp;" =&gt; "&amp;K40)),(IF(D40="T","  "&amp;B40&amp;" =&gt; "&amp;B40&amp;"_"&amp;C40/8&amp;"_i,","  "&amp;B40&amp;" =&gt; "&amp;K40&amp;",")))</f>
        <v xml:space="preserve">  CH_Data =&gt; CH_Data_148_i,</v>
      </c>
      <c r="N40" t="str">
        <f t="shared" si="14"/>
        <v>--  bitvector(2335 downto 1152)</v>
      </c>
      <c r="O40" t="str">
        <f t="shared" ref="O40:O42" si="25">IF(D40="","--  "&amp;F40,IF(D40&lt;&gt;"T",G40&amp;" := "&amp;H40&amp;";","--  "&amp;H40))</f>
        <v>--  bitvector(2335 downto 1152)</v>
      </c>
      <c r="P40" t="str">
        <f t="shared" ref="P40:P42" si="26">IF(D40="","--  "&amp;F40,IF(D40&lt;&gt;"T",H40&amp;" := "&amp;G40&amp;";","--  "&amp;H40))</f>
        <v>--  bitvector(2335 downto 1152)</v>
      </c>
      <c r="Q40" t="str">
        <f>IF(D40="","--  "&amp;F40,IF(D40&lt;&gt;"T",I40&amp;" &lt;= "&amp;H40&amp;";","--  "&amp;H40))</f>
        <v>--  bitvector(2335 downto 1152)</v>
      </c>
      <c r="R40" t="str">
        <f>IF(D40="","--  "&amp;F40,IF(D40&lt;&gt;"T",I40&amp;" : out "&amp;J40&amp;";    --                     ("&amp;C40&amp;")","--  "&amp;H40))</f>
        <v>--  bitvector(2335 downto 1152)</v>
      </c>
      <c r="S40" t="str">
        <f t="shared" si="19"/>
        <v xml:space="preserve">  -- bitvector(2335 downto 1152)</v>
      </c>
      <c r="T40" t="str">
        <f t="shared" si="20"/>
        <v xml:space="preserve">  --  bitvector(2335 downto 1152)</v>
      </c>
    </row>
    <row r="41" spans="1:20">
      <c r="B41" t="s">
        <v>555</v>
      </c>
      <c r="C41">
        <v>32</v>
      </c>
      <c r="D41" t="s">
        <v>407</v>
      </c>
      <c r="E41">
        <f>C40+E40</f>
        <v>2336</v>
      </c>
      <c r="F41" t="str">
        <f t="shared" si="21"/>
        <v xml:space="preserve">  Reserved : std_logic_vector(31 downto 0);</v>
      </c>
      <c r="G41" t="str">
        <f>$G$38&amp;"."&amp;B41</f>
        <v>pkt.Data.Reserved</v>
      </c>
      <c r="H41" t="str">
        <f t="shared" si="22"/>
        <v>bitvector(2367 downto 2336)</v>
      </c>
      <c r="I41" t="str">
        <f t="shared" si="12"/>
        <v>pkt_Data_Reserved</v>
      </c>
      <c r="J41" t="str">
        <f t="shared" si="13"/>
        <v>std_logic_vector(31 downto 0)</v>
      </c>
      <c r="K41" t="str">
        <f t="shared" si="23"/>
        <v>X"00000000"</v>
      </c>
      <c r="M41" t="str">
        <f t="shared" si="24"/>
        <v xml:space="preserve">  Reserved =&gt; X"00000000"</v>
      </c>
      <c r="N41" t="str">
        <f t="shared" si="14"/>
        <v>pkt.Data.Reserved &lt;= X"00000000";</v>
      </c>
      <c r="O41" t="str">
        <f t="shared" si="25"/>
        <v>pkt.Data.Reserved := bitvector(2367 downto 2336);</v>
      </c>
      <c r="P41" t="str">
        <f t="shared" si="26"/>
        <v>bitvector(2367 downto 2336) := pkt.Data.Reserved;</v>
      </c>
      <c r="Q41" t="str">
        <f>IF(D41="","--  "&amp;F41,IF(D41&lt;&gt;"T",I41&amp;" &lt;= "&amp;H41&amp;";","--  "&amp;H41))</f>
        <v>pkt_Data_Reserved &lt;= bitvector(2367 downto 2336);</v>
      </c>
      <c r="R41" t="str">
        <f>IF(D41="","--  "&amp;F41,IF(D41&lt;&gt;"T",I41&amp;" : out "&amp;J41&amp;";    --                     ("&amp;C41&amp;")","--  "&amp;H41))</f>
        <v>pkt_Data_Reserved : out std_logic_vector(31 downto 0);    --                     (32)</v>
      </c>
      <c r="S41" t="str">
        <f t="shared" si="19"/>
        <v>pkt_Data_Reserved =&gt; pkt_Data_Reserved_o,</v>
      </c>
      <c r="T41" t="str">
        <f t="shared" si="20"/>
        <v xml:space="preserve">  signal pkt_Data_Reserved_o : std_logic_vector(31 downto 0);</v>
      </c>
    </row>
    <row r="42" spans="1:20" s="74" customFormat="1">
      <c r="F42" s="74" t="str">
        <f>"end record;"&amp;"  --  "&amp;B39&amp;"_"&amp;C39/8&amp;"_Type"</f>
        <v>end record;  --  Data_152_Type</v>
      </c>
      <c r="M42" s="74" t="str">
        <f>");"</f>
        <v>);</v>
      </c>
      <c r="N42" s="74" t="str">
        <f t="shared" si="14"/>
        <v>--  end record;  --  Data_152_Type</v>
      </c>
      <c r="O42" s="74" t="str">
        <f t="shared" si="25"/>
        <v>--  end record;  --  Data_152_Type</v>
      </c>
      <c r="P42" s="74" t="str">
        <f t="shared" si="26"/>
        <v>--  end record;  --  Data_152_Type</v>
      </c>
      <c r="Q42" s="74" t="str">
        <f t="shared" ref="Q42" si="27">IF(D42="","--  "&amp;F42,IF(D42&lt;&gt;"T",I42&amp;" &lt;= "&amp;H42&amp;";","--  "&amp;H42))</f>
        <v>--  end record;  --  Data_152_Type</v>
      </c>
      <c r="R42" s="74" t="str">
        <f t="shared" ref="R42" si="28">IF(D42="","--  "&amp;F42,IF(D42&lt;&gt;"T",I42&amp;" : out "&amp;J42&amp;";    --                     ("&amp;C42&amp;")","--  "&amp;H42))</f>
        <v>--  end record;  --  Data_152_Type</v>
      </c>
      <c r="S42" t="str">
        <f t="shared" si="19"/>
        <v>--  end record;  --  Data_152_Type</v>
      </c>
      <c r="T42" t="str">
        <f t="shared" si="20"/>
        <v>--  end record;  --  Data_152_Type</v>
      </c>
    </row>
    <row r="43" spans="1:20">
      <c r="C43">
        <f>SUM(C40:C41)</f>
        <v>1216</v>
      </c>
      <c r="D43">
        <f>C39+E39</f>
        <v>2368</v>
      </c>
      <c r="E43">
        <f>C41+E41</f>
        <v>2368</v>
      </c>
      <c r="F43" s="95" t="s">
        <v>562</v>
      </c>
      <c r="K43" s="94" t="s">
        <v>562</v>
      </c>
      <c r="L43" s="94" t="s">
        <v>562</v>
      </c>
      <c r="M43" s="94" t="s">
        <v>562</v>
      </c>
      <c r="N43" s="94"/>
      <c r="O43" s="94" t="s">
        <v>562</v>
      </c>
      <c r="P43" s="94" t="s">
        <v>562</v>
      </c>
      <c r="Q43" s="94"/>
      <c r="R43" s="94"/>
      <c r="S43" t="str">
        <f t="shared" si="19"/>
        <v xml:space="preserve">  --  </v>
      </c>
      <c r="T43" t="str">
        <f t="shared" si="20"/>
        <v xml:space="preserve">  --  </v>
      </c>
    </row>
    <row r="44" spans="1:20">
      <c r="A44" s="92"/>
      <c r="F44" s="95" t="s">
        <v>562</v>
      </c>
      <c r="G44" s="93" t="str">
        <f>G152</f>
        <v>pkt.FPGA_State.Trigger_State</v>
      </c>
      <c r="I44" t="str">
        <f t="shared" ref="I44" si="29">IF(H44="","",(IF(D44="W",SUBSTITUTE(G44,".","_"),"")))</f>
        <v/>
      </c>
      <c r="J44" t="str">
        <f t="shared" ref="J44" si="30">IF(C44=1,"std_logic",(IF(D44="W","std_logic_vector("&amp;C44-1&amp;" downto 0)","")))</f>
        <v/>
      </c>
      <c r="K44" s="94" t="s">
        <v>562</v>
      </c>
      <c r="L44" s="94" t="s">
        <v>562</v>
      </c>
      <c r="M44" s="94" t="s">
        <v>562</v>
      </c>
      <c r="N44" s="94" t="s">
        <v>562</v>
      </c>
      <c r="O44" s="94" t="s">
        <v>562</v>
      </c>
      <c r="P44" s="94" t="s">
        <v>562</v>
      </c>
      <c r="Q44" s="94" t="s">
        <v>562</v>
      </c>
      <c r="R44" s="94" t="s">
        <v>562</v>
      </c>
      <c r="S44" t="str">
        <f t="shared" si="19"/>
        <v>--  --</v>
      </c>
      <c r="T44" t="str">
        <f t="shared" si="20"/>
        <v>--  --</v>
      </c>
    </row>
    <row r="45" spans="1:20" s="74" customFormat="1">
      <c r="B45" s="74" t="s">
        <v>403</v>
      </c>
      <c r="C45" s="74">
        <v>8</v>
      </c>
      <c r="E45" s="74">
        <v>1104</v>
      </c>
      <c r="F45" s="74" t="str">
        <f>"type "&amp;B45&amp;"_"&amp;C45/8&amp;"_Type is record"</f>
        <v>type Trigger_State_1_Type is record</v>
      </c>
      <c r="I45" s="74" t="str">
        <f t="shared" ref="I45:I76" si="31">IF(H45="","",(IF(D45="W",SUBSTITUTE(G45,".","_"),"")))</f>
        <v/>
      </c>
      <c r="J45" s="74" t="str">
        <f t="shared" ref="J45:J76" si="32">IF(C45=1,"std_logic",(IF(D45="W","std_logic_vector("&amp;C45-1&amp;" downto 0)","")))</f>
        <v/>
      </c>
      <c r="M45" s="74" t="str">
        <f>"constant "&amp;B45&amp;"_"&amp;C45/8&amp;"_i : "&amp;B45&amp;"_"&amp;C45/8&amp;"_Type := ("</f>
        <v>constant Trigger_State_1_i : Trigger_State_1_Type := (</v>
      </c>
      <c r="N45" s="74" t="str">
        <f t="shared" ref="N45" si="33">IF(D45="","--  "&amp;F45,IF(D45&lt;&gt;"T",G45&amp;" &lt;= "&amp;K45&amp;";","--  "&amp;H45))</f>
        <v>--  type Trigger_State_1_Type is record</v>
      </c>
      <c r="O45" s="74" t="str">
        <f t="shared" ref="O45" si="34">IF(D45="","--  "&amp;F45,IF(D45&lt;&gt;"T",G45&amp;" := "&amp;H45&amp;";","--  "&amp;H45))</f>
        <v>--  type Trigger_State_1_Type is record</v>
      </c>
      <c r="P45" s="74" t="str">
        <f t="shared" ref="P45" si="35">IF(D45="","--  "&amp;F45,IF(D45&lt;&gt;"T",H45&amp;" := "&amp;G45&amp;";","--  "&amp;H45))</f>
        <v>--  type Trigger_State_1_Type is record</v>
      </c>
      <c r="Q45" s="74" t="str">
        <f t="shared" ref="Q45" si="36">IF(D45="","--  "&amp;F45,IF(D45&lt;&gt;"T",I45&amp;" &lt;= "&amp;H45&amp;";","--  "&amp;H45))</f>
        <v>--  type Trigger_State_1_Type is record</v>
      </c>
      <c r="R45" s="74" t="str">
        <f t="shared" ref="R45" si="37">IF(D45="","--  "&amp;F45,IF(D45&lt;&gt;"T",I45&amp;" : out "&amp;J45&amp;";    --                     ("&amp;C45&amp;")","--  "&amp;H45))</f>
        <v>--  type Trigger_State_1_Type is record</v>
      </c>
      <c r="S45" t="str">
        <f t="shared" si="19"/>
        <v>--  type Trigger_State_1_Type is record</v>
      </c>
      <c r="T45" t="str">
        <f t="shared" si="20"/>
        <v>--  type Trigger_State_1_Type is record</v>
      </c>
    </row>
    <row r="46" spans="1:20">
      <c r="B46" t="s">
        <v>529</v>
      </c>
      <c r="C46">
        <v>1</v>
      </c>
      <c r="D46" t="s">
        <v>407</v>
      </c>
      <c r="E46">
        <f>E45</f>
        <v>1104</v>
      </c>
      <c r="F46" t="str">
        <f t="shared" ref="F46:F53" si="38">IF(C46=1,"  "&amp;B46&amp;" : "&amp;"std_logic;",IF(D46="T","  "&amp;B46&amp;" : "&amp;B46&amp;"_"&amp;C46/8&amp;"_Type;","  "&amp;B46&amp;" : "&amp;"std_logic_vector("&amp;C46-1&amp;" downto 0);"))</f>
        <v xml:space="preserve">  TE_TX_TRIG : std_logic;</v>
      </c>
      <c r="G46" t="str">
        <f t="shared" ref="G46:G53" si="39">$G$44&amp;"."&amp;B46</f>
        <v>pkt.FPGA_State.Trigger_State.TE_TX_TRIG</v>
      </c>
      <c r="H46" t="str">
        <f t="shared" ref="H46:H53" si="40">IF(C46=1,"bitvector("&amp;E46&amp;")","bitvector("&amp;E46+C46-1&amp;" downto "&amp;E46&amp;")")</f>
        <v>bitvector(1104)</v>
      </c>
      <c r="I46" t="str">
        <f t="shared" si="31"/>
        <v>pkt_FPGA_State_Trigger_State_TE_TX_TRIG</v>
      </c>
      <c r="J46" t="str">
        <f t="shared" si="32"/>
        <v>std_logic</v>
      </c>
      <c r="K46" t="str">
        <f t="shared" ref="K46:K53" si="41">IF(L46&lt;&gt;"",L46,IF(D46="T",B46&amp;"_"&amp;C46/8&amp;"_i",IF(C46=1,"'0'",(IF(C46=8,"X""00""",(IF(C46=16,"X""0000""",IF(C46=32,"X""00000000""","(others =&gt; '0')"))))))))</f>
        <v>'0'</v>
      </c>
      <c r="M46" t="str">
        <f t="shared" ref="M46:M53" si="42">IF(D47="",(IF(D46="T","  "&amp;B46&amp;" =&gt; "&amp;B46&amp;"_"&amp;C46/8&amp;"_i","  "&amp;B46&amp;" =&gt; "&amp;K46)),(IF(D46="T","  "&amp;B46&amp;" =&gt; "&amp;B46&amp;"_"&amp;C46/8&amp;"_i,","  "&amp;B46&amp;" =&gt; "&amp;K46&amp;",")))</f>
        <v xml:space="preserve">  TE_TX_TRIG =&gt; '0',</v>
      </c>
      <c r="N46" t="str">
        <f t="shared" ref="N46:N54" si="43">IF(D46="","--  "&amp;F46,IF(D46&lt;&gt;"T",G46&amp;" &lt;= "&amp;K46&amp;";","--  "&amp;H46))</f>
        <v>pkt.FPGA_State.Trigger_State.TE_TX_TRIG &lt;= '0';</v>
      </c>
      <c r="O46" t="str">
        <f t="shared" ref="O46:O53" si="44">IF(D46="","--  "&amp;F46,IF(D46&lt;&gt;"T",G46&amp;" := "&amp;H46&amp;";","--  "&amp;H46))</f>
        <v>pkt.FPGA_State.Trigger_State.TE_TX_TRIG := bitvector(1104);</v>
      </c>
      <c r="P46" t="str">
        <f t="shared" ref="P46:P53" si="45">IF(D46="","--  "&amp;F46,IF(D46&lt;&gt;"T",H46&amp;" := "&amp;G46&amp;";","--  "&amp;H46))</f>
        <v>bitvector(1104) := pkt.FPGA_State.Trigger_State.TE_TX_TRIG;</v>
      </c>
      <c r="Q46" t="str">
        <f t="shared" ref="Q46:Q54" si="46">IF(D46="","--  "&amp;F46,IF(D46&lt;&gt;"T",I46&amp;" &lt;= "&amp;H46&amp;";","--  "&amp;H46))</f>
        <v>pkt_FPGA_State_Trigger_State_TE_TX_TRIG &lt;= bitvector(1104);</v>
      </c>
      <c r="R46" t="str">
        <f t="shared" ref="R46:R54" si="47">IF(D46="","--  "&amp;F46,IF(D46&lt;&gt;"T",I46&amp;" : out "&amp;J46&amp;";    --                     ("&amp;C46&amp;")","--  "&amp;H46))</f>
        <v>pkt_FPGA_State_Trigger_State_TE_TX_TRIG : out std_logic;    --                     (1)</v>
      </c>
      <c r="S46" t="str">
        <f t="shared" si="19"/>
        <v>pkt_FPGA_State_Trigger_State_TE_TX_TRIG =&gt; pkt_FPGA_State_Trigger_State_TE_TX_TRIG_o,</v>
      </c>
      <c r="T46" t="str">
        <f t="shared" si="20"/>
        <v xml:space="preserve">  signal pkt_FPGA_State_Trigger_State_TE_TX_TRIG_o : std_logic;</v>
      </c>
    </row>
    <row r="47" spans="1:20">
      <c r="B47" t="s">
        <v>530</v>
      </c>
      <c r="C47">
        <v>1</v>
      </c>
      <c r="D47" t="s">
        <v>407</v>
      </c>
      <c r="E47">
        <f>C46+E46</f>
        <v>1105</v>
      </c>
      <c r="F47" t="str">
        <f t="shared" si="38"/>
        <v xml:space="preserve">  TE_RX_TRIG : std_logic;</v>
      </c>
      <c r="G47" t="str">
        <f t="shared" si="39"/>
        <v>pkt.FPGA_State.Trigger_State.TE_RX_TRIG</v>
      </c>
      <c r="H47" t="str">
        <f t="shared" si="40"/>
        <v>bitvector(1105)</v>
      </c>
      <c r="I47" t="str">
        <f t="shared" si="31"/>
        <v>pkt_FPGA_State_Trigger_State_TE_RX_TRIG</v>
      </c>
      <c r="J47" t="str">
        <f t="shared" si="32"/>
        <v>std_logic</v>
      </c>
      <c r="K47" t="str">
        <f t="shared" si="41"/>
        <v>'0'</v>
      </c>
      <c r="M47" t="str">
        <f t="shared" si="42"/>
        <v xml:space="preserve">  TE_RX_TRIG =&gt; '0',</v>
      </c>
      <c r="N47" t="str">
        <f t="shared" si="43"/>
        <v>pkt.FPGA_State.Trigger_State.TE_RX_TRIG &lt;= '0';</v>
      </c>
      <c r="O47" t="str">
        <f t="shared" si="44"/>
        <v>pkt.FPGA_State.Trigger_State.TE_RX_TRIG := bitvector(1105);</v>
      </c>
      <c r="P47" t="str">
        <f t="shared" si="45"/>
        <v>bitvector(1105) := pkt.FPGA_State.Trigger_State.TE_RX_TRIG;</v>
      </c>
      <c r="Q47" t="str">
        <f t="shared" si="46"/>
        <v>pkt_FPGA_State_Trigger_State_TE_RX_TRIG &lt;= bitvector(1105);</v>
      </c>
      <c r="R47" t="str">
        <f t="shared" si="47"/>
        <v>pkt_FPGA_State_Trigger_State_TE_RX_TRIG : out std_logic;    --                     (1)</v>
      </c>
      <c r="S47" t="str">
        <f t="shared" ref="S47:S110" si="48">IF(D47="","--  "&amp;F47,IF(D47&lt;&gt;"T",IF(I47&lt;&gt;"",I47&amp;" =&gt; "&amp;I47&amp;"_o,","  --  "),"  -- "&amp;H47))</f>
        <v>pkt_FPGA_State_Trigger_State_TE_RX_TRIG =&gt; pkt_FPGA_State_Trigger_State_TE_RX_TRIG_o,</v>
      </c>
      <c r="T47" t="str">
        <f t="shared" ref="T47:T110" si="49">IF(D47="","--  "&amp;F47,IF(D47&lt;&gt;"T",IF(I47&lt;&gt;"","  signal "&amp;I47&amp;"_o : "&amp;J47&amp;";","  --  "),"  --  "&amp;H47))</f>
        <v xml:space="preserve">  signal pkt_FPGA_State_Trigger_State_TE_RX_TRIG_o : std_logic;</v>
      </c>
    </row>
    <row r="48" spans="1:20">
      <c r="B48" t="s">
        <v>531</v>
      </c>
      <c r="C48">
        <v>1</v>
      </c>
      <c r="D48" t="s">
        <v>407</v>
      </c>
      <c r="E48">
        <f t="shared" ref="E48:E53" si="50">C47+E47</f>
        <v>1106</v>
      </c>
      <c r="F48" t="str">
        <f t="shared" si="38"/>
        <v xml:space="preserve">  TX_TRIG : std_logic;</v>
      </c>
      <c r="G48" t="str">
        <f t="shared" si="39"/>
        <v>pkt.FPGA_State.Trigger_State.TX_TRIG</v>
      </c>
      <c r="H48" t="str">
        <f t="shared" si="40"/>
        <v>bitvector(1106)</v>
      </c>
      <c r="I48" t="str">
        <f t="shared" si="31"/>
        <v>pkt_FPGA_State_Trigger_State_TX_TRIG</v>
      </c>
      <c r="J48" t="str">
        <f t="shared" si="32"/>
        <v>std_logic</v>
      </c>
      <c r="K48" t="str">
        <f t="shared" si="41"/>
        <v>'0'</v>
      </c>
      <c r="M48" t="str">
        <f t="shared" si="42"/>
        <v xml:space="preserve">  TX_TRIG =&gt; '0',</v>
      </c>
      <c r="N48" t="str">
        <f t="shared" si="43"/>
        <v>pkt.FPGA_State.Trigger_State.TX_TRIG &lt;= '0';</v>
      </c>
      <c r="O48" t="str">
        <f t="shared" si="44"/>
        <v>pkt.FPGA_State.Trigger_State.TX_TRIG := bitvector(1106);</v>
      </c>
      <c r="P48" t="str">
        <f t="shared" si="45"/>
        <v>bitvector(1106) := pkt.FPGA_State.Trigger_State.TX_TRIG;</v>
      </c>
      <c r="Q48" t="str">
        <f t="shared" si="46"/>
        <v>pkt_FPGA_State_Trigger_State_TX_TRIG &lt;= bitvector(1106);</v>
      </c>
      <c r="R48" t="str">
        <f t="shared" si="47"/>
        <v>pkt_FPGA_State_Trigger_State_TX_TRIG : out std_logic;    --                     (1)</v>
      </c>
      <c r="S48" t="str">
        <f t="shared" si="48"/>
        <v>pkt_FPGA_State_Trigger_State_TX_TRIG =&gt; pkt_FPGA_State_Trigger_State_TX_TRIG_o,</v>
      </c>
      <c r="T48" t="str">
        <f t="shared" si="49"/>
        <v xml:space="preserve">  signal pkt_FPGA_State_Trigger_State_TX_TRIG_o : std_logic;</v>
      </c>
    </row>
    <row r="49" spans="1:20">
      <c r="B49" t="s">
        <v>532</v>
      </c>
      <c r="C49">
        <v>1</v>
      </c>
      <c r="D49" t="s">
        <v>407</v>
      </c>
      <c r="E49">
        <f t="shared" si="50"/>
        <v>1107</v>
      </c>
      <c r="F49" t="str">
        <f t="shared" si="38"/>
        <v xml:space="preserve">  TX_P_GATE : std_logic;</v>
      </c>
      <c r="G49" t="str">
        <f t="shared" si="39"/>
        <v>pkt.FPGA_State.Trigger_State.TX_P_GATE</v>
      </c>
      <c r="H49" t="str">
        <f t="shared" si="40"/>
        <v>bitvector(1107)</v>
      </c>
      <c r="I49" t="str">
        <f t="shared" si="31"/>
        <v>pkt_FPGA_State_Trigger_State_TX_P_GATE</v>
      </c>
      <c r="J49" t="str">
        <f t="shared" si="32"/>
        <v>std_logic</v>
      </c>
      <c r="K49" t="str">
        <f t="shared" si="41"/>
        <v>'0'</v>
      </c>
      <c r="M49" t="str">
        <f t="shared" si="42"/>
        <v xml:space="preserve">  TX_P_GATE =&gt; '0',</v>
      </c>
      <c r="N49" t="str">
        <f t="shared" si="43"/>
        <v>pkt.FPGA_State.Trigger_State.TX_P_GATE &lt;= '0';</v>
      </c>
      <c r="O49" t="str">
        <f t="shared" si="44"/>
        <v>pkt.FPGA_State.Trigger_State.TX_P_GATE := bitvector(1107);</v>
      </c>
      <c r="P49" t="str">
        <f t="shared" si="45"/>
        <v>bitvector(1107) := pkt.FPGA_State.Trigger_State.TX_P_GATE;</v>
      </c>
      <c r="Q49" t="str">
        <f t="shared" si="46"/>
        <v>pkt_FPGA_State_Trigger_State_TX_P_GATE &lt;= bitvector(1107);</v>
      </c>
      <c r="R49" t="str">
        <f t="shared" si="47"/>
        <v>pkt_FPGA_State_Trigger_State_TX_P_GATE : out std_logic;    --                     (1)</v>
      </c>
      <c r="S49" t="str">
        <f t="shared" si="48"/>
        <v>pkt_FPGA_State_Trigger_State_TX_P_GATE =&gt; pkt_FPGA_State_Trigger_State_TX_P_GATE_o,</v>
      </c>
      <c r="T49" t="str">
        <f t="shared" si="49"/>
        <v xml:space="preserve">  signal pkt_FPGA_State_Trigger_State_TX_P_GATE_o : std_logic;</v>
      </c>
    </row>
    <row r="50" spans="1:20">
      <c r="B50" t="s">
        <v>421</v>
      </c>
      <c r="C50">
        <v>1</v>
      </c>
      <c r="D50" t="s">
        <v>407</v>
      </c>
      <c r="E50">
        <f t="shared" si="50"/>
        <v>1108</v>
      </c>
      <c r="F50" t="str">
        <f t="shared" si="38"/>
        <v xml:space="preserve">  ReservedBit04 : std_logic;</v>
      </c>
      <c r="G50" t="str">
        <f t="shared" si="39"/>
        <v>pkt.FPGA_State.Trigger_State.ReservedBit04</v>
      </c>
      <c r="H50" t="str">
        <f t="shared" si="40"/>
        <v>bitvector(1108)</v>
      </c>
      <c r="I50" t="str">
        <f t="shared" si="31"/>
        <v>pkt_FPGA_State_Trigger_State_ReservedBit04</v>
      </c>
      <c r="J50" t="str">
        <f t="shared" si="32"/>
        <v>std_logic</v>
      </c>
      <c r="K50" t="str">
        <f t="shared" si="41"/>
        <v>'0'</v>
      </c>
      <c r="M50" t="str">
        <f t="shared" si="42"/>
        <v xml:space="preserve">  ReservedBit04 =&gt; '0',</v>
      </c>
      <c r="N50" t="str">
        <f t="shared" si="43"/>
        <v>pkt.FPGA_State.Trigger_State.ReservedBit04 &lt;= '0';</v>
      </c>
      <c r="O50" t="str">
        <f t="shared" si="44"/>
        <v>pkt.FPGA_State.Trigger_State.ReservedBit04 := bitvector(1108);</v>
      </c>
      <c r="P50" t="str">
        <f t="shared" si="45"/>
        <v>bitvector(1108) := pkt.FPGA_State.Trigger_State.ReservedBit04;</v>
      </c>
      <c r="Q50" t="str">
        <f t="shared" si="46"/>
        <v>pkt_FPGA_State_Trigger_State_ReservedBit04 &lt;= bitvector(1108);</v>
      </c>
      <c r="R50" t="str">
        <f t="shared" si="47"/>
        <v>pkt_FPGA_State_Trigger_State_ReservedBit04 : out std_logic;    --                     (1)</v>
      </c>
      <c r="S50" t="str">
        <f t="shared" si="48"/>
        <v>pkt_FPGA_State_Trigger_State_ReservedBit04 =&gt; pkt_FPGA_State_Trigger_State_ReservedBit04_o,</v>
      </c>
      <c r="T50" t="str">
        <f t="shared" si="49"/>
        <v xml:space="preserve">  signal pkt_FPGA_State_Trigger_State_ReservedBit04_o : std_logic;</v>
      </c>
    </row>
    <row r="51" spans="1:20">
      <c r="B51" t="s">
        <v>420</v>
      </c>
      <c r="C51">
        <v>1</v>
      </c>
      <c r="D51" t="s">
        <v>407</v>
      </c>
      <c r="E51">
        <f t="shared" si="50"/>
        <v>1109</v>
      </c>
      <c r="F51" t="str">
        <f t="shared" si="38"/>
        <v xml:space="preserve">  ReservedBit05 : std_logic;</v>
      </c>
      <c r="G51" t="str">
        <f t="shared" si="39"/>
        <v>pkt.FPGA_State.Trigger_State.ReservedBit05</v>
      </c>
      <c r="H51" t="str">
        <f t="shared" si="40"/>
        <v>bitvector(1109)</v>
      </c>
      <c r="I51" t="str">
        <f t="shared" si="31"/>
        <v>pkt_FPGA_State_Trigger_State_ReservedBit05</v>
      </c>
      <c r="J51" t="str">
        <f t="shared" si="32"/>
        <v>std_logic</v>
      </c>
      <c r="K51" t="str">
        <f t="shared" si="41"/>
        <v>'0'</v>
      </c>
      <c r="M51" t="str">
        <f t="shared" si="42"/>
        <v xml:space="preserve">  ReservedBit05 =&gt; '0',</v>
      </c>
      <c r="N51" t="str">
        <f t="shared" si="43"/>
        <v>pkt.FPGA_State.Trigger_State.ReservedBit05 &lt;= '0';</v>
      </c>
      <c r="O51" t="str">
        <f t="shared" si="44"/>
        <v>pkt.FPGA_State.Trigger_State.ReservedBit05 := bitvector(1109);</v>
      </c>
      <c r="P51" t="str">
        <f t="shared" si="45"/>
        <v>bitvector(1109) := pkt.FPGA_State.Trigger_State.ReservedBit05;</v>
      </c>
      <c r="Q51" t="str">
        <f t="shared" si="46"/>
        <v>pkt_FPGA_State_Trigger_State_ReservedBit05 &lt;= bitvector(1109);</v>
      </c>
      <c r="R51" t="str">
        <f t="shared" si="47"/>
        <v>pkt_FPGA_State_Trigger_State_ReservedBit05 : out std_logic;    --                     (1)</v>
      </c>
      <c r="S51" t="str">
        <f t="shared" si="48"/>
        <v>pkt_FPGA_State_Trigger_State_ReservedBit05 =&gt; pkt_FPGA_State_Trigger_State_ReservedBit05_o,</v>
      </c>
      <c r="T51" t="str">
        <f t="shared" si="49"/>
        <v xml:space="preserve">  signal pkt_FPGA_State_Trigger_State_ReservedBit05_o : std_logic;</v>
      </c>
    </row>
    <row r="52" spans="1:20">
      <c r="B52" t="s">
        <v>409</v>
      </c>
      <c r="C52">
        <v>1</v>
      </c>
      <c r="D52" t="s">
        <v>407</v>
      </c>
      <c r="E52">
        <f t="shared" si="50"/>
        <v>1110</v>
      </c>
      <c r="F52" t="str">
        <f t="shared" si="38"/>
        <v xml:space="preserve">  ReservedBit06 : std_logic;</v>
      </c>
      <c r="G52" t="str">
        <f t="shared" si="39"/>
        <v>pkt.FPGA_State.Trigger_State.ReservedBit06</v>
      </c>
      <c r="H52" t="str">
        <f t="shared" si="40"/>
        <v>bitvector(1110)</v>
      </c>
      <c r="I52" t="str">
        <f t="shared" si="31"/>
        <v>pkt_FPGA_State_Trigger_State_ReservedBit06</v>
      </c>
      <c r="J52" t="str">
        <f t="shared" si="32"/>
        <v>std_logic</v>
      </c>
      <c r="K52" t="str">
        <f t="shared" si="41"/>
        <v>'0'</v>
      </c>
      <c r="M52" t="str">
        <f t="shared" si="42"/>
        <v xml:space="preserve">  ReservedBit06 =&gt; '0',</v>
      </c>
      <c r="N52" t="str">
        <f t="shared" si="43"/>
        <v>pkt.FPGA_State.Trigger_State.ReservedBit06 &lt;= '0';</v>
      </c>
      <c r="O52" t="str">
        <f t="shared" si="44"/>
        <v>pkt.FPGA_State.Trigger_State.ReservedBit06 := bitvector(1110);</v>
      </c>
      <c r="P52" t="str">
        <f t="shared" si="45"/>
        <v>bitvector(1110) := pkt.FPGA_State.Trigger_State.ReservedBit06;</v>
      </c>
      <c r="Q52" t="str">
        <f t="shared" si="46"/>
        <v>pkt_FPGA_State_Trigger_State_ReservedBit06 &lt;= bitvector(1110);</v>
      </c>
      <c r="R52" t="str">
        <f t="shared" si="47"/>
        <v>pkt_FPGA_State_Trigger_State_ReservedBit06 : out std_logic;    --                     (1)</v>
      </c>
      <c r="S52" t="str">
        <f t="shared" si="48"/>
        <v>pkt_FPGA_State_Trigger_State_ReservedBit06 =&gt; pkt_FPGA_State_Trigger_State_ReservedBit06_o,</v>
      </c>
      <c r="T52" t="str">
        <f t="shared" si="49"/>
        <v xml:space="preserve">  signal pkt_FPGA_State_Trigger_State_ReservedBit06_o : std_logic;</v>
      </c>
    </row>
    <row r="53" spans="1:20">
      <c r="B53" t="s">
        <v>408</v>
      </c>
      <c r="C53">
        <v>1</v>
      </c>
      <c r="D53" t="s">
        <v>407</v>
      </c>
      <c r="E53">
        <f t="shared" si="50"/>
        <v>1111</v>
      </c>
      <c r="F53" t="str">
        <f t="shared" si="38"/>
        <v xml:space="preserve">  ReservedBit07 : std_logic;</v>
      </c>
      <c r="G53" t="str">
        <f t="shared" si="39"/>
        <v>pkt.FPGA_State.Trigger_State.ReservedBit07</v>
      </c>
      <c r="H53" t="str">
        <f t="shared" si="40"/>
        <v>bitvector(1111)</v>
      </c>
      <c r="I53" t="str">
        <f t="shared" si="31"/>
        <v>pkt_FPGA_State_Trigger_State_ReservedBit07</v>
      </c>
      <c r="J53" t="str">
        <f t="shared" si="32"/>
        <v>std_logic</v>
      </c>
      <c r="K53" t="str">
        <f t="shared" si="41"/>
        <v>'0'</v>
      </c>
      <c r="M53" t="str">
        <f t="shared" si="42"/>
        <v xml:space="preserve">  ReservedBit07 =&gt; '0'</v>
      </c>
      <c r="N53" t="str">
        <f t="shared" si="43"/>
        <v>pkt.FPGA_State.Trigger_State.ReservedBit07 &lt;= '0';</v>
      </c>
      <c r="O53" t="str">
        <f t="shared" si="44"/>
        <v>pkt.FPGA_State.Trigger_State.ReservedBit07 := bitvector(1111);</v>
      </c>
      <c r="P53" t="str">
        <f t="shared" si="45"/>
        <v>bitvector(1111) := pkt.FPGA_State.Trigger_State.ReservedBit07;</v>
      </c>
      <c r="Q53" t="str">
        <f t="shared" si="46"/>
        <v>pkt_FPGA_State_Trigger_State_ReservedBit07 &lt;= bitvector(1111);</v>
      </c>
      <c r="R53" t="str">
        <f t="shared" si="47"/>
        <v>pkt_FPGA_State_Trigger_State_ReservedBit07 : out std_logic;    --                     (1)</v>
      </c>
      <c r="S53" t="str">
        <f t="shared" si="48"/>
        <v>pkt_FPGA_State_Trigger_State_ReservedBit07 =&gt; pkt_FPGA_State_Trigger_State_ReservedBit07_o,</v>
      </c>
      <c r="T53" t="str">
        <f t="shared" si="49"/>
        <v xml:space="preserve">  signal pkt_FPGA_State_Trigger_State_ReservedBit07_o : std_logic;</v>
      </c>
    </row>
    <row r="54" spans="1:20" s="74" customFormat="1">
      <c r="F54" s="74" t="str">
        <f>"end record;"&amp;"  --  "&amp;B45&amp;"_"&amp;C45/8&amp;"_Type"</f>
        <v>end record;  --  Trigger_State_1_Type</v>
      </c>
      <c r="I54" s="74" t="str">
        <f t="shared" si="31"/>
        <v/>
      </c>
      <c r="J54" s="74" t="str">
        <f t="shared" si="32"/>
        <v/>
      </c>
      <c r="M54" s="74" t="str">
        <f>");"</f>
        <v>);</v>
      </c>
      <c r="N54" s="74" t="str">
        <f t="shared" si="43"/>
        <v>--  end record;  --  Trigger_State_1_Type</v>
      </c>
      <c r="O54" s="74" t="str">
        <f t="shared" ref="O54" si="51">IF(D54="","--  "&amp;F54,IF(D54&lt;&gt;"T",G54&amp;" := "&amp;H54&amp;";","--  "&amp;H54))</f>
        <v>--  end record;  --  Trigger_State_1_Type</v>
      </c>
      <c r="P54" s="74" t="str">
        <f t="shared" ref="P54" si="52">IF(D54="","--  "&amp;F54,IF(D54&lt;&gt;"T",H54&amp;" := "&amp;G54&amp;";","--  "&amp;H54))</f>
        <v>--  end record;  --  Trigger_State_1_Type</v>
      </c>
      <c r="Q54" s="74" t="str">
        <f t="shared" si="46"/>
        <v>--  end record;  --  Trigger_State_1_Type</v>
      </c>
      <c r="R54" s="74" t="str">
        <f t="shared" si="47"/>
        <v>--  end record;  --  Trigger_State_1_Type</v>
      </c>
      <c r="S54" t="str">
        <f t="shared" si="48"/>
        <v>--  end record;  --  Trigger_State_1_Type</v>
      </c>
      <c r="T54" t="str">
        <f t="shared" si="49"/>
        <v>--  end record;  --  Trigger_State_1_Type</v>
      </c>
    </row>
    <row r="55" spans="1:20">
      <c r="C55">
        <f>SUM(C46:C53)</f>
        <v>8</v>
      </c>
      <c r="D55">
        <f>C45+E45</f>
        <v>1112</v>
      </c>
      <c r="E55">
        <f>C53+E53</f>
        <v>1112</v>
      </c>
      <c r="F55" s="95" t="s">
        <v>562</v>
      </c>
      <c r="I55" t="str">
        <f t="shared" si="31"/>
        <v/>
      </c>
      <c r="J55" t="str">
        <f t="shared" si="32"/>
        <v/>
      </c>
      <c r="K55" s="94" t="s">
        <v>562</v>
      </c>
      <c r="L55" s="94" t="s">
        <v>562</v>
      </c>
      <c r="M55" s="94" t="s">
        <v>562</v>
      </c>
      <c r="N55" s="94" t="s">
        <v>562</v>
      </c>
      <c r="O55" s="94" t="s">
        <v>562</v>
      </c>
      <c r="P55" s="94" t="s">
        <v>562</v>
      </c>
      <c r="Q55" s="94" t="s">
        <v>562</v>
      </c>
      <c r="R55" s="94" t="s">
        <v>562</v>
      </c>
      <c r="S55" t="str">
        <f t="shared" si="48"/>
        <v xml:space="preserve">  --  </v>
      </c>
      <c r="T55" t="str">
        <f t="shared" si="49"/>
        <v xml:space="preserve">  --  </v>
      </c>
    </row>
    <row r="56" spans="1:20">
      <c r="A56" s="92"/>
      <c r="F56" s="95" t="s">
        <v>562</v>
      </c>
      <c r="G56" s="93" t="str">
        <f>G145</f>
        <v>pkt.FPGA_State.SP_Zynq_SelfTest_Result</v>
      </c>
      <c r="I56" t="str">
        <f t="shared" si="31"/>
        <v/>
      </c>
      <c r="J56" t="str">
        <f t="shared" si="32"/>
        <v/>
      </c>
      <c r="K56" s="94" t="s">
        <v>562</v>
      </c>
      <c r="L56" s="94" t="s">
        <v>562</v>
      </c>
      <c r="M56" s="94" t="s">
        <v>562</v>
      </c>
      <c r="N56" s="94" t="s">
        <v>562</v>
      </c>
      <c r="O56" s="94" t="s">
        <v>562</v>
      </c>
      <c r="P56" s="94" t="s">
        <v>562</v>
      </c>
      <c r="Q56" s="94" t="s">
        <v>562</v>
      </c>
      <c r="R56" s="94" t="s">
        <v>562</v>
      </c>
      <c r="S56" t="str">
        <f t="shared" si="48"/>
        <v>--  --</v>
      </c>
      <c r="T56" t="str">
        <f t="shared" si="49"/>
        <v>--  --</v>
      </c>
    </row>
    <row r="57" spans="1:20" s="74" customFormat="1">
      <c r="B57" s="74" t="s">
        <v>517</v>
      </c>
      <c r="C57" s="74">
        <v>16</v>
      </c>
      <c r="E57" s="74">
        <v>992</v>
      </c>
      <c r="F57" s="74" t="str">
        <f>"type "&amp;B57&amp;"_"&amp;C57/8&amp;"_Type is record"</f>
        <v>type SP_Zynq_SelfTest_Result_2_Type is record</v>
      </c>
      <c r="I57" s="74" t="str">
        <f t="shared" si="31"/>
        <v/>
      </c>
      <c r="J57" s="74" t="str">
        <f t="shared" si="32"/>
        <v/>
      </c>
      <c r="M57" s="74" t="str">
        <f>"constant "&amp;B57&amp;"_"&amp;C57/8&amp;"_i : "&amp;B57&amp;"_"&amp;C57/8&amp;"_Type := ("</f>
        <v>constant SP_Zynq_SelfTest_Result_2_i : SP_Zynq_SelfTest_Result_2_Type := (</v>
      </c>
      <c r="N57" s="74" t="str">
        <f t="shared" ref="N57:N74" si="53">IF(D57="","--  "&amp;F57,IF(D57&lt;&gt;"T",G57&amp;" &lt;= "&amp;K57&amp;";","--  "&amp;H57))</f>
        <v>--  type SP_Zynq_SelfTest_Result_2_Type is record</v>
      </c>
      <c r="O57" s="74" t="str">
        <f t="shared" ref="O57" si="54">IF(D57="","--  "&amp;F57,IF(D57&lt;&gt;"T",G57&amp;" := "&amp;H57&amp;";","--  "&amp;H57))</f>
        <v>--  type SP_Zynq_SelfTest_Result_2_Type is record</v>
      </c>
      <c r="P57" s="74" t="str">
        <f t="shared" ref="P57" si="55">IF(D57="","--  "&amp;F57,IF(D57&lt;&gt;"T",H57&amp;" := "&amp;G57&amp;";","--  "&amp;H57))</f>
        <v>--  type SP_Zynq_SelfTest_Result_2_Type is record</v>
      </c>
      <c r="Q57" s="74" t="str">
        <f t="shared" ref="Q57" si="56">IF(D57="","--  "&amp;F57,IF(D57&lt;&gt;"T",I57&amp;" &lt;= "&amp;H57&amp;";","--  "&amp;H57))</f>
        <v>--  type SP_Zynq_SelfTest_Result_2_Type is record</v>
      </c>
      <c r="R57" s="74" t="str">
        <f t="shared" ref="R57" si="57">IF(D57="","--  "&amp;F57,IF(D57&lt;&gt;"T",I57&amp;" : out "&amp;J57&amp;";    --                     ("&amp;C57&amp;")","--  "&amp;H57))</f>
        <v>--  type SP_Zynq_SelfTest_Result_2_Type is record</v>
      </c>
      <c r="S57" t="str">
        <f t="shared" si="48"/>
        <v>--  type SP_Zynq_SelfTest_Result_2_Type is record</v>
      </c>
      <c r="T57" t="str">
        <f t="shared" si="49"/>
        <v>--  type SP_Zynq_SelfTest_Result_2_Type is record</v>
      </c>
    </row>
    <row r="58" spans="1:20">
      <c r="B58" t="s">
        <v>504</v>
      </c>
      <c r="C58">
        <v>1</v>
      </c>
      <c r="D58" t="s">
        <v>407</v>
      </c>
      <c r="E58">
        <f>E57</f>
        <v>992</v>
      </c>
      <c r="F58" t="str">
        <f t="shared" ref="F58:F73" si="58">IF(C58=1,"  "&amp;B58&amp;" : "&amp;"std_logic;",IF(D58="T","  "&amp;B58&amp;" : "&amp;B58&amp;"_"&amp;C58/8&amp;"_Type;","  "&amp;B58&amp;" : "&amp;"std_logic_vector("&amp;C58-1&amp;" downto 0);"))</f>
        <v xml:space="preserve">  ReservedBit00 : std_logic;</v>
      </c>
      <c r="G58" t="str">
        <f t="shared" ref="G58:G73" si="59">$G$56&amp;"."&amp;B58</f>
        <v>pkt.FPGA_State.SP_Zynq_SelfTest_Result.ReservedBit00</v>
      </c>
      <c r="H58" t="str">
        <f t="shared" ref="H58:H73" si="60">IF(C58=1,"bitvector("&amp;E58&amp;")","bitvector("&amp;E58+C58-1&amp;" downto "&amp;E58&amp;")")</f>
        <v>bitvector(992)</v>
      </c>
      <c r="I58" t="str">
        <f t="shared" si="31"/>
        <v>pkt_FPGA_State_SP_Zynq_SelfTest_Result_ReservedBit00</v>
      </c>
      <c r="J58" t="str">
        <f t="shared" si="32"/>
        <v>std_logic</v>
      </c>
      <c r="K58" t="str">
        <f t="shared" ref="K58:K73" si="61">IF(L58&lt;&gt;"",L58,IF(D58="T",B58&amp;"_"&amp;C58/8&amp;"_i",IF(C58=1,"'0'",(IF(C58=8,"X""00""",(IF(C58=16,"X""0000""",IF(C58=32,"X""00000000""","(others =&gt; '0')"))))))))</f>
        <v>'0'</v>
      </c>
      <c r="M58" t="str">
        <f t="shared" ref="M58:M73" si="62">IF(D59="",(IF(D58="T","  "&amp;B58&amp;" =&gt; "&amp;B58&amp;"_"&amp;C58/8&amp;"_i","  "&amp;B58&amp;" =&gt; "&amp;K58)),(IF(D58="T","  "&amp;B58&amp;" =&gt; "&amp;B58&amp;"_"&amp;C58/8&amp;"_i,","  "&amp;B58&amp;" =&gt; "&amp;K58&amp;",")))</f>
        <v xml:space="preserve">  ReservedBit00 =&gt; '0',</v>
      </c>
      <c r="N58" t="str">
        <f t="shared" si="53"/>
        <v>pkt.FPGA_State.SP_Zynq_SelfTest_Result.ReservedBit00 &lt;= '0';</v>
      </c>
      <c r="O58" t="str">
        <f t="shared" ref="O58:O74" si="63">IF(D58="","--  "&amp;F58,IF(D58&lt;&gt;"T",G58&amp;" := "&amp;H58&amp;";","--  "&amp;H58))</f>
        <v>pkt.FPGA_State.SP_Zynq_SelfTest_Result.ReservedBit00 := bitvector(992);</v>
      </c>
      <c r="P58" t="str">
        <f t="shared" ref="P58:P74" si="64">IF(D58="","--  "&amp;F58,IF(D58&lt;&gt;"T",H58&amp;" := "&amp;G58&amp;";","--  "&amp;H58))</f>
        <v>bitvector(992) := pkt.FPGA_State.SP_Zynq_SelfTest_Result.ReservedBit00;</v>
      </c>
      <c r="Q58" t="str">
        <f t="shared" ref="Q58:Q74" si="65">IF(D58="","--  "&amp;F58,IF(D58&lt;&gt;"T",I58&amp;" &lt;= "&amp;H58&amp;";","--  "&amp;H58))</f>
        <v>pkt_FPGA_State_SP_Zynq_SelfTest_Result_ReservedBit00 &lt;= bitvector(992);</v>
      </c>
      <c r="R58" t="str">
        <f t="shared" ref="R58:R74" si="66">IF(D58="","--  "&amp;F58,IF(D58&lt;&gt;"T",I58&amp;" : out "&amp;J58&amp;";    --                     ("&amp;C58&amp;")","--  "&amp;H58))</f>
        <v>pkt_FPGA_State_SP_Zynq_SelfTest_Result_ReservedBit00 : out std_logic;    --                     (1)</v>
      </c>
      <c r="S58" t="str">
        <f t="shared" si="48"/>
        <v>pkt_FPGA_State_SP_Zynq_SelfTest_Result_ReservedBit00 =&gt; pkt_FPGA_State_SP_Zynq_SelfTest_Result_ReservedBit00_o,</v>
      </c>
      <c r="T58" t="str">
        <f t="shared" si="49"/>
        <v xml:space="preserve">  signal pkt_FPGA_State_SP_Zynq_SelfTest_Result_ReservedBit00_o : std_logic;</v>
      </c>
    </row>
    <row r="59" spans="1:20">
      <c r="B59" t="s">
        <v>533</v>
      </c>
      <c r="C59">
        <v>1</v>
      </c>
      <c r="D59" t="s">
        <v>407</v>
      </c>
      <c r="E59">
        <f>C58+E58</f>
        <v>993</v>
      </c>
      <c r="F59" t="str">
        <f t="shared" si="58"/>
        <v xml:space="preserve">  ReservedBit01 : std_logic;</v>
      </c>
      <c r="G59" t="str">
        <f t="shared" si="59"/>
        <v>pkt.FPGA_State.SP_Zynq_SelfTest_Result.ReservedBit01</v>
      </c>
      <c r="H59" t="str">
        <f t="shared" si="60"/>
        <v>bitvector(993)</v>
      </c>
      <c r="I59" t="str">
        <f t="shared" si="31"/>
        <v>pkt_FPGA_State_SP_Zynq_SelfTest_Result_ReservedBit01</v>
      </c>
      <c r="J59" t="str">
        <f t="shared" si="32"/>
        <v>std_logic</v>
      </c>
      <c r="K59" t="str">
        <f t="shared" si="61"/>
        <v>'0'</v>
      </c>
      <c r="M59" t="str">
        <f t="shared" si="62"/>
        <v xml:space="preserve">  ReservedBit01 =&gt; '0',</v>
      </c>
      <c r="N59" t="str">
        <f t="shared" si="53"/>
        <v>pkt.FPGA_State.SP_Zynq_SelfTest_Result.ReservedBit01 &lt;= '0';</v>
      </c>
      <c r="O59" t="str">
        <f t="shared" si="63"/>
        <v>pkt.FPGA_State.SP_Zynq_SelfTest_Result.ReservedBit01 := bitvector(993);</v>
      </c>
      <c r="P59" t="str">
        <f t="shared" si="64"/>
        <v>bitvector(993) := pkt.FPGA_State.SP_Zynq_SelfTest_Result.ReservedBit01;</v>
      </c>
      <c r="Q59" t="str">
        <f t="shared" si="65"/>
        <v>pkt_FPGA_State_SP_Zynq_SelfTest_Result_ReservedBit01 &lt;= bitvector(993);</v>
      </c>
      <c r="R59" t="str">
        <f t="shared" si="66"/>
        <v>pkt_FPGA_State_SP_Zynq_SelfTest_Result_ReservedBit01 : out std_logic;    --                     (1)</v>
      </c>
      <c r="S59" t="str">
        <f t="shared" si="48"/>
        <v>pkt_FPGA_State_SP_Zynq_SelfTest_Result_ReservedBit01 =&gt; pkt_FPGA_State_SP_Zynq_SelfTest_Result_ReservedBit01_o,</v>
      </c>
      <c r="T59" t="str">
        <f t="shared" si="49"/>
        <v xml:space="preserve">  signal pkt_FPGA_State_SP_Zynq_SelfTest_Result_ReservedBit01_o : std_logic;</v>
      </c>
    </row>
    <row r="60" spans="1:20">
      <c r="B60" t="s">
        <v>498</v>
      </c>
      <c r="C60">
        <v>1</v>
      </c>
      <c r="D60" t="s">
        <v>407</v>
      </c>
      <c r="E60">
        <f t="shared" ref="E60:E73" si="67">C59+E59</f>
        <v>994</v>
      </c>
      <c r="F60" t="str">
        <f t="shared" si="58"/>
        <v xml:space="preserve">  ReservedBit02 : std_logic;</v>
      </c>
      <c r="G60" t="str">
        <f t="shared" si="59"/>
        <v>pkt.FPGA_State.SP_Zynq_SelfTest_Result.ReservedBit02</v>
      </c>
      <c r="H60" t="str">
        <f t="shared" si="60"/>
        <v>bitvector(994)</v>
      </c>
      <c r="I60" t="str">
        <f t="shared" si="31"/>
        <v>pkt_FPGA_State_SP_Zynq_SelfTest_Result_ReservedBit02</v>
      </c>
      <c r="J60" t="str">
        <f t="shared" si="32"/>
        <v>std_logic</v>
      </c>
      <c r="K60" t="str">
        <f t="shared" si="61"/>
        <v>'0'</v>
      </c>
      <c r="M60" t="str">
        <f t="shared" si="62"/>
        <v xml:space="preserve">  ReservedBit02 =&gt; '0',</v>
      </c>
      <c r="N60" t="str">
        <f t="shared" si="53"/>
        <v>pkt.FPGA_State.SP_Zynq_SelfTest_Result.ReservedBit02 &lt;= '0';</v>
      </c>
      <c r="O60" t="str">
        <f t="shared" si="63"/>
        <v>pkt.FPGA_State.SP_Zynq_SelfTest_Result.ReservedBit02 := bitvector(994);</v>
      </c>
      <c r="P60" t="str">
        <f t="shared" si="64"/>
        <v>bitvector(994) := pkt.FPGA_State.SP_Zynq_SelfTest_Result.ReservedBit02;</v>
      </c>
      <c r="Q60" t="str">
        <f t="shared" si="65"/>
        <v>pkt_FPGA_State_SP_Zynq_SelfTest_Result_ReservedBit02 &lt;= bitvector(994);</v>
      </c>
      <c r="R60" t="str">
        <f t="shared" si="66"/>
        <v>pkt_FPGA_State_SP_Zynq_SelfTest_Result_ReservedBit02 : out std_logic;    --                     (1)</v>
      </c>
      <c r="S60" t="str">
        <f t="shared" si="48"/>
        <v>pkt_FPGA_State_SP_Zynq_SelfTest_Result_ReservedBit02 =&gt; pkt_FPGA_State_SP_Zynq_SelfTest_Result_ReservedBit02_o,</v>
      </c>
      <c r="T60" t="str">
        <f t="shared" si="49"/>
        <v xml:space="preserve">  signal pkt_FPGA_State_SP_Zynq_SelfTest_Result_ReservedBit02_o : std_logic;</v>
      </c>
    </row>
    <row r="61" spans="1:20">
      <c r="B61" t="s">
        <v>422</v>
      </c>
      <c r="C61">
        <v>1</v>
      </c>
      <c r="D61" t="s">
        <v>407</v>
      </c>
      <c r="E61">
        <f t="shared" si="67"/>
        <v>995</v>
      </c>
      <c r="F61" t="str">
        <f t="shared" si="58"/>
        <v xml:space="preserve">  ReservedBit03 : std_logic;</v>
      </c>
      <c r="G61" t="str">
        <f t="shared" si="59"/>
        <v>pkt.FPGA_State.SP_Zynq_SelfTest_Result.ReservedBit03</v>
      </c>
      <c r="H61" t="str">
        <f t="shared" si="60"/>
        <v>bitvector(995)</v>
      </c>
      <c r="I61" t="str">
        <f t="shared" si="31"/>
        <v>pkt_FPGA_State_SP_Zynq_SelfTest_Result_ReservedBit03</v>
      </c>
      <c r="J61" t="str">
        <f t="shared" si="32"/>
        <v>std_logic</v>
      </c>
      <c r="K61" t="str">
        <f t="shared" si="61"/>
        <v>'0'</v>
      </c>
      <c r="M61" t="str">
        <f t="shared" si="62"/>
        <v xml:space="preserve">  ReservedBit03 =&gt; '0',</v>
      </c>
      <c r="N61" t="str">
        <f t="shared" si="53"/>
        <v>pkt.FPGA_State.SP_Zynq_SelfTest_Result.ReservedBit03 &lt;= '0';</v>
      </c>
      <c r="O61" t="str">
        <f t="shared" si="63"/>
        <v>pkt.FPGA_State.SP_Zynq_SelfTest_Result.ReservedBit03 := bitvector(995);</v>
      </c>
      <c r="P61" t="str">
        <f t="shared" si="64"/>
        <v>bitvector(995) := pkt.FPGA_State.SP_Zynq_SelfTest_Result.ReservedBit03;</v>
      </c>
      <c r="Q61" t="str">
        <f t="shared" si="65"/>
        <v>pkt_FPGA_State_SP_Zynq_SelfTest_Result_ReservedBit03 &lt;= bitvector(995);</v>
      </c>
      <c r="R61" t="str">
        <f t="shared" si="66"/>
        <v>pkt_FPGA_State_SP_Zynq_SelfTest_Result_ReservedBit03 : out std_logic;    --                     (1)</v>
      </c>
      <c r="S61" t="str">
        <f t="shared" si="48"/>
        <v>pkt_FPGA_State_SP_Zynq_SelfTest_Result_ReservedBit03 =&gt; pkt_FPGA_State_SP_Zynq_SelfTest_Result_ReservedBit03_o,</v>
      </c>
      <c r="T61" t="str">
        <f t="shared" si="49"/>
        <v xml:space="preserve">  signal pkt_FPGA_State_SP_Zynq_SelfTest_Result_ReservedBit03_o : std_logic;</v>
      </c>
    </row>
    <row r="62" spans="1:20">
      <c r="B62" t="s">
        <v>421</v>
      </c>
      <c r="C62">
        <v>1</v>
      </c>
      <c r="D62" t="s">
        <v>407</v>
      </c>
      <c r="E62">
        <f t="shared" si="67"/>
        <v>996</v>
      </c>
      <c r="F62" t="str">
        <f t="shared" si="58"/>
        <v xml:space="preserve">  ReservedBit04 : std_logic;</v>
      </c>
      <c r="G62" t="str">
        <f t="shared" si="59"/>
        <v>pkt.FPGA_State.SP_Zynq_SelfTest_Result.ReservedBit04</v>
      </c>
      <c r="H62" t="str">
        <f t="shared" si="60"/>
        <v>bitvector(996)</v>
      </c>
      <c r="I62" t="str">
        <f t="shared" si="31"/>
        <v>pkt_FPGA_State_SP_Zynq_SelfTest_Result_ReservedBit04</v>
      </c>
      <c r="J62" t="str">
        <f t="shared" si="32"/>
        <v>std_logic</v>
      </c>
      <c r="K62" t="str">
        <f t="shared" si="61"/>
        <v>'0'</v>
      </c>
      <c r="M62" t="str">
        <f t="shared" si="62"/>
        <v xml:space="preserve">  ReservedBit04 =&gt; '0',</v>
      </c>
      <c r="N62" t="str">
        <f t="shared" si="53"/>
        <v>pkt.FPGA_State.SP_Zynq_SelfTest_Result.ReservedBit04 &lt;= '0';</v>
      </c>
      <c r="O62" t="str">
        <f t="shared" si="63"/>
        <v>pkt.FPGA_State.SP_Zynq_SelfTest_Result.ReservedBit04 := bitvector(996);</v>
      </c>
      <c r="P62" t="str">
        <f t="shared" si="64"/>
        <v>bitvector(996) := pkt.FPGA_State.SP_Zynq_SelfTest_Result.ReservedBit04;</v>
      </c>
      <c r="Q62" t="str">
        <f t="shared" si="65"/>
        <v>pkt_FPGA_State_SP_Zynq_SelfTest_Result_ReservedBit04 &lt;= bitvector(996);</v>
      </c>
      <c r="R62" t="str">
        <f t="shared" si="66"/>
        <v>pkt_FPGA_State_SP_Zynq_SelfTest_Result_ReservedBit04 : out std_logic;    --                     (1)</v>
      </c>
      <c r="S62" t="str">
        <f t="shared" si="48"/>
        <v>pkt_FPGA_State_SP_Zynq_SelfTest_Result_ReservedBit04 =&gt; pkt_FPGA_State_SP_Zynq_SelfTest_Result_ReservedBit04_o,</v>
      </c>
      <c r="T62" t="str">
        <f t="shared" si="49"/>
        <v xml:space="preserve">  signal pkt_FPGA_State_SP_Zynq_SelfTest_Result_ReservedBit04_o : std_logic;</v>
      </c>
    </row>
    <row r="63" spans="1:20">
      <c r="B63" t="s">
        <v>420</v>
      </c>
      <c r="C63">
        <v>1</v>
      </c>
      <c r="D63" t="s">
        <v>407</v>
      </c>
      <c r="E63">
        <f t="shared" si="67"/>
        <v>997</v>
      </c>
      <c r="F63" t="str">
        <f t="shared" si="58"/>
        <v xml:space="preserve">  ReservedBit05 : std_logic;</v>
      </c>
      <c r="G63" t="str">
        <f t="shared" si="59"/>
        <v>pkt.FPGA_State.SP_Zynq_SelfTest_Result.ReservedBit05</v>
      </c>
      <c r="H63" t="str">
        <f t="shared" si="60"/>
        <v>bitvector(997)</v>
      </c>
      <c r="I63" t="str">
        <f t="shared" si="31"/>
        <v>pkt_FPGA_State_SP_Zynq_SelfTest_Result_ReservedBit05</v>
      </c>
      <c r="J63" t="str">
        <f t="shared" si="32"/>
        <v>std_logic</v>
      </c>
      <c r="K63" t="str">
        <f t="shared" si="61"/>
        <v>'0'</v>
      </c>
      <c r="M63" t="str">
        <f t="shared" si="62"/>
        <v xml:space="preserve">  ReservedBit05 =&gt; '0',</v>
      </c>
      <c r="N63" t="str">
        <f t="shared" si="53"/>
        <v>pkt.FPGA_State.SP_Zynq_SelfTest_Result.ReservedBit05 &lt;= '0';</v>
      </c>
      <c r="O63" t="str">
        <f t="shared" si="63"/>
        <v>pkt.FPGA_State.SP_Zynq_SelfTest_Result.ReservedBit05 := bitvector(997);</v>
      </c>
      <c r="P63" t="str">
        <f t="shared" si="64"/>
        <v>bitvector(997) := pkt.FPGA_State.SP_Zynq_SelfTest_Result.ReservedBit05;</v>
      </c>
      <c r="Q63" t="str">
        <f t="shared" si="65"/>
        <v>pkt_FPGA_State_SP_Zynq_SelfTest_Result_ReservedBit05 &lt;= bitvector(997);</v>
      </c>
      <c r="R63" t="str">
        <f t="shared" si="66"/>
        <v>pkt_FPGA_State_SP_Zynq_SelfTest_Result_ReservedBit05 : out std_logic;    --                     (1)</v>
      </c>
      <c r="S63" t="str">
        <f t="shared" si="48"/>
        <v>pkt_FPGA_State_SP_Zynq_SelfTest_Result_ReservedBit05 =&gt; pkt_FPGA_State_SP_Zynq_SelfTest_Result_ReservedBit05_o,</v>
      </c>
      <c r="T63" t="str">
        <f t="shared" si="49"/>
        <v xml:space="preserve">  signal pkt_FPGA_State_SP_Zynq_SelfTest_Result_ReservedBit05_o : std_logic;</v>
      </c>
    </row>
    <row r="64" spans="1:20">
      <c r="B64" t="s">
        <v>409</v>
      </c>
      <c r="C64">
        <v>1</v>
      </c>
      <c r="D64" t="s">
        <v>407</v>
      </c>
      <c r="E64">
        <f t="shared" si="67"/>
        <v>998</v>
      </c>
      <c r="F64" t="str">
        <f t="shared" si="58"/>
        <v xml:space="preserve">  ReservedBit06 : std_logic;</v>
      </c>
      <c r="G64" t="str">
        <f t="shared" si="59"/>
        <v>pkt.FPGA_State.SP_Zynq_SelfTest_Result.ReservedBit06</v>
      </c>
      <c r="H64" t="str">
        <f t="shared" si="60"/>
        <v>bitvector(998)</v>
      </c>
      <c r="I64" t="str">
        <f t="shared" si="31"/>
        <v>pkt_FPGA_State_SP_Zynq_SelfTest_Result_ReservedBit06</v>
      </c>
      <c r="J64" t="str">
        <f t="shared" si="32"/>
        <v>std_logic</v>
      </c>
      <c r="K64" t="str">
        <f t="shared" si="61"/>
        <v>'0'</v>
      </c>
      <c r="M64" t="str">
        <f t="shared" si="62"/>
        <v xml:space="preserve">  ReservedBit06 =&gt; '0',</v>
      </c>
      <c r="N64" t="str">
        <f t="shared" si="53"/>
        <v>pkt.FPGA_State.SP_Zynq_SelfTest_Result.ReservedBit06 &lt;= '0';</v>
      </c>
      <c r="O64" t="str">
        <f t="shared" si="63"/>
        <v>pkt.FPGA_State.SP_Zynq_SelfTest_Result.ReservedBit06 := bitvector(998);</v>
      </c>
      <c r="P64" t="str">
        <f t="shared" si="64"/>
        <v>bitvector(998) := pkt.FPGA_State.SP_Zynq_SelfTest_Result.ReservedBit06;</v>
      </c>
      <c r="Q64" t="str">
        <f t="shared" si="65"/>
        <v>pkt_FPGA_State_SP_Zynq_SelfTest_Result_ReservedBit06 &lt;= bitvector(998);</v>
      </c>
      <c r="R64" t="str">
        <f t="shared" si="66"/>
        <v>pkt_FPGA_State_SP_Zynq_SelfTest_Result_ReservedBit06 : out std_logic;    --                     (1)</v>
      </c>
      <c r="S64" t="str">
        <f t="shared" si="48"/>
        <v>pkt_FPGA_State_SP_Zynq_SelfTest_Result_ReservedBit06 =&gt; pkt_FPGA_State_SP_Zynq_SelfTest_Result_ReservedBit06_o,</v>
      </c>
      <c r="T64" t="str">
        <f t="shared" si="49"/>
        <v xml:space="preserve">  signal pkt_FPGA_State_SP_Zynq_SelfTest_Result_ReservedBit06_o : std_logic;</v>
      </c>
    </row>
    <row r="65" spans="1:20">
      <c r="B65" t="s">
        <v>408</v>
      </c>
      <c r="C65">
        <v>1</v>
      </c>
      <c r="D65" t="s">
        <v>407</v>
      </c>
      <c r="E65">
        <f t="shared" si="67"/>
        <v>999</v>
      </c>
      <c r="F65" t="str">
        <f t="shared" si="58"/>
        <v xml:space="preserve">  ReservedBit07 : std_logic;</v>
      </c>
      <c r="G65" t="str">
        <f t="shared" si="59"/>
        <v>pkt.FPGA_State.SP_Zynq_SelfTest_Result.ReservedBit07</v>
      </c>
      <c r="H65" t="str">
        <f t="shared" si="60"/>
        <v>bitvector(999)</v>
      </c>
      <c r="I65" t="str">
        <f t="shared" si="31"/>
        <v>pkt_FPGA_State_SP_Zynq_SelfTest_Result_ReservedBit07</v>
      </c>
      <c r="J65" t="str">
        <f t="shared" si="32"/>
        <v>std_logic</v>
      </c>
      <c r="K65" t="str">
        <f t="shared" si="61"/>
        <v>'0'</v>
      </c>
      <c r="M65" t="str">
        <f t="shared" si="62"/>
        <v xml:space="preserve">  ReservedBit07 =&gt; '0',</v>
      </c>
      <c r="N65" t="str">
        <f t="shared" si="53"/>
        <v>pkt.FPGA_State.SP_Zynq_SelfTest_Result.ReservedBit07 &lt;= '0';</v>
      </c>
      <c r="O65" t="str">
        <f t="shared" si="63"/>
        <v>pkt.FPGA_State.SP_Zynq_SelfTest_Result.ReservedBit07 := bitvector(999);</v>
      </c>
      <c r="P65" t="str">
        <f t="shared" si="64"/>
        <v>bitvector(999) := pkt.FPGA_State.SP_Zynq_SelfTest_Result.ReservedBit07;</v>
      </c>
      <c r="Q65" t="str">
        <f t="shared" si="65"/>
        <v>pkt_FPGA_State_SP_Zynq_SelfTest_Result_ReservedBit07 &lt;= bitvector(999);</v>
      </c>
      <c r="R65" t="str">
        <f t="shared" si="66"/>
        <v>pkt_FPGA_State_SP_Zynq_SelfTest_Result_ReservedBit07 : out std_logic;    --                     (1)</v>
      </c>
      <c r="S65" t="str">
        <f t="shared" si="48"/>
        <v>pkt_FPGA_State_SP_Zynq_SelfTest_Result_ReservedBit07 =&gt; pkt_FPGA_State_SP_Zynq_SelfTest_Result_ReservedBit07_o,</v>
      </c>
      <c r="T65" t="str">
        <f t="shared" si="49"/>
        <v xml:space="preserve">  signal pkt_FPGA_State_SP_Zynq_SelfTest_Result_ReservedBit07_o : std_logic;</v>
      </c>
    </row>
    <row r="66" spans="1:20">
      <c r="B66" t="s">
        <v>47</v>
      </c>
      <c r="C66">
        <v>1</v>
      </c>
      <c r="D66" t="s">
        <v>407</v>
      </c>
      <c r="E66">
        <f t="shared" si="67"/>
        <v>1000</v>
      </c>
      <c r="F66" t="str">
        <f t="shared" si="58"/>
        <v xml:space="preserve">  ReservedBit10 : std_logic;</v>
      </c>
      <c r="G66" t="str">
        <f t="shared" si="59"/>
        <v>pkt.FPGA_State.SP_Zynq_SelfTest_Result.ReservedBit10</v>
      </c>
      <c r="H66" t="str">
        <f t="shared" si="60"/>
        <v>bitvector(1000)</v>
      </c>
      <c r="I66" t="str">
        <f t="shared" si="31"/>
        <v>pkt_FPGA_State_SP_Zynq_SelfTest_Result_ReservedBit10</v>
      </c>
      <c r="J66" t="str">
        <f t="shared" si="32"/>
        <v>std_logic</v>
      </c>
      <c r="K66" t="str">
        <f t="shared" si="61"/>
        <v>'0'</v>
      </c>
      <c r="M66" t="str">
        <f t="shared" si="62"/>
        <v xml:space="preserve">  ReservedBit10 =&gt; '0',</v>
      </c>
      <c r="N66" t="str">
        <f t="shared" si="53"/>
        <v>pkt.FPGA_State.SP_Zynq_SelfTest_Result.ReservedBit10 &lt;= '0';</v>
      </c>
      <c r="O66" t="str">
        <f t="shared" si="63"/>
        <v>pkt.FPGA_State.SP_Zynq_SelfTest_Result.ReservedBit10 := bitvector(1000);</v>
      </c>
      <c r="P66" t="str">
        <f t="shared" si="64"/>
        <v>bitvector(1000) := pkt.FPGA_State.SP_Zynq_SelfTest_Result.ReservedBit10;</v>
      </c>
      <c r="Q66" t="str">
        <f t="shared" si="65"/>
        <v>pkt_FPGA_State_SP_Zynq_SelfTest_Result_ReservedBit10 &lt;= bitvector(1000);</v>
      </c>
      <c r="R66" t="str">
        <f t="shared" si="66"/>
        <v>pkt_FPGA_State_SP_Zynq_SelfTest_Result_ReservedBit10 : out std_logic;    --                     (1)</v>
      </c>
      <c r="S66" t="str">
        <f t="shared" si="48"/>
        <v>pkt_FPGA_State_SP_Zynq_SelfTest_Result_ReservedBit10 =&gt; pkt_FPGA_State_SP_Zynq_SelfTest_Result_ReservedBit10_o,</v>
      </c>
      <c r="T66" t="str">
        <f t="shared" si="49"/>
        <v xml:space="preserve">  signal pkt_FPGA_State_SP_Zynq_SelfTest_Result_ReservedBit10_o : std_logic;</v>
      </c>
    </row>
    <row r="67" spans="1:20">
      <c r="B67" t="s">
        <v>46</v>
      </c>
      <c r="C67">
        <v>1</v>
      </c>
      <c r="D67" t="s">
        <v>407</v>
      </c>
      <c r="E67">
        <f t="shared" si="67"/>
        <v>1001</v>
      </c>
      <c r="F67" t="str">
        <f t="shared" si="58"/>
        <v xml:space="preserve">  ReservedBit11 : std_logic;</v>
      </c>
      <c r="G67" t="str">
        <f t="shared" si="59"/>
        <v>pkt.FPGA_State.SP_Zynq_SelfTest_Result.ReservedBit11</v>
      </c>
      <c r="H67" t="str">
        <f t="shared" si="60"/>
        <v>bitvector(1001)</v>
      </c>
      <c r="I67" t="str">
        <f t="shared" si="31"/>
        <v>pkt_FPGA_State_SP_Zynq_SelfTest_Result_ReservedBit11</v>
      </c>
      <c r="J67" t="str">
        <f t="shared" si="32"/>
        <v>std_logic</v>
      </c>
      <c r="K67" t="str">
        <f t="shared" si="61"/>
        <v>'0'</v>
      </c>
      <c r="M67" t="str">
        <f t="shared" si="62"/>
        <v xml:space="preserve">  ReservedBit11 =&gt; '0',</v>
      </c>
      <c r="N67" t="str">
        <f t="shared" si="53"/>
        <v>pkt.FPGA_State.SP_Zynq_SelfTest_Result.ReservedBit11 &lt;= '0';</v>
      </c>
      <c r="O67" t="str">
        <f t="shared" si="63"/>
        <v>pkt.FPGA_State.SP_Zynq_SelfTest_Result.ReservedBit11 := bitvector(1001);</v>
      </c>
      <c r="P67" t="str">
        <f t="shared" si="64"/>
        <v>bitvector(1001) := pkt.FPGA_State.SP_Zynq_SelfTest_Result.ReservedBit11;</v>
      </c>
      <c r="Q67" t="str">
        <f t="shared" si="65"/>
        <v>pkt_FPGA_State_SP_Zynq_SelfTest_Result_ReservedBit11 &lt;= bitvector(1001);</v>
      </c>
      <c r="R67" t="str">
        <f t="shared" si="66"/>
        <v>pkt_FPGA_State_SP_Zynq_SelfTest_Result_ReservedBit11 : out std_logic;    --                     (1)</v>
      </c>
      <c r="S67" t="str">
        <f t="shared" si="48"/>
        <v>pkt_FPGA_State_SP_Zynq_SelfTest_Result_ReservedBit11 =&gt; pkt_FPGA_State_SP_Zynq_SelfTest_Result_ReservedBit11_o,</v>
      </c>
      <c r="T67" t="str">
        <f t="shared" si="49"/>
        <v xml:space="preserve">  signal pkt_FPGA_State_SP_Zynq_SelfTest_Result_ReservedBit11_o : std_logic;</v>
      </c>
    </row>
    <row r="68" spans="1:20">
      <c r="B68" t="s">
        <v>45</v>
      </c>
      <c r="C68">
        <v>1</v>
      </c>
      <c r="D68" t="s">
        <v>407</v>
      </c>
      <c r="E68">
        <f t="shared" si="67"/>
        <v>1002</v>
      </c>
      <c r="F68" t="str">
        <f t="shared" si="58"/>
        <v xml:space="preserve">  ReservedBit12 : std_logic;</v>
      </c>
      <c r="G68" t="str">
        <f t="shared" si="59"/>
        <v>pkt.FPGA_State.SP_Zynq_SelfTest_Result.ReservedBit12</v>
      </c>
      <c r="H68" t="str">
        <f t="shared" si="60"/>
        <v>bitvector(1002)</v>
      </c>
      <c r="I68" t="str">
        <f t="shared" si="31"/>
        <v>pkt_FPGA_State_SP_Zynq_SelfTest_Result_ReservedBit12</v>
      </c>
      <c r="J68" t="str">
        <f t="shared" si="32"/>
        <v>std_logic</v>
      </c>
      <c r="K68" t="str">
        <f t="shared" si="61"/>
        <v>'0'</v>
      </c>
      <c r="M68" t="str">
        <f t="shared" si="62"/>
        <v xml:space="preserve">  ReservedBit12 =&gt; '0',</v>
      </c>
      <c r="N68" t="str">
        <f t="shared" si="53"/>
        <v>pkt.FPGA_State.SP_Zynq_SelfTest_Result.ReservedBit12 &lt;= '0';</v>
      </c>
      <c r="O68" t="str">
        <f t="shared" si="63"/>
        <v>pkt.FPGA_State.SP_Zynq_SelfTest_Result.ReservedBit12 := bitvector(1002);</v>
      </c>
      <c r="P68" t="str">
        <f t="shared" si="64"/>
        <v>bitvector(1002) := pkt.FPGA_State.SP_Zynq_SelfTest_Result.ReservedBit12;</v>
      </c>
      <c r="Q68" t="str">
        <f t="shared" si="65"/>
        <v>pkt_FPGA_State_SP_Zynq_SelfTest_Result_ReservedBit12 &lt;= bitvector(1002);</v>
      </c>
      <c r="R68" t="str">
        <f t="shared" si="66"/>
        <v>pkt_FPGA_State_SP_Zynq_SelfTest_Result_ReservedBit12 : out std_logic;    --                     (1)</v>
      </c>
      <c r="S68" t="str">
        <f t="shared" si="48"/>
        <v>pkt_FPGA_State_SP_Zynq_SelfTest_Result_ReservedBit12 =&gt; pkt_FPGA_State_SP_Zynq_SelfTest_Result_ReservedBit12_o,</v>
      </c>
      <c r="T68" t="str">
        <f t="shared" si="49"/>
        <v xml:space="preserve">  signal pkt_FPGA_State_SP_Zynq_SelfTest_Result_ReservedBit12_o : std_logic;</v>
      </c>
    </row>
    <row r="69" spans="1:20">
      <c r="B69" t="s">
        <v>44</v>
      </c>
      <c r="C69">
        <v>1</v>
      </c>
      <c r="D69" t="s">
        <v>407</v>
      </c>
      <c r="E69">
        <f t="shared" si="67"/>
        <v>1003</v>
      </c>
      <c r="F69" t="str">
        <f t="shared" si="58"/>
        <v xml:space="preserve">  ReservedBit13 : std_logic;</v>
      </c>
      <c r="G69" t="str">
        <f t="shared" si="59"/>
        <v>pkt.FPGA_State.SP_Zynq_SelfTest_Result.ReservedBit13</v>
      </c>
      <c r="H69" t="str">
        <f t="shared" si="60"/>
        <v>bitvector(1003)</v>
      </c>
      <c r="I69" t="str">
        <f t="shared" si="31"/>
        <v>pkt_FPGA_State_SP_Zynq_SelfTest_Result_ReservedBit13</v>
      </c>
      <c r="J69" t="str">
        <f t="shared" si="32"/>
        <v>std_logic</v>
      </c>
      <c r="K69" t="str">
        <f t="shared" si="61"/>
        <v>'0'</v>
      </c>
      <c r="M69" t="str">
        <f t="shared" si="62"/>
        <v xml:space="preserve">  ReservedBit13 =&gt; '0',</v>
      </c>
      <c r="N69" t="str">
        <f t="shared" si="53"/>
        <v>pkt.FPGA_State.SP_Zynq_SelfTest_Result.ReservedBit13 &lt;= '0';</v>
      </c>
      <c r="O69" t="str">
        <f t="shared" si="63"/>
        <v>pkt.FPGA_State.SP_Zynq_SelfTest_Result.ReservedBit13 := bitvector(1003);</v>
      </c>
      <c r="P69" t="str">
        <f t="shared" si="64"/>
        <v>bitvector(1003) := pkt.FPGA_State.SP_Zynq_SelfTest_Result.ReservedBit13;</v>
      </c>
      <c r="Q69" t="str">
        <f t="shared" si="65"/>
        <v>pkt_FPGA_State_SP_Zynq_SelfTest_Result_ReservedBit13 &lt;= bitvector(1003);</v>
      </c>
      <c r="R69" t="str">
        <f t="shared" si="66"/>
        <v>pkt_FPGA_State_SP_Zynq_SelfTest_Result_ReservedBit13 : out std_logic;    --                     (1)</v>
      </c>
      <c r="S69" t="str">
        <f t="shared" si="48"/>
        <v>pkt_FPGA_State_SP_Zynq_SelfTest_Result_ReservedBit13 =&gt; pkt_FPGA_State_SP_Zynq_SelfTest_Result_ReservedBit13_o,</v>
      </c>
      <c r="T69" t="str">
        <f t="shared" si="49"/>
        <v xml:space="preserve">  signal pkt_FPGA_State_SP_Zynq_SelfTest_Result_ReservedBit13_o : std_logic;</v>
      </c>
    </row>
    <row r="70" spans="1:20">
      <c r="B70" t="s">
        <v>43</v>
      </c>
      <c r="C70">
        <v>1</v>
      </c>
      <c r="D70" t="s">
        <v>407</v>
      </c>
      <c r="E70">
        <f t="shared" si="67"/>
        <v>1004</v>
      </c>
      <c r="F70" t="str">
        <f t="shared" si="58"/>
        <v xml:space="preserve">  ReservedBit14 : std_logic;</v>
      </c>
      <c r="G70" t="str">
        <f t="shared" si="59"/>
        <v>pkt.FPGA_State.SP_Zynq_SelfTest_Result.ReservedBit14</v>
      </c>
      <c r="H70" t="str">
        <f t="shared" si="60"/>
        <v>bitvector(1004)</v>
      </c>
      <c r="I70" t="str">
        <f t="shared" si="31"/>
        <v>pkt_FPGA_State_SP_Zynq_SelfTest_Result_ReservedBit14</v>
      </c>
      <c r="J70" t="str">
        <f t="shared" si="32"/>
        <v>std_logic</v>
      </c>
      <c r="K70" t="str">
        <f t="shared" si="61"/>
        <v>'0'</v>
      </c>
      <c r="M70" t="str">
        <f t="shared" si="62"/>
        <v xml:space="preserve">  ReservedBit14 =&gt; '0',</v>
      </c>
      <c r="N70" t="str">
        <f t="shared" si="53"/>
        <v>pkt.FPGA_State.SP_Zynq_SelfTest_Result.ReservedBit14 &lt;= '0';</v>
      </c>
      <c r="O70" t="str">
        <f t="shared" si="63"/>
        <v>pkt.FPGA_State.SP_Zynq_SelfTest_Result.ReservedBit14 := bitvector(1004);</v>
      </c>
      <c r="P70" t="str">
        <f t="shared" si="64"/>
        <v>bitvector(1004) := pkt.FPGA_State.SP_Zynq_SelfTest_Result.ReservedBit14;</v>
      </c>
      <c r="Q70" t="str">
        <f t="shared" si="65"/>
        <v>pkt_FPGA_State_SP_Zynq_SelfTest_Result_ReservedBit14 &lt;= bitvector(1004);</v>
      </c>
      <c r="R70" t="str">
        <f t="shared" si="66"/>
        <v>pkt_FPGA_State_SP_Zynq_SelfTest_Result_ReservedBit14 : out std_logic;    --                     (1)</v>
      </c>
      <c r="S70" t="str">
        <f t="shared" si="48"/>
        <v>pkt_FPGA_State_SP_Zynq_SelfTest_Result_ReservedBit14 =&gt; pkt_FPGA_State_SP_Zynq_SelfTest_Result_ReservedBit14_o,</v>
      </c>
      <c r="T70" t="str">
        <f t="shared" si="49"/>
        <v xml:space="preserve">  signal pkt_FPGA_State_SP_Zynq_SelfTest_Result_ReservedBit14_o : std_logic;</v>
      </c>
    </row>
    <row r="71" spans="1:20">
      <c r="B71" t="s">
        <v>42</v>
      </c>
      <c r="C71">
        <v>1</v>
      </c>
      <c r="D71" t="s">
        <v>407</v>
      </c>
      <c r="E71">
        <f t="shared" si="67"/>
        <v>1005</v>
      </c>
      <c r="F71" t="str">
        <f t="shared" si="58"/>
        <v xml:space="preserve">  ReservedBit15 : std_logic;</v>
      </c>
      <c r="G71" t="str">
        <f t="shared" si="59"/>
        <v>pkt.FPGA_State.SP_Zynq_SelfTest_Result.ReservedBit15</v>
      </c>
      <c r="H71" t="str">
        <f t="shared" si="60"/>
        <v>bitvector(1005)</v>
      </c>
      <c r="I71" t="str">
        <f t="shared" si="31"/>
        <v>pkt_FPGA_State_SP_Zynq_SelfTest_Result_ReservedBit15</v>
      </c>
      <c r="J71" t="str">
        <f t="shared" si="32"/>
        <v>std_logic</v>
      </c>
      <c r="K71" t="str">
        <f t="shared" si="61"/>
        <v>'0'</v>
      </c>
      <c r="M71" t="str">
        <f t="shared" si="62"/>
        <v xml:space="preserve">  ReservedBit15 =&gt; '0',</v>
      </c>
      <c r="N71" t="str">
        <f t="shared" si="53"/>
        <v>pkt.FPGA_State.SP_Zynq_SelfTest_Result.ReservedBit15 &lt;= '0';</v>
      </c>
      <c r="O71" t="str">
        <f t="shared" si="63"/>
        <v>pkt.FPGA_State.SP_Zynq_SelfTest_Result.ReservedBit15 := bitvector(1005);</v>
      </c>
      <c r="P71" t="str">
        <f t="shared" si="64"/>
        <v>bitvector(1005) := pkt.FPGA_State.SP_Zynq_SelfTest_Result.ReservedBit15;</v>
      </c>
      <c r="Q71" t="str">
        <f t="shared" si="65"/>
        <v>pkt_FPGA_State_SP_Zynq_SelfTest_Result_ReservedBit15 &lt;= bitvector(1005);</v>
      </c>
      <c r="R71" t="str">
        <f t="shared" si="66"/>
        <v>pkt_FPGA_State_SP_Zynq_SelfTest_Result_ReservedBit15 : out std_logic;    --                     (1)</v>
      </c>
      <c r="S71" t="str">
        <f t="shared" si="48"/>
        <v>pkt_FPGA_State_SP_Zynq_SelfTest_Result_ReservedBit15 =&gt; pkt_FPGA_State_SP_Zynq_SelfTest_Result_ReservedBit15_o,</v>
      </c>
      <c r="T71" t="str">
        <f t="shared" si="49"/>
        <v xml:space="preserve">  signal pkt_FPGA_State_SP_Zynq_SelfTest_Result_ReservedBit15_o : std_logic;</v>
      </c>
    </row>
    <row r="72" spans="1:20">
      <c r="B72" t="s">
        <v>534</v>
      </c>
      <c r="C72">
        <v>1</v>
      </c>
      <c r="D72" t="s">
        <v>407</v>
      </c>
      <c r="E72">
        <f t="shared" si="67"/>
        <v>1006</v>
      </c>
      <c r="F72" t="str">
        <f t="shared" si="58"/>
        <v xml:space="preserve">  ReservedBit16 : std_logic;</v>
      </c>
      <c r="G72" t="str">
        <f t="shared" si="59"/>
        <v>pkt.FPGA_State.SP_Zynq_SelfTest_Result.ReservedBit16</v>
      </c>
      <c r="H72" t="str">
        <f t="shared" si="60"/>
        <v>bitvector(1006)</v>
      </c>
      <c r="I72" t="str">
        <f t="shared" si="31"/>
        <v>pkt_FPGA_State_SP_Zynq_SelfTest_Result_ReservedBit16</v>
      </c>
      <c r="J72" t="str">
        <f t="shared" si="32"/>
        <v>std_logic</v>
      </c>
      <c r="K72" t="str">
        <f t="shared" si="61"/>
        <v>'0'</v>
      </c>
      <c r="M72" t="str">
        <f t="shared" si="62"/>
        <v xml:space="preserve">  ReservedBit16 =&gt; '0',</v>
      </c>
      <c r="N72" t="str">
        <f t="shared" si="53"/>
        <v>pkt.FPGA_State.SP_Zynq_SelfTest_Result.ReservedBit16 &lt;= '0';</v>
      </c>
      <c r="O72" t="str">
        <f t="shared" si="63"/>
        <v>pkt.FPGA_State.SP_Zynq_SelfTest_Result.ReservedBit16 := bitvector(1006);</v>
      </c>
      <c r="P72" t="str">
        <f t="shared" si="64"/>
        <v>bitvector(1006) := pkt.FPGA_State.SP_Zynq_SelfTest_Result.ReservedBit16;</v>
      </c>
      <c r="Q72" t="str">
        <f t="shared" si="65"/>
        <v>pkt_FPGA_State_SP_Zynq_SelfTest_Result_ReservedBit16 &lt;= bitvector(1006);</v>
      </c>
      <c r="R72" t="str">
        <f t="shared" si="66"/>
        <v>pkt_FPGA_State_SP_Zynq_SelfTest_Result_ReservedBit16 : out std_logic;    --                     (1)</v>
      </c>
      <c r="S72" t="str">
        <f t="shared" si="48"/>
        <v>pkt_FPGA_State_SP_Zynq_SelfTest_Result_ReservedBit16 =&gt; pkt_FPGA_State_SP_Zynq_SelfTest_Result_ReservedBit16_o,</v>
      </c>
      <c r="T72" t="str">
        <f t="shared" si="49"/>
        <v xml:space="preserve">  signal pkt_FPGA_State_SP_Zynq_SelfTest_Result_ReservedBit16_o : std_logic;</v>
      </c>
    </row>
    <row r="73" spans="1:20">
      <c r="B73" t="s">
        <v>535</v>
      </c>
      <c r="C73">
        <v>1</v>
      </c>
      <c r="D73" t="s">
        <v>407</v>
      </c>
      <c r="E73">
        <f t="shared" si="67"/>
        <v>1007</v>
      </c>
      <c r="F73" t="str">
        <f t="shared" si="58"/>
        <v xml:space="preserve">  ReservedBit17 : std_logic;</v>
      </c>
      <c r="G73" t="str">
        <f t="shared" si="59"/>
        <v>pkt.FPGA_State.SP_Zynq_SelfTest_Result.ReservedBit17</v>
      </c>
      <c r="H73" t="str">
        <f t="shared" si="60"/>
        <v>bitvector(1007)</v>
      </c>
      <c r="I73" t="str">
        <f t="shared" si="31"/>
        <v>pkt_FPGA_State_SP_Zynq_SelfTest_Result_ReservedBit17</v>
      </c>
      <c r="J73" t="str">
        <f t="shared" si="32"/>
        <v>std_logic</v>
      </c>
      <c r="K73" t="str">
        <f t="shared" si="61"/>
        <v>'0'</v>
      </c>
      <c r="M73" t="str">
        <f t="shared" si="62"/>
        <v xml:space="preserve">  ReservedBit17 =&gt; '0'</v>
      </c>
      <c r="N73" t="str">
        <f t="shared" si="53"/>
        <v>pkt.FPGA_State.SP_Zynq_SelfTest_Result.ReservedBit17 &lt;= '0';</v>
      </c>
      <c r="O73" t="str">
        <f t="shared" si="63"/>
        <v>pkt.FPGA_State.SP_Zynq_SelfTest_Result.ReservedBit17 := bitvector(1007);</v>
      </c>
      <c r="P73" t="str">
        <f t="shared" si="64"/>
        <v>bitvector(1007) := pkt.FPGA_State.SP_Zynq_SelfTest_Result.ReservedBit17;</v>
      </c>
      <c r="Q73" t="str">
        <f t="shared" si="65"/>
        <v>pkt_FPGA_State_SP_Zynq_SelfTest_Result_ReservedBit17 &lt;= bitvector(1007);</v>
      </c>
      <c r="R73" t="str">
        <f t="shared" si="66"/>
        <v>pkt_FPGA_State_SP_Zynq_SelfTest_Result_ReservedBit17 : out std_logic;    --                     (1)</v>
      </c>
      <c r="S73" t="str">
        <f t="shared" si="48"/>
        <v>pkt_FPGA_State_SP_Zynq_SelfTest_Result_ReservedBit17 =&gt; pkt_FPGA_State_SP_Zynq_SelfTest_Result_ReservedBit17_o,</v>
      </c>
      <c r="T73" t="str">
        <f t="shared" si="49"/>
        <v xml:space="preserve">  signal pkt_FPGA_State_SP_Zynq_SelfTest_Result_ReservedBit17_o : std_logic;</v>
      </c>
    </row>
    <row r="74" spans="1:20" s="74" customFormat="1">
      <c r="F74" s="74" t="str">
        <f>"end record;"&amp;"  --  "&amp;B57&amp;"_"&amp;C57/8&amp;"_Type"</f>
        <v>end record;  --  SP_Zynq_SelfTest_Result_2_Type</v>
      </c>
      <c r="I74" s="74" t="str">
        <f t="shared" si="31"/>
        <v/>
      </c>
      <c r="J74" s="74" t="str">
        <f t="shared" si="32"/>
        <v/>
      </c>
      <c r="M74" s="74" t="str">
        <f>");"</f>
        <v>);</v>
      </c>
      <c r="N74" s="74" t="str">
        <f t="shared" si="53"/>
        <v>--  end record;  --  SP_Zynq_SelfTest_Result_2_Type</v>
      </c>
      <c r="O74" s="74" t="str">
        <f t="shared" si="63"/>
        <v>--  end record;  --  SP_Zynq_SelfTest_Result_2_Type</v>
      </c>
      <c r="P74" s="74" t="str">
        <f t="shared" si="64"/>
        <v>--  end record;  --  SP_Zynq_SelfTest_Result_2_Type</v>
      </c>
      <c r="Q74" s="74" t="str">
        <f t="shared" si="65"/>
        <v>--  end record;  --  SP_Zynq_SelfTest_Result_2_Type</v>
      </c>
      <c r="R74" s="74" t="str">
        <f t="shared" si="66"/>
        <v>--  end record;  --  SP_Zynq_SelfTest_Result_2_Type</v>
      </c>
      <c r="S74" t="str">
        <f t="shared" si="48"/>
        <v>--  end record;  --  SP_Zynq_SelfTest_Result_2_Type</v>
      </c>
      <c r="T74" t="str">
        <f t="shared" si="49"/>
        <v>--  end record;  --  SP_Zynq_SelfTest_Result_2_Type</v>
      </c>
    </row>
    <row r="75" spans="1:20">
      <c r="C75">
        <f>SUM(C58:C73)</f>
        <v>16</v>
      </c>
      <c r="D75">
        <f>C57+E57</f>
        <v>1008</v>
      </c>
      <c r="E75">
        <f>C73+E73</f>
        <v>1008</v>
      </c>
      <c r="F75" s="95" t="s">
        <v>562</v>
      </c>
      <c r="I75" t="str">
        <f t="shared" si="31"/>
        <v/>
      </c>
      <c r="J75" t="str">
        <f t="shared" si="32"/>
        <v/>
      </c>
      <c r="K75" s="94" t="s">
        <v>562</v>
      </c>
      <c r="L75" s="94" t="s">
        <v>562</v>
      </c>
      <c r="M75" s="94" t="s">
        <v>562</v>
      </c>
      <c r="N75" s="94" t="s">
        <v>562</v>
      </c>
      <c r="O75" s="94" t="s">
        <v>562</v>
      </c>
      <c r="P75" s="94" t="s">
        <v>562</v>
      </c>
      <c r="Q75" s="94" t="s">
        <v>562</v>
      </c>
      <c r="R75" s="94" t="s">
        <v>562</v>
      </c>
      <c r="S75" t="str">
        <f t="shared" si="48"/>
        <v xml:space="preserve">  --  </v>
      </c>
      <c r="T75" t="str">
        <f t="shared" si="49"/>
        <v xml:space="preserve">  --  </v>
      </c>
    </row>
    <row r="76" spans="1:20">
      <c r="A76" s="92"/>
      <c r="F76" s="95" t="s">
        <v>562</v>
      </c>
      <c r="G76" s="93" t="str">
        <f>G144</f>
        <v>pkt.FPGA_State.PA_FPGA_SelfTest_Result</v>
      </c>
      <c r="I76" t="str">
        <f t="shared" si="31"/>
        <v/>
      </c>
      <c r="J76" t="str">
        <f t="shared" si="32"/>
        <v/>
      </c>
      <c r="K76" s="94" t="s">
        <v>562</v>
      </c>
      <c r="L76" s="94" t="s">
        <v>562</v>
      </c>
      <c r="M76" s="94" t="s">
        <v>562</v>
      </c>
      <c r="N76" s="94" t="s">
        <v>562</v>
      </c>
      <c r="O76" s="94" t="s">
        <v>562</v>
      </c>
      <c r="P76" s="94" t="s">
        <v>562</v>
      </c>
      <c r="Q76" s="94" t="s">
        <v>562</v>
      </c>
      <c r="R76" s="94" t="s">
        <v>562</v>
      </c>
      <c r="S76" t="str">
        <f t="shared" si="48"/>
        <v>--  --</v>
      </c>
      <c r="T76" t="str">
        <f t="shared" si="49"/>
        <v>--  --</v>
      </c>
    </row>
    <row r="77" spans="1:20" s="74" customFormat="1">
      <c r="B77" s="74" t="s">
        <v>396</v>
      </c>
      <c r="C77" s="74">
        <v>16</v>
      </c>
      <c r="E77" s="74">
        <v>976</v>
      </c>
      <c r="F77" s="74" t="str">
        <f>"type "&amp;B77&amp;"_"&amp;C77/8&amp;"_Type is record"</f>
        <v>type PA_FPGA_SelfTest_Result_2_Type is record</v>
      </c>
      <c r="I77" s="74" t="str">
        <f t="shared" ref="I77:I108" si="68">IF(H77="","",(IF(D77="W",SUBSTITUTE(G77,".","_"),"")))</f>
        <v/>
      </c>
      <c r="J77" s="74" t="str">
        <f t="shared" ref="J77:J108" si="69">IF(C77=1,"std_logic",(IF(D77="W","std_logic_vector("&amp;C77-1&amp;" downto 0)","")))</f>
        <v/>
      </c>
      <c r="M77" s="74" t="str">
        <f>"constant "&amp;B77&amp;"_"&amp;C77/8&amp;"_i : "&amp;B77&amp;"_"&amp;C77/8&amp;"_Type := ("</f>
        <v>constant PA_FPGA_SelfTest_Result_2_i : PA_FPGA_SelfTest_Result_2_Type := (</v>
      </c>
      <c r="N77" s="74" t="str">
        <f t="shared" ref="N77:N94" si="70">IF(D77="","--  "&amp;F77,IF(D77&lt;&gt;"T",G77&amp;" &lt;= "&amp;K77&amp;";","--  "&amp;H77))</f>
        <v>--  type PA_FPGA_SelfTest_Result_2_Type is record</v>
      </c>
      <c r="O77" s="74" t="str">
        <f t="shared" ref="O77" si="71">IF(D77="","--  "&amp;F77,IF(D77&lt;&gt;"T",G77&amp;" := "&amp;H77&amp;";","--  "&amp;H77))</f>
        <v>--  type PA_FPGA_SelfTest_Result_2_Type is record</v>
      </c>
      <c r="P77" s="74" t="str">
        <f t="shared" ref="P77" si="72">IF(D77="","--  "&amp;F77,IF(D77&lt;&gt;"T",H77&amp;" := "&amp;G77&amp;";","--  "&amp;H77))</f>
        <v>--  type PA_FPGA_SelfTest_Result_2_Type is record</v>
      </c>
      <c r="Q77" s="74" t="str">
        <f t="shared" ref="Q77" si="73">IF(D77="","--  "&amp;F77,IF(D77&lt;&gt;"T",I77&amp;" &lt;= "&amp;H77&amp;";","--  "&amp;H77))</f>
        <v>--  type PA_FPGA_SelfTest_Result_2_Type is record</v>
      </c>
      <c r="R77" s="74" t="str">
        <f t="shared" ref="R77" si="74">IF(D77="","--  "&amp;F77,IF(D77&lt;&gt;"T",I77&amp;" : out "&amp;J77&amp;";    --                     ("&amp;C77&amp;")","--  "&amp;H77))</f>
        <v>--  type PA_FPGA_SelfTest_Result_2_Type is record</v>
      </c>
      <c r="S77" t="str">
        <f t="shared" si="48"/>
        <v>--  type PA_FPGA_SelfTest_Result_2_Type is record</v>
      </c>
      <c r="T77" t="str">
        <f t="shared" si="49"/>
        <v>--  type PA_FPGA_SelfTest_Result_2_Type is record</v>
      </c>
    </row>
    <row r="78" spans="1:20">
      <c r="B78" t="s">
        <v>536</v>
      </c>
      <c r="C78">
        <v>1</v>
      </c>
      <c r="D78" t="s">
        <v>407</v>
      </c>
      <c r="E78">
        <f>E77</f>
        <v>976</v>
      </c>
      <c r="F78" t="str">
        <f t="shared" ref="F78:F93" si="75">IF(C78=1,"  "&amp;B78&amp;" : "&amp;"std_logic;",IF(D78="T","  "&amp;B78&amp;" : "&amp;B78&amp;"_"&amp;C78/8&amp;"_Type;","  "&amp;B78&amp;" : "&amp;"std_logic_vector("&amp;C78-1&amp;" downto 0);"))</f>
        <v xml:space="preserve">  PCM_Boot : std_logic;</v>
      </c>
      <c r="G78" t="str">
        <f t="shared" ref="G78:G93" si="76">$G$76&amp;"."&amp;B78</f>
        <v>pkt.FPGA_State.PA_FPGA_SelfTest_Result.PCM_Boot</v>
      </c>
      <c r="H78" t="str">
        <f t="shared" ref="H78:H93" si="77">IF(C78=1,"bitvector("&amp;E78&amp;")","bitvector("&amp;E78+C78-1&amp;" downto "&amp;E78&amp;")")</f>
        <v>bitvector(976)</v>
      </c>
      <c r="I78" t="str">
        <f t="shared" si="68"/>
        <v>pkt_FPGA_State_PA_FPGA_SelfTest_Result_PCM_Boot</v>
      </c>
      <c r="J78" t="str">
        <f t="shared" si="69"/>
        <v>std_logic</v>
      </c>
      <c r="K78" t="str">
        <f t="shared" ref="K78:K93" si="78">IF(L78&lt;&gt;"",L78,IF(D78="T",B78&amp;"_"&amp;C78/8&amp;"_i",IF(C78=1,"'0'",(IF(C78=8,"X""00""",(IF(C78=16,"X""0000""",IF(C78=32,"X""00000000""","(others =&gt; '0')"))))))))</f>
        <v>'0'</v>
      </c>
      <c r="M78" t="str">
        <f t="shared" ref="M78:M93" si="79">IF(D79="",(IF(D78="T","  "&amp;B78&amp;" =&gt; "&amp;B78&amp;"_"&amp;C78/8&amp;"_i","  "&amp;B78&amp;" =&gt; "&amp;K78)),(IF(D78="T","  "&amp;B78&amp;" =&gt; "&amp;B78&amp;"_"&amp;C78/8&amp;"_i,","  "&amp;B78&amp;" =&gt; "&amp;K78&amp;",")))</f>
        <v xml:space="preserve">  PCM_Boot =&gt; '0',</v>
      </c>
      <c r="N78" t="str">
        <f t="shared" si="70"/>
        <v>pkt.FPGA_State.PA_FPGA_SelfTest_Result.PCM_Boot &lt;= '0';</v>
      </c>
      <c r="O78" t="str">
        <f t="shared" ref="O78:O94" si="80">IF(D78="","--  "&amp;F78,IF(D78&lt;&gt;"T",G78&amp;" := "&amp;H78&amp;";","--  "&amp;H78))</f>
        <v>pkt.FPGA_State.PA_FPGA_SelfTest_Result.PCM_Boot := bitvector(976);</v>
      </c>
      <c r="P78" t="str">
        <f t="shared" ref="P78:P94" si="81">IF(D78="","--  "&amp;F78,IF(D78&lt;&gt;"T",H78&amp;" := "&amp;G78&amp;";","--  "&amp;H78))</f>
        <v>bitvector(976) := pkt.FPGA_State.PA_FPGA_SelfTest_Result.PCM_Boot;</v>
      </c>
      <c r="Q78" t="str">
        <f t="shared" ref="Q78:Q94" si="82">IF(D78="","--  "&amp;F78,IF(D78&lt;&gt;"T",I78&amp;" &lt;= "&amp;H78&amp;";","--  "&amp;H78))</f>
        <v>pkt_FPGA_State_PA_FPGA_SelfTest_Result_PCM_Boot &lt;= bitvector(976);</v>
      </c>
      <c r="R78" t="str">
        <f t="shared" ref="R78:R94" si="83">IF(D78="","--  "&amp;F78,IF(D78&lt;&gt;"T",I78&amp;" : out "&amp;J78&amp;";    --                     ("&amp;C78&amp;")","--  "&amp;H78))</f>
        <v>pkt_FPGA_State_PA_FPGA_SelfTest_Result_PCM_Boot : out std_logic;    --                     (1)</v>
      </c>
      <c r="S78" t="str">
        <f t="shared" si="48"/>
        <v>pkt_FPGA_State_PA_FPGA_SelfTest_Result_PCM_Boot =&gt; pkt_FPGA_State_PA_FPGA_SelfTest_Result_PCM_Boot_o,</v>
      </c>
      <c r="T78" t="str">
        <f t="shared" si="49"/>
        <v xml:space="preserve">  signal pkt_FPGA_State_PA_FPGA_SelfTest_Result_PCM_Boot_o : std_logic;</v>
      </c>
    </row>
    <row r="79" spans="1:20">
      <c r="B79" t="s">
        <v>537</v>
      </c>
      <c r="C79">
        <v>1</v>
      </c>
      <c r="D79" t="s">
        <v>407</v>
      </c>
      <c r="E79">
        <f>C78+E78</f>
        <v>977</v>
      </c>
      <c r="F79" t="str">
        <f t="shared" si="75"/>
        <v xml:space="preserve">  PAM1_Boot : std_logic;</v>
      </c>
      <c r="G79" t="str">
        <f t="shared" si="76"/>
        <v>pkt.FPGA_State.PA_FPGA_SelfTest_Result.PAM1_Boot</v>
      </c>
      <c r="H79" t="str">
        <f t="shared" si="77"/>
        <v>bitvector(977)</v>
      </c>
      <c r="I79" t="str">
        <f t="shared" si="68"/>
        <v>pkt_FPGA_State_PA_FPGA_SelfTest_Result_PAM1_Boot</v>
      </c>
      <c r="J79" t="str">
        <f t="shared" si="69"/>
        <v>std_logic</v>
      </c>
      <c r="K79" t="str">
        <f t="shared" si="78"/>
        <v>'0'</v>
      </c>
      <c r="M79" t="str">
        <f t="shared" si="79"/>
        <v xml:space="preserve">  PAM1_Boot =&gt; '0',</v>
      </c>
      <c r="N79" t="str">
        <f t="shared" si="70"/>
        <v>pkt.FPGA_State.PA_FPGA_SelfTest_Result.PAM1_Boot &lt;= '0';</v>
      </c>
      <c r="O79" t="str">
        <f t="shared" si="80"/>
        <v>pkt.FPGA_State.PA_FPGA_SelfTest_Result.PAM1_Boot := bitvector(977);</v>
      </c>
      <c r="P79" t="str">
        <f t="shared" si="81"/>
        <v>bitvector(977) := pkt.FPGA_State.PA_FPGA_SelfTest_Result.PAM1_Boot;</v>
      </c>
      <c r="Q79" t="str">
        <f t="shared" si="82"/>
        <v>pkt_FPGA_State_PA_FPGA_SelfTest_Result_PAM1_Boot &lt;= bitvector(977);</v>
      </c>
      <c r="R79" t="str">
        <f t="shared" si="83"/>
        <v>pkt_FPGA_State_PA_FPGA_SelfTest_Result_PAM1_Boot : out std_logic;    --                     (1)</v>
      </c>
      <c r="S79" t="str">
        <f t="shared" si="48"/>
        <v>pkt_FPGA_State_PA_FPGA_SelfTest_Result_PAM1_Boot =&gt; pkt_FPGA_State_PA_FPGA_SelfTest_Result_PAM1_Boot_o,</v>
      </c>
      <c r="T79" t="str">
        <f t="shared" si="49"/>
        <v xml:space="preserve">  signal pkt_FPGA_State_PA_FPGA_SelfTest_Result_PAM1_Boot_o : std_logic;</v>
      </c>
    </row>
    <row r="80" spans="1:20">
      <c r="B80" t="s">
        <v>538</v>
      </c>
      <c r="C80">
        <v>1</v>
      </c>
      <c r="D80" t="s">
        <v>407</v>
      </c>
      <c r="E80">
        <f t="shared" ref="E80:E93" si="84">C79+E79</f>
        <v>978</v>
      </c>
      <c r="F80" t="str">
        <f t="shared" si="75"/>
        <v xml:space="preserve">  PAM2_Boot : std_logic;</v>
      </c>
      <c r="G80" t="str">
        <f t="shared" si="76"/>
        <v>pkt.FPGA_State.PA_FPGA_SelfTest_Result.PAM2_Boot</v>
      </c>
      <c r="H80" t="str">
        <f t="shared" si="77"/>
        <v>bitvector(978)</v>
      </c>
      <c r="I80" t="str">
        <f t="shared" si="68"/>
        <v>pkt_FPGA_State_PA_FPGA_SelfTest_Result_PAM2_Boot</v>
      </c>
      <c r="J80" t="str">
        <f t="shared" si="69"/>
        <v>std_logic</v>
      </c>
      <c r="K80" t="str">
        <f t="shared" si="78"/>
        <v>'0'</v>
      </c>
      <c r="M80" t="str">
        <f t="shared" si="79"/>
        <v xml:space="preserve">  PAM2_Boot =&gt; '0',</v>
      </c>
      <c r="N80" t="str">
        <f t="shared" si="70"/>
        <v>pkt.FPGA_State.PA_FPGA_SelfTest_Result.PAM2_Boot &lt;= '0';</v>
      </c>
      <c r="O80" t="str">
        <f t="shared" si="80"/>
        <v>pkt.FPGA_State.PA_FPGA_SelfTest_Result.PAM2_Boot := bitvector(978);</v>
      </c>
      <c r="P80" t="str">
        <f t="shared" si="81"/>
        <v>bitvector(978) := pkt.FPGA_State.PA_FPGA_SelfTest_Result.PAM2_Boot;</v>
      </c>
      <c r="Q80" t="str">
        <f t="shared" si="82"/>
        <v>pkt_FPGA_State_PA_FPGA_SelfTest_Result_PAM2_Boot &lt;= bitvector(978);</v>
      </c>
      <c r="R80" t="str">
        <f t="shared" si="83"/>
        <v>pkt_FPGA_State_PA_FPGA_SelfTest_Result_PAM2_Boot : out std_logic;    --                     (1)</v>
      </c>
      <c r="S80" t="str">
        <f t="shared" si="48"/>
        <v>pkt_FPGA_State_PA_FPGA_SelfTest_Result_PAM2_Boot =&gt; pkt_FPGA_State_PA_FPGA_SelfTest_Result_PAM2_Boot_o,</v>
      </c>
      <c r="T80" t="str">
        <f t="shared" si="49"/>
        <v xml:space="preserve">  signal pkt_FPGA_State_PA_FPGA_SelfTest_Result_PAM2_Boot_o : std_logic;</v>
      </c>
    </row>
    <row r="81" spans="1:20">
      <c r="B81" t="s">
        <v>539</v>
      </c>
      <c r="C81">
        <v>1</v>
      </c>
      <c r="D81" t="s">
        <v>407</v>
      </c>
      <c r="E81">
        <f t="shared" si="84"/>
        <v>979</v>
      </c>
      <c r="F81" t="str">
        <f t="shared" si="75"/>
        <v xml:space="preserve">  PAM3_Boot : std_logic;</v>
      </c>
      <c r="G81" t="str">
        <f t="shared" si="76"/>
        <v>pkt.FPGA_State.PA_FPGA_SelfTest_Result.PAM3_Boot</v>
      </c>
      <c r="H81" t="str">
        <f t="shared" si="77"/>
        <v>bitvector(979)</v>
      </c>
      <c r="I81" t="str">
        <f t="shared" si="68"/>
        <v>pkt_FPGA_State_PA_FPGA_SelfTest_Result_PAM3_Boot</v>
      </c>
      <c r="J81" t="str">
        <f t="shared" si="69"/>
        <v>std_logic</v>
      </c>
      <c r="K81" t="str">
        <f t="shared" si="78"/>
        <v>'0'</v>
      </c>
      <c r="M81" t="str">
        <f t="shared" si="79"/>
        <v xml:space="preserve">  PAM3_Boot =&gt; '0',</v>
      </c>
      <c r="N81" t="str">
        <f t="shared" si="70"/>
        <v>pkt.FPGA_State.PA_FPGA_SelfTest_Result.PAM3_Boot &lt;= '0';</v>
      </c>
      <c r="O81" t="str">
        <f t="shared" si="80"/>
        <v>pkt.FPGA_State.PA_FPGA_SelfTest_Result.PAM3_Boot := bitvector(979);</v>
      </c>
      <c r="P81" t="str">
        <f t="shared" si="81"/>
        <v>bitvector(979) := pkt.FPGA_State.PA_FPGA_SelfTest_Result.PAM3_Boot;</v>
      </c>
      <c r="Q81" t="str">
        <f t="shared" si="82"/>
        <v>pkt_FPGA_State_PA_FPGA_SelfTest_Result_PAM3_Boot &lt;= bitvector(979);</v>
      </c>
      <c r="R81" t="str">
        <f t="shared" si="83"/>
        <v>pkt_FPGA_State_PA_FPGA_SelfTest_Result_PAM3_Boot : out std_logic;    --                     (1)</v>
      </c>
      <c r="S81" t="str">
        <f t="shared" si="48"/>
        <v>pkt_FPGA_State_PA_FPGA_SelfTest_Result_PAM3_Boot =&gt; pkt_FPGA_State_PA_FPGA_SelfTest_Result_PAM3_Boot_o,</v>
      </c>
      <c r="T81" t="str">
        <f t="shared" si="49"/>
        <v xml:space="preserve">  signal pkt_FPGA_State_PA_FPGA_SelfTest_Result_PAM3_Boot_o : std_logic;</v>
      </c>
    </row>
    <row r="82" spans="1:20">
      <c r="B82" t="s">
        <v>540</v>
      </c>
      <c r="C82">
        <v>1</v>
      </c>
      <c r="D82" t="s">
        <v>407</v>
      </c>
      <c r="E82">
        <f t="shared" si="84"/>
        <v>980</v>
      </c>
      <c r="F82" t="str">
        <f t="shared" si="75"/>
        <v xml:space="preserve">  PAM4_Boot : std_logic;</v>
      </c>
      <c r="G82" t="str">
        <f t="shared" si="76"/>
        <v>pkt.FPGA_State.PA_FPGA_SelfTest_Result.PAM4_Boot</v>
      </c>
      <c r="H82" t="str">
        <f t="shared" si="77"/>
        <v>bitvector(980)</v>
      </c>
      <c r="I82" t="str">
        <f t="shared" si="68"/>
        <v>pkt_FPGA_State_PA_FPGA_SelfTest_Result_PAM4_Boot</v>
      </c>
      <c r="J82" t="str">
        <f t="shared" si="69"/>
        <v>std_logic</v>
      </c>
      <c r="K82" t="str">
        <f t="shared" si="78"/>
        <v>'0'</v>
      </c>
      <c r="M82" t="str">
        <f t="shared" si="79"/>
        <v xml:space="preserve">  PAM4_Boot =&gt; '0',</v>
      </c>
      <c r="N82" t="str">
        <f t="shared" si="70"/>
        <v>pkt.FPGA_State.PA_FPGA_SelfTest_Result.PAM4_Boot &lt;= '0';</v>
      </c>
      <c r="O82" t="str">
        <f t="shared" si="80"/>
        <v>pkt.FPGA_State.PA_FPGA_SelfTest_Result.PAM4_Boot := bitvector(980);</v>
      </c>
      <c r="P82" t="str">
        <f t="shared" si="81"/>
        <v>bitvector(980) := pkt.FPGA_State.PA_FPGA_SelfTest_Result.PAM4_Boot;</v>
      </c>
      <c r="Q82" t="str">
        <f t="shared" si="82"/>
        <v>pkt_FPGA_State_PA_FPGA_SelfTest_Result_PAM4_Boot &lt;= bitvector(980);</v>
      </c>
      <c r="R82" t="str">
        <f t="shared" si="83"/>
        <v>pkt_FPGA_State_PA_FPGA_SelfTest_Result_PAM4_Boot : out std_logic;    --                     (1)</v>
      </c>
      <c r="S82" t="str">
        <f t="shared" si="48"/>
        <v>pkt_FPGA_State_PA_FPGA_SelfTest_Result_PAM4_Boot =&gt; pkt_FPGA_State_PA_FPGA_SelfTest_Result_PAM4_Boot_o,</v>
      </c>
      <c r="T82" t="str">
        <f t="shared" si="49"/>
        <v xml:space="preserve">  signal pkt_FPGA_State_PA_FPGA_SelfTest_Result_PAM4_Boot_o : std_logic;</v>
      </c>
    </row>
    <row r="83" spans="1:20">
      <c r="B83" t="s">
        <v>541</v>
      </c>
      <c r="C83">
        <v>1</v>
      </c>
      <c r="D83" t="s">
        <v>407</v>
      </c>
      <c r="E83">
        <f t="shared" si="84"/>
        <v>981</v>
      </c>
      <c r="F83" t="str">
        <f t="shared" si="75"/>
        <v xml:space="preserve">  PAM5_Boot : std_logic;</v>
      </c>
      <c r="G83" t="str">
        <f t="shared" si="76"/>
        <v>pkt.FPGA_State.PA_FPGA_SelfTest_Result.PAM5_Boot</v>
      </c>
      <c r="H83" t="str">
        <f t="shared" si="77"/>
        <v>bitvector(981)</v>
      </c>
      <c r="I83" t="str">
        <f t="shared" si="68"/>
        <v>pkt_FPGA_State_PA_FPGA_SelfTest_Result_PAM5_Boot</v>
      </c>
      <c r="J83" t="str">
        <f t="shared" si="69"/>
        <v>std_logic</v>
      </c>
      <c r="K83" t="str">
        <f t="shared" si="78"/>
        <v>'0'</v>
      </c>
      <c r="M83" t="str">
        <f t="shared" si="79"/>
        <v xml:space="preserve">  PAM5_Boot =&gt; '0',</v>
      </c>
      <c r="N83" t="str">
        <f t="shared" si="70"/>
        <v>pkt.FPGA_State.PA_FPGA_SelfTest_Result.PAM5_Boot &lt;= '0';</v>
      </c>
      <c r="O83" t="str">
        <f t="shared" si="80"/>
        <v>pkt.FPGA_State.PA_FPGA_SelfTest_Result.PAM5_Boot := bitvector(981);</v>
      </c>
      <c r="P83" t="str">
        <f t="shared" si="81"/>
        <v>bitvector(981) := pkt.FPGA_State.PA_FPGA_SelfTest_Result.PAM5_Boot;</v>
      </c>
      <c r="Q83" t="str">
        <f t="shared" si="82"/>
        <v>pkt_FPGA_State_PA_FPGA_SelfTest_Result_PAM5_Boot &lt;= bitvector(981);</v>
      </c>
      <c r="R83" t="str">
        <f t="shared" si="83"/>
        <v>pkt_FPGA_State_PA_FPGA_SelfTest_Result_PAM5_Boot : out std_logic;    --                     (1)</v>
      </c>
      <c r="S83" t="str">
        <f t="shared" si="48"/>
        <v>pkt_FPGA_State_PA_FPGA_SelfTest_Result_PAM5_Boot =&gt; pkt_FPGA_State_PA_FPGA_SelfTest_Result_PAM5_Boot_o,</v>
      </c>
      <c r="T83" t="str">
        <f t="shared" si="49"/>
        <v xml:space="preserve">  signal pkt_FPGA_State_PA_FPGA_SelfTest_Result_PAM5_Boot_o : std_logic;</v>
      </c>
    </row>
    <row r="84" spans="1:20">
      <c r="B84" t="s">
        <v>542</v>
      </c>
      <c r="C84">
        <v>1</v>
      </c>
      <c r="D84" t="s">
        <v>407</v>
      </c>
      <c r="E84">
        <f t="shared" si="84"/>
        <v>982</v>
      </c>
      <c r="F84" t="str">
        <f t="shared" si="75"/>
        <v xml:space="preserve">  PAM6_Boot : std_logic;</v>
      </c>
      <c r="G84" t="str">
        <f t="shared" si="76"/>
        <v>pkt.FPGA_State.PA_FPGA_SelfTest_Result.PAM6_Boot</v>
      </c>
      <c r="H84" t="str">
        <f t="shared" si="77"/>
        <v>bitvector(982)</v>
      </c>
      <c r="I84" t="str">
        <f t="shared" si="68"/>
        <v>pkt_FPGA_State_PA_FPGA_SelfTest_Result_PAM6_Boot</v>
      </c>
      <c r="J84" t="str">
        <f t="shared" si="69"/>
        <v>std_logic</v>
      </c>
      <c r="K84" t="str">
        <f t="shared" si="78"/>
        <v>'0'</v>
      </c>
      <c r="M84" t="str">
        <f t="shared" si="79"/>
        <v xml:space="preserve">  PAM6_Boot =&gt; '0',</v>
      </c>
      <c r="N84" t="str">
        <f t="shared" si="70"/>
        <v>pkt.FPGA_State.PA_FPGA_SelfTest_Result.PAM6_Boot &lt;= '0';</v>
      </c>
      <c r="O84" t="str">
        <f t="shared" si="80"/>
        <v>pkt.FPGA_State.PA_FPGA_SelfTest_Result.PAM6_Boot := bitvector(982);</v>
      </c>
      <c r="P84" t="str">
        <f t="shared" si="81"/>
        <v>bitvector(982) := pkt.FPGA_State.PA_FPGA_SelfTest_Result.PAM6_Boot;</v>
      </c>
      <c r="Q84" t="str">
        <f t="shared" si="82"/>
        <v>pkt_FPGA_State_PA_FPGA_SelfTest_Result_PAM6_Boot &lt;= bitvector(982);</v>
      </c>
      <c r="R84" t="str">
        <f t="shared" si="83"/>
        <v>pkt_FPGA_State_PA_FPGA_SelfTest_Result_PAM6_Boot : out std_logic;    --                     (1)</v>
      </c>
      <c r="S84" t="str">
        <f t="shared" si="48"/>
        <v>pkt_FPGA_State_PA_FPGA_SelfTest_Result_PAM6_Boot =&gt; pkt_FPGA_State_PA_FPGA_SelfTest_Result_PAM6_Boot_o,</v>
      </c>
      <c r="T84" t="str">
        <f t="shared" si="49"/>
        <v xml:space="preserve">  signal pkt_FPGA_State_PA_FPGA_SelfTest_Result_PAM6_Boot_o : std_logic;</v>
      </c>
    </row>
    <row r="85" spans="1:20">
      <c r="B85" t="s">
        <v>543</v>
      </c>
      <c r="C85">
        <v>1</v>
      </c>
      <c r="D85" t="s">
        <v>407</v>
      </c>
      <c r="E85">
        <f t="shared" si="84"/>
        <v>983</v>
      </c>
      <c r="F85" t="str">
        <f t="shared" si="75"/>
        <v xml:space="preserve">  PAM7_Boot : std_logic;</v>
      </c>
      <c r="G85" t="str">
        <f t="shared" si="76"/>
        <v>pkt.FPGA_State.PA_FPGA_SelfTest_Result.PAM7_Boot</v>
      </c>
      <c r="H85" t="str">
        <f t="shared" si="77"/>
        <v>bitvector(983)</v>
      </c>
      <c r="I85" t="str">
        <f t="shared" si="68"/>
        <v>pkt_FPGA_State_PA_FPGA_SelfTest_Result_PAM7_Boot</v>
      </c>
      <c r="J85" t="str">
        <f t="shared" si="69"/>
        <v>std_logic</v>
      </c>
      <c r="K85" t="str">
        <f t="shared" si="78"/>
        <v>'0'</v>
      </c>
      <c r="M85" t="str">
        <f t="shared" si="79"/>
        <v xml:space="preserve">  PAM7_Boot =&gt; '0',</v>
      </c>
      <c r="N85" t="str">
        <f t="shared" si="70"/>
        <v>pkt.FPGA_State.PA_FPGA_SelfTest_Result.PAM7_Boot &lt;= '0';</v>
      </c>
      <c r="O85" t="str">
        <f t="shared" si="80"/>
        <v>pkt.FPGA_State.PA_FPGA_SelfTest_Result.PAM7_Boot := bitvector(983);</v>
      </c>
      <c r="P85" t="str">
        <f t="shared" si="81"/>
        <v>bitvector(983) := pkt.FPGA_State.PA_FPGA_SelfTest_Result.PAM7_Boot;</v>
      </c>
      <c r="Q85" t="str">
        <f t="shared" si="82"/>
        <v>pkt_FPGA_State_PA_FPGA_SelfTest_Result_PAM7_Boot &lt;= bitvector(983);</v>
      </c>
      <c r="R85" t="str">
        <f t="shared" si="83"/>
        <v>pkt_FPGA_State_PA_FPGA_SelfTest_Result_PAM7_Boot : out std_logic;    --                     (1)</v>
      </c>
      <c r="S85" t="str">
        <f t="shared" si="48"/>
        <v>pkt_FPGA_State_PA_FPGA_SelfTest_Result_PAM7_Boot =&gt; pkt_FPGA_State_PA_FPGA_SelfTest_Result_PAM7_Boot_o,</v>
      </c>
      <c r="T85" t="str">
        <f t="shared" si="49"/>
        <v xml:space="preserve">  signal pkt_FPGA_State_PA_FPGA_SelfTest_Result_PAM7_Boot_o : std_logic;</v>
      </c>
    </row>
    <row r="86" spans="1:20">
      <c r="B86" t="s">
        <v>544</v>
      </c>
      <c r="C86">
        <v>1</v>
      </c>
      <c r="D86" t="s">
        <v>407</v>
      </c>
      <c r="E86">
        <f t="shared" si="84"/>
        <v>984</v>
      </c>
      <c r="F86" t="str">
        <f t="shared" si="75"/>
        <v xml:space="preserve">  CMD_DATA_ERR : std_logic;</v>
      </c>
      <c r="G86" t="str">
        <f t="shared" si="76"/>
        <v>pkt.FPGA_State.PA_FPGA_SelfTest_Result.CMD_DATA_ERR</v>
      </c>
      <c r="H86" t="str">
        <f t="shared" si="77"/>
        <v>bitvector(984)</v>
      </c>
      <c r="I86" t="str">
        <f t="shared" si="68"/>
        <v>pkt_FPGA_State_PA_FPGA_SelfTest_Result_CMD_DATA_ERR</v>
      </c>
      <c r="J86" t="str">
        <f t="shared" si="69"/>
        <v>std_logic</v>
      </c>
      <c r="K86" t="str">
        <f t="shared" si="78"/>
        <v>'0'</v>
      </c>
      <c r="M86" t="str">
        <f t="shared" si="79"/>
        <v xml:space="preserve">  CMD_DATA_ERR =&gt; '0',</v>
      </c>
      <c r="N86" t="str">
        <f t="shared" si="70"/>
        <v>pkt.FPGA_State.PA_FPGA_SelfTest_Result.CMD_DATA_ERR &lt;= '0';</v>
      </c>
      <c r="O86" t="str">
        <f t="shared" si="80"/>
        <v>pkt.FPGA_State.PA_FPGA_SelfTest_Result.CMD_DATA_ERR := bitvector(984);</v>
      </c>
      <c r="P86" t="str">
        <f t="shared" si="81"/>
        <v>bitvector(984) := pkt.FPGA_State.PA_FPGA_SelfTest_Result.CMD_DATA_ERR;</v>
      </c>
      <c r="Q86" t="str">
        <f t="shared" si="82"/>
        <v>pkt_FPGA_State_PA_FPGA_SelfTest_Result_CMD_DATA_ERR &lt;= bitvector(984);</v>
      </c>
      <c r="R86" t="str">
        <f t="shared" si="83"/>
        <v>pkt_FPGA_State_PA_FPGA_SelfTest_Result_CMD_DATA_ERR : out std_logic;    --                     (1)</v>
      </c>
      <c r="S86" t="str">
        <f t="shared" si="48"/>
        <v>pkt_FPGA_State_PA_FPGA_SelfTest_Result_CMD_DATA_ERR =&gt; pkt_FPGA_State_PA_FPGA_SelfTest_Result_CMD_DATA_ERR_o,</v>
      </c>
      <c r="T86" t="str">
        <f t="shared" si="49"/>
        <v xml:space="preserve">  signal pkt_FPGA_State_PA_FPGA_SelfTest_Result_CMD_DATA_ERR_o : std_logic;</v>
      </c>
    </row>
    <row r="87" spans="1:20">
      <c r="B87" t="s">
        <v>545</v>
      </c>
      <c r="C87">
        <v>1</v>
      </c>
      <c r="D87" t="s">
        <v>407</v>
      </c>
      <c r="E87">
        <f t="shared" si="84"/>
        <v>985</v>
      </c>
      <c r="F87" t="str">
        <f t="shared" si="75"/>
        <v xml:space="preserve">  Temp_warn : std_logic;</v>
      </c>
      <c r="G87" t="str">
        <f t="shared" si="76"/>
        <v>pkt.FPGA_State.PA_FPGA_SelfTest_Result.Temp_warn</v>
      </c>
      <c r="H87" t="str">
        <f t="shared" si="77"/>
        <v>bitvector(985)</v>
      </c>
      <c r="I87" t="str">
        <f t="shared" si="68"/>
        <v>pkt_FPGA_State_PA_FPGA_SelfTest_Result_Temp_warn</v>
      </c>
      <c r="J87" t="str">
        <f t="shared" si="69"/>
        <v>std_logic</v>
      </c>
      <c r="K87" t="str">
        <f t="shared" si="78"/>
        <v>'0'</v>
      </c>
      <c r="M87" t="str">
        <f t="shared" si="79"/>
        <v xml:space="preserve">  Temp_warn =&gt; '0',</v>
      </c>
      <c r="N87" t="str">
        <f t="shared" si="70"/>
        <v>pkt.FPGA_State.PA_FPGA_SelfTest_Result.Temp_warn &lt;= '0';</v>
      </c>
      <c r="O87" t="str">
        <f t="shared" si="80"/>
        <v>pkt.FPGA_State.PA_FPGA_SelfTest_Result.Temp_warn := bitvector(985);</v>
      </c>
      <c r="P87" t="str">
        <f t="shared" si="81"/>
        <v>bitvector(985) := pkt.FPGA_State.PA_FPGA_SelfTest_Result.Temp_warn;</v>
      </c>
      <c r="Q87" t="str">
        <f t="shared" si="82"/>
        <v>pkt_FPGA_State_PA_FPGA_SelfTest_Result_Temp_warn &lt;= bitvector(985);</v>
      </c>
      <c r="R87" t="str">
        <f t="shared" si="83"/>
        <v>pkt_FPGA_State_PA_FPGA_SelfTest_Result_Temp_warn : out std_logic;    --                     (1)</v>
      </c>
      <c r="S87" t="str">
        <f t="shared" si="48"/>
        <v>pkt_FPGA_State_PA_FPGA_SelfTest_Result_Temp_warn =&gt; pkt_FPGA_State_PA_FPGA_SelfTest_Result_Temp_warn_o,</v>
      </c>
      <c r="T87" t="str">
        <f t="shared" si="49"/>
        <v xml:space="preserve">  signal pkt_FPGA_State_PA_FPGA_SelfTest_Result_Temp_warn_o : std_logic;</v>
      </c>
    </row>
    <row r="88" spans="1:20">
      <c r="B88" t="s">
        <v>498</v>
      </c>
      <c r="C88">
        <v>1</v>
      </c>
      <c r="D88" t="s">
        <v>407</v>
      </c>
      <c r="E88">
        <f t="shared" si="84"/>
        <v>986</v>
      </c>
      <c r="F88" t="str">
        <f t="shared" si="75"/>
        <v xml:space="preserve">  ReservedBit02 : std_logic;</v>
      </c>
      <c r="G88" t="str">
        <f t="shared" si="76"/>
        <v>pkt.FPGA_State.PA_FPGA_SelfTest_Result.ReservedBit02</v>
      </c>
      <c r="H88" t="str">
        <f t="shared" si="77"/>
        <v>bitvector(986)</v>
      </c>
      <c r="I88" t="str">
        <f t="shared" si="68"/>
        <v>pkt_FPGA_State_PA_FPGA_SelfTest_Result_ReservedBit02</v>
      </c>
      <c r="J88" t="str">
        <f t="shared" si="69"/>
        <v>std_logic</v>
      </c>
      <c r="K88" t="str">
        <f t="shared" si="78"/>
        <v>'0'</v>
      </c>
      <c r="M88" t="str">
        <f t="shared" si="79"/>
        <v xml:space="preserve">  ReservedBit02 =&gt; '0',</v>
      </c>
      <c r="N88" t="str">
        <f t="shared" si="70"/>
        <v>pkt.FPGA_State.PA_FPGA_SelfTest_Result.ReservedBit02 &lt;= '0';</v>
      </c>
      <c r="O88" t="str">
        <f t="shared" si="80"/>
        <v>pkt.FPGA_State.PA_FPGA_SelfTest_Result.ReservedBit02 := bitvector(986);</v>
      </c>
      <c r="P88" t="str">
        <f t="shared" si="81"/>
        <v>bitvector(986) := pkt.FPGA_State.PA_FPGA_SelfTest_Result.ReservedBit02;</v>
      </c>
      <c r="Q88" t="str">
        <f t="shared" si="82"/>
        <v>pkt_FPGA_State_PA_FPGA_SelfTest_Result_ReservedBit02 &lt;= bitvector(986);</v>
      </c>
      <c r="R88" t="str">
        <f t="shared" si="83"/>
        <v>pkt_FPGA_State_PA_FPGA_SelfTest_Result_ReservedBit02 : out std_logic;    --                     (1)</v>
      </c>
      <c r="S88" t="str">
        <f t="shared" si="48"/>
        <v>pkt_FPGA_State_PA_FPGA_SelfTest_Result_ReservedBit02 =&gt; pkt_FPGA_State_PA_FPGA_SelfTest_Result_ReservedBit02_o,</v>
      </c>
      <c r="T88" t="str">
        <f t="shared" si="49"/>
        <v xml:space="preserve">  signal pkt_FPGA_State_PA_FPGA_SelfTest_Result_ReservedBit02_o : std_logic;</v>
      </c>
    </row>
    <row r="89" spans="1:20">
      <c r="B89" t="s">
        <v>422</v>
      </c>
      <c r="C89">
        <v>1</v>
      </c>
      <c r="D89" t="s">
        <v>407</v>
      </c>
      <c r="E89">
        <f t="shared" si="84"/>
        <v>987</v>
      </c>
      <c r="F89" t="str">
        <f t="shared" si="75"/>
        <v xml:space="preserve">  ReservedBit03 : std_logic;</v>
      </c>
      <c r="G89" t="str">
        <f t="shared" si="76"/>
        <v>pkt.FPGA_State.PA_FPGA_SelfTest_Result.ReservedBit03</v>
      </c>
      <c r="H89" t="str">
        <f t="shared" si="77"/>
        <v>bitvector(987)</v>
      </c>
      <c r="I89" t="str">
        <f t="shared" si="68"/>
        <v>pkt_FPGA_State_PA_FPGA_SelfTest_Result_ReservedBit03</v>
      </c>
      <c r="J89" t="str">
        <f t="shared" si="69"/>
        <v>std_logic</v>
      </c>
      <c r="K89" t="str">
        <f t="shared" si="78"/>
        <v>'0'</v>
      </c>
      <c r="M89" t="str">
        <f t="shared" si="79"/>
        <v xml:space="preserve">  ReservedBit03 =&gt; '0',</v>
      </c>
      <c r="N89" t="str">
        <f t="shared" si="70"/>
        <v>pkt.FPGA_State.PA_FPGA_SelfTest_Result.ReservedBit03 &lt;= '0';</v>
      </c>
      <c r="O89" t="str">
        <f t="shared" si="80"/>
        <v>pkt.FPGA_State.PA_FPGA_SelfTest_Result.ReservedBit03 := bitvector(987);</v>
      </c>
      <c r="P89" t="str">
        <f t="shared" si="81"/>
        <v>bitvector(987) := pkt.FPGA_State.PA_FPGA_SelfTest_Result.ReservedBit03;</v>
      </c>
      <c r="Q89" t="str">
        <f t="shared" si="82"/>
        <v>pkt_FPGA_State_PA_FPGA_SelfTest_Result_ReservedBit03 &lt;= bitvector(987);</v>
      </c>
      <c r="R89" t="str">
        <f t="shared" si="83"/>
        <v>pkt_FPGA_State_PA_FPGA_SelfTest_Result_ReservedBit03 : out std_logic;    --                     (1)</v>
      </c>
      <c r="S89" t="str">
        <f t="shared" si="48"/>
        <v>pkt_FPGA_State_PA_FPGA_SelfTest_Result_ReservedBit03 =&gt; pkt_FPGA_State_PA_FPGA_SelfTest_Result_ReservedBit03_o,</v>
      </c>
      <c r="T89" t="str">
        <f t="shared" si="49"/>
        <v xml:space="preserve">  signal pkt_FPGA_State_PA_FPGA_SelfTest_Result_ReservedBit03_o : std_logic;</v>
      </c>
    </row>
    <row r="90" spans="1:20">
      <c r="B90" t="s">
        <v>546</v>
      </c>
      <c r="C90">
        <v>1</v>
      </c>
      <c r="D90" t="s">
        <v>407</v>
      </c>
      <c r="E90">
        <f t="shared" si="84"/>
        <v>988</v>
      </c>
      <c r="F90" t="str">
        <f t="shared" si="75"/>
        <v xml:space="preserve">  PAB_ST_RESULT : std_logic;</v>
      </c>
      <c r="G90" t="str">
        <f t="shared" si="76"/>
        <v>pkt.FPGA_State.PA_FPGA_SelfTest_Result.PAB_ST_RESULT</v>
      </c>
      <c r="H90" t="str">
        <f t="shared" si="77"/>
        <v>bitvector(988)</v>
      </c>
      <c r="I90" t="str">
        <f t="shared" si="68"/>
        <v>pkt_FPGA_State_PA_FPGA_SelfTest_Result_PAB_ST_RESULT</v>
      </c>
      <c r="J90" t="str">
        <f t="shared" si="69"/>
        <v>std_logic</v>
      </c>
      <c r="K90" t="str">
        <f t="shared" si="78"/>
        <v>'0'</v>
      </c>
      <c r="M90" t="str">
        <f t="shared" si="79"/>
        <v xml:space="preserve">  PAB_ST_RESULT =&gt; '0',</v>
      </c>
      <c r="N90" t="str">
        <f t="shared" si="70"/>
        <v>pkt.FPGA_State.PA_FPGA_SelfTest_Result.PAB_ST_RESULT &lt;= '0';</v>
      </c>
      <c r="O90" t="str">
        <f t="shared" si="80"/>
        <v>pkt.FPGA_State.PA_FPGA_SelfTest_Result.PAB_ST_RESULT := bitvector(988);</v>
      </c>
      <c r="P90" t="str">
        <f t="shared" si="81"/>
        <v>bitvector(988) := pkt.FPGA_State.PA_FPGA_SelfTest_Result.PAB_ST_RESULT;</v>
      </c>
      <c r="Q90" t="str">
        <f t="shared" si="82"/>
        <v>pkt_FPGA_State_PA_FPGA_SelfTest_Result_PAB_ST_RESULT &lt;= bitvector(988);</v>
      </c>
      <c r="R90" t="str">
        <f t="shared" si="83"/>
        <v>pkt_FPGA_State_PA_FPGA_SelfTest_Result_PAB_ST_RESULT : out std_logic;    --                     (1)</v>
      </c>
      <c r="S90" t="str">
        <f t="shared" si="48"/>
        <v>pkt_FPGA_State_PA_FPGA_SelfTest_Result_PAB_ST_RESULT =&gt; pkt_FPGA_State_PA_FPGA_SelfTest_Result_PAB_ST_RESULT_o,</v>
      </c>
      <c r="T90" t="str">
        <f t="shared" si="49"/>
        <v xml:space="preserve">  signal pkt_FPGA_State_PA_FPGA_SelfTest_Result_PAB_ST_RESULT_o : std_logic;</v>
      </c>
    </row>
    <row r="91" spans="1:20">
      <c r="B91" t="s">
        <v>420</v>
      </c>
      <c r="C91">
        <v>1</v>
      </c>
      <c r="D91" t="s">
        <v>407</v>
      </c>
      <c r="E91">
        <f t="shared" si="84"/>
        <v>989</v>
      </c>
      <c r="F91" t="str">
        <f t="shared" si="75"/>
        <v xml:space="preserve">  ReservedBit05 : std_logic;</v>
      </c>
      <c r="G91" t="str">
        <f t="shared" si="76"/>
        <v>pkt.FPGA_State.PA_FPGA_SelfTest_Result.ReservedBit05</v>
      </c>
      <c r="H91" t="str">
        <f t="shared" si="77"/>
        <v>bitvector(989)</v>
      </c>
      <c r="I91" t="str">
        <f t="shared" si="68"/>
        <v>pkt_FPGA_State_PA_FPGA_SelfTest_Result_ReservedBit05</v>
      </c>
      <c r="J91" t="str">
        <f t="shared" si="69"/>
        <v>std_logic</v>
      </c>
      <c r="K91" t="str">
        <f t="shared" si="78"/>
        <v>'0'</v>
      </c>
      <c r="M91" t="str">
        <f t="shared" si="79"/>
        <v xml:space="preserve">  ReservedBit05 =&gt; '0',</v>
      </c>
      <c r="N91" t="str">
        <f t="shared" si="70"/>
        <v>pkt.FPGA_State.PA_FPGA_SelfTest_Result.ReservedBit05 &lt;= '0';</v>
      </c>
      <c r="O91" t="str">
        <f t="shared" si="80"/>
        <v>pkt.FPGA_State.PA_FPGA_SelfTest_Result.ReservedBit05 := bitvector(989);</v>
      </c>
      <c r="P91" t="str">
        <f t="shared" si="81"/>
        <v>bitvector(989) := pkt.FPGA_State.PA_FPGA_SelfTest_Result.ReservedBit05;</v>
      </c>
      <c r="Q91" t="str">
        <f t="shared" si="82"/>
        <v>pkt_FPGA_State_PA_FPGA_SelfTest_Result_ReservedBit05 &lt;= bitvector(989);</v>
      </c>
      <c r="R91" t="str">
        <f t="shared" si="83"/>
        <v>pkt_FPGA_State_PA_FPGA_SelfTest_Result_ReservedBit05 : out std_logic;    --                     (1)</v>
      </c>
      <c r="S91" t="str">
        <f t="shared" si="48"/>
        <v>pkt_FPGA_State_PA_FPGA_SelfTest_Result_ReservedBit05 =&gt; pkt_FPGA_State_PA_FPGA_SelfTest_Result_ReservedBit05_o,</v>
      </c>
      <c r="T91" t="str">
        <f t="shared" si="49"/>
        <v xml:space="preserve">  signal pkt_FPGA_State_PA_FPGA_SelfTest_Result_ReservedBit05_o : std_logic;</v>
      </c>
    </row>
    <row r="92" spans="1:20">
      <c r="B92" t="s">
        <v>409</v>
      </c>
      <c r="C92">
        <v>1</v>
      </c>
      <c r="D92" t="s">
        <v>407</v>
      </c>
      <c r="E92">
        <f t="shared" si="84"/>
        <v>990</v>
      </c>
      <c r="F92" t="str">
        <f t="shared" si="75"/>
        <v xml:space="preserve">  ReservedBit06 : std_logic;</v>
      </c>
      <c r="G92" t="str">
        <f t="shared" si="76"/>
        <v>pkt.FPGA_State.PA_FPGA_SelfTest_Result.ReservedBit06</v>
      </c>
      <c r="H92" t="str">
        <f t="shared" si="77"/>
        <v>bitvector(990)</v>
      </c>
      <c r="I92" t="str">
        <f t="shared" si="68"/>
        <v>pkt_FPGA_State_PA_FPGA_SelfTest_Result_ReservedBit06</v>
      </c>
      <c r="J92" t="str">
        <f t="shared" si="69"/>
        <v>std_logic</v>
      </c>
      <c r="K92" t="str">
        <f t="shared" si="78"/>
        <v>'0'</v>
      </c>
      <c r="M92" t="str">
        <f t="shared" si="79"/>
        <v xml:space="preserve">  ReservedBit06 =&gt; '0',</v>
      </c>
      <c r="N92" t="str">
        <f t="shared" si="70"/>
        <v>pkt.FPGA_State.PA_FPGA_SelfTest_Result.ReservedBit06 &lt;= '0';</v>
      </c>
      <c r="O92" t="str">
        <f t="shared" si="80"/>
        <v>pkt.FPGA_State.PA_FPGA_SelfTest_Result.ReservedBit06 := bitvector(990);</v>
      </c>
      <c r="P92" t="str">
        <f t="shared" si="81"/>
        <v>bitvector(990) := pkt.FPGA_State.PA_FPGA_SelfTest_Result.ReservedBit06;</v>
      </c>
      <c r="Q92" t="str">
        <f t="shared" si="82"/>
        <v>pkt_FPGA_State_PA_FPGA_SelfTest_Result_ReservedBit06 &lt;= bitvector(990);</v>
      </c>
      <c r="R92" t="str">
        <f t="shared" si="83"/>
        <v>pkt_FPGA_State_PA_FPGA_SelfTest_Result_ReservedBit06 : out std_logic;    --                     (1)</v>
      </c>
      <c r="S92" t="str">
        <f t="shared" si="48"/>
        <v>pkt_FPGA_State_PA_FPGA_SelfTest_Result_ReservedBit06 =&gt; pkt_FPGA_State_PA_FPGA_SelfTest_Result_ReservedBit06_o,</v>
      </c>
      <c r="T92" t="str">
        <f t="shared" si="49"/>
        <v xml:space="preserve">  signal pkt_FPGA_State_PA_FPGA_SelfTest_Result_ReservedBit06_o : std_logic;</v>
      </c>
    </row>
    <row r="93" spans="1:20">
      <c r="B93" t="s">
        <v>408</v>
      </c>
      <c r="C93">
        <v>1</v>
      </c>
      <c r="D93" t="s">
        <v>407</v>
      </c>
      <c r="E93">
        <f t="shared" si="84"/>
        <v>991</v>
      </c>
      <c r="F93" t="str">
        <f t="shared" si="75"/>
        <v xml:space="preserve">  ReservedBit07 : std_logic;</v>
      </c>
      <c r="G93" t="str">
        <f t="shared" si="76"/>
        <v>pkt.FPGA_State.PA_FPGA_SelfTest_Result.ReservedBit07</v>
      </c>
      <c r="H93" t="str">
        <f t="shared" si="77"/>
        <v>bitvector(991)</v>
      </c>
      <c r="I93" t="str">
        <f t="shared" si="68"/>
        <v>pkt_FPGA_State_PA_FPGA_SelfTest_Result_ReservedBit07</v>
      </c>
      <c r="J93" t="str">
        <f t="shared" si="69"/>
        <v>std_logic</v>
      </c>
      <c r="K93" t="str">
        <f t="shared" si="78"/>
        <v>'0'</v>
      </c>
      <c r="M93" t="str">
        <f t="shared" si="79"/>
        <v xml:space="preserve">  ReservedBit07 =&gt; '0'</v>
      </c>
      <c r="N93" t="str">
        <f t="shared" si="70"/>
        <v>pkt.FPGA_State.PA_FPGA_SelfTest_Result.ReservedBit07 &lt;= '0';</v>
      </c>
      <c r="O93" t="str">
        <f t="shared" si="80"/>
        <v>pkt.FPGA_State.PA_FPGA_SelfTest_Result.ReservedBit07 := bitvector(991);</v>
      </c>
      <c r="P93" t="str">
        <f t="shared" si="81"/>
        <v>bitvector(991) := pkt.FPGA_State.PA_FPGA_SelfTest_Result.ReservedBit07;</v>
      </c>
      <c r="Q93" t="str">
        <f t="shared" si="82"/>
        <v>pkt_FPGA_State_PA_FPGA_SelfTest_Result_ReservedBit07 &lt;= bitvector(991);</v>
      </c>
      <c r="R93" t="str">
        <f t="shared" si="83"/>
        <v>pkt_FPGA_State_PA_FPGA_SelfTest_Result_ReservedBit07 : out std_logic;    --                     (1)</v>
      </c>
      <c r="S93" t="str">
        <f t="shared" si="48"/>
        <v>pkt_FPGA_State_PA_FPGA_SelfTest_Result_ReservedBit07 =&gt; pkt_FPGA_State_PA_FPGA_SelfTest_Result_ReservedBit07_o,</v>
      </c>
      <c r="T93" t="str">
        <f t="shared" si="49"/>
        <v xml:space="preserve">  signal pkt_FPGA_State_PA_FPGA_SelfTest_Result_ReservedBit07_o : std_logic;</v>
      </c>
    </row>
    <row r="94" spans="1:20" s="74" customFormat="1">
      <c r="F94" s="74" t="str">
        <f>"end record;"&amp;"  --  "&amp;B77&amp;"_"&amp;C77/8&amp;"_Type"</f>
        <v>end record;  --  PA_FPGA_SelfTest_Result_2_Type</v>
      </c>
      <c r="I94" s="74" t="str">
        <f t="shared" si="68"/>
        <v/>
      </c>
      <c r="J94" s="74" t="str">
        <f t="shared" si="69"/>
        <v/>
      </c>
      <c r="M94" s="74" t="str">
        <f>");"</f>
        <v>);</v>
      </c>
      <c r="N94" s="74" t="str">
        <f t="shared" si="70"/>
        <v>--  end record;  --  PA_FPGA_SelfTest_Result_2_Type</v>
      </c>
      <c r="O94" s="74" t="str">
        <f t="shared" si="80"/>
        <v>--  end record;  --  PA_FPGA_SelfTest_Result_2_Type</v>
      </c>
      <c r="P94" s="74" t="str">
        <f t="shared" si="81"/>
        <v>--  end record;  --  PA_FPGA_SelfTest_Result_2_Type</v>
      </c>
      <c r="Q94" s="74" t="str">
        <f t="shared" si="82"/>
        <v>--  end record;  --  PA_FPGA_SelfTest_Result_2_Type</v>
      </c>
      <c r="R94" s="74" t="str">
        <f t="shared" si="83"/>
        <v>--  end record;  --  PA_FPGA_SelfTest_Result_2_Type</v>
      </c>
      <c r="S94" t="str">
        <f t="shared" si="48"/>
        <v>--  end record;  --  PA_FPGA_SelfTest_Result_2_Type</v>
      </c>
      <c r="T94" t="str">
        <f t="shared" si="49"/>
        <v>--  end record;  --  PA_FPGA_SelfTest_Result_2_Type</v>
      </c>
    </row>
    <row r="95" spans="1:20">
      <c r="C95">
        <f>SUM(C78:C93)</f>
        <v>16</v>
      </c>
      <c r="D95">
        <f>C77+E77</f>
        <v>992</v>
      </c>
      <c r="E95">
        <f>C93+E93</f>
        <v>992</v>
      </c>
      <c r="F95" s="95" t="s">
        <v>562</v>
      </c>
      <c r="I95" t="str">
        <f t="shared" si="68"/>
        <v/>
      </c>
      <c r="J95" t="str">
        <f t="shared" si="69"/>
        <v/>
      </c>
      <c r="K95" s="94" t="s">
        <v>562</v>
      </c>
      <c r="L95" s="94" t="s">
        <v>562</v>
      </c>
      <c r="M95" s="94" t="s">
        <v>562</v>
      </c>
      <c r="N95" s="94" t="s">
        <v>562</v>
      </c>
      <c r="O95" s="94" t="s">
        <v>562</v>
      </c>
      <c r="P95" s="94" t="s">
        <v>562</v>
      </c>
      <c r="Q95" s="94" t="s">
        <v>562</v>
      </c>
      <c r="R95" s="94" t="s">
        <v>562</v>
      </c>
      <c r="S95" t="str">
        <f t="shared" si="48"/>
        <v xml:space="preserve">  --  </v>
      </c>
      <c r="T95" t="str">
        <f t="shared" si="49"/>
        <v xml:space="preserve">  --  </v>
      </c>
    </row>
    <row r="96" spans="1:20">
      <c r="A96" s="92"/>
      <c r="F96" s="95" t="s">
        <v>562</v>
      </c>
      <c r="G96" s="93" t="str">
        <f>G143</f>
        <v>pkt.FPGA_State.SC_FPGA_SelfTest_Result</v>
      </c>
      <c r="I96" t="str">
        <f t="shared" si="68"/>
        <v/>
      </c>
      <c r="J96" t="str">
        <f t="shared" si="69"/>
        <v/>
      </c>
      <c r="K96" s="94" t="s">
        <v>562</v>
      </c>
      <c r="L96" s="94" t="s">
        <v>562</v>
      </c>
      <c r="M96" s="94" t="s">
        <v>562</v>
      </c>
      <c r="N96" s="94" t="s">
        <v>562</v>
      </c>
      <c r="O96" s="94" t="s">
        <v>562</v>
      </c>
      <c r="P96" s="94" t="s">
        <v>562</v>
      </c>
      <c r="Q96" s="94" t="s">
        <v>562</v>
      </c>
      <c r="R96" s="94" t="s">
        <v>562</v>
      </c>
      <c r="S96" t="str">
        <f t="shared" si="48"/>
        <v>--  --</v>
      </c>
      <c r="T96" t="str">
        <f t="shared" si="49"/>
        <v>--  --</v>
      </c>
    </row>
    <row r="97" spans="2:20" s="74" customFormat="1">
      <c r="B97" s="74" t="s">
        <v>284</v>
      </c>
      <c r="C97" s="74">
        <v>16</v>
      </c>
      <c r="E97" s="74">
        <v>960</v>
      </c>
      <c r="F97" s="74" t="str">
        <f>"type "&amp;B97&amp;"_"&amp;C97/8&amp;"_Type is record"</f>
        <v>type SC_FPGA_SelfTest_Result_2_Type is record</v>
      </c>
      <c r="I97" s="74" t="str">
        <f t="shared" si="68"/>
        <v/>
      </c>
      <c r="J97" s="74" t="str">
        <f t="shared" si="69"/>
        <v/>
      </c>
      <c r="M97" s="74" t="str">
        <f>"constant "&amp;B97&amp;"_"&amp;C97/8&amp;"_i : "&amp;B97&amp;"_"&amp;C97/8&amp;"_Type := ("</f>
        <v>constant SC_FPGA_SelfTest_Result_2_i : SC_FPGA_SelfTest_Result_2_Type := (</v>
      </c>
      <c r="N97" s="74" t="str">
        <f t="shared" ref="N97:N114" si="85">IF(D97="","--  "&amp;F97,IF(D97&lt;&gt;"T",G97&amp;" &lt;= "&amp;K97&amp;";","--  "&amp;H97))</f>
        <v>--  type SC_FPGA_SelfTest_Result_2_Type is record</v>
      </c>
      <c r="O97" s="74" t="str">
        <f t="shared" ref="O97" si="86">IF(D97="","--  "&amp;F97,IF(D97&lt;&gt;"T",G97&amp;" := "&amp;H97&amp;";","--  "&amp;H97))</f>
        <v>--  type SC_FPGA_SelfTest_Result_2_Type is record</v>
      </c>
      <c r="P97" s="74" t="str">
        <f t="shared" ref="P97" si="87">IF(D97="","--  "&amp;F97,IF(D97&lt;&gt;"T",H97&amp;" := "&amp;G97&amp;";","--  "&amp;H97))</f>
        <v>--  type SC_FPGA_SelfTest_Result_2_Type is record</v>
      </c>
      <c r="Q97" s="74" t="str">
        <f t="shared" ref="Q97" si="88">IF(D97="","--  "&amp;F97,IF(D97&lt;&gt;"T",I97&amp;" &lt;= "&amp;H97&amp;";","--  "&amp;H97))</f>
        <v>--  type SC_FPGA_SelfTest_Result_2_Type is record</v>
      </c>
      <c r="R97" s="74" t="str">
        <f t="shared" ref="R97" si="89">IF(D97="","--  "&amp;F97,IF(D97&lt;&gt;"T",I97&amp;" : out "&amp;J97&amp;";    --                     ("&amp;C97&amp;")","--  "&amp;H97))</f>
        <v>--  type SC_FPGA_SelfTest_Result_2_Type is record</v>
      </c>
      <c r="S97" t="str">
        <f t="shared" si="48"/>
        <v>--  type SC_FPGA_SelfTest_Result_2_Type is record</v>
      </c>
      <c r="T97" t="str">
        <f t="shared" si="49"/>
        <v>--  type SC_FPGA_SelfTest_Result_2_Type is record</v>
      </c>
    </row>
    <row r="98" spans="2:20">
      <c r="B98" t="s">
        <v>547</v>
      </c>
      <c r="C98">
        <v>1</v>
      </c>
      <c r="D98" t="s">
        <v>407</v>
      </c>
      <c r="E98">
        <f>E97</f>
        <v>960</v>
      </c>
      <c r="F98" t="str">
        <f t="shared" ref="F98:F113" si="90">IF(C98=1,"  "&amp;B98&amp;" : "&amp;"std_logic;",IF(D98="T","  "&amp;B98&amp;" : "&amp;B98&amp;"_"&amp;C98/8&amp;"_Type;","  "&amp;B98&amp;" : "&amp;"std_logic_vector("&amp;C98-1&amp;" downto 0);"))</f>
        <v xml:space="preserve">  SC_MEM : std_logic;</v>
      </c>
      <c r="G98" t="str">
        <f t="shared" ref="G98:G113" si="91">$G$96&amp;"."&amp;B98</f>
        <v>pkt.FPGA_State.SC_FPGA_SelfTest_Result.SC_MEM</v>
      </c>
      <c r="H98" t="str">
        <f t="shared" ref="H98:H113" si="92">IF(C98=1,"bitvector("&amp;E98&amp;")","bitvector("&amp;E98+C98-1&amp;" downto "&amp;E98&amp;")")</f>
        <v>bitvector(960)</v>
      </c>
      <c r="I98" t="str">
        <f t="shared" si="68"/>
        <v>pkt_FPGA_State_SC_FPGA_SelfTest_Result_SC_MEM</v>
      </c>
      <c r="J98" t="str">
        <f t="shared" si="69"/>
        <v>std_logic</v>
      </c>
      <c r="K98" t="str">
        <f t="shared" ref="K98:K113" si="93">IF(L98&lt;&gt;"",L98,IF(D98="T",B98&amp;"_"&amp;C98/8&amp;"_i",IF(C98=1,"'0'",(IF(C98=8,"X""00""",(IF(C98=16,"X""0000""",IF(C98=32,"X""00000000""","(others =&gt; '0')"))))))))</f>
        <v>'0'</v>
      </c>
      <c r="M98" t="str">
        <f t="shared" ref="M98:M113" si="94">IF(D99="",(IF(D98="T","  "&amp;B98&amp;" =&gt; "&amp;B98&amp;"_"&amp;C98/8&amp;"_i","  "&amp;B98&amp;" =&gt; "&amp;K98)),(IF(D98="T","  "&amp;B98&amp;" =&gt; "&amp;B98&amp;"_"&amp;C98/8&amp;"_i,","  "&amp;B98&amp;" =&gt; "&amp;K98&amp;",")))</f>
        <v xml:space="preserve">  SC_MEM =&gt; '0',</v>
      </c>
      <c r="N98" t="str">
        <f t="shared" si="85"/>
        <v>pkt.FPGA_State.SC_FPGA_SelfTest_Result.SC_MEM &lt;= '0';</v>
      </c>
      <c r="O98" t="str">
        <f t="shared" ref="O98:O101" si="95">IF(D98="","--  "&amp;F98,IF(D98&lt;&gt;"T",G98&amp;" := "&amp;H98&amp;";","--  "&amp;H98))</f>
        <v>pkt.FPGA_State.SC_FPGA_SelfTest_Result.SC_MEM := bitvector(960);</v>
      </c>
      <c r="P98" t="str">
        <f t="shared" ref="P98:P101" si="96">IF(D98="","--  "&amp;F98,IF(D98&lt;&gt;"T",H98&amp;" := "&amp;G98&amp;";","--  "&amp;H98))</f>
        <v>bitvector(960) := pkt.FPGA_State.SC_FPGA_SelfTest_Result.SC_MEM;</v>
      </c>
      <c r="Q98" t="str">
        <f t="shared" ref="Q98:Q114" si="97">IF(D98="","--  "&amp;F98,IF(D98&lt;&gt;"T",I98&amp;" &lt;= "&amp;H98&amp;";","--  "&amp;H98))</f>
        <v>pkt_FPGA_State_SC_FPGA_SelfTest_Result_SC_MEM &lt;= bitvector(960);</v>
      </c>
      <c r="R98" t="str">
        <f t="shared" ref="R98:R114" si="98">IF(D98="","--  "&amp;F98,IF(D98&lt;&gt;"T",I98&amp;" : out "&amp;J98&amp;";    --                     ("&amp;C98&amp;")","--  "&amp;H98))</f>
        <v>pkt_FPGA_State_SC_FPGA_SelfTest_Result_SC_MEM : out std_logic;    --                     (1)</v>
      </c>
      <c r="S98" t="str">
        <f t="shared" si="48"/>
        <v>pkt_FPGA_State_SC_FPGA_SelfTest_Result_SC_MEM =&gt; pkt_FPGA_State_SC_FPGA_SelfTest_Result_SC_MEM_o,</v>
      </c>
      <c r="T98" t="str">
        <f t="shared" si="49"/>
        <v xml:space="preserve">  signal pkt_FPGA_State_SC_FPGA_SelfTest_Result_SC_MEM_o : std_logic;</v>
      </c>
    </row>
    <row r="99" spans="2:20">
      <c r="B99" t="s">
        <v>533</v>
      </c>
      <c r="C99">
        <v>1</v>
      </c>
      <c r="D99" t="s">
        <v>407</v>
      </c>
      <c r="E99">
        <f>C98+E98</f>
        <v>961</v>
      </c>
      <c r="F99" t="str">
        <f t="shared" si="90"/>
        <v xml:space="preserve">  ReservedBit01 : std_logic;</v>
      </c>
      <c r="G99" t="str">
        <f t="shared" si="91"/>
        <v>pkt.FPGA_State.SC_FPGA_SelfTest_Result.ReservedBit01</v>
      </c>
      <c r="H99" t="str">
        <f t="shared" si="92"/>
        <v>bitvector(961)</v>
      </c>
      <c r="I99" t="str">
        <f t="shared" si="68"/>
        <v>pkt_FPGA_State_SC_FPGA_SelfTest_Result_ReservedBit01</v>
      </c>
      <c r="J99" t="str">
        <f t="shared" si="69"/>
        <v>std_logic</v>
      </c>
      <c r="K99" t="str">
        <f t="shared" si="93"/>
        <v>'0'</v>
      </c>
      <c r="M99" t="str">
        <f t="shared" si="94"/>
        <v xml:space="preserve">  ReservedBit01 =&gt; '0',</v>
      </c>
      <c r="N99" t="str">
        <f t="shared" si="85"/>
        <v>pkt.FPGA_State.SC_FPGA_SelfTest_Result.ReservedBit01 &lt;= '0';</v>
      </c>
      <c r="O99" t="str">
        <f t="shared" si="95"/>
        <v>pkt.FPGA_State.SC_FPGA_SelfTest_Result.ReservedBit01 := bitvector(961);</v>
      </c>
      <c r="P99" t="str">
        <f t="shared" si="96"/>
        <v>bitvector(961) := pkt.FPGA_State.SC_FPGA_SelfTest_Result.ReservedBit01;</v>
      </c>
      <c r="Q99" t="str">
        <f t="shared" si="97"/>
        <v>pkt_FPGA_State_SC_FPGA_SelfTest_Result_ReservedBit01 &lt;= bitvector(961);</v>
      </c>
      <c r="R99" t="str">
        <f t="shared" si="98"/>
        <v>pkt_FPGA_State_SC_FPGA_SelfTest_Result_ReservedBit01 : out std_logic;    --                     (1)</v>
      </c>
      <c r="S99" t="str">
        <f t="shared" si="48"/>
        <v>pkt_FPGA_State_SC_FPGA_SelfTest_Result_ReservedBit01 =&gt; pkt_FPGA_State_SC_FPGA_SelfTest_Result_ReservedBit01_o,</v>
      </c>
      <c r="T99" t="str">
        <f t="shared" si="49"/>
        <v xml:space="preserve">  signal pkt_FPGA_State_SC_FPGA_SelfTest_Result_ReservedBit01_o : std_logic;</v>
      </c>
    </row>
    <row r="100" spans="2:20">
      <c r="B100" t="s">
        <v>498</v>
      </c>
      <c r="C100">
        <v>1</v>
      </c>
      <c r="D100" t="s">
        <v>407</v>
      </c>
      <c r="E100">
        <f t="shared" ref="E100:E113" si="99">C99+E99</f>
        <v>962</v>
      </c>
      <c r="F100" t="str">
        <f t="shared" si="90"/>
        <v xml:space="preserve">  ReservedBit02 : std_logic;</v>
      </c>
      <c r="G100" t="str">
        <f t="shared" si="91"/>
        <v>pkt.FPGA_State.SC_FPGA_SelfTest_Result.ReservedBit02</v>
      </c>
      <c r="H100" t="str">
        <f t="shared" si="92"/>
        <v>bitvector(962)</v>
      </c>
      <c r="I100" t="str">
        <f t="shared" si="68"/>
        <v>pkt_FPGA_State_SC_FPGA_SelfTest_Result_ReservedBit02</v>
      </c>
      <c r="J100" t="str">
        <f t="shared" si="69"/>
        <v>std_logic</v>
      </c>
      <c r="K100" t="str">
        <f t="shared" si="93"/>
        <v>'0'</v>
      </c>
      <c r="M100" t="str">
        <f t="shared" si="94"/>
        <v xml:space="preserve">  ReservedBit02 =&gt; '0',</v>
      </c>
      <c r="N100" t="str">
        <f t="shared" si="85"/>
        <v>pkt.FPGA_State.SC_FPGA_SelfTest_Result.ReservedBit02 &lt;= '0';</v>
      </c>
      <c r="O100" t="str">
        <f t="shared" si="95"/>
        <v>pkt.FPGA_State.SC_FPGA_SelfTest_Result.ReservedBit02 := bitvector(962);</v>
      </c>
      <c r="P100" t="str">
        <f t="shared" si="96"/>
        <v>bitvector(962) := pkt.FPGA_State.SC_FPGA_SelfTest_Result.ReservedBit02;</v>
      </c>
      <c r="Q100" t="str">
        <f t="shared" si="97"/>
        <v>pkt_FPGA_State_SC_FPGA_SelfTest_Result_ReservedBit02 &lt;= bitvector(962);</v>
      </c>
      <c r="R100" t="str">
        <f t="shared" si="98"/>
        <v>pkt_FPGA_State_SC_FPGA_SelfTest_Result_ReservedBit02 : out std_logic;    --                     (1)</v>
      </c>
      <c r="S100" t="str">
        <f t="shared" si="48"/>
        <v>pkt_FPGA_State_SC_FPGA_SelfTest_Result_ReservedBit02 =&gt; pkt_FPGA_State_SC_FPGA_SelfTest_Result_ReservedBit02_o,</v>
      </c>
      <c r="T100" t="str">
        <f t="shared" si="49"/>
        <v xml:space="preserve">  signal pkt_FPGA_State_SC_FPGA_SelfTest_Result_ReservedBit02_o : std_logic;</v>
      </c>
    </row>
    <row r="101" spans="2:20">
      <c r="B101" t="s">
        <v>422</v>
      </c>
      <c r="C101">
        <v>1</v>
      </c>
      <c r="D101" t="s">
        <v>407</v>
      </c>
      <c r="E101">
        <f t="shared" si="99"/>
        <v>963</v>
      </c>
      <c r="F101" t="str">
        <f t="shared" si="90"/>
        <v xml:space="preserve">  ReservedBit03 : std_logic;</v>
      </c>
      <c r="G101" t="str">
        <f t="shared" si="91"/>
        <v>pkt.FPGA_State.SC_FPGA_SelfTest_Result.ReservedBit03</v>
      </c>
      <c r="H101" t="str">
        <f t="shared" si="92"/>
        <v>bitvector(963)</v>
      </c>
      <c r="I101" t="str">
        <f t="shared" si="68"/>
        <v>pkt_FPGA_State_SC_FPGA_SelfTest_Result_ReservedBit03</v>
      </c>
      <c r="J101" t="str">
        <f t="shared" si="69"/>
        <v>std_logic</v>
      </c>
      <c r="K101" t="str">
        <f t="shared" si="93"/>
        <v>'0'</v>
      </c>
      <c r="M101" t="str">
        <f t="shared" si="94"/>
        <v xml:space="preserve">  ReservedBit03 =&gt; '0',</v>
      </c>
      <c r="N101" t="str">
        <f t="shared" si="85"/>
        <v>pkt.FPGA_State.SC_FPGA_SelfTest_Result.ReservedBit03 &lt;= '0';</v>
      </c>
      <c r="O101" t="str">
        <f t="shared" si="95"/>
        <v>pkt.FPGA_State.SC_FPGA_SelfTest_Result.ReservedBit03 := bitvector(963);</v>
      </c>
      <c r="P101" t="str">
        <f t="shared" si="96"/>
        <v>bitvector(963) := pkt.FPGA_State.SC_FPGA_SelfTest_Result.ReservedBit03;</v>
      </c>
      <c r="Q101" t="str">
        <f t="shared" si="97"/>
        <v>pkt_FPGA_State_SC_FPGA_SelfTest_Result_ReservedBit03 &lt;= bitvector(963);</v>
      </c>
      <c r="R101" t="str">
        <f t="shared" si="98"/>
        <v>pkt_FPGA_State_SC_FPGA_SelfTest_Result_ReservedBit03 : out std_logic;    --                     (1)</v>
      </c>
      <c r="S101" t="str">
        <f t="shared" si="48"/>
        <v>pkt_FPGA_State_SC_FPGA_SelfTest_Result_ReservedBit03 =&gt; pkt_FPGA_State_SC_FPGA_SelfTest_Result_ReservedBit03_o,</v>
      </c>
      <c r="T101" t="str">
        <f t="shared" si="49"/>
        <v xml:space="preserve">  signal pkt_FPGA_State_SC_FPGA_SelfTest_Result_ReservedBit03_o : std_logic;</v>
      </c>
    </row>
    <row r="102" spans="2:20">
      <c r="B102" t="s">
        <v>548</v>
      </c>
      <c r="C102">
        <v>1</v>
      </c>
      <c r="D102" t="s">
        <v>407</v>
      </c>
      <c r="E102">
        <f t="shared" si="99"/>
        <v>964</v>
      </c>
      <c r="F102" t="str">
        <f t="shared" si="90"/>
        <v xml:space="preserve">  SC_FPGA : std_logic;</v>
      </c>
      <c r="G102" t="str">
        <f t="shared" si="91"/>
        <v>pkt.FPGA_State.SC_FPGA_SelfTest_Result.SC_FPGA</v>
      </c>
      <c r="H102" t="str">
        <f t="shared" si="92"/>
        <v>bitvector(964)</v>
      </c>
      <c r="I102" t="str">
        <f t="shared" si="68"/>
        <v>pkt_FPGA_State_SC_FPGA_SelfTest_Result_SC_FPGA</v>
      </c>
      <c r="J102" t="str">
        <f t="shared" si="69"/>
        <v>std_logic</v>
      </c>
      <c r="K102" t="str">
        <f t="shared" si="93"/>
        <v>'0'</v>
      </c>
      <c r="M102" t="str">
        <f t="shared" si="94"/>
        <v xml:space="preserve">  SC_FPGA =&gt; '0',</v>
      </c>
      <c r="N102" t="str">
        <f t="shared" si="85"/>
        <v>pkt.FPGA_State.SC_FPGA_SelfTest_Result.SC_FPGA &lt;= '0';</v>
      </c>
      <c r="O102" t="str">
        <f t="shared" ref="O102:O114" si="100">IF(D102="","--  "&amp;F102,IF(D102&lt;&gt;"T",G102&amp;" := "&amp;H102&amp;";","--  "&amp;H102))</f>
        <v>pkt.FPGA_State.SC_FPGA_SelfTest_Result.SC_FPGA := bitvector(964);</v>
      </c>
      <c r="P102" t="str">
        <f t="shared" ref="P102:P114" si="101">IF(D102="","--  "&amp;F102,IF(D102&lt;&gt;"T",H102&amp;" := "&amp;G102&amp;";","--  "&amp;H102))</f>
        <v>bitvector(964) := pkt.FPGA_State.SC_FPGA_SelfTest_Result.SC_FPGA;</v>
      </c>
      <c r="Q102" t="str">
        <f t="shared" si="97"/>
        <v>pkt_FPGA_State_SC_FPGA_SelfTest_Result_SC_FPGA &lt;= bitvector(964);</v>
      </c>
      <c r="R102" t="str">
        <f t="shared" si="98"/>
        <v>pkt_FPGA_State_SC_FPGA_SelfTest_Result_SC_FPGA : out std_logic;    --                     (1)</v>
      </c>
      <c r="S102" t="str">
        <f t="shared" si="48"/>
        <v>pkt_FPGA_State_SC_FPGA_SelfTest_Result_SC_FPGA =&gt; pkt_FPGA_State_SC_FPGA_SelfTest_Result_SC_FPGA_o,</v>
      </c>
      <c r="T102" t="str">
        <f t="shared" si="49"/>
        <v xml:space="preserve">  signal pkt_FPGA_State_SC_FPGA_SelfTest_Result_SC_FPGA_o : std_logic;</v>
      </c>
    </row>
    <row r="103" spans="2:20">
      <c r="B103" t="s">
        <v>420</v>
      </c>
      <c r="C103">
        <v>1</v>
      </c>
      <c r="D103" t="s">
        <v>407</v>
      </c>
      <c r="E103">
        <f t="shared" si="99"/>
        <v>965</v>
      </c>
      <c r="F103" t="str">
        <f t="shared" si="90"/>
        <v xml:space="preserve">  ReservedBit05 : std_logic;</v>
      </c>
      <c r="G103" t="str">
        <f t="shared" si="91"/>
        <v>pkt.FPGA_State.SC_FPGA_SelfTest_Result.ReservedBit05</v>
      </c>
      <c r="H103" t="str">
        <f t="shared" si="92"/>
        <v>bitvector(965)</v>
      </c>
      <c r="I103" t="str">
        <f t="shared" si="68"/>
        <v>pkt_FPGA_State_SC_FPGA_SelfTest_Result_ReservedBit05</v>
      </c>
      <c r="J103" t="str">
        <f t="shared" si="69"/>
        <v>std_logic</v>
      </c>
      <c r="K103" t="str">
        <f t="shared" si="93"/>
        <v>'0'</v>
      </c>
      <c r="M103" t="str">
        <f t="shared" si="94"/>
        <v xml:space="preserve">  ReservedBit05 =&gt; '0',</v>
      </c>
      <c r="N103" t="str">
        <f t="shared" si="85"/>
        <v>pkt.FPGA_State.SC_FPGA_SelfTest_Result.ReservedBit05 &lt;= '0';</v>
      </c>
      <c r="O103" t="str">
        <f t="shared" si="100"/>
        <v>pkt.FPGA_State.SC_FPGA_SelfTest_Result.ReservedBit05 := bitvector(965);</v>
      </c>
      <c r="P103" t="str">
        <f t="shared" si="101"/>
        <v>bitvector(965) := pkt.FPGA_State.SC_FPGA_SelfTest_Result.ReservedBit05;</v>
      </c>
      <c r="Q103" t="str">
        <f t="shared" si="97"/>
        <v>pkt_FPGA_State_SC_FPGA_SelfTest_Result_ReservedBit05 &lt;= bitvector(965);</v>
      </c>
      <c r="R103" t="str">
        <f t="shared" si="98"/>
        <v>pkt_FPGA_State_SC_FPGA_SelfTest_Result_ReservedBit05 : out std_logic;    --                     (1)</v>
      </c>
      <c r="S103" t="str">
        <f t="shared" si="48"/>
        <v>pkt_FPGA_State_SC_FPGA_SelfTest_Result_ReservedBit05 =&gt; pkt_FPGA_State_SC_FPGA_SelfTest_Result_ReservedBit05_o,</v>
      </c>
      <c r="T103" t="str">
        <f t="shared" si="49"/>
        <v xml:space="preserve">  signal pkt_FPGA_State_SC_FPGA_SelfTest_Result_ReservedBit05_o : std_logic;</v>
      </c>
    </row>
    <row r="104" spans="2:20">
      <c r="B104" t="s">
        <v>409</v>
      </c>
      <c r="C104">
        <v>1</v>
      </c>
      <c r="D104" t="s">
        <v>407</v>
      </c>
      <c r="E104">
        <f t="shared" si="99"/>
        <v>966</v>
      </c>
      <c r="F104" t="str">
        <f t="shared" si="90"/>
        <v xml:space="preserve">  ReservedBit06 : std_logic;</v>
      </c>
      <c r="G104" t="str">
        <f t="shared" si="91"/>
        <v>pkt.FPGA_State.SC_FPGA_SelfTest_Result.ReservedBit06</v>
      </c>
      <c r="H104" t="str">
        <f t="shared" si="92"/>
        <v>bitvector(966)</v>
      </c>
      <c r="I104" t="str">
        <f t="shared" si="68"/>
        <v>pkt_FPGA_State_SC_FPGA_SelfTest_Result_ReservedBit06</v>
      </c>
      <c r="J104" t="str">
        <f t="shared" si="69"/>
        <v>std_logic</v>
      </c>
      <c r="K104" t="str">
        <f t="shared" si="93"/>
        <v>'0'</v>
      </c>
      <c r="M104" t="str">
        <f t="shared" si="94"/>
        <v xml:space="preserve">  ReservedBit06 =&gt; '0',</v>
      </c>
      <c r="N104" t="str">
        <f t="shared" si="85"/>
        <v>pkt.FPGA_State.SC_FPGA_SelfTest_Result.ReservedBit06 &lt;= '0';</v>
      </c>
      <c r="O104" t="str">
        <f t="shared" si="100"/>
        <v>pkt.FPGA_State.SC_FPGA_SelfTest_Result.ReservedBit06 := bitvector(966);</v>
      </c>
      <c r="P104" t="str">
        <f t="shared" si="101"/>
        <v>bitvector(966) := pkt.FPGA_State.SC_FPGA_SelfTest_Result.ReservedBit06;</v>
      </c>
      <c r="Q104" t="str">
        <f t="shared" si="97"/>
        <v>pkt_FPGA_State_SC_FPGA_SelfTest_Result_ReservedBit06 &lt;= bitvector(966);</v>
      </c>
      <c r="R104" t="str">
        <f t="shared" si="98"/>
        <v>pkt_FPGA_State_SC_FPGA_SelfTest_Result_ReservedBit06 : out std_logic;    --                     (1)</v>
      </c>
      <c r="S104" t="str">
        <f t="shared" si="48"/>
        <v>pkt_FPGA_State_SC_FPGA_SelfTest_Result_ReservedBit06 =&gt; pkt_FPGA_State_SC_FPGA_SelfTest_Result_ReservedBit06_o,</v>
      </c>
      <c r="T104" t="str">
        <f t="shared" si="49"/>
        <v xml:space="preserve">  signal pkt_FPGA_State_SC_FPGA_SelfTest_Result_ReservedBit06_o : std_logic;</v>
      </c>
    </row>
    <row r="105" spans="2:20">
      <c r="B105" t="s">
        <v>408</v>
      </c>
      <c r="C105">
        <v>1</v>
      </c>
      <c r="D105" t="s">
        <v>407</v>
      </c>
      <c r="E105">
        <f t="shared" si="99"/>
        <v>967</v>
      </c>
      <c r="F105" t="str">
        <f t="shared" si="90"/>
        <v xml:space="preserve">  ReservedBit07 : std_logic;</v>
      </c>
      <c r="G105" t="str">
        <f t="shared" si="91"/>
        <v>pkt.FPGA_State.SC_FPGA_SelfTest_Result.ReservedBit07</v>
      </c>
      <c r="H105" t="str">
        <f t="shared" si="92"/>
        <v>bitvector(967)</v>
      </c>
      <c r="I105" t="str">
        <f t="shared" si="68"/>
        <v>pkt_FPGA_State_SC_FPGA_SelfTest_Result_ReservedBit07</v>
      </c>
      <c r="J105" t="str">
        <f t="shared" si="69"/>
        <v>std_logic</v>
      </c>
      <c r="K105" t="str">
        <f t="shared" si="93"/>
        <v>'0'</v>
      </c>
      <c r="M105" t="str">
        <f t="shared" si="94"/>
        <v xml:space="preserve">  ReservedBit07 =&gt; '0',</v>
      </c>
      <c r="N105" t="str">
        <f t="shared" si="85"/>
        <v>pkt.FPGA_State.SC_FPGA_SelfTest_Result.ReservedBit07 &lt;= '0';</v>
      </c>
      <c r="O105" t="str">
        <f t="shared" si="100"/>
        <v>pkt.FPGA_State.SC_FPGA_SelfTest_Result.ReservedBit07 := bitvector(967);</v>
      </c>
      <c r="P105" t="str">
        <f t="shared" si="101"/>
        <v>bitvector(967) := pkt.FPGA_State.SC_FPGA_SelfTest_Result.ReservedBit07;</v>
      </c>
      <c r="Q105" t="str">
        <f t="shared" si="97"/>
        <v>pkt_FPGA_State_SC_FPGA_SelfTest_Result_ReservedBit07 &lt;= bitvector(967);</v>
      </c>
      <c r="R105" t="str">
        <f t="shared" si="98"/>
        <v>pkt_FPGA_State_SC_FPGA_SelfTest_Result_ReservedBit07 : out std_logic;    --                     (1)</v>
      </c>
      <c r="S105" t="str">
        <f t="shared" si="48"/>
        <v>pkt_FPGA_State_SC_FPGA_SelfTest_Result_ReservedBit07 =&gt; pkt_FPGA_State_SC_FPGA_SelfTest_Result_ReservedBit07_o,</v>
      </c>
      <c r="T105" t="str">
        <f t="shared" si="49"/>
        <v xml:space="preserve">  signal pkt_FPGA_State_SC_FPGA_SelfTest_Result_ReservedBit07_o : std_logic;</v>
      </c>
    </row>
    <row r="106" spans="2:20">
      <c r="B106" t="s">
        <v>549</v>
      </c>
      <c r="C106">
        <v>1</v>
      </c>
      <c r="D106" t="s">
        <v>407</v>
      </c>
      <c r="E106">
        <f t="shared" si="99"/>
        <v>968</v>
      </c>
      <c r="F106" t="str">
        <f t="shared" si="90"/>
        <v xml:space="preserve">  SC_GTP : std_logic;</v>
      </c>
      <c r="G106" t="str">
        <f t="shared" si="91"/>
        <v>pkt.FPGA_State.SC_FPGA_SelfTest_Result.SC_GTP</v>
      </c>
      <c r="H106" t="str">
        <f t="shared" si="92"/>
        <v>bitvector(968)</v>
      </c>
      <c r="I106" t="str">
        <f t="shared" si="68"/>
        <v>pkt_FPGA_State_SC_FPGA_SelfTest_Result_SC_GTP</v>
      </c>
      <c r="J106" t="str">
        <f t="shared" si="69"/>
        <v>std_logic</v>
      </c>
      <c r="K106" t="str">
        <f t="shared" si="93"/>
        <v>'0'</v>
      </c>
      <c r="M106" t="str">
        <f t="shared" si="94"/>
        <v xml:space="preserve">  SC_GTP =&gt; '0',</v>
      </c>
      <c r="N106" t="str">
        <f t="shared" si="85"/>
        <v>pkt.FPGA_State.SC_FPGA_SelfTest_Result.SC_GTP &lt;= '0';</v>
      </c>
      <c r="O106" t="str">
        <f t="shared" si="100"/>
        <v>pkt.FPGA_State.SC_FPGA_SelfTest_Result.SC_GTP := bitvector(968);</v>
      </c>
      <c r="P106" t="str">
        <f t="shared" si="101"/>
        <v>bitvector(968) := pkt.FPGA_State.SC_FPGA_SelfTest_Result.SC_GTP;</v>
      </c>
      <c r="Q106" t="str">
        <f t="shared" si="97"/>
        <v>pkt_FPGA_State_SC_FPGA_SelfTest_Result_SC_GTP &lt;= bitvector(968);</v>
      </c>
      <c r="R106" t="str">
        <f t="shared" si="98"/>
        <v>pkt_FPGA_State_SC_FPGA_SelfTest_Result_SC_GTP : out std_logic;    --                     (1)</v>
      </c>
      <c r="S106" t="str">
        <f t="shared" si="48"/>
        <v>pkt_FPGA_State_SC_FPGA_SelfTest_Result_SC_GTP =&gt; pkt_FPGA_State_SC_FPGA_SelfTest_Result_SC_GTP_o,</v>
      </c>
      <c r="T106" t="str">
        <f t="shared" si="49"/>
        <v xml:space="preserve">  signal pkt_FPGA_State_SC_FPGA_SelfTest_Result_SC_GTP_o : std_logic;</v>
      </c>
    </row>
    <row r="107" spans="2:20">
      <c r="B107" t="s">
        <v>550</v>
      </c>
      <c r="C107">
        <v>1</v>
      </c>
      <c r="D107" t="s">
        <v>407</v>
      </c>
      <c r="E107">
        <f t="shared" si="99"/>
        <v>969</v>
      </c>
      <c r="F107" t="str">
        <f t="shared" si="90"/>
        <v xml:space="preserve">  SC_LVDS : std_logic;</v>
      </c>
      <c r="G107" t="str">
        <f t="shared" si="91"/>
        <v>pkt.FPGA_State.SC_FPGA_SelfTest_Result.SC_LVDS</v>
      </c>
      <c r="H107" t="str">
        <f t="shared" si="92"/>
        <v>bitvector(969)</v>
      </c>
      <c r="I107" t="str">
        <f t="shared" si="68"/>
        <v>pkt_FPGA_State_SC_FPGA_SelfTest_Result_SC_LVDS</v>
      </c>
      <c r="J107" t="str">
        <f t="shared" si="69"/>
        <v>std_logic</v>
      </c>
      <c r="K107" t="str">
        <f t="shared" si="93"/>
        <v>'0'</v>
      </c>
      <c r="M107" t="str">
        <f t="shared" si="94"/>
        <v xml:space="preserve">  SC_LVDS =&gt; '0',</v>
      </c>
      <c r="N107" t="str">
        <f t="shared" si="85"/>
        <v>pkt.FPGA_State.SC_FPGA_SelfTest_Result.SC_LVDS &lt;= '0';</v>
      </c>
      <c r="O107" t="str">
        <f t="shared" si="100"/>
        <v>pkt.FPGA_State.SC_FPGA_SelfTest_Result.SC_LVDS := bitvector(969);</v>
      </c>
      <c r="P107" t="str">
        <f t="shared" si="101"/>
        <v>bitvector(969) := pkt.FPGA_State.SC_FPGA_SelfTest_Result.SC_LVDS;</v>
      </c>
      <c r="Q107" t="str">
        <f t="shared" si="97"/>
        <v>pkt_FPGA_State_SC_FPGA_SelfTest_Result_SC_LVDS &lt;= bitvector(969);</v>
      </c>
      <c r="R107" t="str">
        <f t="shared" si="98"/>
        <v>pkt_FPGA_State_SC_FPGA_SelfTest_Result_SC_LVDS : out std_logic;    --                     (1)</v>
      </c>
      <c r="S107" t="str">
        <f t="shared" si="48"/>
        <v>pkt_FPGA_State_SC_FPGA_SelfTest_Result_SC_LVDS =&gt; pkt_FPGA_State_SC_FPGA_SelfTest_Result_SC_LVDS_o,</v>
      </c>
      <c r="T107" t="str">
        <f t="shared" si="49"/>
        <v xml:space="preserve">  signal pkt_FPGA_State_SC_FPGA_SelfTest_Result_SC_LVDS_o : std_logic;</v>
      </c>
    </row>
    <row r="108" spans="2:20">
      <c r="B108" t="s">
        <v>551</v>
      </c>
      <c r="C108">
        <v>1</v>
      </c>
      <c r="D108" t="s">
        <v>407</v>
      </c>
      <c r="E108">
        <f t="shared" si="99"/>
        <v>970</v>
      </c>
      <c r="F108" t="str">
        <f t="shared" si="90"/>
        <v xml:space="preserve">  SC_UART : std_logic;</v>
      </c>
      <c r="G108" t="str">
        <f t="shared" si="91"/>
        <v>pkt.FPGA_State.SC_FPGA_SelfTest_Result.SC_UART</v>
      </c>
      <c r="H108" t="str">
        <f t="shared" si="92"/>
        <v>bitvector(970)</v>
      </c>
      <c r="I108" t="str">
        <f t="shared" si="68"/>
        <v>pkt_FPGA_State_SC_FPGA_SelfTest_Result_SC_UART</v>
      </c>
      <c r="J108" t="str">
        <f t="shared" si="69"/>
        <v>std_logic</v>
      </c>
      <c r="K108" t="str">
        <f t="shared" si="93"/>
        <v>'0'</v>
      </c>
      <c r="M108" t="str">
        <f t="shared" si="94"/>
        <v xml:space="preserve">  SC_UART =&gt; '0',</v>
      </c>
      <c r="N108" t="str">
        <f t="shared" si="85"/>
        <v>pkt.FPGA_State.SC_FPGA_SelfTest_Result.SC_UART &lt;= '0';</v>
      </c>
      <c r="O108" t="str">
        <f t="shared" si="100"/>
        <v>pkt.FPGA_State.SC_FPGA_SelfTest_Result.SC_UART := bitvector(970);</v>
      </c>
      <c r="P108" t="str">
        <f t="shared" si="101"/>
        <v>bitvector(970) := pkt.FPGA_State.SC_FPGA_SelfTest_Result.SC_UART;</v>
      </c>
      <c r="Q108" t="str">
        <f t="shared" si="97"/>
        <v>pkt_FPGA_State_SC_FPGA_SelfTest_Result_SC_UART &lt;= bitvector(970);</v>
      </c>
      <c r="R108" t="str">
        <f t="shared" si="98"/>
        <v>pkt_FPGA_State_SC_FPGA_SelfTest_Result_SC_UART : out std_logic;    --                     (1)</v>
      </c>
      <c r="S108" t="str">
        <f t="shared" si="48"/>
        <v>pkt_FPGA_State_SC_FPGA_SelfTest_Result_SC_UART =&gt; pkt_FPGA_State_SC_FPGA_SelfTest_Result_SC_UART_o,</v>
      </c>
      <c r="T108" t="str">
        <f t="shared" si="49"/>
        <v xml:space="preserve">  signal pkt_FPGA_State_SC_FPGA_SelfTest_Result_SC_UART_o : std_logic;</v>
      </c>
    </row>
    <row r="109" spans="2:20">
      <c r="B109" t="s">
        <v>44</v>
      </c>
      <c r="C109">
        <v>1</v>
      </c>
      <c r="D109" t="s">
        <v>407</v>
      </c>
      <c r="E109">
        <f t="shared" si="99"/>
        <v>971</v>
      </c>
      <c r="F109" t="str">
        <f t="shared" si="90"/>
        <v xml:space="preserve">  ReservedBit13 : std_logic;</v>
      </c>
      <c r="G109" t="str">
        <f t="shared" si="91"/>
        <v>pkt.FPGA_State.SC_FPGA_SelfTest_Result.ReservedBit13</v>
      </c>
      <c r="H109" t="str">
        <f t="shared" si="92"/>
        <v>bitvector(971)</v>
      </c>
      <c r="I109" t="str">
        <f t="shared" ref="I109:I115" si="102">IF(H109="","",(IF(D109="W",SUBSTITUTE(G109,".","_"),"")))</f>
        <v>pkt_FPGA_State_SC_FPGA_SelfTest_Result_ReservedBit13</v>
      </c>
      <c r="J109" t="str">
        <f t="shared" ref="J109:J115" si="103">IF(C109=1,"std_logic",(IF(D109="W","std_logic_vector("&amp;C109-1&amp;" downto 0)","")))</f>
        <v>std_logic</v>
      </c>
      <c r="K109" t="str">
        <f t="shared" si="93"/>
        <v>'0'</v>
      </c>
      <c r="M109" t="str">
        <f t="shared" si="94"/>
        <v xml:space="preserve">  ReservedBit13 =&gt; '0',</v>
      </c>
      <c r="N109" t="str">
        <f t="shared" si="85"/>
        <v>pkt.FPGA_State.SC_FPGA_SelfTest_Result.ReservedBit13 &lt;= '0';</v>
      </c>
      <c r="O109" t="str">
        <f t="shared" si="100"/>
        <v>pkt.FPGA_State.SC_FPGA_SelfTest_Result.ReservedBit13 := bitvector(971);</v>
      </c>
      <c r="P109" t="str">
        <f t="shared" si="101"/>
        <v>bitvector(971) := pkt.FPGA_State.SC_FPGA_SelfTest_Result.ReservedBit13;</v>
      </c>
      <c r="Q109" t="str">
        <f t="shared" si="97"/>
        <v>pkt_FPGA_State_SC_FPGA_SelfTest_Result_ReservedBit13 &lt;= bitvector(971);</v>
      </c>
      <c r="R109" t="str">
        <f t="shared" si="98"/>
        <v>pkt_FPGA_State_SC_FPGA_SelfTest_Result_ReservedBit13 : out std_logic;    --                     (1)</v>
      </c>
      <c r="S109" t="str">
        <f t="shared" si="48"/>
        <v>pkt_FPGA_State_SC_FPGA_SelfTest_Result_ReservedBit13 =&gt; pkt_FPGA_State_SC_FPGA_SelfTest_Result_ReservedBit13_o,</v>
      </c>
      <c r="T109" t="str">
        <f t="shared" si="49"/>
        <v xml:space="preserve">  signal pkt_FPGA_State_SC_FPGA_SelfTest_Result_ReservedBit13_o : std_logic;</v>
      </c>
    </row>
    <row r="110" spans="2:20">
      <c r="B110" t="s">
        <v>43</v>
      </c>
      <c r="C110">
        <v>1</v>
      </c>
      <c r="D110" t="s">
        <v>407</v>
      </c>
      <c r="E110">
        <f t="shared" si="99"/>
        <v>972</v>
      </c>
      <c r="F110" t="str">
        <f t="shared" si="90"/>
        <v xml:space="preserve">  ReservedBit14 : std_logic;</v>
      </c>
      <c r="G110" t="str">
        <f t="shared" si="91"/>
        <v>pkt.FPGA_State.SC_FPGA_SelfTest_Result.ReservedBit14</v>
      </c>
      <c r="H110" t="str">
        <f t="shared" si="92"/>
        <v>bitvector(972)</v>
      </c>
      <c r="I110" t="str">
        <f t="shared" si="102"/>
        <v>pkt_FPGA_State_SC_FPGA_SelfTest_Result_ReservedBit14</v>
      </c>
      <c r="J110" t="str">
        <f t="shared" si="103"/>
        <v>std_logic</v>
      </c>
      <c r="K110" t="str">
        <f t="shared" si="93"/>
        <v>'0'</v>
      </c>
      <c r="M110" t="str">
        <f t="shared" si="94"/>
        <v xml:space="preserve">  ReservedBit14 =&gt; '0',</v>
      </c>
      <c r="N110" t="str">
        <f t="shared" si="85"/>
        <v>pkt.FPGA_State.SC_FPGA_SelfTest_Result.ReservedBit14 &lt;= '0';</v>
      </c>
      <c r="O110" t="str">
        <f t="shared" si="100"/>
        <v>pkt.FPGA_State.SC_FPGA_SelfTest_Result.ReservedBit14 := bitvector(972);</v>
      </c>
      <c r="P110" t="str">
        <f t="shared" si="101"/>
        <v>bitvector(972) := pkt.FPGA_State.SC_FPGA_SelfTest_Result.ReservedBit14;</v>
      </c>
      <c r="Q110" t="str">
        <f t="shared" si="97"/>
        <v>pkt_FPGA_State_SC_FPGA_SelfTest_Result_ReservedBit14 &lt;= bitvector(972);</v>
      </c>
      <c r="R110" t="str">
        <f t="shared" si="98"/>
        <v>pkt_FPGA_State_SC_FPGA_SelfTest_Result_ReservedBit14 : out std_logic;    --                     (1)</v>
      </c>
      <c r="S110" t="str">
        <f t="shared" si="48"/>
        <v>pkt_FPGA_State_SC_FPGA_SelfTest_Result_ReservedBit14 =&gt; pkt_FPGA_State_SC_FPGA_SelfTest_Result_ReservedBit14_o,</v>
      </c>
      <c r="T110" t="str">
        <f t="shared" si="49"/>
        <v xml:space="preserve">  signal pkt_FPGA_State_SC_FPGA_SelfTest_Result_ReservedBit14_o : std_logic;</v>
      </c>
    </row>
    <row r="111" spans="2:20">
      <c r="B111" t="s">
        <v>42</v>
      </c>
      <c r="C111">
        <v>1</v>
      </c>
      <c r="D111" t="s">
        <v>407</v>
      </c>
      <c r="E111">
        <f t="shared" si="99"/>
        <v>973</v>
      </c>
      <c r="F111" t="str">
        <f t="shared" si="90"/>
        <v xml:space="preserve">  ReservedBit15 : std_logic;</v>
      </c>
      <c r="G111" t="str">
        <f t="shared" si="91"/>
        <v>pkt.FPGA_State.SC_FPGA_SelfTest_Result.ReservedBit15</v>
      </c>
      <c r="H111" t="str">
        <f t="shared" si="92"/>
        <v>bitvector(973)</v>
      </c>
      <c r="I111" t="str">
        <f t="shared" si="102"/>
        <v>pkt_FPGA_State_SC_FPGA_SelfTest_Result_ReservedBit15</v>
      </c>
      <c r="J111" t="str">
        <f t="shared" si="103"/>
        <v>std_logic</v>
      </c>
      <c r="K111" t="str">
        <f t="shared" si="93"/>
        <v>'0'</v>
      </c>
      <c r="M111" t="str">
        <f t="shared" si="94"/>
        <v xml:space="preserve">  ReservedBit15 =&gt; '0',</v>
      </c>
      <c r="N111" t="str">
        <f t="shared" si="85"/>
        <v>pkt.FPGA_State.SC_FPGA_SelfTest_Result.ReservedBit15 &lt;= '0';</v>
      </c>
      <c r="O111" t="str">
        <f t="shared" si="100"/>
        <v>pkt.FPGA_State.SC_FPGA_SelfTest_Result.ReservedBit15 := bitvector(973);</v>
      </c>
      <c r="P111" t="str">
        <f t="shared" si="101"/>
        <v>bitvector(973) := pkt.FPGA_State.SC_FPGA_SelfTest_Result.ReservedBit15;</v>
      </c>
      <c r="Q111" t="str">
        <f t="shared" si="97"/>
        <v>pkt_FPGA_State_SC_FPGA_SelfTest_Result_ReservedBit15 &lt;= bitvector(973);</v>
      </c>
      <c r="R111" t="str">
        <f t="shared" si="98"/>
        <v>pkt_FPGA_State_SC_FPGA_SelfTest_Result_ReservedBit15 : out std_logic;    --                     (1)</v>
      </c>
      <c r="S111" t="str">
        <f t="shared" ref="S111:S174" si="104">IF(D111="","--  "&amp;F111,IF(D111&lt;&gt;"T",IF(I111&lt;&gt;"",I111&amp;" =&gt; "&amp;I111&amp;"_o,","  --  "),"  -- "&amp;H111))</f>
        <v>pkt_FPGA_State_SC_FPGA_SelfTest_Result_ReservedBit15 =&gt; pkt_FPGA_State_SC_FPGA_SelfTest_Result_ReservedBit15_o,</v>
      </c>
      <c r="T111" t="str">
        <f t="shared" ref="T111:T174" si="105">IF(D111="","--  "&amp;F111,IF(D111&lt;&gt;"T",IF(I111&lt;&gt;"","  signal "&amp;I111&amp;"_o : "&amp;J111&amp;";","  --  "),"  --  "&amp;H111))</f>
        <v xml:space="preserve">  signal pkt_FPGA_State_SC_FPGA_SelfTest_Result_ReservedBit15_o : std_logic;</v>
      </c>
    </row>
    <row r="112" spans="2:20">
      <c r="B112" t="s">
        <v>534</v>
      </c>
      <c r="C112">
        <v>1</v>
      </c>
      <c r="D112" t="s">
        <v>407</v>
      </c>
      <c r="E112">
        <f t="shared" si="99"/>
        <v>974</v>
      </c>
      <c r="F112" t="str">
        <f t="shared" si="90"/>
        <v xml:space="preserve">  ReservedBit16 : std_logic;</v>
      </c>
      <c r="G112" t="str">
        <f t="shared" si="91"/>
        <v>pkt.FPGA_State.SC_FPGA_SelfTest_Result.ReservedBit16</v>
      </c>
      <c r="H112" t="str">
        <f t="shared" si="92"/>
        <v>bitvector(974)</v>
      </c>
      <c r="I112" t="str">
        <f t="shared" si="102"/>
        <v>pkt_FPGA_State_SC_FPGA_SelfTest_Result_ReservedBit16</v>
      </c>
      <c r="J112" t="str">
        <f t="shared" si="103"/>
        <v>std_logic</v>
      </c>
      <c r="K112" t="str">
        <f t="shared" si="93"/>
        <v>'0'</v>
      </c>
      <c r="M112" t="str">
        <f t="shared" si="94"/>
        <v xml:space="preserve">  ReservedBit16 =&gt; '0',</v>
      </c>
      <c r="N112" t="str">
        <f t="shared" si="85"/>
        <v>pkt.FPGA_State.SC_FPGA_SelfTest_Result.ReservedBit16 &lt;= '0';</v>
      </c>
      <c r="O112" t="str">
        <f t="shared" si="100"/>
        <v>pkt.FPGA_State.SC_FPGA_SelfTest_Result.ReservedBit16 := bitvector(974);</v>
      </c>
      <c r="P112" t="str">
        <f t="shared" si="101"/>
        <v>bitvector(974) := pkt.FPGA_State.SC_FPGA_SelfTest_Result.ReservedBit16;</v>
      </c>
      <c r="Q112" t="str">
        <f t="shared" si="97"/>
        <v>pkt_FPGA_State_SC_FPGA_SelfTest_Result_ReservedBit16 &lt;= bitvector(974);</v>
      </c>
      <c r="R112" t="str">
        <f t="shared" si="98"/>
        <v>pkt_FPGA_State_SC_FPGA_SelfTest_Result_ReservedBit16 : out std_logic;    --                     (1)</v>
      </c>
      <c r="S112" t="str">
        <f t="shared" si="104"/>
        <v>pkt_FPGA_State_SC_FPGA_SelfTest_Result_ReservedBit16 =&gt; pkt_FPGA_State_SC_FPGA_SelfTest_Result_ReservedBit16_o,</v>
      </c>
      <c r="T112" t="str">
        <f t="shared" si="105"/>
        <v xml:space="preserve">  signal pkt_FPGA_State_SC_FPGA_SelfTest_Result_ReservedBit16_o : std_logic;</v>
      </c>
    </row>
    <row r="113" spans="1:20">
      <c r="B113" t="s">
        <v>535</v>
      </c>
      <c r="C113">
        <v>1</v>
      </c>
      <c r="D113" t="s">
        <v>407</v>
      </c>
      <c r="E113">
        <f t="shared" si="99"/>
        <v>975</v>
      </c>
      <c r="F113" t="str">
        <f t="shared" si="90"/>
        <v xml:space="preserve">  ReservedBit17 : std_logic;</v>
      </c>
      <c r="G113" t="str">
        <f t="shared" si="91"/>
        <v>pkt.FPGA_State.SC_FPGA_SelfTest_Result.ReservedBit17</v>
      </c>
      <c r="H113" t="str">
        <f t="shared" si="92"/>
        <v>bitvector(975)</v>
      </c>
      <c r="I113" t="str">
        <f t="shared" si="102"/>
        <v>pkt_FPGA_State_SC_FPGA_SelfTest_Result_ReservedBit17</v>
      </c>
      <c r="J113" t="str">
        <f t="shared" si="103"/>
        <v>std_logic</v>
      </c>
      <c r="K113" t="str">
        <f t="shared" si="93"/>
        <v>'0'</v>
      </c>
      <c r="M113" t="str">
        <f t="shared" si="94"/>
        <v xml:space="preserve">  ReservedBit17 =&gt; '0'</v>
      </c>
      <c r="N113" t="str">
        <f t="shared" si="85"/>
        <v>pkt.FPGA_State.SC_FPGA_SelfTest_Result.ReservedBit17 &lt;= '0';</v>
      </c>
      <c r="O113" t="str">
        <f t="shared" si="100"/>
        <v>pkt.FPGA_State.SC_FPGA_SelfTest_Result.ReservedBit17 := bitvector(975);</v>
      </c>
      <c r="P113" t="str">
        <f t="shared" si="101"/>
        <v>bitvector(975) := pkt.FPGA_State.SC_FPGA_SelfTest_Result.ReservedBit17;</v>
      </c>
      <c r="Q113" t="str">
        <f t="shared" si="97"/>
        <v>pkt_FPGA_State_SC_FPGA_SelfTest_Result_ReservedBit17 &lt;= bitvector(975);</v>
      </c>
      <c r="R113" t="str">
        <f t="shared" si="98"/>
        <v>pkt_FPGA_State_SC_FPGA_SelfTest_Result_ReservedBit17 : out std_logic;    --                     (1)</v>
      </c>
      <c r="S113" t="str">
        <f t="shared" si="104"/>
        <v>pkt_FPGA_State_SC_FPGA_SelfTest_Result_ReservedBit17 =&gt; pkt_FPGA_State_SC_FPGA_SelfTest_Result_ReservedBit17_o,</v>
      </c>
      <c r="T113" t="str">
        <f t="shared" si="105"/>
        <v xml:space="preserve">  signal pkt_FPGA_State_SC_FPGA_SelfTest_Result_ReservedBit17_o : std_logic;</v>
      </c>
    </row>
    <row r="114" spans="1:20" s="74" customFormat="1">
      <c r="F114" s="74" t="str">
        <f>"end record;"&amp;"  --  "&amp;B97&amp;"_"&amp;C97/8&amp;"_Type"</f>
        <v>end record;  --  SC_FPGA_SelfTest_Result_2_Type</v>
      </c>
      <c r="I114" s="74" t="str">
        <f t="shared" si="102"/>
        <v/>
      </c>
      <c r="J114" s="74" t="str">
        <f t="shared" si="103"/>
        <v/>
      </c>
      <c r="M114" s="74" t="str">
        <f>");"</f>
        <v>);</v>
      </c>
      <c r="N114" s="74" t="str">
        <f t="shared" si="85"/>
        <v>--  end record;  --  SC_FPGA_SelfTest_Result_2_Type</v>
      </c>
      <c r="O114" s="74" t="str">
        <f t="shared" si="100"/>
        <v>--  end record;  --  SC_FPGA_SelfTest_Result_2_Type</v>
      </c>
      <c r="P114" s="74" t="str">
        <f t="shared" si="101"/>
        <v>--  end record;  --  SC_FPGA_SelfTest_Result_2_Type</v>
      </c>
      <c r="Q114" s="74" t="str">
        <f t="shared" si="97"/>
        <v>--  end record;  --  SC_FPGA_SelfTest_Result_2_Type</v>
      </c>
      <c r="R114" s="74" t="str">
        <f t="shared" si="98"/>
        <v>--  end record;  --  SC_FPGA_SelfTest_Result_2_Type</v>
      </c>
      <c r="S114" t="str">
        <f t="shared" si="104"/>
        <v>--  end record;  --  SC_FPGA_SelfTest_Result_2_Type</v>
      </c>
      <c r="T114" t="str">
        <f t="shared" si="105"/>
        <v>--  end record;  --  SC_FPGA_SelfTest_Result_2_Type</v>
      </c>
    </row>
    <row r="115" spans="1:20">
      <c r="C115">
        <f>SUM(C98:C113)</f>
        <v>16</v>
      </c>
      <c r="D115">
        <f>C97+E97</f>
        <v>976</v>
      </c>
      <c r="E115">
        <f>C113+E113</f>
        <v>976</v>
      </c>
      <c r="F115" s="95" t="s">
        <v>562</v>
      </c>
      <c r="I115" t="str">
        <f t="shared" si="102"/>
        <v/>
      </c>
      <c r="J115" t="str">
        <f t="shared" si="103"/>
        <v/>
      </c>
      <c r="K115" s="94" t="s">
        <v>562</v>
      </c>
      <c r="L115" s="94" t="s">
        <v>562</v>
      </c>
      <c r="M115" s="94" t="s">
        <v>562</v>
      </c>
      <c r="N115" s="94" t="s">
        <v>562</v>
      </c>
      <c r="O115" s="94" t="s">
        <v>562</v>
      </c>
      <c r="P115" s="94" t="s">
        <v>562</v>
      </c>
      <c r="Q115" s="94" t="s">
        <v>562</v>
      </c>
      <c r="R115" s="94" t="s">
        <v>562</v>
      </c>
      <c r="S115" t="str">
        <f t="shared" si="104"/>
        <v xml:space="preserve">  --  </v>
      </c>
      <c r="T115" t="str">
        <f t="shared" si="105"/>
        <v xml:space="preserve">  --  </v>
      </c>
    </row>
    <row r="116" spans="1:20">
      <c r="A116" s="92"/>
      <c r="F116" s="95" t="s">
        <v>562</v>
      </c>
      <c r="G116" s="93" t="str">
        <f>G132</f>
        <v>pkt.FPGA_State.FPGA_Zynq_Control</v>
      </c>
      <c r="I116" t="str">
        <f t="shared" ref="I116:I124" si="106">IF(H116="","",(IF(D116="W",SUBSTITUTE(G116,".","_"),"")))</f>
        <v/>
      </c>
      <c r="J116" t="str">
        <f t="shared" ref="J116:J124" si="107">IF(C116=1,"std_logic",(IF(D116="W","std_logic_vector("&amp;C116-1&amp;" downto 0)","")))</f>
        <v/>
      </c>
      <c r="K116" s="94" t="s">
        <v>562</v>
      </c>
      <c r="L116" s="94" t="s">
        <v>562</v>
      </c>
      <c r="M116" s="94" t="s">
        <v>562</v>
      </c>
      <c r="N116" s="94" t="s">
        <v>562</v>
      </c>
      <c r="O116" s="94" t="s">
        <v>562</v>
      </c>
      <c r="P116" s="94" t="s">
        <v>562</v>
      </c>
      <c r="Q116" s="94" t="s">
        <v>562</v>
      </c>
      <c r="R116" s="94" t="s">
        <v>562</v>
      </c>
      <c r="S116" t="str">
        <f t="shared" si="104"/>
        <v>--  --</v>
      </c>
      <c r="T116" t="str">
        <f t="shared" si="105"/>
        <v>--  --</v>
      </c>
    </row>
    <row r="117" spans="1:20" s="74" customFormat="1">
      <c r="B117" s="74" t="s">
        <v>519</v>
      </c>
      <c r="C117" s="74">
        <v>8</v>
      </c>
      <c r="E117" s="74">
        <v>872</v>
      </c>
      <c r="F117" s="74" t="str">
        <f>"type "&amp;B117&amp;"_"&amp;C117/8&amp;"_Type is record"</f>
        <v>type FPGA_Zynq_Control_1_Type is record</v>
      </c>
      <c r="I117" s="74" t="str">
        <f t="shared" si="106"/>
        <v/>
      </c>
      <c r="J117" s="74" t="str">
        <f t="shared" si="107"/>
        <v/>
      </c>
      <c r="M117" s="74" t="str">
        <f>"constant "&amp;B117&amp;"_"&amp;C117/8&amp;"_i : "&amp;B117&amp;"_"&amp;C117/8&amp;"_Type := ("</f>
        <v>constant FPGA_Zynq_Control_1_i : FPGA_Zynq_Control_1_Type := (</v>
      </c>
      <c r="N117" s="74" t="str">
        <f t="shared" ref="N117:N124" si="108">IF(D117="","--  "&amp;F117,IF(D117&lt;&gt;"T",G117&amp;" &lt;= "&amp;K117&amp;";","--  "&amp;H117))</f>
        <v>--  type FPGA_Zynq_Control_1_Type is record</v>
      </c>
      <c r="O117" s="74" t="str">
        <f t="shared" ref="O117" si="109">IF(D117="","--  "&amp;F117,IF(D117&lt;&gt;"T",G117&amp;" := "&amp;H117&amp;";","--  "&amp;H117))</f>
        <v>--  type FPGA_Zynq_Control_1_Type is record</v>
      </c>
      <c r="P117" s="74" t="str">
        <f t="shared" ref="P117" si="110">IF(D117="","--  "&amp;F117,IF(D117&lt;&gt;"T",H117&amp;" := "&amp;G117&amp;";","--  "&amp;H117))</f>
        <v>--  type FPGA_Zynq_Control_1_Type is record</v>
      </c>
      <c r="Q117" s="74" t="str">
        <f t="shared" ref="Q117" si="111">IF(D117="","--  "&amp;F117,IF(D117&lt;&gt;"T",I117&amp;" &lt;= "&amp;H117&amp;";","--  "&amp;H117))</f>
        <v>--  type FPGA_Zynq_Control_1_Type is record</v>
      </c>
      <c r="R117" s="74" t="str">
        <f t="shared" ref="R117" si="112">IF(D117="","--  "&amp;F117,IF(D117&lt;&gt;"T",I117&amp;" : out "&amp;J117&amp;";    --                     ("&amp;C117&amp;")","--  "&amp;H117))</f>
        <v>--  type FPGA_Zynq_Control_1_Type is record</v>
      </c>
      <c r="S117" t="str">
        <f t="shared" si="104"/>
        <v>--  type FPGA_Zynq_Control_1_Type is record</v>
      </c>
      <c r="T117" t="str">
        <f t="shared" si="105"/>
        <v>--  type FPGA_Zynq_Control_1_Type is record</v>
      </c>
    </row>
    <row r="118" spans="1:20">
      <c r="B118" t="s">
        <v>552</v>
      </c>
      <c r="C118">
        <v>1</v>
      </c>
      <c r="D118" t="s">
        <v>407</v>
      </c>
      <c r="E118">
        <f>E117</f>
        <v>872</v>
      </c>
      <c r="F118" t="str">
        <f t="shared" ref="F118:F125" si="113">IF(C118=1,"  "&amp;B118&amp;" : "&amp;"std_logic;",IF(D118="T","  "&amp;B118&amp;" : "&amp;B118&amp;"_"&amp;C118/8&amp;"_Type;","  "&amp;B118&amp;" : "&amp;"std_logic_vector("&amp;C118-1&amp;" downto 0);"))</f>
        <v xml:space="preserve">  PLC_State : std_logic;</v>
      </c>
      <c r="G118" t="str">
        <f t="shared" ref="G118:G125" si="114">$G$116&amp;"."&amp;B118</f>
        <v>pkt.FPGA_State.FPGA_Zynq_Control.PLC_State</v>
      </c>
      <c r="H118" t="str">
        <f t="shared" ref="H118:H125" si="115">IF(C118=1,"bitvector("&amp;E118&amp;")","bitvector("&amp;E118+C118-1&amp;" downto "&amp;E118&amp;")")</f>
        <v>bitvector(872)</v>
      </c>
      <c r="I118" t="str">
        <f t="shared" si="106"/>
        <v>pkt_FPGA_State_FPGA_Zynq_Control_PLC_State</v>
      </c>
      <c r="J118" t="str">
        <f t="shared" si="107"/>
        <v>std_logic</v>
      </c>
      <c r="K118" t="str">
        <f t="shared" ref="K118:K125" si="116">IF(L118&lt;&gt;"",L118,IF(D118="T",B118&amp;"_"&amp;C118/8&amp;"_i",IF(C118=1,"'0'",(IF(C118=8,"X""00""",(IF(C118=16,"X""0000""",IF(C118=32,"X""00000000""","(others =&gt; '0')"))))))))</f>
        <v>'0'</v>
      </c>
      <c r="M118" t="str">
        <f t="shared" ref="M118:M124" si="117">IF(D119="",(IF(D118="T","  "&amp;B118&amp;" =&gt; "&amp;B118&amp;"_"&amp;C118/8&amp;"_i","  "&amp;B118&amp;" =&gt; "&amp;K118)),(IF(D118="T","  "&amp;B118&amp;" =&gt; "&amp;B118&amp;"_"&amp;C118/8&amp;"_i,","  "&amp;B118&amp;" =&gt; "&amp;K118&amp;",")))</f>
        <v xml:space="preserve">  PLC_State =&gt; '0',</v>
      </c>
      <c r="N118" t="str">
        <f t="shared" si="108"/>
        <v>pkt.FPGA_State.FPGA_Zynq_Control.PLC_State &lt;= '0';</v>
      </c>
      <c r="O118" t="str">
        <f t="shared" ref="O118:O126" si="118">IF(D118="","--  "&amp;F118,IF(D118&lt;&gt;"T",G118&amp;" := "&amp;H118&amp;";","--  "&amp;H118))</f>
        <v>pkt.FPGA_State.FPGA_Zynq_Control.PLC_State := bitvector(872);</v>
      </c>
      <c r="P118" t="str">
        <f t="shared" ref="P118:P126" si="119">IF(D118="","--  "&amp;F118,IF(D118&lt;&gt;"T",H118&amp;" := "&amp;G118&amp;";","--  "&amp;H118))</f>
        <v>bitvector(872) := pkt.FPGA_State.FPGA_Zynq_Control.PLC_State;</v>
      </c>
      <c r="Q118" t="str">
        <f t="shared" ref="Q118:Q126" si="120">IF(D118="","--  "&amp;F118,IF(D118&lt;&gt;"T",I118&amp;" &lt;= "&amp;H118&amp;";","--  "&amp;H118))</f>
        <v>pkt_FPGA_State_FPGA_Zynq_Control_PLC_State &lt;= bitvector(872);</v>
      </c>
      <c r="R118" t="str">
        <f t="shared" ref="R118:R126" si="121">IF(D118="","--  "&amp;F118,IF(D118&lt;&gt;"T",I118&amp;" : out "&amp;J118&amp;";    --                     ("&amp;C118&amp;")","--  "&amp;H118))</f>
        <v>pkt_FPGA_State_FPGA_Zynq_Control_PLC_State : out std_logic;    --                     (1)</v>
      </c>
      <c r="S118" t="str">
        <f t="shared" si="104"/>
        <v>pkt_FPGA_State_FPGA_Zynq_Control_PLC_State =&gt; pkt_FPGA_State_FPGA_Zynq_Control_PLC_State_o,</v>
      </c>
      <c r="T118" t="str">
        <f t="shared" si="105"/>
        <v xml:space="preserve">  signal pkt_FPGA_State_FPGA_Zynq_Control_PLC_State_o : std_logic;</v>
      </c>
    </row>
    <row r="119" spans="1:20">
      <c r="B119" t="s">
        <v>416</v>
      </c>
      <c r="C119">
        <v>1</v>
      </c>
      <c r="D119" t="s">
        <v>407</v>
      </c>
      <c r="E119">
        <f>C118+E118</f>
        <v>873</v>
      </c>
      <c r="F119" t="str">
        <f t="shared" si="113"/>
        <v xml:space="preserve">  DAQ_Count_Reset : std_logic;</v>
      </c>
      <c r="G119" t="str">
        <f t="shared" si="114"/>
        <v>pkt.FPGA_State.FPGA_Zynq_Control.DAQ_Count_Reset</v>
      </c>
      <c r="H119" t="str">
        <f t="shared" si="115"/>
        <v>bitvector(873)</v>
      </c>
      <c r="I119" t="str">
        <f t="shared" si="106"/>
        <v>pkt_FPGA_State_FPGA_Zynq_Control_DAQ_Count_Reset</v>
      </c>
      <c r="J119" t="str">
        <f t="shared" si="107"/>
        <v>std_logic</v>
      </c>
      <c r="K119" t="str">
        <f t="shared" si="116"/>
        <v>'0'</v>
      </c>
      <c r="M119" t="str">
        <f t="shared" si="117"/>
        <v xml:space="preserve">  DAQ_Count_Reset =&gt; '0',</v>
      </c>
      <c r="N119" t="str">
        <f t="shared" si="108"/>
        <v>pkt.FPGA_State.FPGA_Zynq_Control.DAQ_Count_Reset &lt;= '0';</v>
      </c>
      <c r="O119" t="str">
        <f t="shared" si="118"/>
        <v>pkt.FPGA_State.FPGA_Zynq_Control.DAQ_Count_Reset := bitvector(873);</v>
      </c>
      <c r="P119" t="str">
        <f t="shared" si="119"/>
        <v>bitvector(873) := pkt.FPGA_State.FPGA_Zynq_Control.DAQ_Count_Reset;</v>
      </c>
      <c r="Q119" t="str">
        <f t="shared" si="120"/>
        <v>pkt_FPGA_State_FPGA_Zynq_Control_DAQ_Count_Reset &lt;= bitvector(873);</v>
      </c>
      <c r="R119" t="str">
        <f t="shared" si="121"/>
        <v>pkt_FPGA_State_FPGA_Zynq_Control_DAQ_Count_Reset : out std_logic;    --                     (1)</v>
      </c>
      <c r="S119" t="str">
        <f t="shared" si="104"/>
        <v>pkt_FPGA_State_FPGA_Zynq_Control_DAQ_Count_Reset =&gt; pkt_FPGA_State_FPGA_Zynq_Control_DAQ_Count_Reset_o,</v>
      </c>
      <c r="T119" t="str">
        <f t="shared" si="105"/>
        <v xml:space="preserve">  signal pkt_FPGA_State_FPGA_Zynq_Control_DAQ_Count_Reset_o : std_logic;</v>
      </c>
    </row>
    <row r="120" spans="1:20">
      <c r="B120" t="s">
        <v>553</v>
      </c>
      <c r="C120">
        <v>1</v>
      </c>
      <c r="D120" t="s">
        <v>407</v>
      </c>
      <c r="E120">
        <f t="shared" ref="E120:E125" si="122">C119+E119</f>
        <v>874</v>
      </c>
      <c r="F120" t="str">
        <f t="shared" si="113"/>
        <v xml:space="preserve">  AD_On_Result : std_logic;</v>
      </c>
      <c r="G120" t="str">
        <f t="shared" si="114"/>
        <v>pkt.FPGA_State.FPGA_Zynq_Control.AD_On_Result</v>
      </c>
      <c r="H120" t="str">
        <f t="shared" si="115"/>
        <v>bitvector(874)</v>
      </c>
      <c r="I120" t="str">
        <f t="shared" si="106"/>
        <v>pkt_FPGA_State_FPGA_Zynq_Control_AD_On_Result</v>
      </c>
      <c r="J120" t="str">
        <f t="shared" si="107"/>
        <v>std_logic</v>
      </c>
      <c r="K120" t="str">
        <f t="shared" si="116"/>
        <v>'0'</v>
      </c>
      <c r="M120" t="str">
        <f t="shared" si="117"/>
        <v xml:space="preserve">  AD_On_Result =&gt; '0',</v>
      </c>
      <c r="N120" t="str">
        <f t="shared" si="108"/>
        <v>pkt.FPGA_State.FPGA_Zynq_Control.AD_On_Result &lt;= '0';</v>
      </c>
      <c r="O120" t="str">
        <f t="shared" si="118"/>
        <v>pkt.FPGA_State.FPGA_Zynq_Control.AD_On_Result := bitvector(874);</v>
      </c>
      <c r="P120" t="str">
        <f t="shared" si="119"/>
        <v>bitvector(874) := pkt.FPGA_State.FPGA_Zynq_Control.AD_On_Result;</v>
      </c>
      <c r="Q120" t="str">
        <f t="shared" si="120"/>
        <v>pkt_FPGA_State_FPGA_Zynq_Control_AD_On_Result &lt;= bitvector(874);</v>
      </c>
      <c r="R120" t="str">
        <f t="shared" si="121"/>
        <v>pkt_FPGA_State_FPGA_Zynq_Control_AD_On_Result : out std_logic;    --                     (1)</v>
      </c>
      <c r="S120" t="str">
        <f t="shared" si="104"/>
        <v>pkt_FPGA_State_FPGA_Zynq_Control_AD_On_Result =&gt; pkt_FPGA_State_FPGA_Zynq_Control_AD_On_Result_o,</v>
      </c>
      <c r="T120" t="str">
        <f t="shared" si="105"/>
        <v xml:space="preserve">  signal pkt_FPGA_State_FPGA_Zynq_Control_AD_On_Result_o : std_logic;</v>
      </c>
    </row>
    <row r="121" spans="1:20">
      <c r="B121" t="s">
        <v>422</v>
      </c>
      <c r="C121">
        <v>1</v>
      </c>
      <c r="D121" t="s">
        <v>407</v>
      </c>
      <c r="E121">
        <f t="shared" si="122"/>
        <v>875</v>
      </c>
      <c r="F121" t="str">
        <f t="shared" si="113"/>
        <v xml:space="preserve">  ReservedBit03 : std_logic;</v>
      </c>
      <c r="G121" t="str">
        <f t="shared" si="114"/>
        <v>pkt.FPGA_State.FPGA_Zynq_Control.ReservedBit03</v>
      </c>
      <c r="H121" t="str">
        <f t="shared" si="115"/>
        <v>bitvector(875)</v>
      </c>
      <c r="I121" t="str">
        <f t="shared" si="106"/>
        <v>pkt_FPGA_State_FPGA_Zynq_Control_ReservedBit03</v>
      </c>
      <c r="J121" t="str">
        <f t="shared" si="107"/>
        <v>std_logic</v>
      </c>
      <c r="K121" t="str">
        <f t="shared" si="116"/>
        <v>'0'</v>
      </c>
      <c r="M121" t="str">
        <f t="shared" si="117"/>
        <v xml:space="preserve">  ReservedBit03 =&gt; '0',</v>
      </c>
      <c r="N121" t="str">
        <f t="shared" si="108"/>
        <v>pkt.FPGA_State.FPGA_Zynq_Control.ReservedBit03 &lt;= '0';</v>
      </c>
      <c r="O121" t="str">
        <f t="shared" si="118"/>
        <v>pkt.FPGA_State.FPGA_Zynq_Control.ReservedBit03 := bitvector(875);</v>
      </c>
      <c r="P121" t="str">
        <f t="shared" si="119"/>
        <v>bitvector(875) := pkt.FPGA_State.FPGA_Zynq_Control.ReservedBit03;</v>
      </c>
      <c r="Q121" t="str">
        <f t="shared" si="120"/>
        <v>pkt_FPGA_State_FPGA_Zynq_Control_ReservedBit03 &lt;= bitvector(875);</v>
      </c>
      <c r="R121" t="str">
        <f t="shared" si="121"/>
        <v>pkt_FPGA_State_FPGA_Zynq_Control_ReservedBit03 : out std_logic;    --                     (1)</v>
      </c>
      <c r="S121" t="str">
        <f t="shared" si="104"/>
        <v>pkt_FPGA_State_FPGA_Zynq_Control_ReservedBit03 =&gt; pkt_FPGA_State_FPGA_Zynq_Control_ReservedBit03_o,</v>
      </c>
      <c r="T121" t="str">
        <f t="shared" si="105"/>
        <v xml:space="preserve">  signal pkt_FPGA_State_FPGA_Zynq_Control_ReservedBit03_o : std_logic;</v>
      </c>
    </row>
    <row r="122" spans="1:20">
      <c r="B122" t="s">
        <v>421</v>
      </c>
      <c r="C122">
        <v>1</v>
      </c>
      <c r="D122" t="s">
        <v>407</v>
      </c>
      <c r="E122">
        <f t="shared" si="122"/>
        <v>876</v>
      </c>
      <c r="F122" t="str">
        <f t="shared" si="113"/>
        <v xml:space="preserve">  ReservedBit04 : std_logic;</v>
      </c>
      <c r="G122" t="str">
        <f t="shared" si="114"/>
        <v>pkt.FPGA_State.FPGA_Zynq_Control.ReservedBit04</v>
      </c>
      <c r="H122" t="str">
        <f t="shared" si="115"/>
        <v>bitvector(876)</v>
      </c>
      <c r="I122" t="str">
        <f t="shared" si="106"/>
        <v>pkt_FPGA_State_FPGA_Zynq_Control_ReservedBit04</v>
      </c>
      <c r="J122" t="str">
        <f t="shared" si="107"/>
        <v>std_logic</v>
      </c>
      <c r="K122" t="str">
        <f t="shared" si="116"/>
        <v>'0'</v>
      </c>
      <c r="M122" t="str">
        <f t="shared" si="117"/>
        <v xml:space="preserve">  ReservedBit04 =&gt; '0',</v>
      </c>
      <c r="N122" t="str">
        <f t="shared" si="108"/>
        <v>pkt.FPGA_State.FPGA_Zynq_Control.ReservedBit04 &lt;= '0';</v>
      </c>
      <c r="O122" t="str">
        <f t="shared" si="118"/>
        <v>pkt.FPGA_State.FPGA_Zynq_Control.ReservedBit04 := bitvector(876);</v>
      </c>
      <c r="P122" t="str">
        <f t="shared" si="119"/>
        <v>bitvector(876) := pkt.FPGA_State.FPGA_Zynq_Control.ReservedBit04;</v>
      </c>
      <c r="Q122" t="str">
        <f t="shared" si="120"/>
        <v>pkt_FPGA_State_FPGA_Zynq_Control_ReservedBit04 &lt;= bitvector(876);</v>
      </c>
      <c r="R122" t="str">
        <f t="shared" si="121"/>
        <v>pkt_FPGA_State_FPGA_Zynq_Control_ReservedBit04 : out std_logic;    --                     (1)</v>
      </c>
      <c r="S122" t="str">
        <f t="shared" si="104"/>
        <v>pkt_FPGA_State_FPGA_Zynq_Control_ReservedBit04 =&gt; pkt_FPGA_State_FPGA_Zynq_Control_ReservedBit04_o,</v>
      </c>
      <c r="T122" t="str">
        <f t="shared" si="105"/>
        <v xml:space="preserve">  signal pkt_FPGA_State_FPGA_Zynq_Control_ReservedBit04_o : std_logic;</v>
      </c>
    </row>
    <row r="123" spans="1:20">
      <c r="B123" t="s">
        <v>258</v>
      </c>
      <c r="C123">
        <v>1</v>
      </c>
      <c r="D123" t="s">
        <v>407</v>
      </c>
      <c r="E123">
        <f t="shared" si="122"/>
        <v>877</v>
      </c>
      <c r="F123" t="str">
        <f t="shared" si="113"/>
        <v xml:space="preserve">  SC_FPGA_Reset : std_logic;</v>
      </c>
      <c r="G123" t="str">
        <f t="shared" si="114"/>
        <v>pkt.FPGA_State.FPGA_Zynq_Control.SC_FPGA_Reset</v>
      </c>
      <c r="H123" t="str">
        <f t="shared" si="115"/>
        <v>bitvector(877)</v>
      </c>
      <c r="I123" t="str">
        <f t="shared" si="106"/>
        <v>pkt_FPGA_State_FPGA_Zynq_Control_SC_FPGA_Reset</v>
      </c>
      <c r="J123" t="str">
        <f t="shared" si="107"/>
        <v>std_logic</v>
      </c>
      <c r="K123" t="str">
        <f t="shared" si="116"/>
        <v>'0'</v>
      </c>
      <c r="M123" t="str">
        <f t="shared" si="117"/>
        <v xml:space="preserve">  SC_FPGA_Reset =&gt; '0',</v>
      </c>
      <c r="N123" t="str">
        <f t="shared" si="108"/>
        <v>pkt.FPGA_State.FPGA_Zynq_Control.SC_FPGA_Reset &lt;= '0';</v>
      </c>
      <c r="O123" t="str">
        <f t="shared" si="118"/>
        <v>pkt.FPGA_State.FPGA_Zynq_Control.SC_FPGA_Reset := bitvector(877);</v>
      </c>
      <c r="P123" t="str">
        <f t="shared" si="119"/>
        <v>bitvector(877) := pkt.FPGA_State.FPGA_Zynq_Control.SC_FPGA_Reset;</v>
      </c>
      <c r="Q123" t="str">
        <f t="shared" si="120"/>
        <v>pkt_FPGA_State_FPGA_Zynq_Control_SC_FPGA_Reset &lt;= bitvector(877);</v>
      </c>
      <c r="R123" t="str">
        <f t="shared" si="121"/>
        <v>pkt_FPGA_State_FPGA_Zynq_Control_SC_FPGA_Reset : out std_logic;    --                     (1)</v>
      </c>
      <c r="S123" t="str">
        <f t="shared" si="104"/>
        <v>pkt_FPGA_State_FPGA_Zynq_Control_SC_FPGA_Reset =&gt; pkt_FPGA_State_FPGA_Zynq_Control_SC_FPGA_Reset_o,</v>
      </c>
      <c r="T123" t="str">
        <f t="shared" si="105"/>
        <v xml:space="preserve">  signal pkt_FPGA_State_FPGA_Zynq_Control_SC_FPGA_Reset_o : std_logic;</v>
      </c>
    </row>
    <row r="124" spans="1:20">
      <c r="B124" t="s">
        <v>257</v>
      </c>
      <c r="C124">
        <v>1</v>
      </c>
      <c r="D124" t="s">
        <v>407</v>
      </c>
      <c r="E124">
        <f t="shared" si="122"/>
        <v>878</v>
      </c>
      <c r="F124" t="str">
        <f t="shared" si="113"/>
        <v xml:space="preserve">  PA_FPGA_Reset : std_logic;</v>
      </c>
      <c r="G124" t="str">
        <f t="shared" si="114"/>
        <v>pkt.FPGA_State.FPGA_Zynq_Control.PA_FPGA_Reset</v>
      </c>
      <c r="H124" t="str">
        <f t="shared" si="115"/>
        <v>bitvector(878)</v>
      </c>
      <c r="I124" t="str">
        <f t="shared" si="106"/>
        <v>pkt_FPGA_State_FPGA_Zynq_Control_PA_FPGA_Reset</v>
      </c>
      <c r="J124" t="str">
        <f t="shared" si="107"/>
        <v>std_logic</v>
      </c>
      <c r="K124" t="str">
        <f t="shared" si="116"/>
        <v>'0'</v>
      </c>
      <c r="M124" t="str">
        <f t="shared" si="117"/>
        <v xml:space="preserve">  PA_FPGA_Reset =&gt; '0',</v>
      </c>
      <c r="N124" t="str">
        <f t="shared" si="108"/>
        <v>pkt.FPGA_State.FPGA_Zynq_Control.PA_FPGA_Reset &lt;= '0';</v>
      </c>
      <c r="O124" t="str">
        <f t="shared" si="118"/>
        <v>pkt.FPGA_State.FPGA_Zynq_Control.PA_FPGA_Reset := bitvector(878);</v>
      </c>
      <c r="P124" t="str">
        <f t="shared" si="119"/>
        <v>bitvector(878) := pkt.FPGA_State.FPGA_Zynq_Control.PA_FPGA_Reset;</v>
      </c>
      <c r="Q124" t="str">
        <f t="shared" si="120"/>
        <v>pkt_FPGA_State_FPGA_Zynq_Control_PA_FPGA_Reset &lt;= bitvector(878);</v>
      </c>
      <c r="R124" t="str">
        <f t="shared" si="121"/>
        <v>pkt_FPGA_State_FPGA_Zynq_Control_PA_FPGA_Reset : out std_logic;    --                     (1)</v>
      </c>
      <c r="S124" t="str">
        <f t="shared" si="104"/>
        <v>pkt_FPGA_State_FPGA_Zynq_Control_PA_FPGA_Reset =&gt; pkt_FPGA_State_FPGA_Zynq_Control_PA_FPGA_Reset_o,</v>
      </c>
      <c r="T124" t="str">
        <f t="shared" si="105"/>
        <v xml:space="preserve">  signal pkt_FPGA_State_FPGA_Zynq_Control_PA_FPGA_Reset_o : std_logic;</v>
      </c>
    </row>
    <row r="125" spans="1:20">
      <c r="B125" t="s">
        <v>564</v>
      </c>
      <c r="C125">
        <v>1</v>
      </c>
      <c r="D125" t="s">
        <v>407</v>
      </c>
      <c r="E125">
        <f t="shared" si="122"/>
        <v>879</v>
      </c>
      <c r="F125" t="str">
        <f t="shared" si="113"/>
        <v xml:space="preserve">  Ping_On_Off : std_logic;</v>
      </c>
      <c r="G125" t="str">
        <f t="shared" si="114"/>
        <v>pkt.FPGA_State.FPGA_Zynq_Control.Ping_On_Off</v>
      </c>
      <c r="H125" t="str">
        <f t="shared" si="115"/>
        <v>bitvector(879)</v>
      </c>
      <c r="I125" t="str">
        <f t="shared" ref="I125:I156" si="123">IF(H125="","",(IF(D125="W",SUBSTITUTE(G125,".","_"),"")))</f>
        <v>pkt_FPGA_State_FPGA_Zynq_Control_Ping_On_Off</v>
      </c>
      <c r="J125" t="str">
        <f t="shared" ref="J125:J156" si="124">IF(C125=1,"std_logic",(IF(D125="W","std_logic_vector("&amp;C125-1&amp;" downto 0)","")))</f>
        <v>std_logic</v>
      </c>
      <c r="K125" t="str">
        <f t="shared" si="116"/>
        <v>'0'</v>
      </c>
      <c r="M125" t="str">
        <f>IF(D126="",(IF(D125="T","  "&amp;B125&amp;" =&gt; "&amp;B125&amp;"_"&amp;C125/8&amp;"_i","  "&amp;B125&amp;" =&gt; "&amp;K125)),(IF(D125="T","  "&amp;B125&amp;" =&gt; "&amp;B125&amp;"_"&amp;C125/8&amp;"_i,","  "&amp;B125&amp;" =&gt; "&amp;K125&amp;",")))</f>
        <v xml:space="preserve">  Ping_On_Off =&gt; '0'</v>
      </c>
      <c r="N125" t="str">
        <f>IF(D125="","--  "&amp;F125,IF(D125&lt;&gt;"T",G125&amp;" &lt;= "&amp;K125&amp;";","--  "&amp;H125))</f>
        <v>pkt.FPGA_State.FPGA_Zynq_Control.Ping_On_Off &lt;= '0';</v>
      </c>
      <c r="O125" t="str">
        <f t="shared" si="118"/>
        <v>pkt.FPGA_State.FPGA_Zynq_Control.Ping_On_Off := bitvector(879);</v>
      </c>
      <c r="P125" t="str">
        <f t="shared" si="119"/>
        <v>bitvector(879) := pkt.FPGA_State.FPGA_Zynq_Control.Ping_On_Off;</v>
      </c>
      <c r="Q125" t="str">
        <f t="shared" si="120"/>
        <v>pkt_FPGA_State_FPGA_Zynq_Control_Ping_On_Off &lt;= bitvector(879);</v>
      </c>
      <c r="R125" t="str">
        <f t="shared" si="121"/>
        <v>pkt_FPGA_State_FPGA_Zynq_Control_Ping_On_Off : out std_logic;    --                     (1)</v>
      </c>
      <c r="S125" t="str">
        <f t="shared" si="104"/>
        <v>pkt_FPGA_State_FPGA_Zynq_Control_Ping_On_Off =&gt; pkt_FPGA_State_FPGA_Zynq_Control_Ping_On_Off_o,</v>
      </c>
      <c r="T125" t="str">
        <f t="shared" si="105"/>
        <v xml:space="preserve">  signal pkt_FPGA_State_FPGA_Zynq_Control_Ping_On_Off_o : std_logic;</v>
      </c>
    </row>
    <row r="126" spans="1:20" s="74" customFormat="1">
      <c r="F126" s="74" t="str">
        <f>"end record;"&amp;"  --  "&amp;B117&amp;"_"&amp;C117/8&amp;"_Type"</f>
        <v>end record;  --  FPGA_Zynq_Control_1_Type</v>
      </c>
      <c r="I126" s="74" t="str">
        <f t="shared" si="123"/>
        <v/>
      </c>
      <c r="J126" s="74" t="str">
        <f t="shared" si="124"/>
        <v/>
      </c>
      <c r="M126" s="74" t="str">
        <f>");"</f>
        <v>);</v>
      </c>
      <c r="N126" s="74" t="str">
        <f>IF(D126="","--  "&amp;F126,IF(D126&lt;&gt;"T",G126&amp;" &lt;= "&amp;K126&amp;";","--  "&amp;H126))</f>
        <v>--  end record;  --  FPGA_Zynq_Control_1_Type</v>
      </c>
      <c r="O126" s="74" t="str">
        <f t="shared" si="118"/>
        <v>--  end record;  --  FPGA_Zynq_Control_1_Type</v>
      </c>
      <c r="P126" s="74" t="str">
        <f t="shared" si="119"/>
        <v>--  end record;  --  FPGA_Zynq_Control_1_Type</v>
      </c>
      <c r="Q126" s="74" t="str">
        <f t="shared" si="120"/>
        <v>--  end record;  --  FPGA_Zynq_Control_1_Type</v>
      </c>
      <c r="R126" s="74" t="str">
        <f t="shared" si="121"/>
        <v>--  end record;  --  FPGA_Zynq_Control_1_Type</v>
      </c>
      <c r="S126" t="str">
        <f t="shared" si="104"/>
        <v>--  end record;  --  FPGA_Zynq_Control_1_Type</v>
      </c>
      <c r="T126" t="str">
        <f t="shared" si="105"/>
        <v>--  end record;  --  FPGA_Zynq_Control_1_Type</v>
      </c>
    </row>
    <row r="127" spans="1:20">
      <c r="C127">
        <f>SUM(C118:C125)</f>
        <v>8</v>
      </c>
      <c r="D127">
        <f>C117+E117</f>
        <v>880</v>
      </c>
      <c r="E127">
        <f>C125+E125</f>
        <v>880</v>
      </c>
      <c r="F127" s="95" t="s">
        <v>562</v>
      </c>
      <c r="I127" t="str">
        <f t="shared" si="123"/>
        <v/>
      </c>
      <c r="J127" t="str">
        <f t="shared" si="124"/>
        <v/>
      </c>
      <c r="K127" s="94" t="s">
        <v>562</v>
      </c>
      <c r="L127" s="94" t="s">
        <v>562</v>
      </c>
      <c r="M127" s="94" t="s">
        <v>562</v>
      </c>
      <c r="N127" s="94" t="s">
        <v>562</v>
      </c>
      <c r="O127" s="94" t="s">
        <v>562</v>
      </c>
      <c r="P127" s="94" t="s">
        <v>562</v>
      </c>
      <c r="Q127" s="94" t="s">
        <v>562</v>
      </c>
      <c r="R127" s="94" t="s">
        <v>562</v>
      </c>
      <c r="S127" t="str">
        <f t="shared" si="104"/>
        <v xml:space="preserve">  --  </v>
      </c>
      <c r="T127" t="str">
        <f t="shared" si="105"/>
        <v xml:space="preserve">  --  </v>
      </c>
    </row>
    <row r="128" spans="1:20">
      <c r="A128" s="92"/>
      <c r="F128" s="95" t="s">
        <v>562</v>
      </c>
      <c r="G128" s="93" t="str">
        <f>G372</f>
        <v>pkt.FPGA_State</v>
      </c>
      <c r="I128" t="str">
        <f t="shared" si="123"/>
        <v/>
      </c>
      <c r="J128" t="str">
        <f t="shared" si="124"/>
        <v/>
      </c>
      <c r="K128" s="94" t="s">
        <v>562</v>
      </c>
      <c r="L128" s="94" t="s">
        <v>562</v>
      </c>
      <c r="M128" s="94" t="s">
        <v>562</v>
      </c>
      <c r="N128" s="94" t="s">
        <v>562</v>
      </c>
      <c r="O128" s="94" t="s">
        <v>562</v>
      </c>
      <c r="P128" s="94" t="s">
        <v>562</v>
      </c>
      <c r="Q128" s="94" t="s">
        <v>562</v>
      </c>
      <c r="R128" s="94" t="s">
        <v>562</v>
      </c>
      <c r="S128" t="str">
        <f t="shared" si="104"/>
        <v>--  --</v>
      </c>
      <c r="T128" t="str">
        <f t="shared" si="105"/>
        <v>--  --</v>
      </c>
    </row>
    <row r="129" spans="2:20" s="74" customFormat="1">
      <c r="B129" s="74" t="s">
        <v>393</v>
      </c>
      <c r="C129" s="74">
        <v>320</v>
      </c>
      <c r="E129" s="74">
        <v>832</v>
      </c>
      <c r="F129" s="74" t="str">
        <f>"type "&amp;B129&amp;"_"&amp;C129/8&amp;"_Type is record"</f>
        <v>type FPGA_State_40_Type is record</v>
      </c>
      <c r="I129" s="74" t="str">
        <f t="shared" si="123"/>
        <v/>
      </c>
      <c r="J129" s="74" t="str">
        <f t="shared" si="124"/>
        <v/>
      </c>
      <c r="M129" s="74" t="str">
        <f>"constant "&amp;B129&amp;"_"&amp;C129/8&amp;"_i : "&amp;B129&amp;"_"&amp;C129/8&amp;"_Type := ("</f>
        <v>constant FPGA_State_40_i : FPGA_State_40_Type := (</v>
      </c>
      <c r="N129" s="74" t="str">
        <f t="shared" ref="N129:N154" si="125">IF(D129="","--  "&amp;F129,IF(D129&lt;&gt;"T",G129&amp;" &lt;= "&amp;K129&amp;";","--  "&amp;H129))</f>
        <v>--  type FPGA_State_40_Type is record</v>
      </c>
      <c r="O129" s="74" t="str">
        <f t="shared" ref="O129" si="126">IF(D129="","--  "&amp;F129,IF(D129&lt;&gt;"T",G129&amp;" := "&amp;H129&amp;";","--  "&amp;H129))</f>
        <v>--  type FPGA_State_40_Type is record</v>
      </c>
      <c r="P129" s="74" t="str">
        <f t="shared" ref="P129" si="127">IF(D129="","--  "&amp;F129,IF(D129&lt;&gt;"T",H129&amp;" := "&amp;G129&amp;";","--  "&amp;H129))</f>
        <v>--  type FPGA_State_40_Type is record</v>
      </c>
      <c r="Q129" s="74" t="str">
        <f t="shared" ref="Q129" si="128">IF(D129="","--  "&amp;F129,IF(D129&lt;&gt;"T",I129&amp;" &lt;= "&amp;H129&amp;";","--  "&amp;H129))</f>
        <v>--  type FPGA_State_40_Type is record</v>
      </c>
      <c r="R129" s="74" t="str">
        <f t="shared" ref="R129" si="129">IF(D129="","--  "&amp;F129,IF(D129&lt;&gt;"T",I129&amp;" : out "&amp;J129&amp;";    --                     ("&amp;C129&amp;")","--  "&amp;H129))</f>
        <v>--  type FPGA_State_40_Type is record</v>
      </c>
      <c r="S129" t="str">
        <f t="shared" si="104"/>
        <v>--  type FPGA_State_40_Type is record</v>
      </c>
      <c r="T129" t="str">
        <f t="shared" si="105"/>
        <v>--  type FPGA_State_40_Type is record</v>
      </c>
    </row>
    <row r="130" spans="2:20">
      <c r="B130" t="s">
        <v>394</v>
      </c>
      <c r="C130">
        <v>32</v>
      </c>
      <c r="D130" t="s">
        <v>407</v>
      </c>
      <c r="E130">
        <f>E129</f>
        <v>832</v>
      </c>
      <c r="F130" t="str">
        <f t="shared" ref="F130:F153" si="130">IF(C130=1,"  "&amp;B130&amp;" : "&amp;"std_logic;",IF(D130="T","  "&amp;B130&amp;" : "&amp;B130&amp;"_"&amp;C130/8&amp;"_Type;","  "&amp;B130&amp;" : "&amp;"std_logic_vector("&amp;C130-1&amp;" downto 0);"))</f>
        <v xml:space="preserve">  DAQCounter : std_logic_vector(31 downto 0);</v>
      </c>
      <c r="G130" t="str">
        <f t="shared" ref="G130:G153" si="131">$G$128&amp;"."&amp;B130</f>
        <v>pkt.FPGA_State.DAQCounter</v>
      </c>
      <c r="H130" t="str">
        <f t="shared" ref="H130:H153" si="132">IF(C130=1,"bitvector("&amp;E130&amp;")","bitvector("&amp;E130+C130-1&amp;" downto "&amp;E130&amp;")")</f>
        <v>bitvector(863 downto 832)</v>
      </c>
      <c r="I130" t="str">
        <f t="shared" si="123"/>
        <v>pkt_FPGA_State_DAQCounter</v>
      </c>
      <c r="J130" t="str">
        <f t="shared" si="124"/>
        <v>std_logic_vector(31 downto 0)</v>
      </c>
      <c r="K130" t="str">
        <f t="shared" ref="K130:K153" si="133">IF(L130&lt;&gt;"",L130,IF(D130="T",B130&amp;"_"&amp;C130/8&amp;"_i",IF(C130=1,"'0'",(IF(C130=8,"X""00""",(IF(C130=16,"X""0000""",IF(C130=32,"X""00000000""","(others =&gt; '0')"))))))))</f>
        <v>X"00000000"</v>
      </c>
      <c r="M130" t="str">
        <f t="shared" ref="M130:M153" si="134">IF(D131="",(IF(D130="T","  "&amp;B130&amp;" =&gt; "&amp;B130&amp;"_"&amp;C130/8&amp;"_i","  "&amp;B130&amp;" =&gt; "&amp;K130)),(IF(D130="T","  "&amp;B130&amp;" =&gt; "&amp;B130&amp;"_"&amp;C130/8&amp;"_i,","  "&amp;B130&amp;" =&gt; "&amp;K130&amp;",")))</f>
        <v xml:space="preserve">  DAQCounter =&gt; X"00000000",</v>
      </c>
      <c r="N130" t="str">
        <f t="shared" si="125"/>
        <v>pkt.FPGA_State.DAQCounter &lt;= X"00000000";</v>
      </c>
      <c r="O130" t="str">
        <f t="shared" ref="O130:O154" si="135">IF(D130="","--  "&amp;F130,IF(D130&lt;&gt;"T",G130&amp;" := "&amp;H130&amp;";","--  "&amp;H130))</f>
        <v>pkt.FPGA_State.DAQCounter := bitvector(863 downto 832);</v>
      </c>
      <c r="P130" t="str">
        <f t="shared" ref="P130:P154" si="136">IF(D130="","--  "&amp;F130,IF(D130&lt;&gt;"T",H130&amp;" := "&amp;G130&amp;";","--  "&amp;H130))</f>
        <v>bitvector(863 downto 832) := pkt.FPGA_State.DAQCounter;</v>
      </c>
      <c r="Q130" t="str">
        <f t="shared" ref="Q130:Q154" si="137">IF(D130="","--  "&amp;F130,IF(D130&lt;&gt;"T",I130&amp;" &lt;= "&amp;H130&amp;";","--  "&amp;H130))</f>
        <v>pkt_FPGA_State_DAQCounter &lt;= bitvector(863 downto 832);</v>
      </c>
      <c r="R130" t="str">
        <f t="shared" ref="R130:R154" si="138">IF(D130="","--  "&amp;F130,IF(D130&lt;&gt;"T",I130&amp;" : out "&amp;J130&amp;";    --                     ("&amp;C130&amp;")","--  "&amp;H130))</f>
        <v>pkt_FPGA_State_DAQCounter : out std_logic_vector(31 downto 0);    --                     (32)</v>
      </c>
      <c r="S130" t="str">
        <f t="shared" si="104"/>
        <v>pkt_FPGA_State_DAQCounter =&gt; pkt_FPGA_State_DAQCounter_o,</v>
      </c>
      <c r="T130" t="str">
        <f t="shared" si="105"/>
        <v xml:space="preserve">  signal pkt_FPGA_State_DAQCounter_o : std_logic_vector(31 downto 0);</v>
      </c>
    </row>
    <row r="131" spans="2:20">
      <c r="B131" t="s">
        <v>395</v>
      </c>
      <c r="C131">
        <v>8</v>
      </c>
      <c r="D131" t="s">
        <v>407</v>
      </c>
      <c r="E131">
        <f>C130+E130</f>
        <v>864</v>
      </c>
      <c r="F131" t="str">
        <f t="shared" si="130"/>
        <v xml:space="preserve">  SC_GainValue : std_logic_vector(7 downto 0);</v>
      </c>
      <c r="G131" t="str">
        <f t="shared" si="131"/>
        <v>pkt.FPGA_State.SC_GainValue</v>
      </c>
      <c r="H131" t="str">
        <f t="shared" si="132"/>
        <v>bitvector(871 downto 864)</v>
      </c>
      <c r="I131" t="str">
        <f t="shared" si="123"/>
        <v>pkt_FPGA_State_SC_GainValue</v>
      </c>
      <c r="J131" t="str">
        <f t="shared" si="124"/>
        <v>std_logic_vector(7 downto 0)</v>
      </c>
      <c r="K131" t="str">
        <f t="shared" si="133"/>
        <v>X"00"</v>
      </c>
      <c r="M131" t="str">
        <f t="shared" si="134"/>
        <v xml:space="preserve">  SC_GainValue =&gt; X"00",</v>
      </c>
      <c r="N131" t="str">
        <f t="shared" si="125"/>
        <v>pkt.FPGA_State.SC_GainValue &lt;= X"00";</v>
      </c>
      <c r="O131" t="str">
        <f t="shared" si="135"/>
        <v>pkt.FPGA_State.SC_GainValue := bitvector(871 downto 864);</v>
      </c>
      <c r="P131" t="str">
        <f t="shared" si="136"/>
        <v>bitvector(871 downto 864) := pkt.FPGA_State.SC_GainValue;</v>
      </c>
      <c r="Q131" t="str">
        <f t="shared" si="137"/>
        <v>pkt_FPGA_State_SC_GainValue &lt;= bitvector(871 downto 864);</v>
      </c>
      <c r="R131" t="str">
        <f t="shared" si="138"/>
        <v>pkt_FPGA_State_SC_GainValue : out std_logic_vector(7 downto 0);    --                     (8)</v>
      </c>
      <c r="S131" t="str">
        <f t="shared" si="104"/>
        <v>pkt_FPGA_State_SC_GainValue =&gt; pkt_FPGA_State_SC_GainValue_o,</v>
      </c>
      <c r="T131" t="str">
        <f t="shared" si="105"/>
        <v xml:space="preserve">  signal pkt_FPGA_State_SC_GainValue_o : std_logic_vector(7 downto 0);</v>
      </c>
    </row>
    <row r="132" spans="2:20">
      <c r="B132" t="s">
        <v>520</v>
      </c>
      <c r="C132">
        <v>8</v>
      </c>
      <c r="D132" s="74" t="s">
        <v>406</v>
      </c>
      <c r="E132">
        <f t="shared" ref="E132:E153" si="139">C131+E131</f>
        <v>872</v>
      </c>
      <c r="F132" t="str">
        <f t="shared" si="130"/>
        <v xml:space="preserve">  FPGA_Zynq_Control : FPGA_Zynq_Control_1_Type;</v>
      </c>
      <c r="G132" s="92" t="str">
        <f t="shared" si="131"/>
        <v>pkt.FPGA_State.FPGA_Zynq_Control</v>
      </c>
      <c r="H132" t="str">
        <f t="shared" si="132"/>
        <v>bitvector(879 downto 872)</v>
      </c>
      <c r="I132" t="str">
        <f t="shared" si="123"/>
        <v/>
      </c>
      <c r="J132" t="str">
        <f t="shared" si="124"/>
        <v/>
      </c>
      <c r="K132" t="str">
        <f t="shared" si="133"/>
        <v>FPGA_Zynq_Control_1_i</v>
      </c>
      <c r="M132" t="str">
        <f t="shared" si="134"/>
        <v xml:space="preserve">  FPGA_Zynq_Control =&gt; FPGA_Zynq_Control_1_i,</v>
      </c>
      <c r="N132" t="str">
        <f t="shared" si="125"/>
        <v>--  bitvector(879 downto 872)</v>
      </c>
      <c r="O132" t="str">
        <f t="shared" si="135"/>
        <v>--  bitvector(879 downto 872)</v>
      </c>
      <c r="P132" t="str">
        <f t="shared" si="136"/>
        <v>--  bitvector(879 downto 872)</v>
      </c>
      <c r="Q132" t="str">
        <f t="shared" si="137"/>
        <v>--  bitvector(879 downto 872)</v>
      </c>
      <c r="R132" t="str">
        <f t="shared" si="138"/>
        <v>--  bitvector(879 downto 872)</v>
      </c>
      <c r="S132" t="str">
        <f t="shared" si="104"/>
        <v xml:space="preserve">  -- bitvector(879 downto 872)</v>
      </c>
      <c r="T132" t="str">
        <f t="shared" si="105"/>
        <v xml:space="preserve">  --  bitvector(879 downto 872)</v>
      </c>
    </row>
    <row r="133" spans="2:20">
      <c r="B133" t="s">
        <v>261</v>
      </c>
      <c r="C133">
        <v>8</v>
      </c>
      <c r="D133" t="s">
        <v>407</v>
      </c>
      <c r="E133">
        <f t="shared" si="139"/>
        <v>880</v>
      </c>
      <c r="F133" t="str">
        <f t="shared" si="130"/>
        <v xml:space="preserve">  PA_FPGA_Temperature : std_logic_vector(7 downto 0);</v>
      </c>
      <c r="G133" t="str">
        <f t="shared" si="131"/>
        <v>pkt.FPGA_State.PA_FPGA_Temperature</v>
      </c>
      <c r="H133" t="str">
        <f t="shared" si="132"/>
        <v>bitvector(887 downto 880)</v>
      </c>
      <c r="I133" t="str">
        <f t="shared" si="123"/>
        <v>pkt_FPGA_State_PA_FPGA_Temperature</v>
      </c>
      <c r="J133" t="str">
        <f t="shared" si="124"/>
        <v>std_logic_vector(7 downto 0)</v>
      </c>
      <c r="K133" t="str">
        <f t="shared" si="133"/>
        <v>X"00"</v>
      </c>
      <c r="M133" t="str">
        <f t="shared" si="134"/>
        <v xml:space="preserve">  PA_FPGA_Temperature =&gt; X"00",</v>
      </c>
      <c r="N133" t="str">
        <f t="shared" si="125"/>
        <v>pkt.FPGA_State.PA_FPGA_Temperature &lt;= X"00";</v>
      </c>
      <c r="O133" t="str">
        <f t="shared" si="135"/>
        <v>pkt.FPGA_State.PA_FPGA_Temperature := bitvector(887 downto 880);</v>
      </c>
      <c r="P133" t="str">
        <f t="shared" si="136"/>
        <v>bitvector(887 downto 880) := pkt.FPGA_State.PA_FPGA_Temperature;</v>
      </c>
      <c r="Q133" t="str">
        <f t="shared" si="137"/>
        <v>pkt_FPGA_State_PA_FPGA_Temperature &lt;= bitvector(887 downto 880);</v>
      </c>
      <c r="R133" t="str">
        <f t="shared" si="138"/>
        <v>pkt_FPGA_State_PA_FPGA_Temperature : out std_logic_vector(7 downto 0);    --                     (8)</v>
      </c>
      <c r="S133" t="str">
        <f t="shared" si="104"/>
        <v>pkt_FPGA_State_PA_FPGA_Temperature =&gt; pkt_FPGA_State_PA_FPGA_Temperature_o,</v>
      </c>
      <c r="T133" t="str">
        <f t="shared" si="105"/>
        <v xml:space="preserve">  signal pkt_FPGA_State_PA_FPGA_Temperature_o : std_logic_vector(7 downto 0);</v>
      </c>
    </row>
    <row r="134" spans="2:20">
      <c r="B134" t="s">
        <v>264</v>
      </c>
      <c r="C134">
        <v>8</v>
      </c>
      <c r="D134" t="s">
        <v>407</v>
      </c>
      <c r="E134">
        <f t="shared" si="139"/>
        <v>888</v>
      </c>
      <c r="F134" t="str">
        <f t="shared" si="130"/>
        <v xml:space="preserve">  SC_FPGA_Temperature : std_logic_vector(7 downto 0);</v>
      </c>
      <c r="G134" t="str">
        <f t="shared" si="131"/>
        <v>pkt.FPGA_State.SC_FPGA_Temperature</v>
      </c>
      <c r="H134" t="str">
        <f t="shared" si="132"/>
        <v>bitvector(895 downto 888)</v>
      </c>
      <c r="I134" t="str">
        <f t="shared" si="123"/>
        <v>pkt_FPGA_State_SC_FPGA_Temperature</v>
      </c>
      <c r="J134" t="str">
        <f t="shared" si="124"/>
        <v>std_logic_vector(7 downto 0)</v>
      </c>
      <c r="K134" t="str">
        <f t="shared" si="133"/>
        <v>X"00"</v>
      </c>
      <c r="M134" t="str">
        <f t="shared" si="134"/>
        <v xml:space="preserve">  SC_FPGA_Temperature =&gt; X"00",</v>
      </c>
      <c r="N134" t="str">
        <f t="shared" si="125"/>
        <v>pkt.FPGA_State.SC_FPGA_Temperature &lt;= X"00";</v>
      </c>
      <c r="O134" t="str">
        <f t="shared" si="135"/>
        <v>pkt.FPGA_State.SC_FPGA_Temperature := bitvector(895 downto 888);</v>
      </c>
      <c r="P134" t="str">
        <f t="shared" si="136"/>
        <v>bitvector(895 downto 888) := pkt.FPGA_State.SC_FPGA_Temperature;</v>
      </c>
      <c r="Q134" t="str">
        <f t="shared" si="137"/>
        <v>pkt_FPGA_State_SC_FPGA_Temperature &lt;= bitvector(895 downto 888);</v>
      </c>
      <c r="R134" t="str">
        <f t="shared" si="138"/>
        <v>pkt_FPGA_State_SC_FPGA_Temperature : out std_logic_vector(7 downto 0);    --                     (8)</v>
      </c>
      <c r="S134" t="str">
        <f t="shared" si="104"/>
        <v>pkt_FPGA_State_SC_FPGA_Temperature =&gt; pkt_FPGA_State_SC_FPGA_Temperature_o,</v>
      </c>
      <c r="T134" t="str">
        <f t="shared" si="105"/>
        <v xml:space="preserve">  signal pkt_FPGA_State_SC_FPGA_Temperature_o : std_logic_vector(7 downto 0);</v>
      </c>
    </row>
    <row r="135" spans="2:20">
      <c r="B135" t="s">
        <v>521</v>
      </c>
      <c r="C135">
        <v>8</v>
      </c>
      <c r="D135" t="s">
        <v>407</v>
      </c>
      <c r="E135">
        <f t="shared" si="139"/>
        <v>896</v>
      </c>
      <c r="F135" t="str">
        <f t="shared" si="130"/>
        <v xml:space="preserve">  SP_AH_Zynq_Temperature : std_logic_vector(7 downto 0);</v>
      </c>
      <c r="G135" t="str">
        <f t="shared" si="131"/>
        <v>pkt.FPGA_State.SP_AH_Zynq_Temperature</v>
      </c>
      <c r="H135" t="str">
        <f t="shared" si="132"/>
        <v>bitvector(903 downto 896)</v>
      </c>
      <c r="I135" t="str">
        <f t="shared" si="123"/>
        <v>pkt_FPGA_State_SP_AH_Zynq_Temperature</v>
      </c>
      <c r="J135" t="str">
        <f t="shared" si="124"/>
        <v>std_logic_vector(7 downto 0)</v>
      </c>
      <c r="K135" t="str">
        <f t="shared" si="133"/>
        <v>X"00"</v>
      </c>
      <c r="M135" t="str">
        <f t="shared" si="134"/>
        <v xml:space="preserve">  SP_AH_Zynq_Temperature =&gt; X"00",</v>
      </c>
      <c r="N135" t="str">
        <f t="shared" si="125"/>
        <v>pkt.FPGA_State.SP_AH_Zynq_Temperature &lt;= X"00";</v>
      </c>
      <c r="O135" t="str">
        <f t="shared" si="135"/>
        <v>pkt.FPGA_State.SP_AH_Zynq_Temperature := bitvector(903 downto 896);</v>
      </c>
      <c r="P135" t="str">
        <f t="shared" si="136"/>
        <v>bitvector(903 downto 896) := pkt.FPGA_State.SP_AH_Zynq_Temperature;</v>
      </c>
      <c r="Q135" t="str">
        <f t="shared" si="137"/>
        <v>pkt_FPGA_State_SP_AH_Zynq_Temperature &lt;= bitvector(903 downto 896);</v>
      </c>
      <c r="R135" t="str">
        <f t="shared" si="138"/>
        <v>pkt_FPGA_State_SP_AH_Zynq_Temperature : out std_logic_vector(7 downto 0);    --                     (8)</v>
      </c>
      <c r="S135" t="str">
        <f t="shared" si="104"/>
        <v>pkt_FPGA_State_SP_AH_Zynq_Temperature =&gt; pkt_FPGA_State_SP_AH_Zynq_Temperature_o,</v>
      </c>
      <c r="T135" t="str">
        <f t="shared" si="105"/>
        <v xml:space="preserve">  signal pkt_FPGA_State_SP_AH_Zynq_Temperature_o : std_logic_vector(7 downto 0);</v>
      </c>
    </row>
    <row r="136" spans="2:20">
      <c r="B136" t="s">
        <v>522</v>
      </c>
      <c r="C136">
        <v>8</v>
      </c>
      <c r="D136" t="s">
        <v>407</v>
      </c>
      <c r="E136">
        <f t="shared" si="139"/>
        <v>904</v>
      </c>
      <c r="F136" t="str">
        <f t="shared" si="130"/>
        <v xml:space="preserve">  SP_P1_Zynq_Temperature : std_logic_vector(7 downto 0);</v>
      </c>
      <c r="G136" t="str">
        <f t="shared" si="131"/>
        <v>pkt.FPGA_State.SP_P1_Zynq_Temperature</v>
      </c>
      <c r="H136" t="str">
        <f t="shared" si="132"/>
        <v>bitvector(911 downto 904)</v>
      </c>
      <c r="I136" t="str">
        <f t="shared" si="123"/>
        <v>pkt_FPGA_State_SP_P1_Zynq_Temperature</v>
      </c>
      <c r="J136" t="str">
        <f t="shared" si="124"/>
        <v>std_logic_vector(7 downto 0)</v>
      </c>
      <c r="K136" t="str">
        <f t="shared" si="133"/>
        <v>X"00"</v>
      </c>
      <c r="M136" t="str">
        <f t="shared" si="134"/>
        <v xml:space="preserve">  SP_P1_Zynq_Temperature =&gt; X"00",</v>
      </c>
      <c r="N136" t="str">
        <f t="shared" si="125"/>
        <v>pkt.FPGA_State.SP_P1_Zynq_Temperature &lt;= X"00";</v>
      </c>
      <c r="O136" t="str">
        <f t="shared" si="135"/>
        <v>pkt.FPGA_State.SP_P1_Zynq_Temperature := bitvector(911 downto 904);</v>
      </c>
      <c r="P136" t="str">
        <f t="shared" si="136"/>
        <v>bitvector(911 downto 904) := pkt.FPGA_State.SP_P1_Zynq_Temperature;</v>
      </c>
      <c r="Q136" t="str">
        <f t="shared" si="137"/>
        <v>pkt_FPGA_State_SP_P1_Zynq_Temperature &lt;= bitvector(911 downto 904);</v>
      </c>
      <c r="R136" t="str">
        <f t="shared" si="138"/>
        <v>pkt_FPGA_State_SP_P1_Zynq_Temperature : out std_logic_vector(7 downto 0);    --                     (8)</v>
      </c>
      <c r="S136" t="str">
        <f t="shared" si="104"/>
        <v>pkt_FPGA_State_SP_P1_Zynq_Temperature =&gt; pkt_FPGA_State_SP_P1_Zynq_Temperature_o,</v>
      </c>
      <c r="T136" t="str">
        <f t="shared" si="105"/>
        <v xml:space="preserve">  signal pkt_FPGA_State_SP_P1_Zynq_Temperature_o : std_logic_vector(7 downto 0);</v>
      </c>
    </row>
    <row r="137" spans="2:20">
      <c r="B137" t="s">
        <v>523</v>
      </c>
      <c r="C137">
        <v>8</v>
      </c>
      <c r="D137" t="s">
        <v>407</v>
      </c>
      <c r="E137">
        <f t="shared" si="139"/>
        <v>912</v>
      </c>
      <c r="F137" t="str">
        <f t="shared" si="130"/>
        <v xml:space="preserve">  SP_P2_Zynq_Temperature : std_logic_vector(7 downto 0);</v>
      </c>
      <c r="G137" t="str">
        <f t="shared" si="131"/>
        <v>pkt.FPGA_State.SP_P2_Zynq_Temperature</v>
      </c>
      <c r="H137" t="str">
        <f t="shared" si="132"/>
        <v>bitvector(919 downto 912)</v>
      </c>
      <c r="I137" t="str">
        <f t="shared" si="123"/>
        <v>pkt_FPGA_State_SP_P2_Zynq_Temperature</v>
      </c>
      <c r="J137" t="str">
        <f t="shared" si="124"/>
        <v>std_logic_vector(7 downto 0)</v>
      </c>
      <c r="K137" t="str">
        <f t="shared" si="133"/>
        <v>X"00"</v>
      </c>
      <c r="M137" t="str">
        <f t="shared" si="134"/>
        <v xml:space="preserve">  SP_P2_Zynq_Temperature =&gt; X"00",</v>
      </c>
      <c r="N137" t="str">
        <f t="shared" si="125"/>
        <v>pkt.FPGA_State.SP_P2_Zynq_Temperature &lt;= X"00";</v>
      </c>
      <c r="O137" t="str">
        <f t="shared" si="135"/>
        <v>pkt.FPGA_State.SP_P2_Zynq_Temperature := bitvector(919 downto 912);</v>
      </c>
      <c r="P137" t="str">
        <f t="shared" si="136"/>
        <v>bitvector(919 downto 912) := pkt.FPGA_State.SP_P2_Zynq_Temperature;</v>
      </c>
      <c r="Q137" t="str">
        <f t="shared" si="137"/>
        <v>pkt_FPGA_State_SP_P2_Zynq_Temperature &lt;= bitvector(919 downto 912);</v>
      </c>
      <c r="R137" t="str">
        <f t="shared" si="138"/>
        <v>pkt_FPGA_State_SP_P2_Zynq_Temperature : out std_logic_vector(7 downto 0);    --                     (8)</v>
      </c>
      <c r="S137" t="str">
        <f t="shared" si="104"/>
        <v>pkt_FPGA_State_SP_P2_Zynq_Temperature =&gt; pkt_FPGA_State_SP_P2_Zynq_Temperature_o,</v>
      </c>
      <c r="T137" t="str">
        <f t="shared" si="105"/>
        <v xml:space="preserve">  signal pkt_FPGA_State_SP_P2_Zynq_Temperature_o : std_logic_vector(7 downto 0);</v>
      </c>
    </row>
    <row r="138" spans="2:20">
      <c r="B138" t="s">
        <v>524</v>
      </c>
      <c r="C138">
        <v>8</v>
      </c>
      <c r="D138" t="s">
        <v>407</v>
      </c>
      <c r="E138">
        <f t="shared" si="139"/>
        <v>920</v>
      </c>
      <c r="F138" t="str">
        <f t="shared" si="130"/>
        <v xml:space="preserve">  SC2SP_GTP_ERR : std_logic_vector(7 downto 0);</v>
      </c>
      <c r="G138" t="str">
        <f t="shared" si="131"/>
        <v>pkt.FPGA_State.SC2SP_GTP_ERR</v>
      </c>
      <c r="H138" t="str">
        <f t="shared" si="132"/>
        <v>bitvector(927 downto 920)</v>
      </c>
      <c r="I138" t="str">
        <f t="shared" si="123"/>
        <v>pkt_FPGA_State_SC2SP_GTP_ERR</v>
      </c>
      <c r="J138" t="str">
        <f t="shared" si="124"/>
        <v>std_logic_vector(7 downto 0)</v>
      </c>
      <c r="K138" t="str">
        <f t="shared" si="133"/>
        <v>X"00"</v>
      </c>
      <c r="M138" t="str">
        <f t="shared" si="134"/>
        <v xml:space="preserve">  SC2SP_GTP_ERR =&gt; X"00",</v>
      </c>
      <c r="N138" t="str">
        <f t="shared" si="125"/>
        <v>pkt.FPGA_State.SC2SP_GTP_ERR &lt;= X"00";</v>
      </c>
      <c r="O138" t="str">
        <f t="shared" si="135"/>
        <v>pkt.FPGA_State.SC2SP_GTP_ERR := bitvector(927 downto 920);</v>
      </c>
      <c r="P138" t="str">
        <f t="shared" si="136"/>
        <v>bitvector(927 downto 920) := pkt.FPGA_State.SC2SP_GTP_ERR;</v>
      </c>
      <c r="Q138" t="str">
        <f t="shared" si="137"/>
        <v>pkt_FPGA_State_SC2SP_GTP_ERR &lt;= bitvector(927 downto 920);</v>
      </c>
      <c r="R138" t="str">
        <f t="shared" si="138"/>
        <v>pkt_FPGA_State_SC2SP_GTP_ERR : out std_logic_vector(7 downto 0);    --                     (8)</v>
      </c>
      <c r="S138" t="str">
        <f t="shared" si="104"/>
        <v>pkt_FPGA_State_SC2SP_GTP_ERR =&gt; pkt_FPGA_State_SC2SP_GTP_ERR_o,</v>
      </c>
      <c r="T138" t="str">
        <f t="shared" si="105"/>
        <v xml:space="preserve">  signal pkt_FPGA_State_SC2SP_GTP_ERR_o : std_logic_vector(7 downto 0);</v>
      </c>
    </row>
    <row r="139" spans="2:20">
      <c r="B139" t="s">
        <v>525</v>
      </c>
      <c r="C139">
        <v>8</v>
      </c>
      <c r="D139" t="s">
        <v>407</v>
      </c>
      <c r="E139">
        <f t="shared" si="139"/>
        <v>928</v>
      </c>
      <c r="F139" t="str">
        <f t="shared" si="130"/>
        <v xml:space="preserve">  AH2P1_GTP_ERR : std_logic_vector(7 downto 0);</v>
      </c>
      <c r="G139" t="str">
        <f t="shared" si="131"/>
        <v>pkt.FPGA_State.AH2P1_GTP_ERR</v>
      </c>
      <c r="H139" t="str">
        <f t="shared" si="132"/>
        <v>bitvector(935 downto 928)</v>
      </c>
      <c r="I139" t="str">
        <f t="shared" si="123"/>
        <v>pkt_FPGA_State_AH2P1_GTP_ERR</v>
      </c>
      <c r="J139" t="str">
        <f t="shared" si="124"/>
        <v>std_logic_vector(7 downto 0)</v>
      </c>
      <c r="K139" t="str">
        <f t="shared" si="133"/>
        <v>X"00"</v>
      </c>
      <c r="M139" t="str">
        <f t="shared" si="134"/>
        <v xml:space="preserve">  AH2P1_GTP_ERR =&gt; X"00",</v>
      </c>
      <c r="N139" t="str">
        <f t="shared" si="125"/>
        <v>pkt.FPGA_State.AH2P1_GTP_ERR &lt;= X"00";</v>
      </c>
      <c r="O139" t="str">
        <f t="shared" si="135"/>
        <v>pkt.FPGA_State.AH2P1_GTP_ERR := bitvector(935 downto 928);</v>
      </c>
      <c r="P139" t="str">
        <f t="shared" si="136"/>
        <v>bitvector(935 downto 928) := pkt.FPGA_State.AH2P1_GTP_ERR;</v>
      </c>
      <c r="Q139" t="str">
        <f t="shared" si="137"/>
        <v>pkt_FPGA_State_AH2P1_GTP_ERR &lt;= bitvector(935 downto 928);</v>
      </c>
      <c r="R139" t="str">
        <f t="shared" si="138"/>
        <v>pkt_FPGA_State_AH2P1_GTP_ERR : out std_logic_vector(7 downto 0);    --                     (8)</v>
      </c>
      <c r="S139" t="str">
        <f t="shared" si="104"/>
        <v>pkt_FPGA_State_AH2P1_GTP_ERR =&gt; pkt_FPGA_State_AH2P1_GTP_ERR_o,</v>
      </c>
      <c r="T139" t="str">
        <f t="shared" si="105"/>
        <v xml:space="preserve">  signal pkt_FPGA_State_AH2P1_GTP_ERR_o : std_logic_vector(7 downto 0);</v>
      </c>
    </row>
    <row r="140" spans="2:20">
      <c r="B140" t="s">
        <v>526</v>
      </c>
      <c r="C140">
        <v>8</v>
      </c>
      <c r="D140" t="s">
        <v>407</v>
      </c>
      <c r="E140">
        <f t="shared" si="139"/>
        <v>936</v>
      </c>
      <c r="F140" t="str">
        <f t="shared" si="130"/>
        <v xml:space="preserve">  AH2P2_GTP_ERR : std_logic_vector(7 downto 0);</v>
      </c>
      <c r="G140" t="str">
        <f t="shared" si="131"/>
        <v>pkt.FPGA_State.AH2P2_GTP_ERR</v>
      </c>
      <c r="H140" t="str">
        <f t="shared" si="132"/>
        <v>bitvector(943 downto 936)</v>
      </c>
      <c r="I140" t="str">
        <f t="shared" si="123"/>
        <v>pkt_FPGA_State_AH2P2_GTP_ERR</v>
      </c>
      <c r="J140" t="str">
        <f t="shared" si="124"/>
        <v>std_logic_vector(7 downto 0)</v>
      </c>
      <c r="K140" t="str">
        <f t="shared" si="133"/>
        <v>X"00"</v>
      </c>
      <c r="M140" t="str">
        <f t="shared" si="134"/>
        <v xml:space="preserve">  AH2P2_GTP_ERR =&gt; X"00",</v>
      </c>
      <c r="N140" t="str">
        <f t="shared" si="125"/>
        <v>pkt.FPGA_State.AH2P2_GTP_ERR &lt;= X"00";</v>
      </c>
      <c r="O140" t="str">
        <f t="shared" si="135"/>
        <v>pkt.FPGA_State.AH2P2_GTP_ERR := bitvector(943 downto 936);</v>
      </c>
      <c r="P140" t="str">
        <f t="shared" si="136"/>
        <v>bitvector(943 downto 936) := pkt.FPGA_State.AH2P2_GTP_ERR;</v>
      </c>
      <c r="Q140" t="str">
        <f t="shared" si="137"/>
        <v>pkt_FPGA_State_AH2P2_GTP_ERR &lt;= bitvector(943 downto 936);</v>
      </c>
      <c r="R140" t="str">
        <f t="shared" si="138"/>
        <v>pkt_FPGA_State_AH2P2_GTP_ERR : out std_logic_vector(7 downto 0);    --                     (8)</v>
      </c>
      <c r="S140" t="str">
        <f t="shared" si="104"/>
        <v>pkt_FPGA_State_AH2P2_GTP_ERR =&gt; pkt_FPGA_State_AH2P2_GTP_ERR_o,</v>
      </c>
      <c r="T140" t="str">
        <f t="shared" si="105"/>
        <v xml:space="preserve">  signal pkt_FPGA_State_AH2P2_GTP_ERR_o : std_logic_vector(7 downto 0);</v>
      </c>
    </row>
    <row r="141" spans="2:20">
      <c r="B141" t="s">
        <v>527</v>
      </c>
      <c r="C141">
        <v>8</v>
      </c>
      <c r="D141" t="s">
        <v>407</v>
      </c>
      <c r="E141">
        <f t="shared" si="139"/>
        <v>944</v>
      </c>
      <c r="F141" t="str">
        <f t="shared" si="130"/>
        <v xml:space="preserve">  P12AH_GTP_ERR : std_logic_vector(7 downto 0);</v>
      </c>
      <c r="G141" t="str">
        <f t="shared" si="131"/>
        <v>pkt.FPGA_State.P12AH_GTP_ERR</v>
      </c>
      <c r="H141" t="str">
        <f t="shared" si="132"/>
        <v>bitvector(951 downto 944)</v>
      </c>
      <c r="I141" t="str">
        <f t="shared" si="123"/>
        <v>pkt_FPGA_State_P12AH_GTP_ERR</v>
      </c>
      <c r="J141" t="str">
        <f t="shared" si="124"/>
        <v>std_logic_vector(7 downto 0)</v>
      </c>
      <c r="K141" t="str">
        <f t="shared" si="133"/>
        <v>X"00"</v>
      </c>
      <c r="M141" t="str">
        <f t="shared" si="134"/>
        <v xml:space="preserve">  P12AH_GTP_ERR =&gt; X"00",</v>
      </c>
      <c r="N141" t="str">
        <f t="shared" si="125"/>
        <v>pkt.FPGA_State.P12AH_GTP_ERR &lt;= X"00";</v>
      </c>
      <c r="O141" t="str">
        <f t="shared" si="135"/>
        <v>pkt.FPGA_State.P12AH_GTP_ERR := bitvector(951 downto 944);</v>
      </c>
      <c r="P141" t="str">
        <f t="shared" si="136"/>
        <v>bitvector(951 downto 944) := pkt.FPGA_State.P12AH_GTP_ERR;</v>
      </c>
      <c r="Q141" t="str">
        <f t="shared" si="137"/>
        <v>pkt_FPGA_State_P12AH_GTP_ERR &lt;= bitvector(951 downto 944);</v>
      </c>
      <c r="R141" t="str">
        <f t="shared" si="138"/>
        <v>pkt_FPGA_State_P12AH_GTP_ERR : out std_logic_vector(7 downto 0);    --                     (8)</v>
      </c>
      <c r="S141" t="str">
        <f t="shared" si="104"/>
        <v>pkt_FPGA_State_P12AH_GTP_ERR =&gt; pkt_FPGA_State_P12AH_GTP_ERR_o,</v>
      </c>
      <c r="T141" t="str">
        <f t="shared" si="105"/>
        <v xml:space="preserve">  signal pkt_FPGA_State_P12AH_GTP_ERR_o : std_logic_vector(7 downto 0);</v>
      </c>
    </row>
    <row r="142" spans="2:20">
      <c r="B142" t="s">
        <v>528</v>
      </c>
      <c r="C142">
        <v>8</v>
      </c>
      <c r="D142" t="s">
        <v>407</v>
      </c>
      <c r="E142">
        <f t="shared" si="139"/>
        <v>952</v>
      </c>
      <c r="F142" t="str">
        <f t="shared" si="130"/>
        <v xml:space="preserve">  P22AH_GTP_ERR : std_logic_vector(7 downto 0);</v>
      </c>
      <c r="G142" t="str">
        <f t="shared" si="131"/>
        <v>pkt.FPGA_State.P22AH_GTP_ERR</v>
      </c>
      <c r="H142" t="str">
        <f t="shared" si="132"/>
        <v>bitvector(959 downto 952)</v>
      </c>
      <c r="I142" t="str">
        <f t="shared" si="123"/>
        <v>pkt_FPGA_State_P22AH_GTP_ERR</v>
      </c>
      <c r="J142" t="str">
        <f t="shared" si="124"/>
        <v>std_logic_vector(7 downto 0)</v>
      </c>
      <c r="K142" t="str">
        <f t="shared" si="133"/>
        <v>X"00"</v>
      </c>
      <c r="M142" t="str">
        <f t="shared" si="134"/>
        <v xml:space="preserve">  P22AH_GTP_ERR =&gt; X"00",</v>
      </c>
      <c r="N142" t="str">
        <f t="shared" si="125"/>
        <v>pkt.FPGA_State.P22AH_GTP_ERR &lt;= X"00";</v>
      </c>
      <c r="O142" t="str">
        <f t="shared" si="135"/>
        <v>pkt.FPGA_State.P22AH_GTP_ERR := bitvector(959 downto 952);</v>
      </c>
      <c r="P142" t="str">
        <f t="shared" si="136"/>
        <v>bitvector(959 downto 952) := pkt.FPGA_State.P22AH_GTP_ERR;</v>
      </c>
      <c r="Q142" t="str">
        <f t="shared" si="137"/>
        <v>pkt_FPGA_State_P22AH_GTP_ERR &lt;= bitvector(959 downto 952);</v>
      </c>
      <c r="R142" t="str">
        <f t="shared" si="138"/>
        <v>pkt_FPGA_State_P22AH_GTP_ERR : out std_logic_vector(7 downto 0);    --                     (8)</v>
      </c>
      <c r="S142" t="str">
        <f t="shared" si="104"/>
        <v>pkt_FPGA_State_P22AH_GTP_ERR =&gt; pkt_FPGA_State_P22AH_GTP_ERR_o,</v>
      </c>
      <c r="T142" t="str">
        <f t="shared" si="105"/>
        <v xml:space="preserve">  signal pkt_FPGA_State_P22AH_GTP_ERR_o : std_logic_vector(7 downto 0);</v>
      </c>
    </row>
    <row r="143" spans="2:20">
      <c r="B143" t="s">
        <v>284</v>
      </c>
      <c r="C143">
        <v>16</v>
      </c>
      <c r="D143" s="74" t="s">
        <v>406</v>
      </c>
      <c r="E143">
        <f t="shared" si="139"/>
        <v>960</v>
      </c>
      <c r="F143" t="str">
        <f t="shared" si="130"/>
        <v xml:space="preserve">  SC_FPGA_SelfTest_Result : SC_FPGA_SelfTest_Result_2_Type;</v>
      </c>
      <c r="G143" s="92" t="str">
        <f t="shared" si="131"/>
        <v>pkt.FPGA_State.SC_FPGA_SelfTest_Result</v>
      </c>
      <c r="H143" t="str">
        <f t="shared" si="132"/>
        <v>bitvector(975 downto 960)</v>
      </c>
      <c r="I143" t="str">
        <f t="shared" si="123"/>
        <v/>
      </c>
      <c r="J143" t="str">
        <f t="shared" si="124"/>
        <v/>
      </c>
      <c r="K143" t="str">
        <f t="shared" si="133"/>
        <v>SC_FPGA_SelfTest_Result_2_i</v>
      </c>
      <c r="M143" t="str">
        <f t="shared" si="134"/>
        <v xml:space="preserve">  SC_FPGA_SelfTest_Result =&gt; SC_FPGA_SelfTest_Result_2_i,</v>
      </c>
      <c r="N143" t="str">
        <f t="shared" si="125"/>
        <v>--  bitvector(975 downto 960)</v>
      </c>
      <c r="O143" t="str">
        <f t="shared" si="135"/>
        <v>--  bitvector(975 downto 960)</v>
      </c>
      <c r="P143" t="str">
        <f t="shared" si="136"/>
        <v>--  bitvector(975 downto 960)</v>
      </c>
      <c r="Q143" t="str">
        <f t="shared" si="137"/>
        <v>--  bitvector(975 downto 960)</v>
      </c>
      <c r="R143" t="str">
        <f t="shared" si="138"/>
        <v>--  bitvector(975 downto 960)</v>
      </c>
      <c r="S143" t="str">
        <f t="shared" si="104"/>
        <v xml:space="preserve">  -- bitvector(975 downto 960)</v>
      </c>
      <c r="T143" t="str">
        <f t="shared" si="105"/>
        <v xml:space="preserve">  --  bitvector(975 downto 960)</v>
      </c>
    </row>
    <row r="144" spans="2:20">
      <c r="B144" t="s">
        <v>396</v>
      </c>
      <c r="C144">
        <v>16</v>
      </c>
      <c r="D144" s="74" t="s">
        <v>406</v>
      </c>
      <c r="E144">
        <f t="shared" si="139"/>
        <v>976</v>
      </c>
      <c r="F144" t="str">
        <f t="shared" si="130"/>
        <v xml:space="preserve">  PA_FPGA_SelfTest_Result : PA_FPGA_SelfTest_Result_2_Type;</v>
      </c>
      <c r="G144" s="92" t="str">
        <f t="shared" si="131"/>
        <v>pkt.FPGA_State.PA_FPGA_SelfTest_Result</v>
      </c>
      <c r="H144" t="str">
        <f t="shared" si="132"/>
        <v>bitvector(991 downto 976)</v>
      </c>
      <c r="I144" t="str">
        <f t="shared" si="123"/>
        <v/>
      </c>
      <c r="J144" t="str">
        <f t="shared" si="124"/>
        <v/>
      </c>
      <c r="K144" t="str">
        <f t="shared" si="133"/>
        <v>PA_FPGA_SelfTest_Result_2_i</v>
      </c>
      <c r="M144" t="str">
        <f t="shared" si="134"/>
        <v xml:space="preserve">  PA_FPGA_SelfTest_Result =&gt; PA_FPGA_SelfTest_Result_2_i,</v>
      </c>
      <c r="N144" t="str">
        <f t="shared" si="125"/>
        <v>--  bitvector(991 downto 976)</v>
      </c>
      <c r="O144" t="str">
        <f t="shared" si="135"/>
        <v>--  bitvector(991 downto 976)</v>
      </c>
      <c r="P144" t="str">
        <f t="shared" si="136"/>
        <v>--  bitvector(991 downto 976)</v>
      </c>
      <c r="Q144" t="str">
        <f t="shared" si="137"/>
        <v>--  bitvector(991 downto 976)</v>
      </c>
      <c r="R144" t="str">
        <f t="shared" si="138"/>
        <v>--  bitvector(991 downto 976)</v>
      </c>
      <c r="S144" t="str">
        <f t="shared" si="104"/>
        <v xml:space="preserve">  -- bitvector(991 downto 976)</v>
      </c>
      <c r="T144" t="str">
        <f t="shared" si="105"/>
        <v xml:space="preserve">  --  bitvector(991 downto 976)</v>
      </c>
    </row>
    <row r="145" spans="1:20">
      <c r="B145" t="s">
        <v>517</v>
      </c>
      <c r="C145">
        <v>16</v>
      </c>
      <c r="D145" s="74" t="s">
        <v>406</v>
      </c>
      <c r="E145">
        <f t="shared" si="139"/>
        <v>992</v>
      </c>
      <c r="F145" t="str">
        <f t="shared" si="130"/>
        <v xml:space="preserve">  SP_Zynq_SelfTest_Result : SP_Zynq_SelfTest_Result_2_Type;</v>
      </c>
      <c r="G145" s="92" t="str">
        <f t="shared" si="131"/>
        <v>pkt.FPGA_State.SP_Zynq_SelfTest_Result</v>
      </c>
      <c r="H145" t="str">
        <f t="shared" si="132"/>
        <v>bitvector(1007 downto 992)</v>
      </c>
      <c r="I145" t="str">
        <f t="shared" si="123"/>
        <v/>
      </c>
      <c r="J145" t="str">
        <f t="shared" si="124"/>
        <v/>
      </c>
      <c r="K145" t="str">
        <f t="shared" si="133"/>
        <v>SP_Zynq_SelfTest_Result_2_i</v>
      </c>
      <c r="M145" t="str">
        <f t="shared" si="134"/>
        <v xml:space="preserve">  SP_Zynq_SelfTest_Result =&gt; SP_Zynq_SelfTest_Result_2_i,</v>
      </c>
      <c r="N145" t="str">
        <f t="shared" si="125"/>
        <v>--  bitvector(1007 downto 992)</v>
      </c>
      <c r="O145" t="str">
        <f t="shared" si="135"/>
        <v>--  bitvector(1007 downto 992)</v>
      </c>
      <c r="P145" t="str">
        <f t="shared" si="136"/>
        <v>--  bitvector(1007 downto 992)</v>
      </c>
      <c r="Q145" t="str">
        <f t="shared" si="137"/>
        <v>--  bitvector(1007 downto 992)</v>
      </c>
      <c r="R145" t="str">
        <f t="shared" si="138"/>
        <v>--  bitvector(1007 downto 992)</v>
      </c>
      <c r="S145" t="str">
        <f t="shared" si="104"/>
        <v xml:space="preserve">  -- bitvector(1007 downto 992)</v>
      </c>
      <c r="T145" t="str">
        <f t="shared" si="105"/>
        <v xml:space="preserve">  --  bitvector(1007 downto 992)</v>
      </c>
    </row>
    <row r="146" spans="1:20">
      <c r="B146" t="s">
        <v>397</v>
      </c>
      <c r="C146">
        <v>16</v>
      </c>
      <c r="D146" t="s">
        <v>407</v>
      </c>
      <c r="E146">
        <f t="shared" si="139"/>
        <v>1008</v>
      </c>
      <c r="F146" t="str">
        <f t="shared" si="130"/>
        <v xml:space="preserve">  TX_Voltage_Sample1 : std_logic_vector(15 downto 0);</v>
      </c>
      <c r="G146" t="str">
        <f t="shared" si="131"/>
        <v>pkt.FPGA_State.TX_Voltage_Sample1</v>
      </c>
      <c r="H146" t="str">
        <f t="shared" si="132"/>
        <v>bitvector(1023 downto 1008)</v>
      </c>
      <c r="I146" t="str">
        <f t="shared" si="123"/>
        <v>pkt_FPGA_State_TX_Voltage_Sample1</v>
      </c>
      <c r="J146" t="str">
        <f t="shared" si="124"/>
        <v>std_logic_vector(15 downto 0)</v>
      </c>
      <c r="K146" t="str">
        <f t="shared" si="133"/>
        <v>X"0000"</v>
      </c>
      <c r="M146" t="str">
        <f t="shared" si="134"/>
        <v xml:space="preserve">  TX_Voltage_Sample1 =&gt; X"0000",</v>
      </c>
      <c r="N146" t="str">
        <f t="shared" si="125"/>
        <v>pkt.FPGA_State.TX_Voltage_Sample1 &lt;= X"0000";</v>
      </c>
      <c r="O146" t="str">
        <f t="shared" si="135"/>
        <v>pkt.FPGA_State.TX_Voltage_Sample1 := bitvector(1023 downto 1008);</v>
      </c>
      <c r="P146" t="str">
        <f t="shared" si="136"/>
        <v>bitvector(1023 downto 1008) := pkt.FPGA_State.TX_Voltage_Sample1;</v>
      </c>
      <c r="Q146" t="str">
        <f t="shared" si="137"/>
        <v>pkt_FPGA_State_TX_Voltage_Sample1 &lt;= bitvector(1023 downto 1008);</v>
      </c>
      <c r="R146" t="str">
        <f t="shared" si="138"/>
        <v>pkt_FPGA_State_TX_Voltage_Sample1 : out std_logic_vector(15 downto 0);    --                     (16)</v>
      </c>
      <c r="S146" t="str">
        <f t="shared" si="104"/>
        <v>pkt_FPGA_State_TX_Voltage_Sample1 =&gt; pkt_FPGA_State_TX_Voltage_Sample1_o,</v>
      </c>
      <c r="T146" t="str">
        <f t="shared" si="105"/>
        <v xml:space="preserve">  signal pkt_FPGA_State_TX_Voltage_Sample1_o : std_logic_vector(15 downto 0);</v>
      </c>
    </row>
    <row r="147" spans="1:20">
      <c r="B147" t="s">
        <v>398</v>
      </c>
      <c r="C147">
        <v>16</v>
      </c>
      <c r="D147" t="s">
        <v>407</v>
      </c>
      <c r="E147">
        <f t="shared" si="139"/>
        <v>1024</v>
      </c>
      <c r="F147" t="str">
        <f t="shared" si="130"/>
        <v xml:space="preserve">  TX_Voltage_Sample2 : std_logic_vector(15 downto 0);</v>
      </c>
      <c r="G147" t="str">
        <f t="shared" si="131"/>
        <v>pkt.FPGA_State.TX_Voltage_Sample2</v>
      </c>
      <c r="H147" t="str">
        <f t="shared" si="132"/>
        <v>bitvector(1039 downto 1024)</v>
      </c>
      <c r="I147" t="str">
        <f t="shared" si="123"/>
        <v>pkt_FPGA_State_TX_Voltage_Sample2</v>
      </c>
      <c r="J147" t="str">
        <f t="shared" si="124"/>
        <v>std_logic_vector(15 downto 0)</v>
      </c>
      <c r="K147" t="str">
        <f t="shared" si="133"/>
        <v>X"0000"</v>
      </c>
      <c r="M147" t="str">
        <f t="shared" si="134"/>
        <v xml:space="preserve">  TX_Voltage_Sample2 =&gt; X"0000",</v>
      </c>
      <c r="N147" t="str">
        <f t="shared" si="125"/>
        <v>pkt.FPGA_State.TX_Voltage_Sample2 &lt;= X"0000";</v>
      </c>
      <c r="O147" t="str">
        <f t="shared" si="135"/>
        <v>pkt.FPGA_State.TX_Voltage_Sample2 := bitvector(1039 downto 1024);</v>
      </c>
      <c r="P147" t="str">
        <f t="shared" si="136"/>
        <v>bitvector(1039 downto 1024) := pkt.FPGA_State.TX_Voltage_Sample2;</v>
      </c>
      <c r="Q147" t="str">
        <f t="shared" si="137"/>
        <v>pkt_FPGA_State_TX_Voltage_Sample2 &lt;= bitvector(1039 downto 1024);</v>
      </c>
      <c r="R147" t="str">
        <f t="shared" si="138"/>
        <v>pkt_FPGA_State_TX_Voltage_Sample2 : out std_logic_vector(15 downto 0);    --                     (16)</v>
      </c>
      <c r="S147" t="str">
        <f t="shared" si="104"/>
        <v>pkt_FPGA_State_TX_Voltage_Sample2 =&gt; pkt_FPGA_State_TX_Voltage_Sample2_o,</v>
      </c>
      <c r="T147" t="str">
        <f t="shared" si="105"/>
        <v xml:space="preserve">  signal pkt_FPGA_State_TX_Voltage_Sample2_o : std_logic_vector(15 downto 0);</v>
      </c>
    </row>
    <row r="148" spans="1:20">
      <c r="B148" t="s">
        <v>399</v>
      </c>
      <c r="C148">
        <v>16</v>
      </c>
      <c r="D148" t="s">
        <v>407</v>
      </c>
      <c r="E148">
        <f t="shared" si="139"/>
        <v>1040</v>
      </c>
      <c r="F148" t="str">
        <f t="shared" si="130"/>
        <v xml:space="preserve">  TX_DC_Voltage_Sample1 : std_logic_vector(15 downto 0);</v>
      </c>
      <c r="G148" t="str">
        <f t="shared" si="131"/>
        <v>pkt.FPGA_State.TX_DC_Voltage_Sample1</v>
      </c>
      <c r="H148" t="str">
        <f t="shared" si="132"/>
        <v>bitvector(1055 downto 1040)</v>
      </c>
      <c r="I148" t="str">
        <f t="shared" si="123"/>
        <v>pkt_FPGA_State_TX_DC_Voltage_Sample1</v>
      </c>
      <c r="J148" t="str">
        <f t="shared" si="124"/>
        <v>std_logic_vector(15 downto 0)</v>
      </c>
      <c r="K148" t="str">
        <f t="shared" si="133"/>
        <v>X"0000"</v>
      </c>
      <c r="M148" t="str">
        <f t="shared" si="134"/>
        <v xml:space="preserve">  TX_DC_Voltage_Sample1 =&gt; X"0000",</v>
      </c>
      <c r="N148" t="str">
        <f t="shared" si="125"/>
        <v>pkt.FPGA_State.TX_DC_Voltage_Sample1 &lt;= X"0000";</v>
      </c>
      <c r="O148" t="str">
        <f t="shared" si="135"/>
        <v>pkt.FPGA_State.TX_DC_Voltage_Sample1 := bitvector(1055 downto 1040);</v>
      </c>
      <c r="P148" t="str">
        <f t="shared" si="136"/>
        <v>bitvector(1055 downto 1040) := pkt.FPGA_State.TX_DC_Voltage_Sample1;</v>
      </c>
      <c r="Q148" t="str">
        <f t="shared" si="137"/>
        <v>pkt_FPGA_State_TX_DC_Voltage_Sample1 &lt;= bitvector(1055 downto 1040);</v>
      </c>
      <c r="R148" t="str">
        <f t="shared" si="138"/>
        <v>pkt_FPGA_State_TX_DC_Voltage_Sample1 : out std_logic_vector(15 downto 0);    --                     (16)</v>
      </c>
      <c r="S148" t="str">
        <f t="shared" si="104"/>
        <v>pkt_FPGA_State_TX_DC_Voltage_Sample1 =&gt; pkt_FPGA_State_TX_DC_Voltage_Sample1_o,</v>
      </c>
      <c r="T148" t="str">
        <f t="shared" si="105"/>
        <v xml:space="preserve">  signal pkt_FPGA_State_TX_DC_Voltage_Sample1_o : std_logic_vector(15 downto 0);</v>
      </c>
    </row>
    <row r="149" spans="1:20">
      <c r="B149" t="s">
        <v>400</v>
      </c>
      <c r="C149">
        <v>16</v>
      </c>
      <c r="D149" t="s">
        <v>407</v>
      </c>
      <c r="E149">
        <f t="shared" si="139"/>
        <v>1056</v>
      </c>
      <c r="F149" t="str">
        <f t="shared" si="130"/>
        <v xml:space="preserve">  TX_DC_Voltage_Sample2 : std_logic_vector(15 downto 0);</v>
      </c>
      <c r="G149" t="str">
        <f t="shared" si="131"/>
        <v>pkt.FPGA_State.TX_DC_Voltage_Sample2</v>
      </c>
      <c r="H149" t="str">
        <f t="shared" si="132"/>
        <v>bitvector(1071 downto 1056)</v>
      </c>
      <c r="I149" t="str">
        <f t="shared" si="123"/>
        <v>pkt_FPGA_State_TX_DC_Voltage_Sample2</v>
      </c>
      <c r="J149" t="str">
        <f t="shared" si="124"/>
        <v>std_logic_vector(15 downto 0)</v>
      </c>
      <c r="K149" t="str">
        <f t="shared" si="133"/>
        <v>X"0000"</v>
      </c>
      <c r="M149" t="str">
        <f t="shared" si="134"/>
        <v xml:space="preserve">  TX_DC_Voltage_Sample2 =&gt; X"0000",</v>
      </c>
      <c r="N149" t="str">
        <f t="shared" si="125"/>
        <v>pkt.FPGA_State.TX_DC_Voltage_Sample2 &lt;= X"0000";</v>
      </c>
      <c r="O149" t="str">
        <f t="shared" si="135"/>
        <v>pkt.FPGA_State.TX_DC_Voltage_Sample2 := bitvector(1071 downto 1056);</v>
      </c>
      <c r="P149" t="str">
        <f t="shared" si="136"/>
        <v>bitvector(1071 downto 1056) := pkt.FPGA_State.TX_DC_Voltage_Sample2;</v>
      </c>
      <c r="Q149" t="str">
        <f t="shared" si="137"/>
        <v>pkt_FPGA_State_TX_DC_Voltage_Sample2 &lt;= bitvector(1071 downto 1056);</v>
      </c>
      <c r="R149" t="str">
        <f t="shared" si="138"/>
        <v>pkt_FPGA_State_TX_DC_Voltage_Sample2 : out std_logic_vector(15 downto 0);    --                     (16)</v>
      </c>
      <c r="S149" t="str">
        <f t="shared" si="104"/>
        <v>pkt_FPGA_State_TX_DC_Voltage_Sample2 =&gt; pkt_FPGA_State_TX_DC_Voltage_Sample2_o,</v>
      </c>
      <c r="T149" t="str">
        <f t="shared" si="105"/>
        <v xml:space="preserve">  signal pkt_FPGA_State_TX_DC_Voltage_Sample2_o : std_logic_vector(15 downto 0);</v>
      </c>
    </row>
    <row r="150" spans="1:20">
      <c r="B150" t="s">
        <v>401</v>
      </c>
      <c r="C150">
        <v>16</v>
      </c>
      <c r="D150" t="s">
        <v>407</v>
      </c>
      <c r="E150">
        <f t="shared" si="139"/>
        <v>1072</v>
      </c>
      <c r="F150" t="str">
        <f t="shared" si="130"/>
        <v xml:space="preserve">  TX_DC_Current_Sample1 : std_logic_vector(15 downto 0);</v>
      </c>
      <c r="G150" t="str">
        <f t="shared" si="131"/>
        <v>pkt.FPGA_State.TX_DC_Current_Sample1</v>
      </c>
      <c r="H150" t="str">
        <f t="shared" si="132"/>
        <v>bitvector(1087 downto 1072)</v>
      </c>
      <c r="I150" t="str">
        <f t="shared" si="123"/>
        <v>pkt_FPGA_State_TX_DC_Current_Sample1</v>
      </c>
      <c r="J150" t="str">
        <f t="shared" si="124"/>
        <v>std_logic_vector(15 downto 0)</v>
      </c>
      <c r="K150" t="str">
        <f t="shared" si="133"/>
        <v>X"0000"</v>
      </c>
      <c r="M150" t="str">
        <f t="shared" si="134"/>
        <v xml:space="preserve">  TX_DC_Current_Sample1 =&gt; X"0000",</v>
      </c>
      <c r="N150" t="str">
        <f t="shared" si="125"/>
        <v>pkt.FPGA_State.TX_DC_Current_Sample1 &lt;= X"0000";</v>
      </c>
      <c r="O150" t="str">
        <f t="shared" si="135"/>
        <v>pkt.FPGA_State.TX_DC_Current_Sample1 := bitvector(1087 downto 1072);</v>
      </c>
      <c r="P150" t="str">
        <f t="shared" si="136"/>
        <v>bitvector(1087 downto 1072) := pkt.FPGA_State.TX_DC_Current_Sample1;</v>
      </c>
      <c r="Q150" t="str">
        <f t="shared" si="137"/>
        <v>pkt_FPGA_State_TX_DC_Current_Sample1 &lt;= bitvector(1087 downto 1072);</v>
      </c>
      <c r="R150" t="str">
        <f t="shared" si="138"/>
        <v>pkt_FPGA_State_TX_DC_Current_Sample1 : out std_logic_vector(15 downto 0);    --                     (16)</v>
      </c>
      <c r="S150" t="str">
        <f t="shared" si="104"/>
        <v>pkt_FPGA_State_TX_DC_Current_Sample1 =&gt; pkt_FPGA_State_TX_DC_Current_Sample1_o,</v>
      </c>
      <c r="T150" t="str">
        <f t="shared" si="105"/>
        <v xml:space="preserve">  signal pkt_FPGA_State_TX_DC_Current_Sample1_o : std_logic_vector(15 downto 0);</v>
      </c>
    </row>
    <row r="151" spans="1:20">
      <c r="B151" t="s">
        <v>402</v>
      </c>
      <c r="C151">
        <v>16</v>
      </c>
      <c r="D151" t="s">
        <v>407</v>
      </c>
      <c r="E151">
        <f t="shared" si="139"/>
        <v>1088</v>
      </c>
      <c r="F151" t="str">
        <f t="shared" si="130"/>
        <v xml:space="preserve">  TX_DC_Current_Sample2 : std_logic_vector(15 downto 0);</v>
      </c>
      <c r="G151" t="str">
        <f t="shared" si="131"/>
        <v>pkt.FPGA_State.TX_DC_Current_Sample2</v>
      </c>
      <c r="H151" t="str">
        <f t="shared" si="132"/>
        <v>bitvector(1103 downto 1088)</v>
      </c>
      <c r="I151" t="str">
        <f t="shared" si="123"/>
        <v>pkt_FPGA_State_TX_DC_Current_Sample2</v>
      </c>
      <c r="J151" t="str">
        <f t="shared" si="124"/>
        <v>std_logic_vector(15 downto 0)</v>
      </c>
      <c r="K151" t="str">
        <f t="shared" si="133"/>
        <v>X"0000"</v>
      </c>
      <c r="M151" t="str">
        <f t="shared" si="134"/>
        <v xml:space="preserve">  TX_DC_Current_Sample2 =&gt; X"0000",</v>
      </c>
      <c r="N151" t="str">
        <f t="shared" si="125"/>
        <v>pkt.FPGA_State.TX_DC_Current_Sample2 &lt;= X"0000";</v>
      </c>
      <c r="O151" t="str">
        <f t="shared" si="135"/>
        <v>pkt.FPGA_State.TX_DC_Current_Sample2 := bitvector(1103 downto 1088);</v>
      </c>
      <c r="P151" t="str">
        <f t="shared" si="136"/>
        <v>bitvector(1103 downto 1088) := pkt.FPGA_State.TX_DC_Current_Sample2;</v>
      </c>
      <c r="Q151" t="str">
        <f t="shared" si="137"/>
        <v>pkt_FPGA_State_TX_DC_Current_Sample2 &lt;= bitvector(1103 downto 1088);</v>
      </c>
      <c r="R151" t="str">
        <f t="shared" si="138"/>
        <v>pkt_FPGA_State_TX_DC_Current_Sample2 : out std_logic_vector(15 downto 0);    --                     (16)</v>
      </c>
      <c r="S151" t="str">
        <f t="shared" si="104"/>
        <v>pkt_FPGA_State_TX_DC_Current_Sample2 =&gt; pkt_FPGA_State_TX_DC_Current_Sample2_o,</v>
      </c>
      <c r="T151" t="str">
        <f t="shared" si="105"/>
        <v xml:space="preserve">  signal pkt_FPGA_State_TX_DC_Current_Sample2_o : std_logic_vector(15 downto 0);</v>
      </c>
    </row>
    <row r="152" spans="1:20">
      <c r="B152" t="s">
        <v>403</v>
      </c>
      <c r="C152">
        <v>8</v>
      </c>
      <c r="D152" s="74" t="s">
        <v>406</v>
      </c>
      <c r="E152">
        <f t="shared" si="139"/>
        <v>1104</v>
      </c>
      <c r="F152" t="str">
        <f t="shared" si="130"/>
        <v xml:space="preserve">  Trigger_State : Trigger_State_1_Type;</v>
      </c>
      <c r="G152" s="92" t="str">
        <f t="shared" si="131"/>
        <v>pkt.FPGA_State.Trigger_State</v>
      </c>
      <c r="H152" t="str">
        <f t="shared" si="132"/>
        <v>bitvector(1111 downto 1104)</v>
      </c>
      <c r="I152" t="str">
        <f t="shared" si="123"/>
        <v/>
      </c>
      <c r="J152" t="str">
        <f t="shared" si="124"/>
        <v/>
      </c>
      <c r="K152" t="str">
        <f t="shared" si="133"/>
        <v>Trigger_State_1_i</v>
      </c>
      <c r="M152" t="str">
        <f t="shared" si="134"/>
        <v xml:space="preserve">  Trigger_State =&gt; Trigger_State_1_i,</v>
      </c>
      <c r="N152" t="str">
        <f t="shared" si="125"/>
        <v>--  bitvector(1111 downto 1104)</v>
      </c>
      <c r="O152" t="str">
        <f t="shared" si="135"/>
        <v>--  bitvector(1111 downto 1104)</v>
      </c>
      <c r="P152" t="str">
        <f t="shared" si="136"/>
        <v>--  bitvector(1111 downto 1104)</v>
      </c>
      <c r="Q152" t="str">
        <f t="shared" si="137"/>
        <v>--  bitvector(1111 downto 1104)</v>
      </c>
      <c r="R152" t="str">
        <f t="shared" si="138"/>
        <v>--  bitvector(1111 downto 1104)</v>
      </c>
      <c r="S152" t="str">
        <f t="shared" si="104"/>
        <v xml:space="preserve">  -- bitvector(1111 downto 1104)</v>
      </c>
      <c r="T152" t="str">
        <f t="shared" si="105"/>
        <v xml:space="preserve">  --  bitvector(1111 downto 1104)</v>
      </c>
    </row>
    <row r="153" spans="1:20">
      <c r="B153" t="s">
        <v>518</v>
      </c>
      <c r="C153">
        <v>40</v>
      </c>
      <c r="D153" t="s">
        <v>407</v>
      </c>
      <c r="E153">
        <f t="shared" si="139"/>
        <v>1112</v>
      </c>
      <c r="F153" t="str">
        <f t="shared" si="130"/>
        <v xml:space="preserve">  Reserved_9 : std_logic_vector(39 downto 0);</v>
      </c>
      <c r="G153" t="str">
        <f t="shared" si="131"/>
        <v>pkt.FPGA_State.Reserved_9</v>
      </c>
      <c r="H153" t="str">
        <f t="shared" si="132"/>
        <v>bitvector(1151 downto 1112)</v>
      </c>
      <c r="I153" t="str">
        <f t="shared" si="123"/>
        <v>pkt_FPGA_State_Reserved_9</v>
      </c>
      <c r="J153" t="str">
        <f t="shared" si="124"/>
        <v>std_logic_vector(39 downto 0)</v>
      </c>
      <c r="K153" t="str">
        <f t="shared" si="133"/>
        <v>(others =&gt; '0')</v>
      </c>
      <c r="M153" t="str">
        <f t="shared" si="134"/>
        <v xml:space="preserve">  Reserved_9 =&gt; (others =&gt; '0')</v>
      </c>
      <c r="N153" t="str">
        <f t="shared" si="125"/>
        <v>pkt.FPGA_State.Reserved_9 &lt;= (others =&gt; '0');</v>
      </c>
      <c r="O153" t="str">
        <f t="shared" si="135"/>
        <v>pkt.FPGA_State.Reserved_9 := bitvector(1151 downto 1112);</v>
      </c>
      <c r="P153" t="str">
        <f t="shared" si="136"/>
        <v>bitvector(1151 downto 1112) := pkt.FPGA_State.Reserved_9;</v>
      </c>
      <c r="Q153" t="str">
        <f t="shared" si="137"/>
        <v>pkt_FPGA_State_Reserved_9 &lt;= bitvector(1151 downto 1112);</v>
      </c>
      <c r="R153" t="str">
        <f t="shared" si="138"/>
        <v>pkt_FPGA_State_Reserved_9 : out std_logic_vector(39 downto 0);    --                     (40)</v>
      </c>
      <c r="S153" t="str">
        <f t="shared" si="104"/>
        <v>pkt_FPGA_State_Reserved_9 =&gt; pkt_FPGA_State_Reserved_9_o,</v>
      </c>
      <c r="T153" t="str">
        <f t="shared" si="105"/>
        <v xml:space="preserve">  signal pkt_FPGA_State_Reserved_9_o : std_logic_vector(39 downto 0);</v>
      </c>
    </row>
    <row r="154" spans="1:20" s="74" customFormat="1">
      <c r="F154" s="74" t="str">
        <f>"end record;"&amp;"  --  "&amp;B129&amp;"_"&amp;C129/8&amp;"_Type"</f>
        <v>end record;  --  FPGA_State_40_Type</v>
      </c>
      <c r="I154" s="74" t="str">
        <f t="shared" si="123"/>
        <v/>
      </c>
      <c r="J154" s="74" t="str">
        <f t="shared" si="124"/>
        <v/>
      </c>
      <c r="M154" s="74" t="str">
        <f>");"</f>
        <v>);</v>
      </c>
      <c r="N154" s="74" t="str">
        <f t="shared" si="125"/>
        <v>--  end record;  --  FPGA_State_40_Type</v>
      </c>
      <c r="O154" s="74" t="str">
        <f t="shared" si="135"/>
        <v>--  end record;  --  FPGA_State_40_Type</v>
      </c>
      <c r="P154" s="74" t="str">
        <f t="shared" si="136"/>
        <v>--  end record;  --  FPGA_State_40_Type</v>
      </c>
      <c r="Q154" s="74" t="str">
        <f t="shared" si="137"/>
        <v>--  end record;  --  FPGA_State_40_Type</v>
      </c>
      <c r="R154" s="74" t="str">
        <f t="shared" si="138"/>
        <v>--  end record;  --  FPGA_State_40_Type</v>
      </c>
      <c r="S154" t="str">
        <f t="shared" si="104"/>
        <v>--  end record;  --  FPGA_State_40_Type</v>
      </c>
      <c r="T154" t="str">
        <f t="shared" si="105"/>
        <v>--  end record;  --  FPGA_State_40_Type</v>
      </c>
    </row>
    <row r="155" spans="1:20">
      <c r="C155">
        <f>SUM(C130:C153)</f>
        <v>320</v>
      </c>
      <c r="D155">
        <f>C129+E129</f>
        <v>1152</v>
      </c>
      <c r="E155">
        <f>C153+E153</f>
        <v>1152</v>
      </c>
      <c r="F155" s="95" t="s">
        <v>562</v>
      </c>
      <c r="I155" t="str">
        <f t="shared" si="123"/>
        <v/>
      </c>
      <c r="J155" t="str">
        <f t="shared" si="124"/>
        <v/>
      </c>
      <c r="K155" s="94" t="s">
        <v>562</v>
      </c>
      <c r="L155" s="94" t="s">
        <v>562</v>
      </c>
      <c r="M155" s="94" t="s">
        <v>562</v>
      </c>
      <c r="N155" s="94" t="s">
        <v>562</v>
      </c>
      <c r="O155" s="94" t="s">
        <v>562</v>
      </c>
      <c r="P155" s="94" t="s">
        <v>562</v>
      </c>
      <c r="Q155" s="94" t="s">
        <v>562</v>
      </c>
      <c r="R155" s="94" t="s">
        <v>562</v>
      </c>
      <c r="S155" t="str">
        <f t="shared" si="104"/>
        <v xml:space="preserve">  --  </v>
      </c>
      <c r="T155" t="str">
        <f t="shared" si="105"/>
        <v xml:space="preserve">  --  </v>
      </c>
    </row>
    <row r="156" spans="1:20">
      <c r="A156" s="92"/>
      <c r="F156" s="95" t="s">
        <v>562</v>
      </c>
      <c r="G156" s="93" t="str">
        <f>G261</f>
        <v>pkt.GC_INFO.GC_Event_4</v>
      </c>
      <c r="I156" t="str">
        <f t="shared" si="123"/>
        <v/>
      </c>
      <c r="J156" t="str">
        <f t="shared" si="124"/>
        <v/>
      </c>
      <c r="K156" s="94" t="s">
        <v>562</v>
      </c>
      <c r="L156" s="94" t="s">
        <v>562</v>
      </c>
      <c r="M156" s="94" t="s">
        <v>562</v>
      </c>
      <c r="N156" s="94" t="s">
        <v>562</v>
      </c>
      <c r="O156" s="94" t="s">
        <v>562</v>
      </c>
      <c r="P156" s="94" t="s">
        <v>562</v>
      </c>
      <c r="Q156" s="94" t="s">
        <v>562</v>
      </c>
      <c r="R156" s="94" t="s">
        <v>562</v>
      </c>
      <c r="S156" t="str">
        <f t="shared" si="104"/>
        <v>--  --</v>
      </c>
      <c r="T156" t="str">
        <f t="shared" si="105"/>
        <v>--  --</v>
      </c>
    </row>
    <row r="157" spans="1:20" s="74" customFormat="1">
      <c r="B157" s="74" t="s">
        <v>377</v>
      </c>
      <c r="C157" s="74">
        <v>16</v>
      </c>
      <c r="E157" s="74">
        <v>496</v>
      </c>
      <c r="F157" s="74" t="str">
        <f>"type "&amp;B157&amp;"_"&amp;C157/8&amp;"_Type is record"</f>
        <v>type GC_Event_4_2_Type is record</v>
      </c>
      <c r="I157" s="74" t="str">
        <f t="shared" ref="I157:I175" si="140">IF(H157="","",(IF(D157="W",SUBSTITUTE(G157,".","_"),"")))</f>
        <v/>
      </c>
      <c r="J157" s="74" t="str">
        <f t="shared" ref="J157:J175" si="141">IF(C157=1,"std_logic",(IF(D157="W","std_logic_vector("&amp;C157-1&amp;" downto 0)","")))</f>
        <v/>
      </c>
      <c r="M157" s="74" t="str">
        <f>"constant "&amp;B157&amp;"_"&amp;C157/8&amp;"_i : "&amp;B157&amp;"_"&amp;C157/8&amp;"_Type := ("</f>
        <v>constant GC_Event_4_2_i : GC_Event_4_2_Type := (</v>
      </c>
      <c r="N157" s="74" t="str">
        <f t="shared" ref="N157:N174" si="142">IF(D157="","--  "&amp;F157,IF(D157&lt;&gt;"T",G157&amp;" &lt;= "&amp;K157&amp;";","--  "&amp;H157))</f>
        <v>--  type GC_Event_4_2_Type is record</v>
      </c>
      <c r="O157" s="74" t="str">
        <f t="shared" ref="O157" si="143">IF(D157="","--  "&amp;F157,IF(D157&lt;&gt;"T",G157&amp;" := "&amp;H157&amp;";","--  "&amp;H157))</f>
        <v>--  type GC_Event_4_2_Type is record</v>
      </c>
      <c r="P157" s="74" t="str">
        <f t="shared" ref="P157" si="144">IF(D157="","--  "&amp;F157,IF(D157&lt;&gt;"T",H157&amp;" := "&amp;G157&amp;";","--  "&amp;H157))</f>
        <v>--  type GC_Event_4_2_Type is record</v>
      </c>
      <c r="Q157" s="74" t="str">
        <f t="shared" ref="Q157" si="145">IF(D157="","--  "&amp;F157,IF(D157&lt;&gt;"T",I157&amp;" &lt;= "&amp;H157&amp;";","--  "&amp;H157))</f>
        <v>--  type GC_Event_4_2_Type is record</v>
      </c>
      <c r="R157" s="74" t="str">
        <f t="shared" ref="R157" si="146">IF(D157="","--  "&amp;F157,IF(D157&lt;&gt;"T",I157&amp;" : out "&amp;J157&amp;";    --                     ("&amp;C157&amp;")","--  "&amp;H157))</f>
        <v>--  type GC_Event_4_2_Type is record</v>
      </c>
      <c r="S157" t="str">
        <f t="shared" si="104"/>
        <v>--  type GC_Event_4_2_Type is record</v>
      </c>
      <c r="T157" t="str">
        <f t="shared" si="105"/>
        <v>--  type GC_Event_4_2_Type is record</v>
      </c>
    </row>
    <row r="158" spans="1:20">
      <c r="B158" t="s">
        <v>500</v>
      </c>
      <c r="C158">
        <v>1</v>
      </c>
      <c r="D158" t="s">
        <v>407</v>
      </c>
      <c r="E158">
        <f>E157</f>
        <v>496</v>
      </c>
      <c r="F158" t="str">
        <f t="shared" ref="F158:F173" si="147">IF(C158=1,"  "&amp;B158&amp;" : "&amp;"std_logic;",IF(D158="T","  "&amp;B158&amp;" : "&amp;B158&amp;"_"&amp;C158/8&amp;"_Type;","  "&amp;B158&amp;" : "&amp;"std_logic_vector("&amp;C158-1&amp;" downto 0);"))</f>
        <v xml:space="preserve">  Enable : std_logic;</v>
      </c>
      <c r="G158" t="str">
        <f t="shared" ref="G158:G173" si="148">$G$156&amp;"."&amp;B158</f>
        <v>pkt.GC_INFO.GC_Event_4.Enable</v>
      </c>
      <c r="H158" t="str">
        <f t="shared" ref="H158:H170" si="149">IF(C158=1,"bitvector("&amp;E158&amp;")","bitvector("&amp;E158+C158-1&amp;" downto "&amp;E158&amp;")")</f>
        <v>bitvector(496)</v>
      </c>
      <c r="I158" t="str">
        <f t="shared" si="140"/>
        <v>pkt_GC_INFO_GC_Event_4_Enable</v>
      </c>
      <c r="J158" t="str">
        <f t="shared" si="141"/>
        <v>std_logic</v>
      </c>
      <c r="K158" t="str">
        <f t="shared" ref="K158:K173" si="150">IF(L158&lt;&gt;"",L158,IF(D158="T",B158&amp;"_"&amp;C158/8&amp;"_i",IF(C158=1,"'0'",(IF(C158=8,"X""00""",(IF(C158=16,"X""0000""",IF(C158=32,"X""00000000""","(others =&gt; '0')"))))))))</f>
        <v>'0'</v>
      </c>
      <c r="M158" t="str">
        <f t="shared" ref="M158:M173" si="151">IF(D159="",(IF(D158="T","  "&amp;B158&amp;" =&gt; "&amp;B158&amp;"_"&amp;C158/8&amp;"_i","  "&amp;B158&amp;" =&gt; "&amp;K158)),(IF(D158="T","  "&amp;B158&amp;" =&gt; "&amp;B158&amp;"_"&amp;C158/8&amp;"_i,","  "&amp;B158&amp;" =&gt; "&amp;K158&amp;",")))</f>
        <v xml:space="preserve">  Enable =&gt; '0',</v>
      </c>
      <c r="N158" t="str">
        <f t="shared" si="142"/>
        <v>pkt.GC_INFO.GC_Event_4.Enable &lt;= '0';</v>
      </c>
      <c r="O158" t="str">
        <f t="shared" ref="O158:O174" si="152">IF(D158="","--  "&amp;F158,IF(D158&lt;&gt;"T",G158&amp;" := "&amp;H158&amp;";","--  "&amp;H158))</f>
        <v>pkt.GC_INFO.GC_Event_4.Enable := bitvector(496);</v>
      </c>
      <c r="P158" t="str">
        <f t="shared" ref="P158:P174" si="153">IF(D158="","--  "&amp;F158,IF(D158&lt;&gt;"T",H158&amp;" := "&amp;G158&amp;";","--  "&amp;H158))</f>
        <v>bitvector(496) := pkt.GC_INFO.GC_Event_4.Enable;</v>
      </c>
      <c r="Q158" t="str">
        <f t="shared" ref="Q158:Q174" si="154">IF(D158="","--  "&amp;F158,IF(D158&lt;&gt;"T",I158&amp;" &lt;= "&amp;H158&amp;";","--  "&amp;H158))</f>
        <v>pkt_GC_INFO_GC_Event_4_Enable &lt;= bitvector(496);</v>
      </c>
      <c r="R158" t="str">
        <f t="shared" ref="R158:R174" si="155">IF(D158="","--  "&amp;F158,IF(D158&lt;&gt;"T",I158&amp;" : out "&amp;J158&amp;";    --                     ("&amp;C158&amp;")","--  "&amp;H158))</f>
        <v>pkt_GC_INFO_GC_Event_4_Enable : out std_logic;    --                     (1)</v>
      </c>
      <c r="S158" t="str">
        <f t="shared" si="104"/>
        <v>pkt_GC_INFO_GC_Event_4_Enable =&gt; pkt_GC_INFO_GC_Event_4_Enable_o,</v>
      </c>
      <c r="T158" t="str">
        <f t="shared" si="105"/>
        <v xml:space="preserve">  signal pkt_GC_INFO_GC_Event_4_Enable_o : std_logic;</v>
      </c>
    </row>
    <row r="159" spans="1:20">
      <c r="B159" t="s">
        <v>510</v>
      </c>
      <c r="C159">
        <v>1</v>
      </c>
      <c r="D159" t="s">
        <v>407</v>
      </c>
      <c r="E159">
        <f>C158+E158</f>
        <v>497</v>
      </c>
      <c r="F159" t="str">
        <f t="shared" si="147"/>
        <v xml:space="preserve">  Detect : std_logic;</v>
      </c>
      <c r="G159" t="str">
        <f t="shared" si="148"/>
        <v>pkt.GC_INFO.GC_Event_4.Detect</v>
      </c>
      <c r="H159" t="str">
        <f t="shared" si="149"/>
        <v>bitvector(497)</v>
      </c>
      <c r="I159" t="str">
        <f t="shared" si="140"/>
        <v>pkt_GC_INFO_GC_Event_4_Detect</v>
      </c>
      <c r="J159" t="str">
        <f t="shared" si="141"/>
        <v>std_logic</v>
      </c>
      <c r="K159" t="str">
        <f t="shared" si="150"/>
        <v>'0'</v>
      </c>
      <c r="M159" t="str">
        <f t="shared" si="151"/>
        <v xml:space="preserve">  Detect =&gt; '0',</v>
      </c>
      <c r="N159" t="str">
        <f t="shared" si="142"/>
        <v>pkt.GC_INFO.GC_Event_4.Detect &lt;= '0';</v>
      </c>
      <c r="O159" t="str">
        <f t="shared" si="152"/>
        <v>pkt.GC_INFO.GC_Event_4.Detect := bitvector(497);</v>
      </c>
      <c r="P159" t="str">
        <f t="shared" si="153"/>
        <v>bitvector(497) := pkt.GC_INFO.GC_Event_4.Detect;</v>
      </c>
      <c r="Q159" t="str">
        <f t="shared" si="154"/>
        <v>pkt_GC_INFO_GC_Event_4_Detect &lt;= bitvector(497);</v>
      </c>
      <c r="R159" t="str">
        <f t="shared" si="155"/>
        <v>pkt_GC_INFO_GC_Event_4_Detect : out std_logic;    --                     (1)</v>
      </c>
      <c r="S159" t="str">
        <f t="shared" si="104"/>
        <v>pkt_GC_INFO_GC_Event_4_Detect =&gt; pkt_GC_INFO_GC_Event_4_Detect_o,</v>
      </c>
      <c r="T159" t="str">
        <f t="shared" si="105"/>
        <v xml:space="preserve">  signal pkt_GC_INFO_GC_Event_4_Detect_o : std_logic;</v>
      </c>
    </row>
    <row r="160" spans="1:20">
      <c r="B160" t="s">
        <v>511</v>
      </c>
      <c r="C160">
        <v>1</v>
      </c>
      <c r="D160" t="s">
        <v>407</v>
      </c>
      <c r="E160">
        <f t="shared" ref="E160:E173" si="156">C159+E159</f>
        <v>498</v>
      </c>
      <c r="F160" t="str">
        <f t="shared" si="147"/>
        <v xml:space="preserve">  Closein : std_logic;</v>
      </c>
      <c r="G160" t="str">
        <f t="shared" si="148"/>
        <v>pkt.GC_INFO.GC_Event_4.Closein</v>
      </c>
      <c r="H160" t="str">
        <f t="shared" si="149"/>
        <v>bitvector(498)</v>
      </c>
      <c r="I160" t="str">
        <f t="shared" si="140"/>
        <v>pkt_GC_INFO_GC_Event_4_Closein</v>
      </c>
      <c r="J160" t="str">
        <f t="shared" si="141"/>
        <v>std_logic</v>
      </c>
      <c r="K160" t="str">
        <f t="shared" si="150"/>
        <v>'0'</v>
      </c>
      <c r="M160" t="str">
        <f t="shared" si="151"/>
        <v xml:space="preserve">  Closein =&gt; '0',</v>
      </c>
      <c r="N160" t="str">
        <f t="shared" si="142"/>
        <v>pkt.GC_INFO.GC_Event_4.Closein &lt;= '0';</v>
      </c>
      <c r="O160" t="str">
        <f t="shared" si="152"/>
        <v>pkt.GC_INFO.GC_Event_4.Closein := bitvector(498);</v>
      </c>
      <c r="P160" t="str">
        <f t="shared" si="153"/>
        <v>bitvector(498) := pkt.GC_INFO.GC_Event_4.Closein;</v>
      </c>
      <c r="Q160" t="str">
        <f t="shared" si="154"/>
        <v>pkt_GC_INFO_GC_Event_4_Closein &lt;= bitvector(498);</v>
      </c>
      <c r="R160" t="str">
        <f t="shared" si="155"/>
        <v>pkt_GC_INFO_GC_Event_4_Closein : out std_logic;    --                     (1)</v>
      </c>
      <c r="S160" t="str">
        <f t="shared" si="104"/>
        <v>pkt_GC_INFO_GC_Event_4_Closein =&gt; pkt_GC_INFO_GC_Event_4_Closein_o,</v>
      </c>
      <c r="T160" t="str">
        <f t="shared" si="105"/>
        <v xml:space="preserve">  signal pkt_GC_INFO_GC_Event_4_Closein_o : std_logic;</v>
      </c>
    </row>
    <row r="161" spans="1:20">
      <c r="B161" t="s">
        <v>512</v>
      </c>
      <c r="C161">
        <v>1</v>
      </c>
      <c r="D161" t="s">
        <v>407</v>
      </c>
      <c r="E161">
        <f t="shared" si="156"/>
        <v>499</v>
      </c>
      <c r="F161" t="str">
        <f t="shared" si="147"/>
        <v xml:space="preserve">  Fail : std_logic;</v>
      </c>
      <c r="G161" t="str">
        <f t="shared" si="148"/>
        <v>pkt.GC_INFO.GC_Event_4.Fail</v>
      </c>
      <c r="H161" t="str">
        <f t="shared" si="149"/>
        <v>bitvector(499)</v>
      </c>
      <c r="I161" t="str">
        <f t="shared" si="140"/>
        <v>pkt_GC_INFO_GC_Event_4_Fail</v>
      </c>
      <c r="J161" t="str">
        <f t="shared" si="141"/>
        <v>std_logic</v>
      </c>
      <c r="K161" t="str">
        <f t="shared" si="150"/>
        <v>'0'</v>
      </c>
      <c r="M161" t="str">
        <f t="shared" si="151"/>
        <v xml:space="preserve">  Fail =&gt; '0',</v>
      </c>
      <c r="N161" t="str">
        <f t="shared" si="142"/>
        <v>pkt.GC_INFO.GC_Event_4.Fail &lt;= '0';</v>
      </c>
      <c r="O161" t="str">
        <f t="shared" si="152"/>
        <v>pkt.GC_INFO.GC_Event_4.Fail := bitvector(499);</v>
      </c>
      <c r="P161" t="str">
        <f t="shared" si="153"/>
        <v>bitvector(499) := pkt.GC_INFO.GC_Event_4.Fail;</v>
      </c>
      <c r="Q161" t="str">
        <f t="shared" si="154"/>
        <v>pkt_GC_INFO_GC_Event_4_Fail &lt;= bitvector(499);</v>
      </c>
      <c r="R161" t="str">
        <f t="shared" si="155"/>
        <v>pkt_GC_INFO_GC_Event_4_Fail : out std_logic;    --                     (1)</v>
      </c>
      <c r="S161" t="str">
        <f t="shared" si="104"/>
        <v>pkt_GC_INFO_GC_Event_4_Fail =&gt; pkt_GC_INFO_GC_Event_4_Fail_o,</v>
      </c>
      <c r="T161" t="str">
        <f t="shared" si="105"/>
        <v xml:space="preserve">  signal pkt_GC_INFO_GC_Event_4_Fail_o : std_logic;</v>
      </c>
    </row>
    <row r="162" spans="1:20">
      <c r="B162" t="s">
        <v>513</v>
      </c>
      <c r="C162">
        <v>1</v>
      </c>
      <c r="D162" t="s">
        <v>407</v>
      </c>
      <c r="E162">
        <f t="shared" si="156"/>
        <v>500</v>
      </c>
      <c r="F162" t="str">
        <f t="shared" si="147"/>
        <v xml:space="preserve">  ESAD_Chk : std_logic;</v>
      </c>
      <c r="G162" t="str">
        <f t="shared" si="148"/>
        <v>pkt.GC_INFO.GC_Event_4.ESAD_Chk</v>
      </c>
      <c r="H162" t="str">
        <f t="shared" si="149"/>
        <v>bitvector(500)</v>
      </c>
      <c r="I162" t="str">
        <f t="shared" si="140"/>
        <v>pkt_GC_INFO_GC_Event_4_ESAD_Chk</v>
      </c>
      <c r="J162" t="str">
        <f t="shared" si="141"/>
        <v>std_logic</v>
      </c>
      <c r="K162" t="str">
        <f t="shared" si="150"/>
        <v>'0'</v>
      </c>
      <c r="M162" t="str">
        <f t="shared" si="151"/>
        <v xml:space="preserve">  ESAD_Chk =&gt; '0',</v>
      </c>
      <c r="N162" t="str">
        <f t="shared" si="142"/>
        <v>pkt.GC_INFO.GC_Event_4.ESAD_Chk &lt;= '0';</v>
      </c>
      <c r="O162" t="str">
        <f t="shared" si="152"/>
        <v>pkt.GC_INFO.GC_Event_4.ESAD_Chk := bitvector(500);</v>
      </c>
      <c r="P162" t="str">
        <f t="shared" si="153"/>
        <v>bitvector(500) := pkt.GC_INFO.GC_Event_4.ESAD_Chk;</v>
      </c>
      <c r="Q162" t="str">
        <f t="shared" si="154"/>
        <v>pkt_GC_INFO_GC_Event_4_ESAD_Chk &lt;= bitvector(500);</v>
      </c>
      <c r="R162" t="str">
        <f t="shared" si="155"/>
        <v>pkt_GC_INFO_GC_Event_4_ESAD_Chk : out std_logic;    --                     (1)</v>
      </c>
      <c r="S162" t="str">
        <f t="shared" si="104"/>
        <v>pkt_GC_INFO_GC_Event_4_ESAD_Chk =&gt; pkt_GC_INFO_GC_Event_4_ESAD_Chk_o,</v>
      </c>
      <c r="T162" t="str">
        <f t="shared" si="105"/>
        <v xml:space="preserve">  signal pkt_GC_INFO_GC_Event_4_ESAD_Chk_o : std_logic;</v>
      </c>
    </row>
    <row r="163" spans="1:20">
      <c r="B163" t="s">
        <v>514</v>
      </c>
      <c r="C163">
        <v>1</v>
      </c>
      <c r="D163" t="s">
        <v>407</v>
      </c>
      <c r="E163">
        <f t="shared" si="156"/>
        <v>501</v>
      </c>
      <c r="F163" t="str">
        <f t="shared" si="147"/>
        <v xml:space="preserve">  ESAD_HV : std_logic;</v>
      </c>
      <c r="G163" t="str">
        <f t="shared" si="148"/>
        <v>pkt.GC_INFO.GC_Event_4.ESAD_HV</v>
      </c>
      <c r="H163" t="str">
        <f t="shared" si="149"/>
        <v>bitvector(501)</v>
      </c>
      <c r="I163" t="str">
        <f t="shared" si="140"/>
        <v>pkt_GC_INFO_GC_Event_4_ESAD_HV</v>
      </c>
      <c r="J163" t="str">
        <f t="shared" si="141"/>
        <v>std_logic</v>
      </c>
      <c r="K163" t="str">
        <f t="shared" si="150"/>
        <v>'0'</v>
      </c>
      <c r="M163" t="str">
        <f t="shared" si="151"/>
        <v xml:space="preserve">  ESAD_HV =&gt; '0',</v>
      </c>
      <c r="N163" t="str">
        <f t="shared" si="142"/>
        <v>pkt.GC_INFO.GC_Event_4.ESAD_HV &lt;= '0';</v>
      </c>
      <c r="O163" t="str">
        <f t="shared" si="152"/>
        <v>pkt.GC_INFO.GC_Event_4.ESAD_HV := bitvector(501);</v>
      </c>
      <c r="P163" t="str">
        <f t="shared" si="153"/>
        <v>bitvector(501) := pkt.GC_INFO.GC_Event_4.ESAD_HV;</v>
      </c>
      <c r="Q163" t="str">
        <f t="shared" si="154"/>
        <v>pkt_GC_INFO_GC_Event_4_ESAD_HV &lt;= bitvector(501);</v>
      </c>
      <c r="R163" t="str">
        <f t="shared" si="155"/>
        <v>pkt_GC_INFO_GC_Event_4_ESAD_HV : out std_logic;    --                     (1)</v>
      </c>
      <c r="S163" t="str">
        <f t="shared" si="104"/>
        <v>pkt_GC_INFO_GC_Event_4_ESAD_HV =&gt; pkt_GC_INFO_GC_Event_4_ESAD_HV_o,</v>
      </c>
      <c r="T163" t="str">
        <f t="shared" si="105"/>
        <v xml:space="preserve">  signal pkt_GC_INFO_GC_Event_4_ESAD_HV_o : std_logic;</v>
      </c>
    </row>
    <row r="164" spans="1:20">
      <c r="B164" t="s">
        <v>515</v>
      </c>
      <c r="C164">
        <v>1</v>
      </c>
      <c r="D164" t="s">
        <v>407</v>
      </c>
      <c r="E164">
        <f t="shared" si="156"/>
        <v>502</v>
      </c>
      <c r="F164" t="str">
        <f t="shared" si="147"/>
        <v xml:space="preserve">  ESAD_Power : std_logic;</v>
      </c>
      <c r="G164" t="str">
        <f t="shared" si="148"/>
        <v>pkt.GC_INFO.GC_Event_4.ESAD_Power</v>
      </c>
      <c r="H164" t="str">
        <f t="shared" si="149"/>
        <v>bitvector(502)</v>
      </c>
      <c r="I164" t="str">
        <f t="shared" si="140"/>
        <v>pkt_GC_INFO_GC_Event_4_ESAD_Power</v>
      </c>
      <c r="J164" t="str">
        <f t="shared" si="141"/>
        <v>std_logic</v>
      </c>
      <c r="K164" t="str">
        <f t="shared" si="150"/>
        <v>'0'</v>
      </c>
      <c r="M164" t="str">
        <f t="shared" si="151"/>
        <v xml:space="preserve">  ESAD_Power =&gt; '0',</v>
      </c>
      <c r="N164" t="str">
        <f t="shared" si="142"/>
        <v>pkt.GC_INFO.GC_Event_4.ESAD_Power &lt;= '0';</v>
      </c>
      <c r="O164" t="str">
        <f t="shared" si="152"/>
        <v>pkt.GC_INFO.GC_Event_4.ESAD_Power := bitvector(502);</v>
      </c>
      <c r="P164" t="str">
        <f t="shared" si="153"/>
        <v>bitvector(502) := pkt.GC_INFO.GC_Event_4.ESAD_Power;</v>
      </c>
      <c r="Q164" t="str">
        <f t="shared" si="154"/>
        <v>pkt_GC_INFO_GC_Event_4_ESAD_Power &lt;= bitvector(502);</v>
      </c>
      <c r="R164" t="str">
        <f t="shared" si="155"/>
        <v>pkt_GC_INFO_GC_Event_4_ESAD_Power : out std_logic;    --                     (1)</v>
      </c>
      <c r="S164" t="str">
        <f t="shared" si="104"/>
        <v>pkt_GC_INFO_GC_Event_4_ESAD_Power =&gt; pkt_GC_INFO_GC_Event_4_ESAD_Power_o,</v>
      </c>
      <c r="T164" t="str">
        <f t="shared" si="105"/>
        <v xml:space="preserve">  signal pkt_GC_INFO_GC_Event_4_ESAD_Power_o : std_logic;</v>
      </c>
    </row>
    <row r="165" spans="1:20">
      <c r="B165" t="s">
        <v>408</v>
      </c>
      <c r="C165">
        <v>1</v>
      </c>
      <c r="D165" t="s">
        <v>407</v>
      </c>
      <c r="E165">
        <f t="shared" si="156"/>
        <v>503</v>
      </c>
      <c r="F165" t="str">
        <f t="shared" si="147"/>
        <v xml:space="preserve">  ReservedBit07 : std_logic;</v>
      </c>
      <c r="G165" t="str">
        <f t="shared" si="148"/>
        <v>pkt.GC_INFO.GC_Event_4.ReservedBit07</v>
      </c>
      <c r="H165" t="str">
        <f t="shared" si="149"/>
        <v>bitvector(503)</v>
      </c>
      <c r="I165" t="str">
        <f t="shared" si="140"/>
        <v>pkt_GC_INFO_GC_Event_4_ReservedBit07</v>
      </c>
      <c r="J165" t="str">
        <f t="shared" si="141"/>
        <v>std_logic</v>
      </c>
      <c r="K165" t="str">
        <f t="shared" si="150"/>
        <v>'0'</v>
      </c>
      <c r="M165" t="str">
        <f t="shared" si="151"/>
        <v xml:space="preserve">  ReservedBit07 =&gt; '0',</v>
      </c>
      <c r="N165" t="str">
        <f t="shared" si="142"/>
        <v>pkt.GC_INFO.GC_Event_4.ReservedBit07 &lt;= '0';</v>
      </c>
      <c r="O165" t="str">
        <f t="shared" si="152"/>
        <v>pkt.GC_INFO.GC_Event_4.ReservedBit07 := bitvector(503);</v>
      </c>
      <c r="P165" t="str">
        <f t="shared" si="153"/>
        <v>bitvector(503) := pkt.GC_INFO.GC_Event_4.ReservedBit07;</v>
      </c>
      <c r="Q165" t="str">
        <f t="shared" si="154"/>
        <v>pkt_GC_INFO_GC_Event_4_ReservedBit07 &lt;= bitvector(503);</v>
      </c>
      <c r="R165" t="str">
        <f t="shared" si="155"/>
        <v>pkt_GC_INFO_GC_Event_4_ReservedBit07 : out std_logic;    --                     (1)</v>
      </c>
      <c r="S165" t="str">
        <f t="shared" si="104"/>
        <v>pkt_GC_INFO_GC_Event_4_ReservedBit07 =&gt; pkt_GC_INFO_GC_Event_4_ReservedBit07_o,</v>
      </c>
      <c r="T165" t="str">
        <f t="shared" si="105"/>
        <v xml:space="preserve">  signal pkt_GC_INFO_GC_Event_4_ReservedBit07_o : std_logic;</v>
      </c>
    </row>
    <row r="166" spans="1:20">
      <c r="B166" t="s">
        <v>508</v>
      </c>
      <c r="C166">
        <v>1</v>
      </c>
      <c r="D166" t="s">
        <v>407</v>
      </c>
      <c r="E166">
        <f t="shared" si="156"/>
        <v>504</v>
      </c>
      <c r="F166" t="str">
        <f t="shared" si="147"/>
        <v xml:space="preserve">  ReservedBit08 : std_logic;</v>
      </c>
      <c r="G166" t="str">
        <f t="shared" si="148"/>
        <v>pkt.GC_INFO.GC_Event_4.ReservedBit08</v>
      </c>
      <c r="H166" t="str">
        <f t="shared" si="149"/>
        <v>bitvector(504)</v>
      </c>
      <c r="I166" t="str">
        <f t="shared" si="140"/>
        <v>pkt_GC_INFO_GC_Event_4_ReservedBit08</v>
      </c>
      <c r="J166" t="str">
        <f t="shared" si="141"/>
        <v>std_logic</v>
      </c>
      <c r="K166" t="str">
        <f t="shared" si="150"/>
        <v>'0'</v>
      </c>
      <c r="M166" t="str">
        <f t="shared" si="151"/>
        <v xml:space="preserve">  ReservedBit08 =&gt; '0',</v>
      </c>
      <c r="N166" t="str">
        <f t="shared" si="142"/>
        <v>pkt.GC_INFO.GC_Event_4.ReservedBit08 &lt;= '0';</v>
      </c>
      <c r="O166" t="str">
        <f t="shared" si="152"/>
        <v>pkt.GC_INFO.GC_Event_4.ReservedBit08 := bitvector(504);</v>
      </c>
      <c r="P166" t="str">
        <f t="shared" si="153"/>
        <v>bitvector(504) := pkt.GC_INFO.GC_Event_4.ReservedBit08;</v>
      </c>
      <c r="Q166" t="str">
        <f t="shared" si="154"/>
        <v>pkt_GC_INFO_GC_Event_4_ReservedBit08 &lt;= bitvector(504);</v>
      </c>
      <c r="R166" t="str">
        <f t="shared" si="155"/>
        <v>pkt_GC_INFO_GC_Event_4_ReservedBit08 : out std_logic;    --                     (1)</v>
      </c>
      <c r="S166" t="str">
        <f t="shared" si="104"/>
        <v>pkt_GC_INFO_GC_Event_4_ReservedBit08 =&gt; pkt_GC_INFO_GC_Event_4_ReservedBit08_o,</v>
      </c>
      <c r="T166" t="str">
        <f t="shared" si="105"/>
        <v xml:space="preserve">  signal pkt_GC_INFO_GC_Event_4_ReservedBit08_o : std_logic;</v>
      </c>
    </row>
    <row r="167" spans="1:20">
      <c r="B167" t="s">
        <v>509</v>
      </c>
      <c r="C167">
        <v>1</v>
      </c>
      <c r="D167" t="s">
        <v>407</v>
      </c>
      <c r="E167">
        <f t="shared" si="156"/>
        <v>505</v>
      </c>
      <c r="F167" t="str">
        <f t="shared" si="147"/>
        <v xml:space="preserve">  ReservedBit09 : std_logic;</v>
      </c>
      <c r="G167" t="str">
        <f t="shared" si="148"/>
        <v>pkt.GC_INFO.GC_Event_4.ReservedBit09</v>
      </c>
      <c r="H167" t="str">
        <f t="shared" si="149"/>
        <v>bitvector(505)</v>
      </c>
      <c r="I167" t="str">
        <f t="shared" si="140"/>
        <v>pkt_GC_INFO_GC_Event_4_ReservedBit09</v>
      </c>
      <c r="J167" t="str">
        <f t="shared" si="141"/>
        <v>std_logic</v>
      </c>
      <c r="K167" t="str">
        <f t="shared" si="150"/>
        <v>'0'</v>
      </c>
      <c r="M167" t="str">
        <f t="shared" si="151"/>
        <v xml:space="preserve">  ReservedBit09 =&gt; '0',</v>
      </c>
      <c r="N167" t="str">
        <f t="shared" si="142"/>
        <v>pkt.GC_INFO.GC_Event_4.ReservedBit09 &lt;= '0';</v>
      </c>
      <c r="O167" t="str">
        <f t="shared" si="152"/>
        <v>pkt.GC_INFO.GC_Event_4.ReservedBit09 := bitvector(505);</v>
      </c>
      <c r="P167" t="str">
        <f t="shared" si="153"/>
        <v>bitvector(505) := pkt.GC_INFO.GC_Event_4.ReservedBit09;</v>
      </c>
      <c r="Q167" t="str">
        <f t="shared" si="154"/>
        <v>pkt_GC_INFO_GC_Event_4_ReservedBit09 &lt;= bitvector(505);</v>
      </c>
      <c r="R167" t="str">
        <f t="shared" si="155"/>
        <v>pkt_GC_INFO_GC_Event_4_ReservedBit09 : out std_logic;    --                     (1)</v>
      </c>
      <c r="S167" t="str">
        <f t="shared" si="104"/>
        <v>pkt_GC_INFO_GC_Event_4_ReservedBit09 =&gt; pkt_GC_INFO_GC_Event_4_ReservedBit09_o,</v>
      </c>
      <c r="T167" t="str">
        <f t="shared" si="105"/>
        <v xml:space="preserve">  signal pkt_GC_INFO_GC_Event_4_ReservedBit09_o : std_logic;</v>
      </c>
    </row>
    <row r="168" spans="1:20">
      <c r="B168" t="s">
        <v>47</v>
      </c>
      <c r="C168">
        <v>1</v>
      </c>
      <c r="D168" t="s">
        <v>407</v>
      </c>
      <c r="E168">
        <f t="shared" si="156"/>
        <v>506</v>
      </c>
      <c r="F168" t="str">
        <f t="shared" si="147"/>
        <v xml:space="preserve">  ReservedBit10 : std_logic;</v>
      </c>
      <c r="G168" t="str">
        <f t="shared" si="148"/>
        <v>pkt.GC_INFO.GC_Event_4.ReservedBit10</v>
      </c>
      <c r="H168" t="str">
        <f t="shared" si="149"/>
        <v>bitvector(506)</v>
      </c>
      <c r="I168" t="str">
        <f t="shared" si="140"/>
        <v>pkt_GC_INFO_GC_Event_4_ReservedBit10</v>
      </c>
      <c r="J168" t="str">
        <f t="shared" si="141"/>
        <v>std_logic</v>
      </c>
      <c r="K168" t="str">
        <f t="shared" si="150"/>
        <v>'0'</v>
      </c>
      <c r="M168" t="str">
        <f t="shared" si="151"/>
        <v xml:space="preserve">  ReservedBit10 =&gt; '0',</v>
      </c>
      <c r="N168" t="str">
        <f t="shared" si="142"/>
        <v>pkt.GC_INFO.GC_Event_4.ReservedBit10 &lt;= '0';</v>
      </c>
      <c r="O168" t="str">
        <f t="shared" si="152"/>
        <v>pkt.GC_INFO.GC_Event_4.ReservedBit10 := bitvector(506);</v>
      </c>
      <c r="P168" t="str">
        <f t="shared" si="153"/>
        <v>bitvector(506) := pkt.GC_INFO.GC_Event_4.ReservedBit10;</v>
      </c>
      <c r="Q168" t="str">
        <f t="shared" si="154"/>
        <v>pkt_GC_INFO_GC_Event_4_ReservedBit10 &lt;= bitvector(506);</v>
      </c>
      <c r="R168" t="str">
        <f t="shared" si="155"/>
        <v>pkt_GC_INFO_GC_Event_4_ReservedBit10 : out std_logic;    --                     (1)</v>
      </c>
      <c r="S168" t="str">
        <f t="shared" si="104"/>
        <v>pkt_GC_INFO_GC_Event_4_ReservedBit10 =&gt; pkt_GC_INFO_GC_Event_4_ReservedBit10_o,</v>
      </c>
      <c r="T168" t="str">
        <f t="shared" si="105"/>
        <v xml:space="preserve">  signal pkt_GC_INFO_GC_Event_4_ReservedBit10_o : std_logic;</v>
      </c>
    </row>
    <row r="169" spans="1:20">
      <c r="B169" t="s">
        <v>46</v>
      </c>
      <c r="C169">
        <v>1</v>
      </c>
      <c r="D169" t="s">
        <v>407</v>
      </c>
      <c r="E169">
        <f t="shared" si="156"/>
        <v>507</v>
      </c>
      <c r="F169" t="str">
        <f t="shared" si="147"/>
        <v xml:space="preserve">  ReservedBit11 : std_logic;</v>
      </c>
      <c r="G169" t="str">
        <f t="shared" si="148"/>
        <v>pkt.GC_INFO.GC_Event_4.ReservedBit11</v>
      </c>
      <c r="H169" t="str">
        <f t="shared" si="149"/>
        <v>bitvector(507)</v>
      </c>
      <c r="I169" t="str">
        <f t="shared" si="140"/>
        <v>pkt_GC_INFO_GC_Event_4_ReservedBit11</v>
      </c>
      <c r="J169" t="str">
        <f t="shared" si="141"/>
        <v>std_logic</v>
      </c>
      <c r="K169" t="str">
        <f t="shared" si="150"/>
        <v>'0'</v>
      </c>
      <c r="M169" t="str">
        <f t="shared" si="151"/>
        <v xml:space="preserve">  ReservedBit11 =&gt; '0',</v>
      </c>
      <c r="N169" t="str">
        <f t="shared" si="142"/>
        <v>pkt.GC_INFO.GC_Event_4.ReservedBit11 &lt;= '0';</v>
      </c>
      <c r="O169" t="str">
        <f t="shared" si="152"/>
        <v>pkt.GC_INFO.GC_Event_4.ReservedBit11 := bitvector(507);</v>
      </c>
      <c r="P169" t="str">
        <f t="shared" si="153"/>
        <v>bitvector(507) := pkt.GC_INFO.GC_Event_4.ReservedBit11;</v>
      </c>
      <c r="Q169" t="str">
        <f t="shared" si="154"/>
        <v>pkt_GC_INFO_GC_Event_4_ReservedBit11 &lt;= bitvector(507);</v>
      </c>
      <c r="R169" t="str">
        <f t="shared" si="155"/>
        <v>pkt_GC_INFO_GC_Event_4_ReservedBit11 : out std_logic;    --                     (1)</v>
      </c>
      <c r="S169" t="str">
        <f t="shared" si="104"/>
        <v>pkt_GC_INFO_GC_Event_4_ReservedBit11 =&gt; pkt_GC_INFO_GC_Event_4_ReservedBit11_o,</v>
      </c>
      <c r="T169" t="str">
        <f t="shared" si="105"/>
        <v xml:space="preserve">  signal pkt_GC_INFO_GC_Event_4_ReservedBit11_o : std_logic;</v>
      </c>
    </row>
    <row r="170" spans="1:20">
      <c r="B170" t="s">
        <v>516</v>
      </c>
      <c r="C170">
        <v>1</v>
      </c>
      <c r="D170" t="s">
        <v>407</v>
      </c>
      <c r="E170">
        <f t="shared" si="156"/>
        <v>508</v>
      </c>
      <c r="F170" t="str">
        <f t="shared" si="147"/>
        <v xml:space="preserve">  Leakage_Det : std_logic;</v>
      </c>
      <c r="G170" t="str">
        <f t="shared" si="148"/>
        <v>pkt.GC_INFO.GC_Event_4.Leakage_Det</v>
      </c>
      <c r="H170" t="str">
        <f t="shared" si="149"/>
        <v>bitvector(508)</v>
      </c>
      <c r="I170" t="str">
        <f t="shared" si="140"/>
        <v>pkt_GC_INFO_GC_Event_4_Leakage_Det</v>
      </c>
      <c r="J170" t="str">
        <f t="shared" si="141"/>
        <v>std_logic</v>
      </c>
      <c r="K170" t="str">
        <f t="shared" si="150"/>
        <v>'0'</v>
      </c>
      <c r="M170" t="str">
        <f t="shared" si="151"/>
        <v xml:space="preserve">  Leakage_Det =&gt; '0',</v>
      </c>
      <c r="N170" t="str">
        <f t="shared" si="142"/>
        <v>pkt.GC_INFO.GC_Event_4.Leakage_Det &lt;= '0';</v>
      </c>
      <c r="O170" t="str">
        <f t="shared" si="152"/>
        <v>pkt.GC_INFO.GC_Event_4.Leakage_Det := bitvector(508);</v>
      </c>
      <c r="P170" t="str">
        <f t="shared" si="153"/>
        <v>bitvector(508) := pkt.GC_INFO.GC_Event_4.Leakage_Det;</v>
      </c>
      <c r="Q170" t="str">
        <f t="shared" si="154"/>
        <v>pkt_GC_INFO_GC_Event_4_Leakage_Det &lt;= bitvector(508);</v>
      </c>
      <c r="R170" t="str">
        <f t="shared" si="155"/>
        <v>pkt_GC_INFO_GC_Event_4_Leakage_Det : out std_logic;    --                     (1)</v>
      </c>
      <c r="S170" t="str">
        <f t="shared" si="104"/>
        <v>pkt_GC_INFO_GC_Event_4_Leakage_Det =&gt; pkt_GC_INFO_GC_Event_4_Leakage_Det_o,</v>
      </c>
      <c r="T170" t="str">
        <f t="shared" si="105"/>
        <v xml:space="preserve">  signal pkt_GC_INFO_GC_Event_4_Leakage_Det_o : std_logic;</v>
      </c>
    </row>
    <row r="171" spans="1:20">
      <c r="B171" t="s">
        <v>44</v>
      </c>
      <c r="C171">
        <v>1</v>
      </c>
      <c r="D171" t="s">
        <v>407</v>
      </c>
      <c r="E171">
        <f t="shared" si="156"/>
        <v>509</v>
      </c>
      <c r="F171" t="str">
        <f t="shared" si="147"/>
        <v xml:space="preserve">  ReservedBit13 : std_logic;</v>
      </c>
      <c r="G171" t="str">
        <f t="shared" si="148"/>
        <v>pkt.GC_INFO.GC_Event_4.ReservedBit13</v>
      </c>
      <c r="H171" t="str">
        <f>IF(C171=1,"bitvector("&amp;E171&amp;")","bitvector("&amp;E171+C171-1&amp;" downto "&amp;E171&amp;")")</f>
        <v>bitvector(509)</v>
      </c>
      <c r="I171" t="str">
        <f t="shared" si="140"/>
        <v>pkt_GC_INFO_GC_Event_4_ReservedBit13</v>
      </c>
      <c r="J171" t="str">
        <f t="shared" si="141"/>
        <v>std_logic</v>
      </c>
      <c r="K171" t="str">
        <f t="shared" si="150"/>
        <v>'0'</v>
      </c>
      <c r="M171" t="str">
        <f t="shared" si="151"/>
        <v xml:space="preserve">  ReservedBit13 =&gt; '0',</v>
      </c>
      <c r="N171" t="str">
        <f t="shared" si="142"/>
        <v>pkt.GC_INFO.GC_Event_4.ReservedBit13 &lt;= '0';</v>
      </c>
      <c r="O171" t="str">
        <f t="shared" si="152"/>
        <v>pkt.GC_INFO.GC_Event_4.ReservedBit13 := bitvector(509);</v>
      </c>
      <c r="P171" t="str">
        <f t="shared" si="153"/>
        <v>bitvector(509) := pkt.GC_INFO.GC_Event_4.ReservedBit13;</v>
      </c>
      <c r="Q171" t="str">
        <f t="shared" si="154"/>
        <v>pkt_GC_INFO_GC_Event_4_ReservedBit13 &lt;= bitvector(509);</v>
      </c>
      <c r="R171" t="str">
        <f t="shared" si="155"/>
        <v>pkt_GC_INFO_GC_Event_4_ReservedBit13 : out std_logic;    --                     (1)</v>
      </c>
      <c r="S171" t="str">
        <f t="shared" si="104"/>
        <v>pkt_GC_INFO_GC_Event_4_ReservedBit13 =&gt; pkt_GC_INFO_GC_Event_4_ReservedBit13_o,</v>
      </c>
      <c r="T171" t="str">
        <f t="shared" si="105"/>
        <v xml:space="preserve">  signal pkt_GC_INFO_GC_Event_4_ReservedBit13_o : std_logic;</v>
      </c>
    </row>
    <row r="172" spans="1:20">
      <c r="B172" t="s">
        <v>43</v>
      </c>
      <c r="C172">
        <v>1</v>
      </c>
      <c r="D172" t="s">
        <v>407</v>
      </c>
      <c r="E172">
        <f t="shared" si="156"/>
        <v>510</v>
      </c>
      <c r="F172" t="str">
        <f t="shared" si="147"/>
        <v xml:space="preserve">  ReservedBit14 : std_logic;</v>
      </c>
      <c r="G172" t="str">
        <f t="shared" si="148"/>
        <v>pkt.GC_INFO.GC_Event_4.ReservedBit14</v>
      </c>
      <c r="H172" t="str">
        <f>IF(C172=1,"bitvector("&amp;E172&amp;")","bitvector("&amp;E172+C172-1&amp;" downto "&amp;E172&amp;")")</f>
        <v>bitvector(510)</v>
      </c>
      <c r="I172" t="str">
        <f t="shared" si="140"/>
        <v>pkt_GC_INFO_GC_Event_4_ReservedBit14</v>
      </c>
      <c r="J172" t="str">
        <f t="shared" si="141"/>
        <v>std_logic</v>
      </c>
      <c r="K172" t="str">
        <f t="shared" si="150"/>
        <v>'0'</v>
      </c>
      <c r="M172" t="str">
        <f t="shared" si="151"/>
        <v xml:space="preserve">  ReservedBit14 =&gt; '0',</v>
      </c>
      <c r="N172" t="str">
        <f t="shared" si="142"/>
        <v>pkt.GC_INFO.GC_Event_4.ReservedBit14 &lt;= '0';</v>
      </c>
      <c r="O172" t="str">
        <f t="shared" si="152"/>
        <v>pkt.GC_INFO.GC_Event_4.ReservedBit14 := bitvector(510);</v>
      </c>
      <c r="P172" t="str">
        <f t="shared" si="153"/>
        <v>bitvector(510) := pkt.GC_INFO.GC_Event_4.ReservedBit14;</v>
      </c>
      <c r="Q172" t="str">
        <f t="shared" si="154"/>
        <v>pkt_GC_INFO_GC_Event_4_ReservedBit14 &lt;= bitvector(510);</v>
      </c>
      <c r="R172" t="str">
        <f t="shared" si="155"/>
        <v>pkt_GC_INFO_GC_Event_4_ReservedBit14 : out std_logic;    --                     (1)</v>
      </c>
      <c r="S172" t="str">
        <f t="shared" si="104"/>
        <v>pkt_GC_INFO_GC_Event_4_ReservedBit14 =&gt; pkt_GC_INFO_GC_Event_4_ReservedBit14_o,</v>
      </c>
      <c r="T172" t="str">
        <f t="shared" si="105"/>
        <v xml:space="preserve">  signal pkt_GC_INFO_GC_Event_4_ReservedBit14_o : std_logic;</v>
      </c>
    </row>
    <row r="173" spans="1:20">
      <c r="B173" t="s">
        <v>185</v>
      </c>
      <c r="C173">
        <v>1</v>
      </c>
      <c r="D173" t="s">
        <v>407</v>
      </c>
      <c r="E173">
        <f t="shared" si="156"/>
        <v>511</v>
      </c>
      <c r="F173" t="str">
        <f t="shared" si="147"/>
        <v xml:space="preserve">  M_Stop : std_logic;</v>
      </c>
      <c r="G173" t="str">
        <f t="shared" si="148"/>
        <v>pkt.GC_INFO.GC_Event_4.M_Stop</v>
      </c>
      <c r="H173" t="str">
        <f>IF(C173=1,"bitvector("&amp;E173&amp;")","bitvector("&amp;E173+C173-1&amp;" downto "&amp;E173&amp;")")</f>
        <v>bitvector(511)</v>
      </c>
      <c r="I173" t="str">
        <f t="shared" si="140"/>
        <v>pkt_GC_INFO_GC_Event_4_M_Stop</v>
      </c>
      <c r="J173" t="str">
        <f t="shared" si="141"/>
        <v>std_logic</v>
      </c>
      <c r="K173" t="str">
        <f t="shared" si="150"/>
        <v>'0'</v>
      </c>
      <c r="M173" t="str">
        <f t="shared" si="151"/>
        <v xml:space="preserve">  M_Stop =&gt; '0'</v>
      </c>
      <c r="N173" t="str">
        <f t="shared" si="142"/>
        <v>pkt.GC_INFO.GC_Event_4.M_Stop &lt;= '0';</v>
      </c>
      <c r="O173" t="str">
        <f t="shared" si="152"/>
        <v>pkt.GC_INFO.GC_Event_4.M_Stop := bitvector(511);</v>
      </c>
      <c r="P173" t="str">
        <f t="shared" si="153"/>
        <v>bitvector(511) := pkt.GC_INFO.GC_Event_4.M_Stop;</v>
      </c>
      <c r="Q173" t="str">
        <f t="shared" si="154"/>
        <v>pkt_GC_INFO_GC_Event_4_M_Stop &lt;= bitvector(511);</v>
      </c>
      <c r="R173" t="str">
        <f t="shared" si="155"/>
        <v>pkt_GC_INFO_GC_Event_4_M_Stop : out std_logic;    --                     (1)</v>
      </c>
      <c r="S173" t="str">
        <f t="shared" si="104"/>
        <v>pkt_GC_INFO_GC_Event_4_M_Stop =&gt; pkt_GC_INFO_GC_Event_4_M_Stop_o,</v>
      </c>
      <c r="T173" t="str">
        <f t="shared" si="105"/>
        <v xml:space="preserve">  signal pkt_GC_INFO_GC_Event_4_M_Stop_o : std_logic;</v>
      </c>
    </row>
    <row r="174" spans="1:20" s="74" customFormat="1">
      <c r="F174" s="74" t="str">
        <f>"end record;"&amp;"  --  "&amp;B157&amp;"_"&amp;C157/8&amp;"_Type"</f>
        <v>end record;  --  GC_Event_4_2_Type</v>
      </c>
      <c r="I174" s="74" t="str">
        <f t="shared" si="140"/>
        <v/>
      </c>
      <c r="J174" s="74" t="str">
        <f t="shared" si="141"/>
        <v/>
      </c>
      <c r="M174" s="74" t="str">
        <f>");"</f>
        <v>);</v>
      </c>
      <c r="N174" s="74" t="str">
        <f t="shared" si="142"/>
        <v>--  end record;  --  GC_Event_4_2_Type</v>
      </c>
      <c r="O174" s="74" t="str">
        <f t="shared" si="152"/>
        <v>--  end record;  --  GC_Event_4_2_Type</v>
      </c>
      <c r="P174" s="74" t="str">
        <f t="shared" si="153"/>
        <v>--  end record;  --  GC_Event_4_2_Type</v>
      </c>
      <c r="Q174" s="74" t="str">
        <f t="shared" si="154"/>
        <v>--  end record;  --  GC_Event_4_2_Type</v>
      </c>
      <c r="R174" s="74" t="str">
        <f t="shared" si="155"/>
        <v>--  end record;  --  GC_Event_4_2_Type</v>
      </c>
      <c r="S174" t="str">
        <f t="shared" si="104"/>
        <v>--  end record;  --  GC_Event_4_2_Type</v>
      </c>
      <c r="T174" t="str">
        <f t="shared" si="105"/>
        <v>--  end record;  --  GC_Event_4_2_Type</v>
      </c>
    </row>
    <row r="175" spans="1:20">
      <c r="C175">
        <f>SUM(C158:C173)</f>
        <v>16</v>
      </c>
      <c r="D175">
        <f>C157+E157</f>
        <v>512</v>
      </c>
      <c r="E175">
        <f>C173+E173</f>
        <v>512</v>
      </c>
      <c r="F175" s="95" t="s">
        <v>562</v>
      </c>
      <c r="I175" t="str">
        <f t="shared" si="140"/>
        <v/>
      </c>
      <c r="J175" t="str">
        <f t="shared" si="141"/>
        <v/>
      </c>
      <c r="K175" s="94" t="s">
        <v>562</v>
      </c>
      <c r="L175" s="94" t="s">
        <v>562</v>
      </c>
      <c r="M175" s="94" t="s">
        <v>562</v>
      </c>
      <c r="N175" s="94" t="s">
        <v>562</v>
      </c>
      <c r="O175" s="94" t="s">
        <v>562</v>
      </c>
      <c r="P175" s="94" t="s">
        <v>562</v>
      </c>
      <c r="Q175" s="94" t="s">
        <v>562</v>
      </c>
      <c r="R175" s="94" t="s">
        <v>562</v>
      </c>
      <c r="S175" t="str">
        <f t="shared" ref="S175:S238" si="157">IF(D175="","--  "&amp;F175,IF(D175&lt;&gt;"T",IF(I175&lt;&gt;"",I175&amp;" =&gt; "&amp;I175&amp;"_o,","  --  "),"  -- "&amp;H175))</f>
        <v xml:space="preserve">  --  </v>
      </c>
      <c r="T175" t="str">
        <f t="shared" ref="T175:T238" si="158">IF(D175="","--  "&amp;F175,IF(D175&lt;&gt;"T",IF(I175&lt;&gt;"","  signal "&amp;I175&amp;"_o : "&amp;J175&amp;";","  --  "),"  --  "&amp;H175))</f>
        <v xml:space="preserve">  --  </v>
      </c>
    </row>
    <row r="176" spans="1:20">
      <c r="A176" s="92"/>
      <c r="F176" s="95" t="s">
        <v>562</v>
      </c>
      <c r="G176" s="93" t="str">
        <f>G260</f>
        <v>pkt.GC_INFO.GC_Event_3</v>
      </c>
      <c r="I176" t="str">
        <f t="shared" ref="I176:I185" si="159">IF(H176="","",(IF(D176="W",SUBSTITUTE(G176,".","_"),"")))</f>
        <v/>
      </c>
      <c r="J176" t="str">
        <f t="shared" ref="J176:J185" si="160">IF(C176=1,"std_logic",(IF(D176="W","std_logic_vector("&amp;C176-1&amp;" downto 0)","")))</f>
        <v/>
      </c>
      <c r="K176" s="94" t="s">
        <v>562</v>
      </c>
      <c r="L176" s="94" t="s">
        <v>562</v>
      </c>
      <c r="M176" s="94" t="s">
        <v>562</v>
      </c>
      <c r="N176" s="94" t="s">
        <v>562</v>
      </c>
      <c r="O176" s="94" t="s">
        <v>562</v>
      </c>
      <c r="P176" s="94" t="s">
        <v>562</v>
      </c>
      <c r="Q176" s="94" t="s">
        <v>562</v>
      </c>
      <c r="R176" s="94" t="s">
        <v>562</v>
      </c>
      <c r="S176" t="str">
        <f t="shared" si="157"/>
        <v>--  --</v>
      </c>
      <c r="T176" t="str">
        <f t="shared" si="158"/>
        <v>--  --</v>
      </c>
    </row>
    <row r="177" spans="2:20" s="74" customFormat="1">
      <c r="B177" s="74" t="s">
        <v>376</v>
      </c>
      <c r="C177" s="74">
        <v>16</v>
      </c>
      <c r="E177" s="74">
        <v>480</v>
      </c>
      <c r="F177" s="74" t="str">
        <f>"type "&amp;B177&amp;"_"&amp;C177/8&amp;"_Type is record"</f>
        <v>type GC_Event_3_2_Type is record</v>
      </c>
      <c r="I177" s="74" t="str">
        <f t="shared" si="159"/>
        <v/>
      </c>
      <c r="J177" s="74" t="str">
        <f t="shared" si="160"/>
        <v/>
      </c>
      <c r="M177" s="74" t="str">
        <f>"constant "&amp;B177&amp;"_"&amp;C177/8&amp;"_i : "&amp;B177&amp;"_"&amp;C177/8&amp;"_Type := ("</f>
        <v>constant GC_Event_3_2_i : GC_Event_3_2_Type := (</v>
      </c>
      <c r="N177" s="74" t="str">
        <f t="shared" ref="N177:N185" si="161">IF(D177="","--  "&amp;F177,IF(D177&lt;&gt;"T",G177&amp;" &lt;= "&amp;K177&amp;";","--  "&amp;H177))</f>
        <v>--  type GC_Event_3_2_Type is record</v>
      </c>
      <c r="O177" s="74" t="str">
        <f t="shared" ref="O177" si="162">IF(D177="","--  "&amp;F177,IF(D177&lt;&gt;"T",G177&amp;" := "&amp;H177&amp;";","--  "&amp;H177))</f>
        <v>--  type GC_Event_3_2_Type is record</v>
      </c>
      <c r="P177" s="74" t="str">
        <f t="shared" ref="P177" si="163">IF(D177="","--  "&amp;F177,IF(D177&lt;&gt;"T",H177&amp;" := "&amp;G177&amp;";","--  "&amp;H177))</f>
        <v>--  type GC_Event_3_2_Type is record</v>
      </c>
      <c r="Q177" s="74" t="str">
        <f t="shared" ref="Q177" si="164">IF(D177="","--  "&amp;F177,IF(D177&lt;&gt;"T",I177&amp;" &lt;= "&amp;H177&amp;";","--  "&amp;H177))</f>
        <v>--  type GC_Event_3_2_Type is record</v>
      </c>
      <c r="R177" s="74" t="str">
        <f t="shared" ref="R177" si="165">IF(D177="","--  "&amp;F177,IF(D177&lt;&gt;"T",I177&amp;" : out "&amp;J177&amp;";    --                     ("&amp;C177&amp;")","--  "&amp;H177))</f>
        <v>--  type GC_Event_3_2_Type is record</v>
      </c>
      <c r="S177" t="str">
        <f t="shared" si="157"/>
        <v>--  type GC_Event_3_2_Type is record</v>
      </c>
      <c r="T177" t="str">
        <f t="shared" si="158"/>
        <v>--  type GC_Event_3_2_Type is record</v>
      </c>
    </row>
    <row r="178" spans="2:20">
      <c r="B178" t="s">
        <v>384</v>
      </c>
      <c r="C178">
        <v>4</v>
      </c>
      <c r="D178" t="s">
        <v>407</v>
      </c>
      <c r="E178">
        <f>E177</f>
        <v>480</v>
      </c>
      <c r="F178" t="str">
        <f t="shared" ref="F178:F190" si="166">IF(C178=1,"  "&amp;B178&amp;" : "&amp;"std_logic;",IF(D178="T","  "&amp;B178&amp;" : "&amp;B178&amp;"_"&amp;C178/8&amp;"_Type;","  "&amp;B178&amp;" : "&amp;"std_logic_vector("&amp;C178-1&amp;" downto 0);"))</f>
        <v xml:space="preserve">  Beam_Steering : std_logic_vector(3 downto 0);</v>
      </c>
      <c r="G178" t="str">
        <f t="shared" ref="G178:G190" si="167">$G$176&amp;"."&amp;B178</f>
        <v>pkt.GC_INFO.GC_Event_3.Beam_Steering</v>
      </c>
      <c r="H178" t="str">
        <f t="shared" ref="H178:H190" si="168">IF(C178=1,"bitvector("&amp;E178&amp;")","bitvector("&amp;E178+C178-1&amp;" downto "&amp;E178&amp;")")</f>
        <v>bitvector(483 downto 480)</v>
      </c>
      <c r="I178" t="str">
        <f t="shared" si="159"/>
        <v>pkt_GC_INFO_GC_Event_3_Beam_Steering</v>
      </c>
      <c r="J178" t="str">
        <f t="shared" si="160"/>
        <v>std_logic_vector(3 downto 0)</v>
      </c>
      <c r="K178" t="str">
        <f t="shared" ref="K178:K190" si="169">IF(L178&lt;&gt;"",L178,IF(D178="T",B178&amp;"_"&amp;C178/8&amp;"_i",IF(C178=1,"'0'",(IF(C178=8,"X""00""",(IF(C178=16,"X""0000""",IF(C178=32,"X""00000000""","(others =&gt; '0')"))))))))</f>
        <v>(others =&gt; '0')</v>
      </c>
      <c r="M178" t="str">
        <f t="shared" ref="M178:M185" si="170">IF(D179="",(IF(D178="T","  "&amp;B178&amp;" =&gt; "&amp;B178&amp;"_"&amp;C178/8&amp;"_i","  "&amp;B178&amp;" =&gt; "&amp;K178)),(IF(D178="T","  "&amp;B178&amp;" =&gt; "&amp;B178&amp;"_"&amp;C178/8&amp;"_i,","  "&amp;B178&amp;" =&gt; "&amp;K178&amp;",")))</f>
        <v xml:space="preserve">  Beam_Steering =&gt; (others =&gt; '0'),</v>
      </c>
      <c r="N178" t="str">
        <f t="shared" si="161"/>
        <v>pkt.GC_INFO.GC_Event_3.Beam_Steering &lt;= (others =&gt; '0');</v>
      </c>
      <c r="O178" t="str">
        <f t="shared" ref="O178:O191" si="171">IF(D178="","--  "&amp;F178,IF(D178&lt;&gt;"T",G178&amp;" := "&amp;H178&amp;";","--  "&amp;H178))</f>
        <v>pkt.GC_INFO.GC_Event_3.Beam_Steering := bitvector(483 downto 480);</v>
      </c>
      <c r="P178" t="str">
        <f t="shared" ref="P178:P191" si="172">IF(D178="","--  "&amp;F178,IF(D178&lt;&gt;"T",H178&amp;" := "&amp;G178&amp;";","--  "&amp;H178))</f>
        <v>bitvector(483 downto 480) := pkt.GC_INFO.GC_Event_3.Beam_Steering;</v>
      </c>
      <c r="Q178" t="str">
        <f t="shared" ref="Q178:Q191" si="173">IF(D178="","--  "&amp;F178,IF(D178&lt;&gt;"T",I178&amp;" &lt;= "&amp;H178&amp;";","--  "&amp;H178))</f>
        <v>pkt_GC_INFO_GC_Event_3_Beam_Steering &lt;= bitvector(483 downto 480);</v>
      </c>
      <c r="R178" t="str">
        <f t="shared" ref="R178:R191" si="174">IF(D178="","--  "&amp;F178,IF(D178&lt;&gt;"T",I178&amp;" : out "&amp;J178&amp;";    --                     ("&amp;C178&amp;")","--  "&amp;H178))</f>
        <v>pkt_GC_INFO_GC_Event_3_Beam_Steering : out std_logic_vector(3 downto 0);    --                     (4)</v>
      </c>
      <c r="S178" t="str">
        <f t="shared" si="157"/>
        <v>pkt_GC_INFO_GC_Event_3_Beam_Steering =&gt; pkt_GC_INFO_GC_Event_3_Beam_Steering_o,</v>
      </c>
      <c r="T178" t="str">
        <f t="shared" si="158"/>
        <v xml:space="preserve">  signal pkt_GC_INFO_GC_Event_3_Beam_Steering_o : std_logic_vector(3 downto 0);</v>
      </c>
    </row>
    <row r="179" spans="2:20">
      <c r="B179" t="s">
        <v>421</v>
      </c>
      <c r="C179">
        <v>1</v>
      </c>
      <c r="D179" t="s">
        <v>407</v>
      </c>
      <c r="E179">
        <f>C178+E178</f>
        <v>484</v>
      </c>
      <c r="F179" t="str">
        <f t="shared" si="166"/>
        <v xml:space="preserve">  ReservedBit04 : std_logic;</v>
      </c>
      <c r="G179" t="str">
        <f t="shared" si="167"/>
        <v>pkt.GC_INFO.GC_Event_3.ReservedBit04</v>
      </c>
      <c r="H179" t="str">
        <f t="shared" si="168"/>
        <v>bitvector(484)</v>
      </c>
      <c r="I179" t="str">
        <f t="shared" si="159"/>
        <v>pkt_GC_INFO_GC_Event_3_ReservedBit04</v>
      </c>
      <c r="J179" t="str">
        <f t="shared" si="160"/>
        <v>std_logic</v>
      </c>
      <c r="K179" t="str">
        <f t="shared" si="169"/>
        <v>'0'</v>
      </c>
      <c r="M179" t="str">
        <f t="shared" si="170"/>
        <v xml:space="preserve">  ReservedBit04 =&gt; '0',</v>
      </c>
      <c r="N179" t="str">
        <f t="shared" si="161"/>
        <v>pkt.GC_INFO.GC_Event_3.ReservedBit04 &lt;= '0';</v>
      </c>
      <c r="O179" t="str">
        <f t="shared" si="171"/>
        <v>pkt.GC_INFO.GC_Event_3.ReservedBit04 := bitvector(484);</v>
      </c>
      <c r="P179" t="str">
        <f t="shared" si="172"/>
        <v>bitvector(484) := pkt.GC_INFO.GC_Event_3.ReservedBit04;</v>
      </c>
      <c r="Q179" t="str">
        <f t="shared" si="173"/>
        <v>pkt_GC_INFO_GC_Event_3_ReservedBit04 &lt;= bitvector(484);</v>
      </c>
      <c r="R179" t="str">
        <f t="shared" si="174"/>
        <v>pkt_GC_INFO_GC_Event_3_ReservedBit04 : out std_logic;    --                     (1)</v>
      </c>
      <c r="S179" t="str">
        <f t="shared" si="157"/>
        <v>pkt_GC_INFO_GC_Event_3_ReservedBit04 =&gt; pkt_GC_INFO_GC_Event_3_ReservedBit04_o,</v>
      </c>
      <c r="T179" t="str">
        <f t="shared" si="158"/>
        <v xml:space="preserve">  signal pkt_GC_INFO_GC_Event_3_ReservedBit04_o : std_logic;</v>
      </c>
    </row>
    <row r="180" spans="2:20">
      <c r="B180" t="s">
        <v>420</v>
      </c>
      <c r="C180">
        <v>1</v>
      </c>
      <c r="D180" t="s">
        <v>407</v>
      </c>
      <c r="E180">
        <f t="shared" ref="E180:E190" si="175">C179+E179</f>
        <v>485</v>
      </c>
      <c r="F180" t="str">
        <f t="shared" si="166"/>
        <v xml:space="preserve">  ReservedBit05 : std_logic;</v>
      </c>
      <c r="G180" t="str">
        <f t="shared" si="167"/>
        <v>pkt.GC_INFO.GC_Event_3.ReservedBit05</v>
      </c>
      <c r="H180" t="str">
        <f t="shared" si="168"/>
        <v>bitvector(485)</v>
      </c>
      <c r="I180" t="str">
        <f t="shared" si="159"/>
        <v>pkt_GC_INFO_GC_Event_3_ReservedBit05</v>
      </c>
      <c r="J180" t="str">
        <f t="shared" si="160"/>
        <v>std_logic</v>
      </c>
      <c r="K180" t="str">
        <f t="shared" si="169"/>
        <v>'0'</v>
      </c>
      <c r="M180" t="str">
        <f t="shared" si="170"/>
        <v xml:space="preserve">  ReservedBit05 =&gt; '0',</v>
      </c>
      <c r="N180" t="str">
        <f t="shared" si="161"/>
        <v>pkt.GC_INFO.GC_Event_3.ReservedBit05 &lt;= '0';</v>
      </c>
      <c r="O180" t="str">
        <f t="shared" si="171"/>
        <v>pkt.GC_INFO.GC_Event_3.ReservedBit05 := bitvector(485);</v>
      </c>
      <c r="P180" t="str">
        <f t="shared" si="172"/>
        <v>bitvector(485) := pkt.GC_INFO.GC_Event_3.ReservedBit05;</v>
      </c>
      <c r="Q180" t="str">
        <f t="shared" si="173"/>
        <v>pkt_GC_INFO_GC_Event_3_ReservedBit05 &lt;= bitvector(485);</v>
      </c>
      <c r="R180" t="str">
        <f t="shared" si="174"/>
        <v>pkt_GC_INFO_GC_Event_3_ReservedBit05 : out std_logic;    --                     (1)</v>
      </c>
      <c r="S180" t="str">
        <f t="shared" si="157"/>
        <v>pkt_GC_INFO_GC_Event_3_ReservedBit05 =&gt; pkt_GC_INFO_GC_Event_3_ReservedBit05_o,</v>
      </c>
      <c r="T180" t="str">
        <f t="shared" si="158"/>
        <v xml:space="preserve">  signal pkt_GC_INFO_GC_Event_3_ReservedBit05_o : std_logic;</v>
      </c>
    </row>
    <row r="181" spans="2:20">
      <c r="B181" t="s">
        <v>409</v>
      </c>
      <c r="C181">
        <v>1</v>
      </c>
      <c r="D181" t="s">
        <v>407</v>
      </c>
      <c r="E181">
        <f t="shared" si="175"/>
        <v>486</v>
      </c>
      <c r="F181" t="str">
        <f t="shared" si="166"/>
        <v xml:space="preserve">  ReservedBit06 : std_logic;</v>
      </c>
      <c r="G181" t="str">
        <f t="shared" si="167"/>
        <v>pkt.GC_INFO.GC_Event_3.ReservedBit06</v>
      </c>
      <c r="H181" t="str">
        <f t="shared" si="168"/>
        <v>bitvector(486)</v>
      </c>
      <c r="I181" t="str">
        <f t="shared" si="159"/>
        <v>pkt_GC_INFO_GC_Event_3_ReservedBit06</v>
      </c>
      <c r="J181" t="str">
        <f t="shared" si="160"/>
        <v>std_logic</v>
      </c>
      <c r="K181" t="str">
        <f t="shared" si="169"/>
        <v>'0'</v>
      </c>
      <c r="M181" t="str">
        <f t="shared" si="170"/>
        <v xml:space="preserve">  ReservedBit06 =&gt; '0',</v>
      </c>
      <c r="N181" t="str">
        <f t="shared" si="161"/>
        <v>pkt.GC_INFO.GC_Event_3.ReservedBit06 &lt;= '0';</v>
      </c>
      <c r="O181" t="str">
        <f t="shared" si="171"/>
        <v>pkt.GC_INFO.GC_Event_3.ReservedBit06 := bitvector(486);</v>
      </c>
      <c r="P181" t="str">
        <f t="shared" si="172"/>
        <v>bitvector(486) := pkt.GC_INFO.GC_Event_3.ReservedBit06;</v>
      </c>
      <c r="Q181" t="str">
        <f t="shared" si="173"/>
        <v>pkt_GC_INFO_GC_Event_3_ReservedBit06 &lt;= bitvector(486);</v>
      </c>
      <c r="R181" t="str">
        <f t="shared" si="174"/>
        <v>pkt_GC_INFO_GC_Event_3_ReservedBit06 : out std_logic;    --                     (1)</v>
      </c>
      <c r="S181" t="str">
        <f t="shared" si="157"/>
        <v>pkt_GC_INFO_GC_Event_3_ReservedBit06 =&gt; pkt_GC_INFO_GC_Event_3_ReservedBit06_o,</v>
      </c>
      <c r="T181" t="str">
        <f t="shared" si="158"/>
        <v xml:space="preserve">  signal pkt_GC_INFO_GC_Event_3_ReservedBit06_o : std_logic;</v>
      </c>
    </row>
    <row r="182" spans="2:20">
      <c r="B182" t="s">
        <v>408</v>
      </c>
      <c r="C182">
        <v>1</v>
      </c>
      <c r="D182" t="s">
        <v>407</v>
      </c>
      <c r="E182">
        <f t="shared" si="175"/>
        <v>487</v>
      </c>
      <c r="F182" t="str">
        <f t="shared" si="166"/>
        <v xml:space="preserve">  ReservedBit07 : std_logic;</v>
      </c>
      <c r="G182" t="str">
        <f t="shared" si="167"/>
        <v>pkt.GC_INFO.GC_Event_3.ReservedBit07</v>
      </c>
      <c r="H182" t="str">
        <f t="shared" si="168"/>
        <v>bitvector(487)</v>
      </c>
      <c r="I182" t="str">
        <f t="shared" si="159"/>
        <v>pkt_GC_INFO_GC_Event_3_ReservedBit07</v>
      </c>
      <c r="J182" t="str">
        <f t="shared" si="160"/>
        <v>std_logic</v>
      </c>
      <c r="K182" t="str">
        <f t="shared" si="169"/>
        <v>'0'</v>
      </c>
      <c r="M182" t="str">
        <f t="shared" si="170"/>
        <v xml:space="preserve">  ReservedBit07 =&gt; '0',</v>
      </c>
      <c r="N182" t="str">
        <f t="shared" si="161"/>
        <v>pkt.GC_INFO.GC_Event_3.ReservedBit07 &lt;= '0';</v>
      </c>
      <c r="O182" t="str">
        <f t="shared" si="171"/>
        <v>pkt.GC_INFO.GC_Event_3.ReservedBit07 := bitvector(487);</v>
      </c>
      <c r="P182" t="str">
        <f t="shared" si="172"/>
        <v>bitvector(487) := pkt.GC_INFO.GC_Event_3.ReservedBit07;</v>
      </c>
      <c r="Q182" t="str">
        <f t="shared" si="173"/>
        <v>pkt_GC_INFO_GC_Event_3_ReservedBit07 &lt;= bitvector(487);</v>
      </c>
      <c r="R182" t="str">
        <f t="shared" si="174"/>
        <v>pkt_GC_INFO_GC_Event_3_ReservedBit07 : out std_logic;    --                     (1)</v>
      </c>
      <c r="S182" t="str">
        <f t="shared" si="157"/>
        <v>pkt_GC_INFO_GC_Event_3_ReservedBit07 =&gt; pkt_GC_INFO_GC_Event_3_ReservedBit07_o,</v>
      </c>
      <c r="T182" t="str">
        <f t="shared" si="158"/>
        <v xml:space="preserve">  signal pkt_GC_INFO_GC_Event_3_ReservedBit07_o : std_logic;</v>
      </c>
    </row>
    <row r="183" spans="2:20">
      <c r="B183" t="s">
        <v>508</v>
      </c>
      <c r="C183">
        <v>1</v>
      </c>
      <c r="D183" t="s">
        <v>407</v>
      </c>
      <c r="E183">
        <f t="shared" si="175"/>
        <v>488</v>
      </c>
      <c r="F183" t="str">
        <f t="shared" si="166"/>
        <v xml:space="preserve">  ReservedBit08 : std_logic;</v>
      </c>
      <c r="G183" t="str">
        <f t="shared" si="167"/>
        <v>pkt.GC_INFO.GC_Event_3.ReservedBit08</v>
      </c>
      <c r="H183" t="str">
        <f t="shared" si="168"/>
        <v>bitvector(488)</v>
      </c>
      <c r="I183" t="str">
        <f t="shared" si="159"/>
        <v>pkt_GC_INFO_GC_Event_3_ReservedBit08</v>
      </c>
      <c r="J183" t="str">
        <f t="shared" si="160"/>
        <v>std_logic</v>
      </c>
      <c r="K183" t="str">
        <f t="shared" si="169"/>
        <v>'0'</v>
      </c>
      <c r="M183" t="str">
        <f t="shared" si="170"/>
        <v xml:space="preserve">  ReservedBit08 =&gt; '0',</v>
      </c>
      <c r="N183" t="str">
        <f t="shared" si="161"/>
        <v>pkt.GC_INFO.GC_Event_3.ReservedBit08 &lt;= '0';</v>
      </c>
      <c r="O183" t="str">
        <f t="shared" si="171"/>
        <v>pkt.GC_INFO.GC_Event_3.ReservedBit08 := bitvector(488);</v>
      </c>
      <c r="P183" t="str">
        <f t="shared" si="172"/>
        <v>bitvector(488) := pkt.GC_INFO.GC_Event_3.ReservedBit08;</v>
      </c>
      <c r="Q183" t="str">
        <f t="shared" si="173"/>
        <v>pkt_GC_INFO_GC_Event_3_ReservedBit08 &lt;= bitvector(488);</v>
      </c>
      <c r="R183" t="str">
        <f t="shared" si="174"/>
        <v>pkt_GC_INFO_GC_Event_3_ReservedBit08 : out std_logic;    --                     (1)</v>
      </c>
      <c r="S183" t="str">
        <f t="shared" si="157"/>
        <v>pkt_GC_INFO_GC_Event_3_ReservedBit08 =&gt; pkt_GC_INFO_GC_Event_3_ReservedBit08_o,</v>
      </c>
      <c r="T183" t="str">
        <f t="shared" si="158"/>
        <v xml:space="preserve">  signal pkt_GC_INFO_GC_Event_3_ReservedBit08_o : std_logic;</v>
      </c>
    </row>
    <row r="184" spans="2:20">
      <c r="B184" t="s">
        <v>509</v>
      </c>
      <c r="C184">
        <v>1</v>
      </c>
      <c r="D184" t="s">
        <v>407</v>
      </c>
      <c r="E184">
        <f t="shared" si="175"/>
        <v>489</v>
      </c>
      <c r="F184" t="str">
        <f t="shared" si="166"/>
        <v xml:space="preserve">  ReservedBit09 : std_logic;</v>
      </c>
      <c r="G184" t="str">
        <f t="shared" si="167"/>
        <v>pkt.GC_INFO.GC_Event_3.ReservedBit09</v>
      </c>
      <c r="H184" t="str">
        <f t="shared" si="168"/>
        <v>bitvector(489)</v>
      </c>
      <c r="I184" t="str">
        <f t="shared" si="159"/>
        <v>pkt_GC_INFO_GC_Event_3_ReservedBit09</v>
      </c>
      <c r="J184" t="str">
        <f t="shared" si="160"/>
        <v>std_logic</v>
      </c>
      <c r="K184" t="str">
        <f t="shared" si="169"/>
        <v>'0'</v>
      </c>
      <c r="M184" t="str">
        <f t="shared" si="170"/>
        <v xml:space="preserve">  ReservedBit09 =&gt; '0',</v>
      </c>
      <c r="N184" t="str">
        <f t="shared" si="161"/>
        <v>pkt.GC_INFO.GC_Event_3.ReservedBit09 &lt;= '0';</v>
      </c>
      <c r="O184" t="str">
        <f t="shared" si="171"/>
        <v>pkt.GC_INFO.GC_Event_3.ReservedBit09 := bitvector(489);</v>
      </c>
      <c r="P184" t="str">
        <f t="shared" si="172"/>
        <v>bitvector(489) := pkt.GC_INFO.GC_Event_3.ReservedBit09;</v>
      </c>
      <c r="Q184" t="str">
        <f t="shared" si="173"/>
        <v>pkt_GC_INFO_GC_Event_3_ReservedBit09 &lt;= bitvector(489);</v>
      </c>
      <c r="R184" t="str">
        <f t="shared" si="174"/>
        <v>pkt_GC_INFO_GC_Event_3_ReservedBit09 : out std_logic;    --                     (1)</v>
      </c>
      <c r="S184" t="str">
        <f t="shared" si="157"/>
        <v>pkt_GC_INFO_GC_Event_3_ReservedBit09 =&gt; pkt_GC_INFO_GC_Event_3_ReservedBit09_o,</v>
      </c>
      <c r="T184" t="str">
        <f t="shared" si="158"/>
        <v xml:space="preserve">  signal pkt_GC_INFO_GC_Event_3_ReservedBit09_o : std_logic;</v>
      </c>
    </row>
    <row r="185" spans="2:20">
      <c r="B185" t="s">
        <v>47</v>
      </c>
      <c r="C185">
        <v>1</v>
      </c>
      <c r="D185" t="s">
        <v>407</v>
      </c>
      <c r="E185">
        <f t="shared" si="175"/>
        <v>490</v>
      </c>
      <c r="F185" t="str">
        <f t="shared" si="166"/>
        <v xml:space="preserve">  ReservedBit10 : std_logic;</v>
      </c>
      <c r="G185" t="str">
        <f t="shared" si="167"/>
        <v>pkt.GC_INFO.GC_Event_3.ReservedBit10</v>
      </c>
      <c r="H185" t="str">
        <f t="shared" si="168"/>
        <v>bitvector(490)</v>
      </c>
      <c r="I185" t="str">
        <f t="shared" si="159"/>
        <v>pkt_GC_INFO_GC_Event_3_ReservedBit10</v>
      </c>
      <c r="J185" t="str">
        <f t="shared" si="160"/>
        <v>std_logic</v>
      </c>
      <c r="K185" t="str">
        <f t="shared" si="169"/>
        <v>'0'</v>
      </c>
      <c r="M185" t="str">
        <f t="shared" si="170"/>
        <v xml:space="preserve">  ReservedBit10 =&gt; '0',</v>
      </c>
      <c r="N185" t="str">
        <f t="shared" si="161"/>
        <v>pkt.GC_INFO.GC_Event_3.ReservedBit10 &lt;= '0';</v>
      </c>
      <c r="O185" t="str">
        <f t="shared" si="171"/>
        <v>pkt.GC_INFO.GC_Event_3.ReservedBit10 := bitvector(490);</v>
      </c>
      <c r="P185" t="str">
        <f t="shared" si="172"/>
        <v>bitvector(490) := pkt.GC_INFO.GC_Event_3.ReservedBit10;</v>
      </c>
      <c r="Q185" t="str">
        <f t="shared" si="173"/>
        <v>pkt_GC_INFO_GC_Event_3_ReservedBit10 &lt;= bitvector(490);</v>
      </c>
      <c r="R185" t="str">
        <f t="shared" si="174"/>
        <v>pkt_GC_INFO_GC_Event_3_ReservedBit10 : out std_logic;    --                     (1)</v>
      </c>
      <c r="S185" t="str">
        <f t="shared" si="157"/>
        <v>pkt_GC_INFO_GC_Event_3_ReservedBit10 =&gt; pkt_GC_INFO_GC_Event_3_ReservedBit10_o,</v>
      </c>
      <c r="T185" t="str">
        <f t="shared" si="158"/>
        <v xml:space="preserve">  signal pkt_GC_INFO_GC_Event_3_ReservedBit10_o : std_logic;</v>
      </c>
    </row>
    <row r="186" spans="2:20">
      <c r="B186" t="s">
        <v>46</v>
      </c>
      <c r="C186">
        <v>1</v>
      </c>
      <c r="D186" t="s">
        <v>407</v>
      </c>
      <c r="E186">
        <f t="shared" si="175"/>
        <v>491</v>
      </c>
      <c r="F186" t="str">
        <f t="shared" si="166"/>
        <v xml:space="preserve">  ReservedBit11 : std_logic;</v>
      </c>
      <c r="G186" t="str">
        <f t="shared" si="167"/>
        <v>pkt.GC_INFO.GC_Event_3.ReservedBit11</v>
      </c>
      <c r="H186" t="str">
        <f t="shared" si="168"/>
        <v>bitvector(491)</v>
      </c>
      <c r="I186" t="str">
        <f t="shared" ref="I186:I232" si="176">IF(H186="","",(IF(D186="W",SUBSTITUTE(G186,".","_"),"")))</f>
        <v>pkt_GC_INFO_GC_Event_3_ReservedBit11</v>
      </c>
      <c r="J186" t="str">
        <f t="shared" ref="J186:J232" si="177">IF(C186=1,"std_logic",(IF(D186="W","std_logic_vector("&amp;C186-1&amp;" downto 0)","")))</f>
        <v>std_logic</v>
      </c>
      <c r="K186" t="str">
        <f t="shared" si="169"/>
        <v>'0'</v>
      </c>
      <c r="M186" t="str">
        <f>IF(D187="",(IF(D186="T","  "&amp;B186&amp;" =&gt; "&amp;B186&amp;"_"&amp;C186/8&amp;"_i","  "&amp;B186&amp;" =&gt; "&amp;K186)),(IF(D186="T","  "&amp;B186&amp;" =&gt; "&amp;B186&amp;"_"&amp;C186/8&amp;"_i,","  "&amp;B186&amp;" =&gt; "&amp;K186&amp;",")))</f>
        <v xml:space="preserve">  ReservedBit11 =&gt; '0',</v>
      </c>
      <c r="N186" t="str">
        <f t="shared" ref="N186:N191" si="178">IF(D186="","--  "&amp;F186,IF(D186&lt;&gt;"T",G186&amp;" &lt;= "&amp;K186&amp;";","--  "&amp;H186))</f>
        <v>pkt.GC_INFO.GC_Event_3.ReservedBit11 &lt;= '0';</v>
      </c>
      <c r="O186" t="str">
        <f t="shared" si="171"/>
        <v>pkt.GC_INFO.GC_Event_3.ReservedBit11 := bitvector(491);</v>
      </c>
      <c r="P186" t="str">
        <f t="shared" si="172"/>
        <v>bitvector(491) := pkt.GC_INFO.GC_Event_3.ReservedBit11;</v>
      </c>
      <c r="Q186" t="str">
        <f t="shared" si="173"/>
        <v>pkt_GC_INFO_GC_Event_3_ReservedBit11 &lt;= bitvector(491);</v>
      </c>
      <c r="R186" t="str">
        <f t="shared" si="174"/>
        <v>pkt_GC_INFO_GC_Event_3_ReservedBit11 : out std_logic;    --                     (1)</v>
      </c>
      <c r="S186" t="str">
        <f t="shared" si="157"/>
        <v>pkt_GC_INFO_GC_Event_3_ReservedBit11 =&gt; pkt_GC_INFO_GC_Event_3_ReservedBit11_o,</v>
      </c>
      <c r="T186" t="str">
        <f t="shared" si="158"/>
        <v xml:space="preserve">  signal pkt_GC_INFO_GC_Event_3_ReservedBit11_o : std_logic;</v>
      </c>
    </row>
    <row r="187" spans="2:20">
      <c r="B187" t="s">
        <v>45</v>
      </c>
      <c r="C187">
        <v>1</v>
      </c>
      <c r="D187" t="s">
        <v>407</v>
      </c>
      <c r="E187">
        <f t="shared" si="175"/>
        <v>492</v>
      </c>
      <c r="F187" t="str">
        <f t="shared" si="166"/>
        <v xml:space="preserve">  ReservedBit12 : std_logic;</v>
      </c>
      <c r="G187" t="str">
        <f t="shared" si="167"/>
        <v>pkt.GC_INFO.GC_Event_3.ReservedBit12</v>
      </c>
      <c r="H187" t="str">
        <f t="shared" si="168"/>
        <v>bitvector(492)</v>
      </c>
      <c r="I187" t="str">
        <f t="shared" si="176"/>
        <v>pkt_GC_INFO_GC_Event_3_ReservedBit12</v>
      </c>
      <c r="J187" t="str">
        <f t="shared" si="177"/>
        <v>std_logic</v>
      </c>
      <c r="K187" t="str">
        <f t="shared" si="169"/>
        <v>'0'</v>
      </c>
      <c r="M187" t="str">
        <f>IF(D188="",(IF(D187="T","  "&amp;B187&amp;" =&gt; "&amp;B187&amp;"_"&amp;C187/8&amp;"_i","  "&amp;B187&amp;" =&gt; "&amp;K187)),(IF(D187="T","  "&amp;B187&amp;" =&gt; "&amp;B187&amp;"_"&amp;C187/8&amp;"_i,","  "&amp;B187&amp;" =&gt; "&amp;K187&amp;",")))</f>
        <v xml:space="preserve">  ReservedBit12 =&gt; '0',</v>
      </c>
      <c r="N187" t="str">
        <f t="shared" si="178"/>
        <v>pkt.GC_INFO.GC_Event_3.ReservedBit12 &lt;= '0';</v>
      </c>
      <c r="O187" t="str">
        <f t="shared" si="171"/>
        <v>pkt.GC_INFO.GC_Event_3.ReservedBit12 := bitvector(492);</v>
      </c>
      <c r="P187" t="str">
        <f t="shared" si="172"/>
        <v>bitvector(492) := pkt.GC_INFO.GC_Event_3.ReservedBit12;</v>
      </c>
      <c r="Q187" t="str">
        <f t="shared" si="173"/>
        <v>pkt_GC_INFO_GC_Event_3_ReservedBit12 &lt;= bitvector(492);</v>
      </c>
      <c r="R187" t="str">
        <f t="shared" si="174"/>
        <v>pkt_GC_INFO_GC_Event_3_ReservedBit12 : out std_logic;    --                     (1)</v>
      </c>
      <c r="S187" t="str">
        <f t="shared" si="157"/>
        <v>pkt_GC_INFO_GC_Event_3_ReservedBit12 =&gt; pkt_GC_INFO_GC_Event_3_ReservedBit12_o,</v>
      </c>
      <c r="T187" t="str">
        <f t="shared" si="158"/>
        <v xml:space="preserve">  signal pkt_GC_INFO_GC_Event_3_ReservedBit12_o : std_logic;</v>
      </c>
    </row>
    <row r="188" spans="2:20">
      <c r="B188" t="s">
        <v>44</v>
      </c>
      <c r="C188">
        <v>1</v>
      </c>
      <c r="D188" t="s">
        <v>407</v>
      </c>
      <c r="E188">
        <f t="shared" si="175"/>
        <v>493</v>
      </c>
      <c r="F188" t="str">
        <f t="shared" si="166"/>
        <v xml:space="preserve">  ReservedBit13 : std_logic;</v>
      </c>
      <c r="G188" t="str">
        <f t="shared" si="167"/>
        <v>pkt.GC_INFO.GC_Event_3.ReservedBit13</v>
      </c>
      <c r="H188" t="str">
        <f t="shared" si="168"/>
        <v>bitvector(493)</v>
      </c>
      <c r="I188" t="str">
        <f t="shared" si="176"/>
        <v>pkt_GC_INFO_GC_Event_3_ReservedBit13</v>
      </c>
      <c r="J188" t="str">
        <f t="shared" si="177"/>
        <v>std_logic</v>
      </c>
      <c r="K188" t="str">
        <f t="shared" si="169"/>
        <v>'0'</v>
      </c>
      <c r="M188" t="str">
        <f>IF(D189="",(IF(D188="T","  "&amp;B188&amp;" =&gt; "&amp;B188&amp;"_"&amp;C188/8&amp;"_i","  "&amp;B188&amp;" =&gt; "&amp;K188)),(IF(D188="T","  "&amp;B188&amp;" =&gt; "&amp;B188&amp;"_"&amp;C188/8&amp;"_i,","  "&amp;B188&amp;" =&gt; "&amp;K188&amp;",")))</f>
        <v xml:space="preserve">  ReservedBit13 =&gt; '0',</v>
      </c>
      <c r="N188" t="str">
        <f t="shared" si="178"/>
        <v>pkt.GC_INFO.GC_Event_3.ReservedBit13 &lt;= '0';</v>
      </c>
      <c r="O188" t="str">
        <f t="shared" si="171"/>
        <v>pkt.GC_INFO.GC_Event_3.ReservedBit13 := bitvector(493);</v>
      </c>
      <c r="P188" t="str">
        <f t="shared" si="172"/>
        <v>bitvector(493) := pkt.GC_INFO.GC_Event_3.ReservedBit13;</v>
      </c>
      <c r="Q188" t="str">
        <f t="shared" si="173"/>
        <v>pkt_GC_INFO_GC_Event_3_ReservedBit13 &lt;= bitvector(493);</v>
      </c>
      <c r="R188" t="str">
        <f t="shared" si="174"/>
        <v>pkt_GC_INFO_GC_Event_3_ReservedBit13 : out std_logic;    --                     (1)</v>
      </c>
      <c r="S188" t="str">
        <f t="shared" si="157"/>
        <v>pkt_GC_INFO_GC_Event_3_ReservedBit13 =&gt; pkt_GC_INFO_GC_Event_3_ReservedBit13_o,</v>
      </c>
      <c r="T188" t="str">
        <f t="shared" si="158"/>
        <v xml:space="preserve">  signal pkt_GC_INFO_GC_Event_3_ReservedBit13_o : std_logic;</v>
      </c>
    </row>
    <row r="189" spans="2:20">
      <c r="B189" t="s">
        <v>43</v>
      </c>
      <c r="C189">
        <v>1</v>
      </c>
      <c r="D189" t="s">
        <v>407</v>
      </c>
      <c r="E189">
        <f t="shared" si="175"/>
        <v>494</v>
      </c>
      <c r="F189" t="str">
        <f t="shared" si="166"/>
        <v xml:space="preserve">  ReservedBit14 : std_logic;</v>
      </c>
      <c r="G189" t="str">
        <f t="shared" si="167"/>
        <v>pkt.GC_INFO.GC_Event_3.ReservedBit14</v>
      </c>
      <c r="H189" t="str">
        <f t="shared" si="168"/>
        <v>bitvector(494)</v>
      </c>
      <c r="I189" t="str">
        <f t="shared" si="176"/>
        <v>pkt_GC_INFO_GC_Event_3_ReservedBit14</v>
      </c>
      <c r="J189" t="str">
        <f t="shared" si="177"/>
        <v>std_logic</v>
      </c>
      <c r="K189" t="str">
        <f t="shared" si="169"/>
        <v>'0'</v>
      </c>
      <c r="M189" t="str">
        <f>IF(D190="",(IF(D189="T","  "&amp;B189&amp;" =&gt; "&amp;B189&amp;"_"&amp;C189/8&amp;"_i","  "&amp;B189&amp;" =&gt; "&amp;K189)),(IF(D189="T","  "&amp;B189&amp;" =&gt; "&amp;B189&amp;"_"&amp;C189/8&amp;"_i,","  "&amp;B189&amp;" =&gt; "&amp;K189&amp;",")))</f>
        <v xml:space="preserve">  ReservedBit14 =&gt; '0',</v>
      </c>
      <c r="N189" t="str">
        <f t="shared" si="178"/>
        <v>pkt.GC_INFO.GC_Event_3.ReservedBit14 &lt;= '0';</v>
      </c>
      <c r="O189" t="str">
        <f t="shared" si="171"/>
        <v>pkt.GC_INFO.GC_Event_3.ReservedBit14 := bitvector(494);</v>
      </c>
      <c r="P189" t="str">
        <f t="shared" si="172"/>
        <v>bitvector(494) := pkt.GC_INFO.GC_Event_3.ReservedBit14;</v>
      </c>
      <c r="Q189" t="str">
        <f t="shared" si="173"/>
        <v>pkt_GC_INFO_GC_Event_3_ReservedBit14 &lt;= bitvector(494);</v>
      </c>
      <c r="R189" t="str">
        <f t="shared" si="174"/>
        <v>pkt_GC_INFO_GC_Event_3_ReservedBit14 : out std_logic;    --                     (1)</v>
      </c>
      <c r="S189" t="str">
        <f t="shared" si="157"/>
        <v>pkt_GC_INFO_GC_Event_3_ReservedBit14 =&gt; pkt_GC_INFO_GC_Event_3_ReservedBit14_o,</v>
      </c>
      <c r="T189" t="str">
        <f t="shared" si="158"/>
        <v xml:space="preserve">  signal pkt_GC_INFO_GC_Event_3_ReservedBit14_o : std_logic;</v>
      </c>
    </row>
    <row r="190" spans="2:20">
      <c r="B190" t="s">
        <v>42</v>
      </c>
      <c r="C190">
        <v>1</v>
      </c>
      <c r="D190" t="s">
        <v>407</v>
      </c>
      <c r="E190">
        <f t="shared" si="175"/>
        <v>495</v>
      </c>
      <c r="F190" t="str">
        <f t="shared" si="166"/>
        <v xml:space="preserve">  ReservedBit15 : std_logic;</v>
      </c>
      <c r="G190" t="str">
        <f t="shared" si="167"/>
        <v>pkt.GC_INFO.GC_Event_3.ReservedBit15</v>
      </c>
      <c r="H190" t="str">
        <f t="shared" si="168"/>
        <v>bitvector(495)</v>
      </c>
      <c r="I190" t="str">
        <f t="shared" si="176"/>
        <v>pkt_GC_INFO_GC_Event_3_ReservedBit15</v>
      </c>
      <c r="J190" t="str">
        <f t="shared" si="177"/>
        <v>std_logic</v>
      </c>
      <c r="K190" t="str">
        <f t="shared" si="169"/>
        <v>'0'</v>
      </c>
      <c r="M190" t="str">
        <f>IF(D191="",(IF(D190="T","  "&amp;B190&amp;" =&gt; "&amp;B190&amp;"_"&amp;C190/8&amp;"_i","  "&amp;B190&amp;" =&gt; "&amp;K190)),(IF(D190="T","  "&amp;B190&amp;" =&gt; "&amp;B190&amp;"_"&amp;C190/8&amp;"_i,","  "&amp;B190&amp;" =&gt; "&amp;K190&amp;",")))</f>
        <v xml:space="preserve">  ReservedBit15 =&gt; '0'</v>
      </c>
      <c r="N190" t="str">
        <f t="shared" si="178"/>
        <v>pkt.GC_INFO.GC_Event_3.ReservedBit15 &lt;= '0';</v>
      </c>
      <c r="O190" t="str">
        <f t="shared" si="171"/>
        <v>pkt.GC_INFO.GC_Event_3.ReservedBit15 := bitvector(495);</v>
      </c>
      <c r="P190" t="str">
        <f t="shared" si="172"/>
        <v>bitvector(495) := pkt.GC_INFO.GC_Event_3.ReservedBit15;</v>
      </c>
      <c r="Q190" t="str">
        <f t="shared" si="173"/>
        <v>pkt_GC_INFO_GC_Event_3_ReservedBit15 &lt;= bitvector(495);</v>
      </c>
      <c r="R190" t="str">
        <f t="shared" si="174"/>
        <v>pkt_GC_INFO_GC_Event_3_ReservedBit15 : out std_logic;    --                     (1)</v>
      </c>
      <c r="S190" t="str">
        <f t="shared" si="157"/>
        <v>pkt_GC_INFO_GC_Event_3_ReservedBit15 =&gt; pkt_GC_INFO_GC_Event_3_ReservedBit15_o,</v>
      </c>
      <c r="T190" t="str">
        <f t="shared" si="158"/>
        <v xml:space="preserve">  signal pkt_GC_INFO_GC_Event_3_ReservedBit15_o : std_logic;</v>
      </c>
    </row>
    <row r="191" spans="2:20" s="74" customFormat="1">
      <c r="F191" s="74" t="str">
        <f>"end record;"&amp;"  --  "&amp;B177&amp;"_"&amp;C177/8&amp;"_Type"</f>
        <v>end record;  --  GC_Event_3_2_Type</v>
      </c>
      <c r="I191" s="74" t="str">
        <f t="shared" si="176"/>
        <v/>
      </c>
      <c r="J191" s="74" t="str">
        <f t="shared" si="177"/>
        <v/>
      </c>
      <c r="M191" s="74" t="str">
        <f>");"</f>
        <v>);</v>
      </c>
      <c r="N191" s="74" t="str">
        <f t="shared" si="178"/>
        <v>--  end record;  --  GC_Event_3_2_Type</v>
      </c>
      <c r="O191" s="74" t="str">
        <f t="shared" si="171"/>
        <v>--  end record;  --  GC_Event_3_2_Type</v>
      </c>
      <c r="P191" s="74" t="str">
        <f t="shared" si="172"/>
        <v>--  end record;  --  GC_Event_3_2_Type</v>
      </c>
      <c r="Q191" s="74" t="str">
        <f t="shared" si="173"/>
        <v>--  end record;  --  GC_Event_3_2_Type</v>
      </c>
      <c r="R191" s="74" t="str">
        <f t="shared" si="174"/>
        <v>--  end record;  --  GC_Event_3_2_Type</v>
      </c>
      <c r="S191" t="str">
        <f t="shared" si="157"/>
        <v>--  end record;  --  GC_Event_3_2_Type</v>
      </c>
      <c r="T191" t="str">
        <f t="shared" si="158"/>
        <v>--  end record;  --  GC_Event_3_2_Type</v>
      </c>
    </row>
    <row r="192" spans="2:20">
      <c r="C192">
        <f>SUM(C178:C190)</f>
        <v>16</v>
      </c>
      <c r="D192">
        <f>C177+E177</f>
        <v>496</v>
      </c>
      <c r="E192">
        <f>C190+E190</f>
        <v>496</v>
      </c>
      <c r="F192" s="95" t="s">
        <v>562</v>
      </c>
      <c r="I192" t="str">
        <f t="shared" si="176"/>
        <v/>
      </c>
      <c r="J192" t="str">
        <f t="shared" si="177"/>
        <v/>
      </c>
      <c r="K192" s="94" t="s">
        <v>562</v>
      </c>
      <c r="L192" s="94" t="s">
        <v>562</v>
      </c>
      <c r="M192" s="94" t="s">
        <v>562</v>
      </c>
      <c r="N192" s="94" t="s">
        <v>562</v>
      </c>
      <c r="O192" s="94" t="s">
        <v>562</v>
      </c>
      <c r="P192" s="94" t="s">
        <v>562</v>
      </c>
      <c r="Q192" s="94" t="s">
        <v>562</v>
      </c>
      <c r="R192" s="94" t="s">
        <v>562</v>
      </c>
      <c r="S192" t="str">
        <f t="shared" si="157"/>
        <v xml:space="preserve">  --  </v>
      </c>
      <c r="T192" t="str">
        <f t="shared" si="158"/>
        <v xml:space="preserve">  --  </v>
      </c>
    </row>
    <row r="193" spans="1:20">
      <c r="A193" s="92"/>
      <c r="F193" s="95" t="s">
        <v>562</v>
      </c>
      <c r="G193" s="93" t="str">
        <f>G259</f>
        <v>pkt.GC_INFO.GC_Event_2</v>
      </c>
      <c r="I193" t="str">
        <f t="shared" si="176"/>
        <v/>
      </c>
      <c r="J193" t="str">
        <f t="shared" si="177"/>
        <v/>
      </c>
      <c r="K193" s="94" t="s">
        <v>562</v>
      </c>
      <c r="L193" s="94" t="s">
        <v>562</v>
      </c>
      <c r="M193" s="94" t="s">
        <v>562</v>
      </c>
      <c r="N193" s="94" t="s">
        <v>562</v>
      </c>
      <c r="O193" s="94" t="s">
        <v>562</v>
      </c>
      <c r="P193" s="94" t="s">
        <v>562</v>
      </c>
      <c r="Q193" s="94" t="s">
        <v>562</v>
      </c>
      <c r="R193" s="94" t="s">
        <v>562</v>
      </c>
      <c r="S193" t="str">
        <f t="shared" si="157"/>
        <v>--  --</v>
      </c>
      <c r="T193" t="str">
        <f t="shared" si="158"/>
        <v>--  --</v>
      </c>
    </row>
    <row r="194" spans="1:20" s="74" customFormat="1">
      <c r="B194" s="74" t="s">
        <v>375</v>
      </c>
      <c r="C194" s="74">
        <v>16</v>
      </c>
      <c r="E194" s="74">
        <v>464</v>
      </c>
      <c r="F194" s="74" t="str">
        <f>"type "&amp;B194&amp;"_"&amp;C194/8&amp;"_Type is record"</f>
        <v>type GC_Event_2_2_Type is record</v>
      </c>
      <c r="I194" s="74" t="str">
        <f t="shared" si="176"/>
        <v/>
      </c>
      <c r="J194" s="74" t="str">
        <f t="shared" si="177"/>
        <v/>
      </c>
      <c r="M194" s="74" t="str">
        <f>"constant "&amp;B194&amp;"_"&amp;C194/8&amp;"_i : "&amp;B194&amp;"_"&amp;C194/8&amp;"_Type := ("</f>
        <v>constant GC_Event_2_2_i : GC_Event_2_2_Type := (</v>
      </c>
      <c r="N194" s="74" t="str">
        <f t="shared" ref="N194:N211" si="179">IF(D194="","--  "&amp;F194,IF(D194&lt;&gt;"T",G194&amp;" &lt;= "&amp;K194&amp;";","--  "&amp;H194))</f>
        <v>--  type GC_Event_2_2_Type is record</v>
      </c>
      <c r="O194" s="74" t="str">
        <f t="shared" ref="O194" si="180">IF(D194="","--  "&amp;F194,IF(D194&lt;&gt;"T",G194&amp;" := "&amp;H194&amp;";","--  "&amp;H194))</f>
        <v>--  type GC_Event_2_2_Type is record</v>
      </c>
      <c r="P194" s="74" t="str">
        <f t="shared" ref="P194" si="181">IF(D194="","--  "&amp;F194,IF(D194&lt;&gt;"T",H194&amp;" := "&amp;G194&amp;";","--  "&amp;H194))</f>
        <v>--  type GC_Event_2_2_Type is record</v>
      </c>
      <c r="Q194" s="74" t="str">
        <f t="shared" ref="Q194" si="182">IF(D194="","--  "&amp;F194,IF(D194&lt;&gt;"T",I194&amp;" &lt;= "&amp;H194&amp;";","--  "&amp;H194))</f>
        <v>--  type GC_Event_2_2_Type is record</v>
      </c>
      <c r="R194" s="74" t="str">
        <f t="shared" ref="R194" si="183">IF(D194="","--  "&amp;F194,IF(D194&lt;&gt;"T",I194&amp;" : out "&amp;J194&amp;";    --                     ("&amp;C194&amp;")","--  "&amp;H194))</f>
        <v>--  type GC_Event_2_2_Type is record</v>
      </c>
      <c r="S194" t="str">
        <f t="shared" si="157"/>
        <v>--  type GC_Event_2_2_Type is record</v>
      </c>
      <c r="T194" t="str">
        <f t="shared" si="158"/>
        <v>--  type GC_Event_2_2_Type is record</v>
      </c>
    </row>
    <row r="195" spans="1:20">
      <c r="B195" t="s">
        <v>499</v>
      </c>
      <c r="C195">
        <v>1</v>
      </c>
      <c r="D195" t="s">
        <v>407</v>
      </c>
      <c r="E195">
        <f>E194</f>
        <v>464</v>
      </c>
      <c r="F195" t="str">
        <f t="shared" ref="F195:F210" si="184">IF(C195=1,"  "&amp;B195&amp;" : "&amp;"std_logic;",IF(D195="T","  "&amp;B195&amp;" : "&amp;B195&amp;"_"&amp;C195/8&amp;"_Type;","  "&amp;B195&amp;" : "&amp;"std_logic_vector("&amp;C195-1&amp;" downto 0);"))</f>
        <v xml:space="preserve">  Pre_Enable : std_logic;</v>
      </c>
      <c r="G195" t="str">
        <f t="shared" ref="G195:G210" si="185">$G$193&amp;"."&amp;B195</f>
        <v>pkt.GC_INFO.GC_Event_2.Pre_Enable</v>
      </c>
      <c r="H195" t="str">
        <f t="shared" ref="H195:H210" si="186">IF(C195=1,"bitvector("&amp;E195&amp;")","bitvector("&amp;E195+C195-1&amp;" downto "&amp;E195&amp;")")</f>
        <v>bitvector(464)</v>
      </c>
      <c r="I195" t="str">
        <f t="shared" si="176"/>
        <v>pkt_GC_INFO_GC_Event_2_Pre_Enable</v>
      </c>
      <c r="J195" t="str">
        <f t="shared" si="177"/>
        <v>std_logic</v>
      </c>
      <c r="K195" t="str">
        <f t="shared" ref="K195:K210" si="187">IF(L195&lt;&gt;"",L195,IF(D195="T",B195&amp;"_"&amp;C195/8&amp;"_i",IF(C195=1,"'0'",(IF(C195=8,"X""00""",(IF(C195=16,"X""0000""",IF(C195=32,"X""00000000""","(others =&gt; '0')"))))))))</f>
        <v>'0'</v>
      </c>
      <c r="M195" t="str">
        <f t="shared" ref="M195:M210" si="188">IF(D196="",(IF(D195="T","  "&amp;B195&amp;" =&gt; "&amp;B195&amp;"_"&amp;C195/8&amp;"_i","  "&amp;B195&amp;" =&gt; "&amp;K195)),(IF(D195="T","  "&amp;B195&amp;" =&gt; "&amp;B195&amp;"_"&amp;C195/8&amp;"_i,","  "&amp;B195&amp;" =&gt; "&amp;K195&amp;",")))</f>
        <v xml:space="preserve">  Pre_Enable =&gt; '0',</v>
      </c>
      <c r="N195" t="str">
        <f t="shared" si="179"/>
        <v>pkt.GC_INFO.GC_Event_2.Pre_Enable &lt;= '0';</v>
      </c>
      <c r="O195" t="str">
        <f t="shared" ref="O195:O211" si="189">IF(D195="","--  "&amp;F195,IF(D195&lt;&gt;"T",G195&amp;" := "&amp;H195&amp;";","--  "&amp;H195))</f>
        <v>pkt.GC_INFO.GC_Event_2.Pre_Enable := bitvector(464);</v>
      </c>
      <c r="P195" t="str">
        <f t="shared" ref="P195:P211" si="190">IF(D195="","--  "&amp;F195,IF(D195&lt;&gt;"T",H195&amp;" := "&amp;G195&amp;";","--  "&amp;H195))</f>
        <v>bitvector(464) := pkt.GC_INFO.GC_Event_2.Pre_Enable;</v>
      </c>
      <c r="Q195" t="str">
        <f t="shared" ref="Q195:Q211" si="191">IF(D195="","--  "&amp;F195,IF(D195&lt;&gt;"T",I195&amp;" &lt;= "&amp;H195&amp;";","--  "&amp;H195))</f>
        <v>pkt_GC_INFO_GC_Event_2_Pre_Enable &lt;= bitvector(464);</v>
      </c>
      <c r="R195" t="str">
        <f t="shared" ref="R195:R211" si="192">IF(D195="","--  "&amp;F195,IF(D195&lt;&gt;"T",I195&amp;" : out "&amp;J195&amp;";    --                     ("&amp;C195&amp;")","--  "&amp;H195))</f>
        <v>pkt_GC_INFO_GC_Event_2_Pre_Enable : out std_logic;    --                     (1)</v>
      </c>
      <c r="S195" t="str">
        <f t="shared" si="157"/>
        <v>pkt_GC_INFO_GC_Event_2_Pre_Enable =&gt; pkt_GC_INFO_GC_Event_2_Pre_Enable_o,</v>
      </c>
      <c r="T195" t="str">
        <f t="shared" si="158"/>
        <v xml:space="preserve">  signal pkt_GC_INFO_GC_Event_2_Pre_Enable_o : std_logic;</v>
      </c>
    </row>
    <row r="196" spans="1:20">
      <c r="B196" t="s">
        <v>500</v>
      </c>
      <c r="C196">
        <v>1</v>
      </c>
      <c r="D196" t="s">
        <v>407</v>
      </c>
      <c r="E196">
        <f>C195+E195</f>
        <v>465</v>
      </c>
      <c r="F196" t="str">
        <f t="shared" si="184"/>
        <v xml:space="preserve">  Enable : std_logic;</v>
      </c>
      <c r="G196" t="str">
        <f t="shared" si="185"/>
        <v>pkt.GC_INFO.GC_Event_2.Enable</v>
      </c>
      <c r="H196" t="str">
        <f t="shared" si="186"/>
        <v>bitvector(465)</v>
      </c>
      <c r="I196" t="str">
        <f t="shared" si="176"/>
        <v>pkt_GC_INFO_GC_Event_2_Enable</v>
      </c>
      <c r="J196" t="str">
        <f t="shared" si="177"/>
        <v>std_logic</v>
      </c>
      <c r="K196" t="str">
        <f t="shared" si="187"/>
        <v>'0'</v>
      </c>
      <c r="M196" t="str">
        <f t="shared" si="188"/>
        <v xml:space="preserve">  Enable =&gt; '0',</v>
      </c>
      <c r="N196" t="str">
        <f t="shared" si="179"/>
        <v>pkt.GC_INFO.GC_Event_2.Enable &lt;= '0';</v>
      </c>
      <c r="O196" t="str">
        <f t="shared" si="189"/>
        <v>pkt.GC_INFO.GC_Event_2.Enable := bitvector(465);</v>
      </c>
      <c r="P196" t="str">
        <f t="shared" si="190"/>
        <v>bitvector(465) := pkt.GC_INFO.GC_Event_2.Enable;</v>
      </c>
      <c r="Q196" t="str">
        <f t="shared" si="191"/>
        <v>pkt_GC_INFO_GC_Event_2_Enable &lt;= bitvector(465);</v>
      </c>
      <c r="R196" t="str">
        <f t="shared" si="192"/>
        <v>pkt_GC_INFO_GC_Event_2_Enable : out std_logic;    --                     (1)</v>
      </c>
      <c r="S196" t="str">
        <f t="shared" si="157"/>
        <v>pkt_GC_INFO_GC_Event_2_Enable =&gt; pkt_GC_INFO_GC_Event_2_Enable_o,</v>
      </c>
      <c r="T196" t="str">
        <f t="shared" si="158"/>
        <v xml:space="preserve">  signal pkt_GC_INFO_GC_Event_2_Enable_o : std_logic;</v>
      </c>
    </row>
    <row r="197" spans="1:20">
      <c r="B197" t="s">
        <v>563</v>
      </c>
      <c r="C197">
        <v>1</v>
      </c>
      <c r="D197" t="s">
        <v>407</v>
      </c>
      <c r="E197">
        <f t="shared" ref="E197:E210" si="193">C196+E196</f>
        <v>466</v>
      </c>
      <c r="F197" t="str">
        <f t="shared" si="184"/>
        <v xml:space="preserve">  V_Target : std_logic;</v>
      </c>
      <c r="G197" t="str">
        <f t="shared" si="185"/>
        <v>pkt.GC_INFO.GC_Event_2.V_Target</v>
      </c>
      <c r="H197" t="str">
        <f t="shared" si="186"/>
        <v>bitvector(466)</v>
      </c>
      <c r="I197" t="str">
        <f t="shared" si="176"/>
        <v>pkt_GC_INFO_GC_Event_2_V_Target</v>
      </c>
      <c r="J197" t="str">
        <f t="shared" si="177"/>
        <v>std_logic</v>
      </c>
      <c r="K197" t="str">
        <f t="shared" si="187"/>
        <v>'0'</v>
      </c>
      <c r="M197" t="str">
        <f t="shared" si="188"/>
        <v xml:space="preserve">  V_Target =&gt; '0',</v>
      </c>
      <c r="N197" t="str">
        <f t="shared" si="179"/>
        <v>pkt.GC_INFO.GC_Event_2.V_Target &lt;= '0';</v>
      </c>
      <c r="O197" t="str">
        <f t="shared" si="189"/>
        <v>pkt.GC_INFO.GC_Event_2.V_Target := bitvector(466);</v>
      </c>
      <c r="P197" t="str">
        <f t="shared" si="190"/>
        <v>bitvector(466) := pkt.GC_INFO.GC_Event_2.V_Target;</v>
      </c>
      <c r="Q197" t="str">
        <f t="shared" si="191"/>
        <v>pkt_GC_INFO_GC_Event_2_V_Target &lt;= bitvector(466);</v>
      </c>
      <c r="R197" t="str">
        <f t="shared" si="192"/>
        <v>pkt_GC_INFO_GC_Event_2_V_Target : out std_logic;    --                     (1)</v>
      </c>
      <c r="S197" t="str">
        <f t="shared" si="157"/>
        <v>pkt_GC_INFO_GC_Event_2_V_Target =&gt; pkt_GC_INFO_GC_Event_2_V_Target_o,</v>
      </c>
      <c r="T197" t="str">
        <f t="shared" si="158"/>
        <v xml:space="preserve">  signal pkt_GC_INFO_GC_Event_2_V_Target_o : std_logic;</v>
      </c>
    </row>
    <row r="198" spans="1:20">
      <c r="B198" t="s">
        <v>593</v>
      </c>
      <c r="C198">
        <v>1</v>
      </c>
      <c r="D198" t="s">
        <v>407</v>
      </c>
      <c r="E198">
        <f t="shared" si="193"/>
        <v>467</v>
      </c>
      <c r="F198" t="str">
        <f t="shared" si="184"/>
        <v xml:space="preserve">  Speed_Mode1 : std_logic;</v>
      </c>
      <c r="G198" t="str">
        <f t="shared" si="185"/>
        <v>pkt.GC_INFO.GC_Event_2.Speed_Mode1</v>
      </c>
      <c r="H198" t="str">
        <f t="shared" si="186"/>
        <v>bitvector(467)</v>
      </c>
      <c r="I198" t="str">
        <f t="shared" si="176"/>
        <v>pkt_GC_INFO_GC_Event_2_Speed_Mode1</v>
      </c>
      <c r="J198" t="str">
        <f t="shared" si="177"/>
        <v>std_logic</v>
      </c>
      <c r="K198" t="str">
        <f t="shared" si="187"/>
        <v>'0'</v>
      </c>
      <c r="M198" t="str">
        <f t="shared" si="188"/>
        <v xml:space="preserve">  Speed_Mode1 =&gt; '0',</v>
      </c>
      <c r="N198" t="str">
        <f t="shared" si="179"/>
        <v>pkt.GC_INFO.GC_Event_2.Speed_Mode1 &lt;= '0';</v>
      </c>
      <c r="O198" t="str">
        <f t="shared" si="189"/>
        <v>pkt.GC_INFO.GC_Event_2.Speed_Mode1 := bitvector(467);</v>
      </c>
      <c r="P198" t="str">
        <f t="shared" si="190"/>
        <v>bitvector(467) := pkt.GC_INFO.GC_Event_2.Speed_Mode1;</v>
      </c>
      <c r="Q198" t="str">
        <f t="shared" si="191"/>
        <v>pkt_GC_INFO_GC_Event_2_Speed_Mode1 &lt;= bitvector(467);</v>
      </c>
      <c r="R198" t="str">
        <f t="shared" si="192"/>
        <v>pkt_GC_INFO_GC_Event_2_Speed_Mode1 : out std_logic;    --                     (1)</v>
      </c>
      <c r="S198" t="str">
        <f t="shared" si="157"/>
        <v>pkt_GC_INFO_GC_Event_2_Speed_Mode1 =&gt; pkt_GC_INFO_GC_Event_2_Speed_Mode1_o,</v>
      </c>
      <c r="T198" t="str">
        <f t="shared" si="158"/>
        <v xml:space="preserve">  signal pkt_GC_INFO_GC_Event_2_Speed_Mode1_o : std_logic;</v>
      </c>
    </row>
    <row r="199" spans="1:20">
      <c r="B199" t="s">
        <v>594</v>
      </c>
      <c r="C199">
        <v>1</v>
      </c>
      <c r="D199" t="s">
        <v>407</v>
      </c>
      <c r="E199">
        <f t="shared" si="193"/>
        <v>468</v>
      </c>
      <c r="F199" t="str">
        <f t="shared" si="184"/>
        <v xml:space="preserve">  Speed_Mode2 : std_logic;</v>
      </c>
      <c r="G199" t="str">
        <f t="shared" si="185"/>
        <v>pkt.GC_INFO.GC_Event_2.Speed_Mode2</v>
      </c>
      <c r="H199" t="str">
        <f t="shared" si="186"/>
        <v>bitvector(468)</v>
      </c>
      <c r="I199" t="str">
        <f t="shared" si="176"/>
        <v>pkt_GC_INFO_GC_Event_2_Speed_Mode2</v>
      </c>
      <c r="J199" t="str">
        <f t="shared" si="177"/>
        <v>std_logic</v>
      </c>
      <c r="K199" t="str">
        <f t="shared" si="187"/>
        <v>'0'</v>
      </c>
      <c r="M199" t="str">
        <f t="shared" si="188"/>
        <v xml:space="preserve">  Speed_Mode2 =&gt; '0',</v>
      </c>
      <c r="N199" t="str">
        <f t="shared" si="179"/>
        <v>pkt.GC_INFO.GC_Event_2.Speed_Mode2 &lt;= '0';</v>
      </c>
      <c r="O199" t="str">
        <f t="shared" si="189"/>
        <v>pkt.GC_INFO.GC_Event_2.Speed_Mode2 := bitvector(468);</v>
      </c>
      <c r="P199" t="str">
        <f t="shared" si="190"/>
        <v>bitvector(468) := pkt.GC_INFO.GC_Event_2.Speed_Mode2;</v>
      </c>
      <c r="Q199" t="str">
        <f t="shared" si="191"/>
        <v>pkt_GC_INFO_GC_Event_2_Speed_Mode2 &lt;= bitvector(468);</v>
      </c>
      <c r="R199" t="str">
        <f t="shared" si="192"/>
        <v>pkt_GC_INFO_GC_Event_2_Speed_Mode2 : out std_logic;    --                     (1)</v>
      </c>
      <c r="S199" t="str">
        <f t="shared" si="157"/>
        <v>pkt_GC_INFO_GC_Event_2_Speed_Mode2 =&gt; pkt_GC_INFO_GC_Event_2_Speed_Mode2_o,</v>
      </c>
      <c r="T199" t="str">
        <f t="shared" si="158"/>
        <v xml:space="preserve">  signal pkt_GC_INFO_GC_Event_2_Speed_Mode2_o : std_logic;</v>
      </c>
    </row>
    <row r="200" spans="1:20">
      <c r="B200" t="s">
        <v>595</v>
      </c>
      <c r="C200">
        <v>1</v>
      </c>
      <c r="D200" t="s">
        <v>407</v>
      </c>
      <c r="E200">
        <f t="shared" si="193"/>
        <v>469</v>
      </c>
      <c r="F200" t="str">
        <f t="shared" si="184"/>
        <v xml:space="preserve">  Homming_Enable : std_logic;</v>
      </c>
      <c r="G200" t="str">
        <f t="shared" si="185"/>
        <v>pkt.GC_INFO.GC_Event_2.Homming_Enable</v>
      </c>
      <c r="H200" t="str">
        <f t="shared" si="186"/>
        <v>bitvector(469)</v>
      </c>
      <c r="I200" t="str">
        <f t="shared" si="176"/>
        <v>pkt_GC_INFO_GC_Event_2_Homming_Enable</v>
      </c>
      <c r="J200" t="str">
        <f t="shared" si="177"/>
        <v>std_logic</v>
      </c>
      <c r="K200" t="str">
        <f t="shared" si="187"/>
        <v>'0'</v>
      </c>
      <c r="M200" t="str">
        <f t="shared" si="188"/>
        <v xml:space="preserve">  Homming_Enable =&gt; '0',</v>
      </c>
      <c r="N200" t="str">
        <f t="shared" si="179"/>
        <v>pkt.GC_INFO.GC_Event_2.Homming_Enable &lt;= '0';</v>
      </c>
      <c r="O200" t="str">
        <f t="shared" si="189"/>
        <v>pkt.GC_INFO.GC_Event_2.Homming_Enable := bitvector(469);</v>
      </c>
      <c r="P200" t="str">
        <f t="shared" si="190"/>
        <v>bitvector(469) := pkt.GC_INFO.GC_Event_2.Homming_Enable;</v>
      </c>
      <c r="Q200" t="str">
        <f t="shared" si="191"/>
        <v>pkt_GC_INFO_GC_Event_2_Homming_Enable &lt;= bitvector(469);</v>
      </c>
      <c r="R200" t="str">
        <f t="shared" si="192"/>
        <v>pkt_GC_INFO_GC_Event_2_Homming_Enable : out std_logic;    --                     (1)</v>
      </c>
      <c r="S200" t="str">
        <f t="shared" si="157"/>
        <v>pkt_GC_INFO_GC_Event_2_Homming_Enable =&gt; pkt_GC_INFO_GC_Event_2_Homming_Enable_o,</v>
      </c>
      <c r="T200" t="str">
        <f t="shared" si="158"/>
        <v xml:space="preserve">  signal pkt_GC_INFO_GC_Event_2_Homming_Enable_o : std_logic;</v>
      </c>
    </row>
    <row r="201" spans="1:20">
      <c r="B201" t="s">
        <v>596</v>
      </c>
      <c r="C201">
        <v>1</v>
      </c>
      <c r="D201" t="s">
        <v>407</v>
      </c>
      <c r="E201">
        <f t="shared" si="193"/>
        <v>470</v>
      </c>
      <c r="F201" t="str">
        <f t="shared" si="184"/>
        <v xml:space="preserve">  Homming_Mode : std_logic;</v>
      </c>
      <c r="G201" t="str">
        <f t="shared" si="185"/>
        <v>pkt.GC_INFO.GC_Event_2.Homming_Mode</v>
      </c>
      <c r="H201" t="str">
        <f t="shared" si="186"/>
        <v>bitvector(470)</v>
      </c>
      <c r="I201" t="str">
        <f t="shared" si="176"/>
        <v>pkt_GC_INFO_GC_Event_2_Homming_Mode</v>
      </c>
      <c r="J201" t="str">
        <f t="shared" si="177"/>
        <v>std_logic</v>
      </c>
      <c r="K201" t="str">
        <f t="shared" si="187"/>
        <v>'0'</v>
      </c>
      <c r="M201" t="str">
        <f t="shared" si="188"/>
        <v xml:space="preserve">  Homming_Mode =&gt; '0',</v>
      </c>
      <c r="N201" t="str">
        <f t="shared" si="179"/>
        <v>pkt.GC_INFO.GC_Event_2.Homming_Mode &lt;= '0';</v>
      </c>
      <c r="O201" t="str">
        <f t="shared" si="189"/>
        <v>pkt.GC_INFO.GC_Event_2.Homming_Mode := bitvector(470);</v>
      </c>
      <c r="P201" t="str">
        <f t="shared" si="190"/>
        <v>bitvector(470) := pkt.GC_INFO.GC_Event_2.Homming_Mode;</v>
      </c>
      <c r="Q201" t="str">
        <f t="shared" si="191"/>
        <v>pkt_GC_INFO_GC_Event_2_Homming_Mode &lt;= bitvector(470);</v>
      </c>
      <c r="R201" t="str">
        <f t="shared" si="192"/>
        <v>pkt_GC_INFO_GC_Event_2_Homming_Mode : out std_logic;    --                     (1)</v>
      </c>
      <c r="S201" t="str">
        <f t="shared" si="157"/>
        <v>pkt_GC_INFO_GC_Event_2_Homming_Mode =&gt; pkt_GC_INFO_GC_Event_2_Homming_Mode_o,</v>
      </c>
      <c r="T201" t="str">
        <f t="shared" si="158"/>
        <v xml:space="preserve">  signal pkt_GC_INFO_GC_Event_2_Homming_Mode_o : std_logic;</v>
      </c>
    </row>
    <row r="202" spans="1:20">
      <c r="B202" t="s">
        <v>282</v>
      </c>
      <c r="C202">
        <v>1</v>
      </c>
      <c r="D202" t="s">
        <v>407</v>
      </c>
      <c r="E202">
        <f t="shared" si="193"/>
        <v>471</v>
      </c>
      <c r="F202" t="str">
        <f t="shared" si="184"/>
        <v xml:space="preserve">  Inhibit : std_logic;</v>
      </c>
      <c r="G202" t="str">
        <f t="shared" si="185"/>
        <v>pkt.GC_INFO.GC_Event_2.Inhibit</v>
      </c>
      <c r="H202" t="str">
        <f t="shared" si="186"/>
        <v>bitvector(471)</v>
      </c>
      <c r="I202" t="str">
        <f t="shared" si="176"/>
        <v>pkt_GC_INFO_GC_Event_2_Inhibit</v>
      </c>
      <c r="J202" t="str">
        <f t="shared" si="177"/>
        <v>std_logic</v>
      </c>
      <c r="K202" t="str">
        <f t="shared" si="187"/>
        <v>'0'</v>
      </c>
      <c r="M202" t="str">
        <f t="shared" si="188"/>
        <v xml:space="preserve">  Inhibit =&gt; '0',</v>
      </c>
      <c r="N202" t="str">
        <f t="shared" si="179"/>
        <v>pkt.GC_INFO.GC_Event_2.Inhibit &lt;= '0';</v>
      </c>
      <c r="O202" t="str">
        <f t="shared" si="189"/>
        <v>pkt.GC_INFO.GC_Event_2.Inhibit := bitvector(471);</v>
      </c>
      <c r="P202" t="str">
        <f t="shared" si="190"/>
        <v>bitvector(471) := pkt.GC_INFO.GC_Event_2.Inhibit;</v>
      </c>
      <c r="Q202" t="str">
        <f t="shared" si="191"/>
        <v>pkt_GC_INFO_GC_Event_2_Inhibit &lt;= bitvector(471);</v>
      </c>
      <c r="R202" t="str">
        <f t="shared" si="192"/>
        <v>pkt_GC_INFO_GC_Event_2_Inhibit : out std_logic;    --                     (1)</v>
      </c>
      <c r="S202" t="str">
        <f t="shared" si="157"/>
        <v>pkt_GC_INFO_GC_Event_2_Inhibit =&gt; pkt_GC_INFO_GC_Event_2_Inhibit_o,</v>
      </c>
      <c r="T202" t="str">
        <f t="shared" si="158"/>
        <v xml:space="preserve">  signal pkt_GC_INFO_GC_Event_2_Inhibit_o : std_logic;</v>
      </c>
    </row>
    <row r="203" spans="1:20">
      <c r="B203" t="s">
        <v>291</v>
      </c>
      <c r="C203">
        <v>1</v>
      </c>
      <c r="D203" t="s">
        <v>407</v>
      </c>
      <c r="E203">
        <f t="shared" si="193"/>
        <v>472</v>
      </c>
      <c r="F203" t="str">
        <f t="shared" si="184"/>
        <v xml:space="preserve">  Hold_In : std_logic;</v>
      </c>
      <c r="G203" t="str">
        <f t="shared" si="185"/>
        <v>pkt.GC_INFO.GC_Event_2.Hold_In</v>
      </c>
      <c r="H203" t="str">
        <f t="shared" si="186"/>
        <v>bitvector(472)</v>
      </c>
      <c r="I203" t="str">
        <f t="shared" si="176"/>
        <v>pkt_GC_INFO_GC_Event_2_Hold_In</v>
      </c>
      <c r="J203" t="str">
        <f t="shared" si="177"/>
        <v>std_logic</v>
      </c>
      <c r="K203" t="str">
        <f t="shared" si="187"/>
        <v>'0'</v>
      </c>
      <c r="M203" t="str">
        <f t="shared" si="188"/>
        <v xml:space="preserve">  Hold_In =&gt; '0',</v>
      </c>
      <c r="N203" t="str">
        <f t="shared" si="179"/>
        <v>pkt.GC_INFO.GC_Event_2.Hold_In &lt;= '0';</v>
      </c>
      <c r="O203" t="str">
        <f t="shared" si="189"/>
        <v>pkt.GC_INFO.GC_Event_2.Hold_In := bitvector(472);</v>
      </c>
      <c r="P203" t="str">
        <f t="shared" si="190"/>
        <v>bitvector(472) := pkt.GC_INFO.GC_Event_2.Hold_In;</v>
      </c>
      <c r="Q203" t="str">
        <f t="shared" si="191"/>
        <v>pkt_GC_INFO_GC_Event_2_Hold_In &lt;= bitvector(472);</v>
      </c>
      <c r="R203" t="str">
        <f t="shared" si="192"/>
        <v>pkt_GC_INFO_GC_Event_2_Hold_In : out std_logic;    --                     (1)</v>
      </c>
      <c r="S203" t="str">
        <f t="shared" si="157"/>
        <v>pkt_GC_INFO_GC_Event_2_Hold_In =&gt; pkt_GC_INFO_GC_Event_2_Hold_In_o,</v>
      </c>
      <c r="T203" t="str">
        <f t="shared" si="158"/>
        <v xml:space="preserve">  signal pkt_GC_INFO_GC_Event_2_Hold_In_o : std_logic;</v>
      </c>
    </row>
    <row r="204" spans="1:20">
      <c r="B204" t="s">
        <v>295</v>
      </c>
      <c r="C204">
        <v>1</v>
      </c>
      <c r="D204" t="s">
        <v>407</v>
      </c>
      <c r="E204">
        <f t="shared" si="193"/>
        <v>473</v>
      </c>
      <c r="F204" t="str">
        <f t="shared" si="184"/>
        <v xml:space="preserve">  Target_Det : std_logic;</v>
      </c>
      <c r="G204" t="str">
        <f t="shared" si="185"/>
        <v>pkt.GC_INFO.GC_Event_2.Target_Det</v>
      </c>
      <c r="H204" t="str">
        <f t="shared" si="186"/>
        <v>bitvector(473)</v>
      </c>
      <c r="I204" t="str">
        <f t="shared" si="176"/>
        <v>pkt_GC_INFO_GC_Event_2_Target_Det</v>
      </c>
      <c r="J204" t="str">
        <f t="shared" si="177"/>
        <v>std_logic</v>
      </c>
      <c r="K204" t="str">
        <f t="shared" si="187"/>
        <v>'0'</v>
      </c>
      <c r="M204" t="str">
        <f t="shared" si="188"/>
        <v xml:space="preserve">  Target_Det =&gt; '0',</v>
      </c>
      <c r="N204" t="str">
        <f t="shared" si="179"/>
        <v>pkt.GC_INFO.GC_Event_2.Target_Det &lt;= '0';</v>
      </c>
      <c r="O204" t="str">
        <f t="shared" si="189"/>
        <v>pkt.GC_INFO.GC_Event_2.Target_Det := bitvector(473);</v>
      </c>
      <c r="P204" t="str">
        <f t="shared" si="190"/>
        <v>bitvector(473) := pkt.GC_INFO.GC_Event_2.Target_Det;</v>
      </c>
      <c r="Q204" t="str">
        <f t="shared" si="191"/>
        <v>pkt_GC_INFO_GC_Event_2_Target_Det &lt;= bitvector(473);</v>
      </c>
      <c r="R204" t="str">
        <f t="shared" si="192"/>
        <v>pkt_GC_INFO_GC_Event_2_Target_Det : out std_logic;    --                     (1)</v>
      </c>
      <c r="S204" t="str">
        <f t="shared" si="157"/>
        <v>pkt_GC_INFO_GC_Event_2_Target_Det =&gt; pkt_GC_INFO_GC_Event_2_Target_Det_o,</v>
      </c>
      <c r="T204" t="str">
        <f t="shared" si="158"/>
        <v xml:space="preserve">  signal pkt_GC_INFO_GC_Event_2_Target_Det_o : std_logic;</v>
      </c>
    </row>
    <row r="205" spans="1:20">
      <c r="B205" t="s">
        <v>299</v>
      </c>
      <c r="C205">
        <v>1</v>
      </c>
      <c r="D205" t="s">
        <v>407</v>
      </c>
      <c r="E205">
        <f t="shared" si="193"/>
        <v>474</v>
      </c>
      <c r="F205" t="str">
        <f t="shared" si="184"/>
        <v xml:space="preserve">  Target_Loss : std_logic;</v>
      </c>
      <c r="G205" t="str">
        <f t="shared" si="185"/>
        <v>pkt.GC_INFO.GC_Event_2.Target_Loss</v>
      </c>
      <c r="H205" t="str">
        <f t="shared" si="186"/>
        <v>bitvector(474)</v>
      </c>
      <c r="I205" t="str">
        <f t="shared" si="176"/>
        <v>pkt_GC_INFO_GC_Event_2_Target_Loss</v>
      </c>
      <c r="J205" t="str">
        <f t="shared" si="177"/>
        <v>std_logic</v>
      </c>
      <c r="K205" t="str">
        <f t="shared" si="187"/>
        <v>'0'</v>
      </c>
      <c r="M205" t="str">
        <f t="shared" si="188"/>
        <v xml:space="preserve">  Target_Loss =&gt; '0',</v>
      </c>
      <c r="N205" t="str">
        <f t="shared" si="179"/>
        <v>pkt.GC_INFO.GC_Event_2.Target_Loss &lt;= '0';</v>
      </c>
      <c r="O205" t="str">
        <f t="shared" si="189"/>
        <v>pkt.GC_INFO.GC_Event_2.Target_Loss := bitvector(474);</v>
      </c>
      <c r="P205" t="str">
        <f t="shared" si="190"/>
        <v>bitvector(474) := pkt.GC_INFO.GC_Event_2.Target_Loss;</v>
      </c>
      <c r="Q205" t="str">
        <f t="shared" si="191"/>
        <v>pkt_GC_INFO_GC_Event_2_Target_Loss &lt;= bitvector(474);</v>
      </c>
      <c r="R205" t="str">
        <f t="shared" si="192"/>
        <v>pkt_GC_INFO_GC_Event_2_Target_Loss : out std_logic;    --                     (1)</v>
      </c>
      <c r="S205" t="str">
        <f t="shared" si="157"/>
        <v>pkt_GC_INFO_GC_Event_2_Target_Loss =&gt; pkt_GC_INFO_GC_Event_2_Target_Loss_o,</v>
      </c>
      <c r="T205" t="str">
        <f t="shared" si="158"/>
        <v xml:space="preserve">  signal pkt_GC_INFO_GC_Event_2_Target_Loss_o : std_logic;</v>
      </c>
    </row>
    <row r="206" spans="1:20">
      <c r="B206" t="s">
        <v>301</v>
      </c>
      <c r="C206">
        <v>1</v>
      </c>
      <c r="D206" t="s">
        <v>407</v>
      </c>
      <c r="E206">
        <f t="shared" si="193"/>
        <v>475</v>
      </c>
      <c r="F206" t="str">
        <f t="shared" si="184"/>
        <v xml:space="preserve">  ACM_Det : std_logic;</v>
      </c>
      <c r="G206" t="str">
        <f t="shared" si="185"/>
        <v>pkt.GC_INFO.GC_Event_2.ACM_Det</v>
      </c>
      <c r="H206" t="str">
        <f t="shared" si="186"/>
        <v>bitvector(475)</v>
      </c>
      <c r="I206" t="str">
        <f t="shared" si="176"/>
        <v>pkt_GC_INFO_GC_Event_2_ACM_Det</v>
      </c>
      <c r="J206" t="str">
        <f t="shared" si="177"/>
        <v>std_logic</v>
      </c>
      <c r="K206" t="str">
        <f t="shared" si="187"/>
        <v>'0'</v>
      </c>
      <c r="M206" t="str">
        <f t="shared" si="188"/>
        <v xml:space="preserve">  ACM_Det =&gt; '0',</v>
      </c>
      <c r="N206" t="str">
        <f t="shared" si="179"/>
        <v>pkt.GC_INFO.GC_Event_2.ACM_Det &lt;= '0';</v>
      </c>
      <c r="O206" t="str">
        <f t="shared" si="189"/>
        <v>pkt.GC_INFO.GC_Event_2.ACM_Det := bitvector(475);</v>
      </c>
      <c r="P206" t="str">
        <f t="shared" si="190"/>
        <v>bitvector(475) := pkt.GC_INFO.GC_Event_2.ACM_Det;</v>
      </c>
      <c r="Q206" t="str">
        <f t="shared" si="191"/>
        <v>pkt_GC_INFO_GC_Event_2_ACM_Det &lt;= bitvector(475);</v>
      </c>
      <c r="R206" t="str">
        <f t="shared" si="192"/>
        <v>pkt_GC_INFO_GC_Event_2_ACM_Det : out std_logic;    --                     (1)</v>
      </c>
      <c r="S206" t="str">
        <f t="shared" si="157"/>
        <v>pkt_GC_INFO_GC_Event_2_ACM_Det =&gt; pkt_GC_INFO_GC_Event_2_ACM_Det_o,</v>
      </c>
      <c r="T206" t="str">
        <f t="shared" si="158"/>
        <v xml:space="preserve">  signal pkt_GC_INFO_GC_Event_2_ACM_Det_o : std_logic;</v>
      </c>
    </row>
    <row r="207" spans="1:20">
      <c r="B207" t="s">
        <v>305</v>
      </c>
      <c r="C207">
        <v>1</v>
      </c>
      <c r="D207" t="s">
        <v>407</v>
      </c>
      <c r="E207">
        <f t="shared" si="193"/>
        <v>476</v>
      </c>
      <c r="F207" t="str">
        <f t="shared" si="184"/>
        <v xml:space="preserve">  Pre_ACO_Chk : std_logic;</v>
      </c>
      <c r="G207" t="str">
        <f t="shared" si="185"/>
        <v>pkt.GC_INFO.GC_Event_2.Pre_ACO_Chk</v>
      </c>
      <c r="H207" t="str">
        <f t="shared" si="186"/>
        <v>bitvector(476)</v>
      </c>
      <c r="I207" t="str">
        <f t="shared" si="176"/>
        <v>pkt_GC_INFO_GC_Event_2_Pre_ACO_Chk</v>
      </c>
      <c r="J207" t="str">
        <f t="shared" si="177"/>
        <v>std_logic</v>
      </c>
      <c r="K207" t="str">
        <f t="shared" si="187"/>
        <v>'0'</v>
      </c>
      <c r="M207" t="str">
        <f t="shared" si="188"/>
        <v xml:space="preserve">  Pre_ACO_Chk =&gt; '0',</v>
      </c>
      <c r="N207" t="str">
        <f t="shared" si="179"/>
        <v>pkt.GC_INFO.GC_Event_2.Pre_ACO_Chk &lt;= '0';</v>
      </c>
      <c r="O207" t="str">
        <f t="shared" si="189"/>
        <v>pkt.GC_INFO.GC_Event_2.Pre_ACO_Chk := bitvector(476);</v>
      </c>
      <c r="P207" t="str">
        <f t="shared" si="190"/>
        <v>bitvector(476) := pkt.GC_INFO.GC_Event_2.Pre_ACO_Chk;</v>
      </c>
      <c r="Q207" t="str">
        <f t="shared" si="191"/>
        <v>pkt_GC_INFO_GC_Event_2_Pre_ACO_Chk &lt;= bitvector(476);</v>
      </c>
      <c r="R207" t="str">
        <f t="shared" si="192"/>
        <v>pkt_GC_INFO_GC_Event_2_Pre_ACO_Chk : out std_logic;    --                     (1)</v>
      </c>
      <c r="S207" t="str">
        <f t="shared" si="157"/>
        <v>pkt_GC_INFO_GC_Event_2_Pre_ACO_Chk =&gt; pkt_GC_INFO_GC_Event_2_Pre_ACO_Chk_o,</v>
      </c>
      <c r="T207" t="str">
        <f t="shared" si="158"/>
        <v xml:space="preserve">  signal pkt_GC_INFO_GC_Event_2_Pre_ACO_Chk_o : std_logic;</v>
      </c>
    </row>
    <row r="208" spans="1:20">
      <c r="B208" t="s">
        <v>507</v>
      </c>
      <c r="C208">
        <v>1</v>
      </c>
      <c r="D208" t="s">
        <v>407</v>
      </c>
      <c r="E208">
        <f t="shared" si="193"/>
        <v>477</v>
      </c>
      <c r="F208" t="str">
        <f t="shared" si="184"/>
        <v xml:space="preserve">  ACO_Det : std_logic;</v>
      </c>
      <c r="G208" t="str">
        <f t="shared" si="185"/>
        <v>pkt.GC_INFO.GC_Event_2.ACO_Det</v>
      </c>
      <c r="H208" t="str">
        <f t="shared" si="186"/>
        <v>bitvector(477)</v>
      </c>
      <c r="I208" t="str">
        <f t="shared" si="176"/>
        <v>pkt_GC_INFO_GC_Event_2_ACO_Det</v>
      </c>
      <c r="J208" t="str">
        <f t="shared" si="177"/>
        <v>std_logic</v>
      </c>
      <c r="K208" t="str">
        <f t="shared" si="187"/>
        <v>'0'</v>
      </c>
      <c r="M208" t="str">
        <f t="shared" si="188"/>
        <v xml:space="preserve">  ACO_Det =&gt; '0',</v>
      </c>
      <c r="N208" t="str">
        <f t="shared" si="179"/>
        <v>pkt.GC_INFO.GC_Event_2.ACO_Det &lt;= '0';</v>
      </c>
      <c r="O208" t="str">
        <f t="shared" si="189"/>
        <v>pkt.GC_INFO.GC_Event_2.ACO_Det := bitvector(477);</v>
      </c>
      <c r="P208" t="str">
        <f t="shared" si="190"/>
        <v>bitvector(477) := pkt.GC_INFO.GC_Event_2.ACO_Det;</v>
      </c>
      <c r="Q208" t="str">
        <f t="shared" si="191"/>
        <v>pkt_GC_INFO_GC_Event_2_ACO_Det &lt;= bitvector(477);</v>
      </c>
      <c r="R208" t="str">
        <f t="shared" si="192"/>
        <v>pkt_GC_INFO_GC_Event_2_ACO_Det : out std_logic;    --                     (1)</v>
      </c>
      <c r="S208" t="str">
        <f t="shared" si="157"/>
        <v>pkt_GC_INFO_GC_Event_2_ACO_Det =&gt; pkt_GC_INFO_GC_Event_2_ACO_Det_o,</v>
      </c>
      <c r="T208" t="str">
        <f t="shared" si="158"/>
        <v xml:space="preserve">  signal pkt_GC_INFO_GC_Event_2_ACO_Det_o : std_logic;</v>
      </c>
    </row>
    <row r="209" spans="1:20">
      <c r="B209" t="s">
        <v>43</v>
      </c>
      <c r="C209">
        <v>1</v>
      </c>
      <c r="D209" t="s">
        <v>407</v>
      </c>
      <c r="E209">
        <f t="shared" si="193"/>
        <v>478</v>
      </c>
      <c r="F209" t="str">
        <f t="shared" si="184"/>
        <v xml:space="preserve">  ReservedBit14 : std_logic;</v>
      </c>
      <c r="G209" t="str">
        <f t="shared" si="185"/>
        <v>pkt.GC_INFO.GC_Event_2.ReservedBit14</v>
      </c>
      <c r="H209" t="str">
        <f t="shared" si="186"/>
        <v>bitvector(478)</v>
      </c>
      <c r="I209" t="str">
        <f t="shared" si="176"/>
        <v>pkt_GC_INFO_GC_Event_2_ReservedBit14</v>
      </c>
      <c r="J209" t="str">
        <f t="shared" si="177"/>
        <v>std_logic</v>
      </c>
      <c r="K209" t="str">
        <f t="shared" si="187"/>
        <v>'0'</v>
      </c>
      <c r="M209" t="str">
        <f t="shared" si="188"/>
        <v xml:space="preserve">  ReservedBit14 =&gt; '0',</v>
      </c>
      <c r="N209" t="str">
        <f t="shared" si="179"/>
        <v>pkt.GC_INFO.GC_Event_2.ReservedBit14 &lt;= '0';</v>
      </c>
      <c r="O209" t="str">
        <f t="shared" si="189"/>
        <v>pkt.GC_INFO.GC_Event_2.ReservedBit14 := bitvector(478);</v>
      </c>
      <c r="P209" t="str">
        <f t="shared" si="190"/>
        <v>bitvector(478) := pkt.GC_INFO.GC_Event_2.ReservedBit14;</v>
      </c>
      <c r="Q209" t="str">
        <f t="shared" si="191"/>
        <v>pkt_GC_INFO_GC_Event_2_ReservedBit14 &lt;= bitvector(478);</v>
      </c>
      <c r="R209" t="str">
        <f t="shared" si="192"/>
        <v>pkt_GC_INFO_GC_Event_2_ReservedBit14 : out std_logic;    --                     (1)</v>
      </c>
      <c r="S209" t="str">
        <f t="shared" si="157"/>
        <v>pkt_GC_INFO_GC_Event_2_ReservedBit14 =&gt; pkt_GC_INFO_GC_Event_2_ReservedBit14_o,</v>
      </c>
      <c r="T209" t="str">
        <f t="shared" si="158"/>
        <v xml:space="preserve">  signal pkt_GC_INFO_GC_Event_2_ReservedBit14_o : std_logic;</v>
      </c>
    </row>
    <row r="210" spans="1:20">
      <c r="B210" t="s">
        <v>42</v>
      </c>
      <c r="C210">
        <v>1</v>
      </c>
      <c r="D210" t="s">
        <v>407</v>
      </c>
      <c r="E210">
        <f t="shared" si="193"/>
        <v>479</v>
      </c>
      <c r="F210" t="str">
        <f t="shared" si="184"/>
        <v xml:space="preserve">  ReservedBit15 : std_logic;</v>
      </c>
      <c r="G210" t="str">
        <f t="shared" si="185"/>
        <v>pkt.GC_INFO.GC_Event_2.ReservedBit15</v>
      </c>
      <c r="H210" t="str">
        <f t="shared" si="186"/>
        <v>bitvector(479)</v>
      </c>
      <c r="I210" t="str">
        <f t="shared" si="176"/>
        <v>pkt_GC_INFO_GC_Event_2_ReservedBit15</v>
      </c>
      <c r="J210" t="str">
        <f t="shared" si="177"/>
        <v>std_logic</v>
      </c>
      <c r="K210" t="str">
        <f t="shared" si="187"/>
        <v>'0'</v>
      </c>
      <c r="M210" t="str">
        <f t="shared" si="188"/>
        <v xml:space="preserve">  ReservedBit15 =&gt; '0'</v>
      </c>
      <c r="N210" t="str">
        <f t="shared" si="179"/>
        <v>pkt.GC_INFO.GC_Event_2.ReservedBit15 &lt;= '0';</v>
      </c>
      <c r="O210" t="str">
        <f t="shared" si="189"/>
        <v>pkt.GC_INFO.GC_Event_2.ReservedBit15 := bitvector(479);</v>
      </c>
      <c r="P210" t="str">
        <f t="shared" si="190"/>
        <v>bitvector(479) := pkt.GC_INFO.GC_Event_2.ReservedBit15;</v>
      </c>
      <c r="Q210" t="str">
        <f t="shared" si="191"/>
        <v>pkt_GC_INFO_GC_Event_2_ReservedBit15 &lt;= bitvector(479);</v>
      </c>
      <c r="R210" t="str">
        <f t="shared" si="192"/>
        <v>pkt_GC_INFO_GC_Event_2_ReservedBit15 : out std_logic;    --                     (1)</v>
      </c>
      <c r="S210" t="str">
        <f t="shared" si="157"/>
        <v>pkt_GC_INFO_GC_Event_2_ReservedBit15 =&gt; pkt_GC_INFO_GC_Event_2_ReservedBit15_o,</v>
      </c>
      <c r="T210" t="str">
        <f t="shared" si="158"/>
        <v xml:space="preserve">  signal pkt_GC_INFO_GC_Event_2_ReservedBit15_o : std_logic;</v>
      </c>
    </row>
    <row r="211" spans="1:20" s="74" customFormat="1">
      <c r="F211" s="74" t="str">
        <f>"end record;"&amp;"  --  "&amp;B194&amp;"_"&amp;C194/8&amp;"_Type"</f>
        <v>end record;  --  GC_Event_2_2_Type</v>
      </c>
      <c r="I211" s="74" t="str">
        <f t="shared" si="176"/>
        <v/>
      </c>
      <c r="J211" s="74" t="str">
        <f t="shared" si="177"/>
        <v/>
      </c>
      <c r="M211" s="74" t="str">
        <f>");"</f>
        <v>);</v>
      </c>
      <c r="N211" s="74" t="str">
        <f t="shared" si="179"/>
        <v>--  end record;  --  GC_Event_2_2_Type</v>
      </c>
      <c r="O211" s="74" t="str">
        <f t="shared" si="189"/>
        <v>--  end record;  --  GC_Event_2_2_Type</v>
      </c>
      <c r="P211" s="74" t="str">
        <f t="shared" si="190"/>
        <v>--  end record;  --  GC_Event_2_2_Type</v>
      </c>
      <c r="Q211" s="74" t="str">
        <f t="shared" si="191"/>
        <v>--  end record;  --  GC_Event_2_2_Type</v>
      </c>
      <c r="R211" s="74" t="str">
        <f t="shared" si="192"/>
        <v>--  end record;  --  GC_Event_2_2_Type</v>
      </c>
      <c r="S211" t="str">
        <f t="shared" si="157"/>
        <v>--  end record;  --  GC_Event_2_2_Type</v>
      </c>
      <c r="T211" t="str">
        <f t="shared" si="158"/>
        <v>--  end record;  --  GC_Event_2_2_Type</v>
      </c>
    </row>
    <row r="212" spans="1:20">
      <c r="C212">
        <f>SUM(C195:C210)</f>
        <v>16</v>
      </c>
      <c r="D212">
        <f>C194+E194</f>
        <v>480</v>
      </c>
      <c r="E212">
        <f>C210+E210</f>
        <v>480</v>
      </c>
      <c r="F212" s="95" t="s">
        <v>562</v>
      </c>
      <c r="I212" t="str">
        <f t="shared" si="176"/>
        <v/>
      </c>
      <c r="J212" t="str">
        <f t="shared" si="177"/>
        <v/>
      </c>
      <c r="K212" s="94" t="s">
        <v>562</v>
      </c>
      <c r="L212" s="94" t="s">
        <v>562</v>
      </c>
      <c r="M212" s="94" t="s">
        <v>562</v>
      </c>
      <c r="N212" s="94" t="s">
        <v>562</v>
      </c>
      <c r="O212" s="94" t="s">
        <v>562</v>
      </c>
      <c r="P212" s="94" t="s">
        <v>562</v>
      </c>
      <c r="Q212" s="94" t="s">
        <v>562</v>
      </c>
      <c r="R212" s="94" t="s">
        <v>562</v>
      </c>
      <c r="S212" t="str">
        <f t="shared" si="157"/>
        <v xml:space="preserve">  --  </v>
      </c>
      <c r="T212" t="str">
        <f t="shared" si="158"/>
        <v xml:space="preserve">  --  </v>
      </c>
    </row>
    <row r="213" spans="1:20">
      <c r="A213" s="92"/>
      <c r="F213" s="95" t="s">
        <v>562</v>
      </c>
      <c r="G213" s="93" t="str">
        <f>G258</f>
        <v>pkt.GC_INFO.GC_Event_1</v>
      </c>
      <c r="I213" t="str">
        <f t="shared" si="176"/>
        <v/>
      </c>
      <c r="J213" t="str">
        <f t="shared" si="177"/>
        <v/>
      </c>
      <c r="K213" s="94" t="s">
        <v>562</v>
      </c>
      <c r="L213" s="94" t="s">
        <v>562</v>
      </c>
      <c r="M213" s="94" t="s">
        <v>562</v>
      </c>
      <c r="N213" s="94" t="s">
        <v>562</v>
      </c>
      <c r="O213" s="94" t="s">
        <v>562</v>
      </c>
      <c r="P213" s="94" t="s">
        <v>562</v>
      </c>
      <c r="Q213" s="94" t="s">
        <v>562</v>
      </c>
      <c r="R213" s="94" t="s">
        <v>562</v>
      </c>
      <c r="S213" t="str">
        <f t="shared" si="157"/>
        <v>--  --</v>
      </c>
      <c r="T213" t="str">
        <f t="shared" si="158"/>
        <v>--  --</v>
      </c>
    </row>
    <row r="214" spans="1:20" s="74" customFormat="1">
      <c r="B214" s="74" t="s">
        <v>374</v>
      </c>
      <c r="C214" s="74">
        <v>16</v>
      </c>
      <c r="E214" s="74">
        <v>448</v>
      </c>
      <c r="F214" s="74" t="str">
        <f>"type "&amp;B214&amp;"_"&amp;C214/8&amp;"_Type is record"</f>
        <v>type GC_Event_1_2_Type is record</v>
      </c>
      <c r="I214" s="74" t="str">
        <f t="shared" si="176"/>
        <v/>
      </c>
      <c r="J214" s="74" t="str">
        <f t="shared" si="177"/>
        <v/>
      </c>
      <c r="M214" s="74" t="str">
        <f>"constant "&amp;B214&amp;"_"&amp;C214/8&amp;"_i : "&amp;B214&amp;"_"&amp;C214/8&amp;"_Type := ("</f>
        <v>constant GC_Event_1_2_i : GC_Event_1_2_Type := (</v>
      </c>
      <c r="N214" s="74" t="str">
        <f t="shared" ref="N214:N231" si="194">IF(D214="","--  "&amp;F214,IF(D214&lt;&gt;"T",G214&amp;" &lt;= "&amp;K214&amp;";","--  "&amp;H214))</f>
        <v>--  type GC_Event_1_2_Type is record</v>
      </c>
      <c r="O214" s="74" t="str">
        <f t="shared" ref="O214" si="195">IF(D214="","--  "&amp;F214,IF(D214&lt;&gt;"T",G214&amp;" := "&amp;H214&amp;";","--  "&amp;H214))</f>
        <v>--  type GC_Event_1_2_Type is record</v>
      </c>
      <c r="P214" s="74" t="str">
        <f t="shared" ref="P214" si="196">IF(D214="","--  "&amp;F214,IF(D214&lt;&gt;"T",H214&amp;" := "&amp;G214&amp;";","--  "&amp;H214))</f>
        <v>--  type GC_Event_1_2_Type is record</v>
      </c>
      <c r="Q214" s="74" t="str">
        <f t="shared" ref="Q214" si="197">IF(D214="","--  "&amp;F214,IF(D214&lt;&gt;"T",I214&amp;" &lt;= "&amp;H214&amp;";","--  "&amp;H214))</f>
        <v>--  type GC_Event_1_2_Type is record</v>
      </c>
      <c r="R214" s="74" t="str">
        <f t="shared" ref="R214" si="198">IF(D214="","--  "&amp;F214,IF(D214&lt;&gt;"T",I214&amp;" : out "&amp;J214&amp;";    --                     ("&amp;C214&amp;")","--  "&amp;H214))</f>
        <v>--  type GC_Event_1_2_Type is record</v>
      </c>
      <c r="S214" t="str">
        <f t="shared" si="157"/>
        <v>--  type GC_Event_1_2_Type is record</v>
      </c>
      <c r="T214" t="str">
        <f t="shared" si="158"/>
        <v>--  type GC_Event_1_2_Type is record</v>
      </c>
    </row>
    <row r="215" spans="1:20">
      <c r="B215" t="s">
        <v>504</v>
      </c>
      <c r="C215">
        <v>1</v>
      </c>
      <c r="D215" t="s">
        <v>407</v>
      </c>
      <c r="E215">
        <f>E214</f>
        <v>448</v>
      </c>
      <c r="F215" t="str">
        <f t="shared" ref="F215:F230" si="199">IF(C215=1,"  "&amp;B215&amp;" : "&amp;"std_logic;",IF(D215="T","  "&amp;B215&amp;" : "&amp;B215&amp;"_"&amp;C215/8&amp;"_Type;","  "&amp;B215&amp;" : "&amp;"std_logic_vector("&amp;C215-1&amp;" downto 0);"))</f>
        <v xml:space="preserve">  ReservedBit00 : std_logic;</v>
      </c>
      <c r="G215" t="str">
        <f t="shared" ref="G215:G230" si="200">$G$213&amp;"."&amp;B215</f>
        <v>pkt.GC_INFO.GC_Event_1.ReservedBit00</v>
      </c>
      <c r="H215" t="str">
        <f t="shared" ref="H215:H220" si="201">IF(C215=1,"bitvector("&amp;E215&amp;")","bitvector("&amp;E215+C215-1&amp;" downto "&amp;E215&amp;")")</f>
        <v>bitvector(448)</v>
      </c>
      <c r="I215" t="str">
        <f t="shared" si="176"/>
        <v>pkt_GC_INFO_GC_Event_1_ReservedBit00</v>
      </c>
      <c r="J215" t="str">
        <f t="shared" si="177"/>
        <v>std_logic</v>
      </c>
      <c r="K215" t="str">
        <f t="shared" ref="K215:K230" si="202">IF(L215&lt;&gt;"",L215,IF(D215="T",B215&amp;"_"&amp;C215/8&amp;"_i",IF(C215=1,"'0'",(IF(C215=8,"X""00""",(IF(C215=16,"X""0000""",IF(C215=32,"X""00000000""","(others =&gt; '0')"))))))))</f>
        <v>'0'</v>
      </c>
      <c r="M215" t="str">
        <f t="shared" ref="M215:M230" si="203">IF(D216="",(IF(D215="T","  "&amp;B215&amp;" =&gt; "&amp;B215&amp;"_"&amp;C215/8&amp;"_i","  "&amp;B215&amp;" =&gt; "&amp;K215)),(IF(D215="T","  "&amp;B215&amp;" =&gt; "&amp;B215&amp;"_"&amp;C215/8&amp;"_i,","  "&amp;B215&amp;" =&gt; "&amp;K215&amp;",")))</f>
        <v xml:space="preserve">  ReservedBit00 =&gt; '0',</v>
      </c>
      <c r="N215" t="str">
        <f t="shared" si="194"/>
        <v>pkt.GC_INFO.GC_Event_1.ReservedBit00 &lt;= '0';</v>
      </c>
      <c r="O215" t="str">
        <f t="shared" ref="O215:O231" si="204">IF(D215="","--  "&amp;F215,IF(D215&lt;&gt;"T",G215&amp;" := "&amp;H215&amp;";","--  "&amp;H215))</f>
        <v>pkt.GC_INFO.GC_Event_1.ReservedBit00 := bitvector(448);</v>
      </c>
      <c r="P215" t="str">
        <f t="shared" ref="P215:P231" si="205">IF(D215="","--  "&amp;F215,IF(D215&lt;&gt;"T",H215&amp;" := "&amp;G215&amp;";","--  "&amp;H215))</f>
        <v>bitvector(448) := pkt.GC_INFO.GC_Event_1.ReservedBit00;</v>
      </c>
      <c r="Q215" t="str">
        <f t="shared" ref="Q215:Q231" si="206">IF(D215="","--  "&amp;F215,IF(D215&lt;&gt;"T",I215&amp;" &lt;= "&amp;H215&amp;";","--  "&amp;H215))</f>
        <v>pkt_GC_INFO_GC_Event_1_ReservedBit00 &lt;= bitvector(448);</v>
      </c>
      <c r="R215" t="str">
        <f t="shared" ref="R215:R231" si="207">IF(D215="","--  "&amp;F215,IF(D215&lt;&gt;"T",I215&amp;" : out "&amp;J215&amp;";    --                     ("&amp;C215&amp;")","--  "&amp;H215))</f>
        <v>pkt_GC_INFO_GC_Event_1_ReservedBit00 : out std_logic;    --                     (1)</v>
      </c>
      <c r="S215" t="str">
        <f t="shared" si="157"/>
        <v>pkt_GC_INFO_GC_Event_1_ReservedBit00 =&gt; pkt_GC_INFO_GC_Event_1_ReservedBit00_o,</v>
      </c>
      <c r="T215" t="str">
        <f t="shared" si="158"/>
        <v xml:space="preserve">  signal pkt_GC_INFO_GC_Event_1_ReservedBit00_o : std_logic;</v>
      </c>
    </row>
    <row r="216" spans="1:20">
      <c r="B216" t="s">
        <v>209</v>
      </c>
      <c r="C216">
        <v>1</v>
      </c>
      <c r="D216" t="s">
        <v>407</v>
      </c>
      <c r="E216">
        <f>C215+E215</f>
        <v>449</v>
      </c>
      <c r="F216" t="str">
        <f t="shared" si="199"/>
        <v xml:space="preserve">  HILS_Mode : std_logic;</v>
      </c>
      <c r="G216" t="str">
        <f t="shared" si="200"/>
        <v>pkt.GC_INFO.GC_Event_1.HILS_Mode</v>
      </c>
      <c r="H216" t="str">
        <f t="shared" si="201"/>
        <v>bitvector(449)</v>
      </c>
      <c r="I216" t="str">
        <f t="shared" si="176"/>
        <v>pkt_GC_INFO_GC_Event_1_HILS_Mode</v>
      </c>
      <c r="J216" t="str">
        <f t="shared" si="177"/>
        <v>std_logic</v>
      </c>
      <c r="K216" t="str">
        <f t="shared" si="202"/>
        <v>'0'</v>
      </c>
      <c r="M216" t="str">
        <f t="shared" si="203"/>
        <v xml:space="preserve">  HILS_Mode =&gt; '0',</v>
      </c>
      <c r="N216" t="str">
        <f t="shared" si="194"/>
        <v>pkt.GC_INFO.GC_Event_1.HILS_Mode &lt;= '0';</v>
      </c>
      <c r="O216" t="str">
        <f t="shared" si="204"/>
        <v>pkt.GC_INFO.GC_Event_1.HILS_Mode := bitvector(449);</v>
      </c>
      <c r="P216" t="str">
        <f t="shared" si="205"/>
        <v>bitvector(449) := pkt.GC_INFO.GC_Event_1.HILS_Mode;</v>
      </c>
      <c r="Q216" t="str">
        <f t="shared" si="206"/>
        <v>pkt_GC_INFO_GC_Event_1_HILS_Mode &lt;= bitvector(449);</v>
      </c>
      <c r="R216" t="str">
        <f t="shared" si="207"/>
        <v>pkt_GC_INFO_GC_Event_1_HILS_Mode : out std_logic;    --                     (1)</v>
      </c>
      <c r="S216" t="str">
        <f t="shared" si="157"/>
        <v>pkt_GC_INFO_GC_Event_1_HILS_Mode =&gt; pkt_GC_INFO_GC_Event_1_HILS_Mode_o,</v>
      </c>
      <c r="T216" t="str">
        <f t="shared" si="158"/>
        <v xml:space="preserve">  signal pkt_GC_INFO_GC_Event_1_HILS_Mode_o : std_logic;</v>
      </c>
    </row>
    <row r="217" spans="1:20">
      <c r="B217" t="s">
        <v>145</v>
      </c>
      <c r="C217">
        <v>1</v>
      </c>
      <c r="D217" t="s">
        <v>407</v>
      </c>
      <c r="E217">
        <f t="shared" ref="E217:E230" si="208">C216+E216</f>
        <v>450</v>
      </c>
      <c r="F217" t="str">
        <f t="shared" si="199"/>
        <v xml:space="preserve">  EXHD_Mode : std_logic;</v>
      </c>
      <c r="G217" t="str">
        <f t="shared" si="200"/>
        <v>pkt.GC_INFO.GC_Event_1.EXHD_Mode</v>
      </c>
      <c r="H217" t="str">
        <f t="shared" si="201"/>
        <v>bitvector(450)</v>
      </c>
      <c r="I217" t="str">
        <f t="shared" si="176"/>
        <v>pkt_GC_INFO_GC_Event_1_EXHD_Mode</v>
      </c>
      <c r="J217" t="str">
        <f t="shared" si="177"/>
        <v>std_logic</v>
      </c>
      <c r="K217" t="str">
        <f t="shared" si="202"/>
        <v>'0'</v>
      </c>
      <c r="M217" t="str">
        <f t="shared" si="203"/>
        <v xml:space="preserve">  EXHD_Mode =&gt; '0',</v>
      </c>
      <c r="N217" t="str">
        <f t="shared" si="194"/>
        <v>pkt.GC_INFO.GC_Event_1.EXHD_Mode &lt;= '0';</v>
      </c>
      <c r="O217" t="str">
        <f t="shared" si="204"/>
        <v>pkt.GC_INFO.GC_Event_1.EXHD_Mode := bitvector(450);</v>
      </c>
      <c r="P217" t="str">
        <f t="shared" si="205"/>
        <v>bitvector(450) := pkt.GC_INFO.GC_Event_1.EXHD_Mode;</v>
      </c>
      <c r="Q217" t="str">
        <f t="shared" si="206"/>
        <v>pkt_GC_INFO_GC_Event_1_EXHD_Mode &lt;= bitvector(450);</v>
      </c>
      <c r="R217" t="str">
        <f t="shared" si="207"/>
        <v>pkt_GC_INFO_GC_Event_1_EXHD_Mode : out std_logic;    --                     (1)</v>
      </c>
      <c r="S217" t="str">
        <f t="shared" si="157"/>
        <v>pkt_GC_INFO_GC_Event_1_EXHD_Mode =&gt; pkt_GC_INFO_GC_Event_1_EXHD_Mode_o,</v>
      </c>
      <c r="T217" t="str">
        <f t="shared" si="158"/>
        <v xml:space="preserve">  signal pkt_GC_INFO_GC_Event_1_EXHD_Mode_o : std_logic;</v>
      </c>
    </row>
    <row r="218" spans="1:20">
      <c r="B218" t="s">
        <v>505</v>
      </c>
      <c r="C218">
        <v>1</v>
      </c>
      <c r="D218" t="s">
        <v>407</v>
      </c>
      <c r="E218">
        <f t="shared" si="208"/>
        <v>451</v>
      </c>
      <c r="F218" t="str">
        <f t="shared" si="199"/>
        <v xml:space="preserve">  C_Range : std_logic;</v>
      </c>
      <c r="G218" t="str">
        <f t="shared" si="200"/>
        <v>pkt.GC_INFO.GC_Event_1.C_Range</v>
      </c>
      <c r="H218" t="str">
        <f t="shared" si="201"/>
        <v>bitvector(451)</v>
      </c>
      <c r="I218" t="str">
        <f t="shared" si="176"/>
        <v>pkt_GC_INFO_GC_Event_1_C_Range</v>
      </c>
      <c r="J218" t="str">
        <f t="shared" si="177"/>
        <v>std_logic</v>
      </c>
      <c r="K218" t="str">
        <f t="shared" si="202"/>
        <v>'0'</v>
      </c>
      <c r="M218" t="str">
        <f t="shared" si="203"/>
        <v xml:space="preserve">  C_Range =&gt; '0',</v>
      </c>
      <c r="N218" t="str">
        <f t="shared" si="194"/>
        <v>pkt.GC_INFO.GC_Event_1.C_Range &lt;= '0';</v>
      </c>
      <c r="O218" t="str">
        <f t="shared" si="204"/>
        <v>pkt.GC_INFO.GC_Event_1.C_Range := bitvector(451);</v>
      </c>
      <c r="P218" t="str">
        <f t="shared" si="205"/>
        <v>bitvector(451) := pkt.GC_INFO.GC_Event_1.C_Range;</v>
      </c>
      <c r="Q218" t="str">
        <f t="shared" si="206"/>
        <v>pkt_GC_INFO_GC_Event_1_C_Range &lt;= bitvector(451);</v>
      </c>
      <c r="R218" t="str">
        <f t="shared" si="207"/>
        <v>pkt_GC_INFO_GC_Event_1_C_Range : out std_logic;    --                     (1)</v>
      </c>
      <c r="S218" t="str">
        <f t="shared" si="157"/>
        <v>pkt_GC_INFO_GC_Event_1_C_Range =&gt; pkt_GC_INFO_GC_Event_1_C_Range_o,</v>
      </c>
      <c r="T218" t="str">
        <f t="shared" si="158"/>
        <v xml:space="preserve">  signal pkt_GC_INFO_GC_Event_1_C_Range_o : std_logic;</v>
      </c>
    </row>
    <row r="219" spans="1:20">
      <c r="B219" t="s">
        <v>218</v>
      </c>
      <c r="C219">
        <v>1</v>
      </c>
      <c r="D219" t="s">
        <v>407</v>
      </c>
      <c r="E219">
        <f t="shared" si="208"/>
        <v>452</v>
      </c>
      <c r="F219" t="str">
        <f t="shared" si="199"/>
        <v xml:space="preserve">  E_Range : std_logic;</v>
      </c>
      <c r="G219" t="str">
        <f t="shared" si="200"/>
        <v>pkt.GC_INFO.GC_Event_1.E_Range</v>
      </c>
      <c r="H219" t="str">
        <f t="shared" si="201"/>
        <v>bitvector(452)</v>
      </c>
      <c r="I219" t="str">
        <f t="shared" si="176"/>
        <v>pkt_GC_INFO_GC_Event_1_E_Range</v>
      </c>
      <c r="J219" t="str">
        <f t="shared" si="177"/>
        <v>std_logic</v>
      </c>
      <c r="K219" t="str">
        <f t="shared" si="202"/>
        <v>'0'</v>
      </c>
      <c r="M219" t="str">
        <f t="shared" si="203"/>
        <v xml:space="preserve">  E_Range =&gt; '0',</v>
      </c>
      <c r="N219" t="str">
        <f t="shared" si="194"/>
        <v>pkt.GC_INFO.GC_Event_1.E_Range &lt;= '0';</v>
      </c>
      <c r="O219" t="str">
        <f t="shared" si="204"/>
        <v>pkt.GC_INFO.GC_Event_1.E_Range := bitvector(452);</v>
      </c>
      <c r="P219" t="str">
        <f t="shared" si="205"/>
        <v>bitvector(452) := pkt.GC_INFO.GC_Event_1.E_Range;</v>
      </c>
      <c r="Q219" t="str">
        <f t="shared" si="206"/>
        <v>pkt_GC_INFO_GC_Event_1_E_Range &lt;= bitvector(452);</v>
      </c>
      <c r="R219" t="str">
        <f t="shared" si="207"/>
        <v>pkt_GC_INFO_GC_Event_1_E_Range : out std_logic;    --                     (1)</v>
      </c>
      <c r="S219" t="str">
        <f t="shared" si="157"/>
        <v>pkt_GC_INFO_GC_Event_1_E_Range =&gt; pkt_GC_INFO_GC_Event_1_E_Range_o,</v>
      </c>
      <c r="T219" t="str">
        <f t="shared" si="158"/>
        <v xml:space="preserve">  signal pkt_GC_INFO_GC_Event_1_E_Range_o : std_logic;</v>
      </c>
    </row>
    <row r="220" spans="1:20">
      <c r="B220" t="s">
        <v>420</v>
      </c>
      <c r="C220">
        <v>1</v>
      </c>
      <c r="D220" t="s">
        <v>407</v>
      </c>
      <c r="E220">
        <f t="shared" si="208"/>
        <v>453</v>
      </c>
      <c r="F220" t="str">
        <f t="shared" si="199"/>
        <v xml:space="preserve">  ReservedBit05 : std_logic;</v>
      </c>
      <c r="G220" t="str">
        <f t="shared" si="200"/>
        <v>pkt.GC_INFO.GC_Event_1.ReservedBit05</v>
      </c>
      <c r="H220" t="str">
        <f t="shared" si="201"/>
        <v>bitvector(453)</v>
      </c>
      <c r="I220" t="str">
        <f t="shared" si="176"/>
        <v>pkt_GC_INFO_GC_Event_1_ReservedBit05</v>
      </c>
      <c r="J220" t="str">
        <f t="shared" si="177"/>
        <v>std_logic</v>
      </c>
      <c r="K220" t="str">
        <f t="shared" si="202"/>
        <v>'0'</v>
      </c>
      <c r="M220" t="str">
        <f t="shared" si="203"/>
        <v xml:space="preserve">  ReservedBit05 =&gt; '0',</v>
      </c>
      <c r="N220" t="str">
        <f t="shared" si="194"/>
        <v>pkt.GC_INFO.GC_Event_1.ReservedBit05 &lt;= '0';</v>
      </c>
      <c r="O220" t="str">
        <f t="shared" si="204"/>
        <v>pkt.GC_INFO.GC_Event_1.ReservedBit05 := bitvector(453);</v>
      </c>
      <c r="P220" t="str">
        <f t="shared" si="205"/>
        <v>bitvector(453) := pkt.GC_INFO.GC_Event_1.ReservedBit05;</v>
      </c>
      <c r="Q220" t="str">
        <f t="shared" si="206"/>
        <v>pkt_GC_INFO_GC_Event_1_ReservedBit05 &lt;= bitvector(453);</v>
      </c>
      <c r="R220" t="str">
        <f t="shared" si="207"/>
        <v>pkt_GC_INFO_GC_Event_1_ReservedBit05 : out std_logic;    --                     (1)</v>
      </c>
      <c r="S220" t="str">
        <f t="shared" si="157"/>
        <v>pkt_GC_INFO_GC_Event_1_ReservedBit05 =&gt; pkt_GC_INFO_GC_Event_1_ReservedBit05_o,</v>
      </c>
      <c r="T220" t="str">
        <f t="shared" si="158"/>
        <v xml:space="preserve">  signal pkt_GC_INFO_GC_Event_1_ReservedBit05_o : std_logic;</v>
      </c>
    </row>
    <row r="221" spans="1:20">
      <c r="B221" t="s">
        <v>142</v>
      </c>
      <c r="C221">
        <v>1</v>
      </c>
      <c r="D221" t="s">
        <v>407</v>
      </c>
      <c r="E221">
        <f t="shared" si="208"/>
        <v>454</v>
      </c>
      <c r="F221" t="str">
        <f t="shared" si="199"/>
        <v xml:space="preserve">  Close_In : std_logic;</v>
      </c>
      <c r="G221" t="str">
        <f t="shared" si="200"/>
        <v>pkt.GC_INFO.GC_Event_1.Close_In</v>
      </c>
      <c r="H221" t="str">
        <f t="shared" ref="H221:H230" si="209">IF(C221=1,"bitvector("&amp;E221&amp;")","bitvector("&amp;E221+C221-1&amp;" downto "&amp;E221&amp;")")</f>
        <v>bitvector(454)</v>
      </c>
      <c r="I221" t="str">
        <f t="shared" si="176"/>
        <v>pkt_GC_INFO_GC_Event_1_Close_In</v>
      </c>
      <c r="J221" t="str">
        <f t="shared" si="177"/>
        <v>std_logic</v>
      </c>
      <c r="K221" t="str">
        <f t="shared" si="202"/>
        <v>'0'</v>
      </c>
      <c r="M221" t="str">
        <f t="shared" si="203"/>
        <v xml:space="preserve">  Close_In =&gt; '0',</v>
      </c>
      <c r="N221" t="str">
        <f t="shared" si="194"/>
        <v>pkt.GC_INFO.GC_Event_1.Close_In &lt;= '0';</v>
      </c>
      <c r="O221" t="str">
        <f t="shared" si="204"/>
        <v>pkt.GC_INFO.GC_Event_1.Close_In := bitvector(454);</v>
      </c>
      <c r="P221" t="str">
        <f t="shared" si="205"/>
        <v>bitvector(454) := pkt.GC_INFO.GC_Event_1.Close_In;</v>
      </c>
      <c r="Q221" t="str">
        <f t="shared" si="206"/>
        <v>pkt_GC_INFO_GC_Event_1_Close_In &lt;= bitvector(454);</v>
      </c>
      <c r="R221" t="str">
        <f t="shared" si="207"/>
        <v>pkt_GC_INFO_GC_Event_1_Close_In : out std_logic;    --                     (1)</v>
      </c>
      <c r="S221" t="str">
        <f t="shared" si="157"/>
        <v>pkt_GC_INFO_GC_Event_1_Close_In =&gt; pkt_GC_INFO_GC_Event_1_Close_In_o,</v>
      </c>
      <c r="T221" t="str">
        <f t="shared" si="158"/>
        <v xml:space="preserve">  signal pkt_GC_INFO_GC_Event_1_Close_In_o : std_logic;</v>
      </c>
    </row>
    <row r="222" spans="1:20">
      <c r="B222" t="s">
        <v>226</v>
      </c>
      <c r="C222">
        <v>1</v>
      </c>
      <c r="D222" t="s">
        <v>407</v>
      </c>
      <c r="E222">
        <f t="shared" si="208"/>
        <v>455</v>
      </c>
      <c r="F222" t="str">
        <f t="shared" si="199"/>
        <v xml:space="preserve">  Terminal_Homing : std_logic;</v>
      </c>
      <c r="G222" t="str">
        <f t="shared" si="200"/>
        <v>pkt.GC_INFO.GC_Event_1.Terminal_Homing</v>
      </c>
      <c r="H222" t="str">
        <f t="shared" si="209"/>
        <v>bitvector(455)</v>
      </c>
      <c r="I222" t="str">
        <f t="shared" si="176"/>
        <v>pkt_GC_INFO_GC_Event_1_Terminal_Homing</v>
      </c>
      <c r="J222" t="str">
        <f t="shared" si="177"/>
        <v>std_logic</v>
      </c>
      <c r="K222" t="str">
        <f t="shared" si="202"/>
        <v>'0'</v>
      </c>
      <c r="M222" t="str">
        <f t="shared" si="203"/>
        <v xml:space="preserve">  Terminal_Homing =&gt; '0',</v>
      </c>
      <c r="N222" t="str">
        <f t="shared" si="194"/>
        <v>pkt.GC_INFO.GC_Event_1.Terminal_Homing &lt;= '0';</v>
      </c>
      <c r="O222" t="str">
        <f t="shared" si="204"/>
        <v>pkt.GC_INFO.GC_Event_1.Terminal_Homing := bitvector(455);</v>
      </c>
      <c r="P222" t="str">
        <f t="shared" si="205"/>
        <v>bitvector(455) := pkt.GC_INFO.GC_Event_1.Terminal_Homing;</v>
      </c>
      <c r="Q222" t="str">
        <f t="shared" si="206"/>
        <v>pkt_GC_INFO_GC_Event_1_Terminal_Homing &lt;= bitvector(455);</v>
      </c>
      <c r="R222" t="str">
        <f t="shared" si="207"/>
        <v>pkt_GC_INFO_GC_Event_1_Terminal_Homing : out std_logic;    --                     (1)</v>
      </c>
      <c r="S222" t="str">
        <f t="shared" si="157"/>
        <v>pkt_GC_INFO_GC_Event_1_Terminal_Homing =&gt; pkt_GC_INFO_GC_Event_1_Terminal_Homing_o,</v>
      </c>
      <c r="T222" t="str">
        <f t="shared" si="158"/>
        <v xml:space="preserve">  signal pkt_GC_INFO_GC_Event_1_Terminal_Homing_o : std_logic;</v>
      </c>
    </row>
    <row r="223" spans="1:20">
      <c r="B223" t="s">
        <v>229</v>
      </c>
      <c r="C223">
        <v>1</v>
      </c>
      <c r="D223" t="s">
        <v>407</v>
      </c>
      <c r="E223">
        <f t="shared" si="208"/>
        <v>456</v>
      </c>
      <c r="F223" t="str">
        <f t="shared" si="199"/>
        <v xml:space="preserve">  Fire : std_logic;</v>
      </c>
      <c r="G223" t="str">
        <f t="shared" si="200"/>
        <v>pkt.GC_INFO.GC_Event_1.Fire</v>
      </c>
      <c r="H223" t="str">
        <f t="shared" si="209"/>
        <v>bitvector(456)</v>
      </c>
      <c r="I223" t="str">
        <f t="shared" si="176"/>
        <v>pkt_GC_INFO_GC_Event_1_Fire</v>
      </c>
      <c r="J223" t="str">
        <f t="shared" si="177"/>
        <v>std_logic</v>
      </c>
      <c r="K223" t="str">
        <f t="shared" si="202"/>
        <v>'0'</v>
      </c>
      <c r="M223" t="str">
        <f t="shared" si="203"/>
        <v xml:space="preserve">  Fire =&gt; '0',</v>
      </c>
      <c r="N223" t="str">
        <f t="shared" si="194"/>
        <v>pkt.GC_INFO.GC_Event_1.Fire &lt;= '0';</v>
      </c>
      <c r="O223" t="str">
        <f t="shared" si="204"/>
        <v>pkt.GC_INFO.GC_Event_1.Fire := bitvector(456);</v>
      </c>
      <c r="P223" t="str">
        <f t="shared" si="205"/>
        <v>bitvector(456) := pkt.GC_INFO.GC_Event_1.Fire;</v>
      </c>
      <c r="Q223" t="str">
        <f t="shared" si="206"/>
        <v>pkt_GC_INFO_GC_Event_1_Fire &lt;= bitvector(456);</v>
      </c>
      <c r="R223" t="str">
        <f t="shared" si="207"/>
        <v>pkt_GC_INFO_GC_Event_1_Fire : out std_logic;    --                     (1)</v>
      </c>
      <c r="S223" t="str">
        <f t="shared" si="157"/>
        <v>pkt_GC_INFO_GC_Event_1_Fire =&gt; pkt_GC_INFO_GC_Event_1_Fire_o,</v>
      </c>
      <c r="T223" t="str">
        <f t="shared" si="158"/>
        <v xml:space="preserve">  signal pkt_GC_INFO_GC_Event_1_Fire_o : std_logic;</v>
      </c>
    </row>
    <row r="224" spans="1:20">
      <c r="B224" t="s">
        <v>234</v>
      </c>
      <c r="C224">
        <v>1</v>
      </c>
      <c r="D224" t="s">
        <v>407</v>
      </c>
      <c r="E224">
        <f t="shared" si="208"/>
        <v>457</v>
      </c>
      <c r="F224" t="str">
        <f t="shared" si="199"/>
        <v xml:space="preserve">  EOM : std_logic;</v>
      </c>
      <c r="G224" t="str">
        <f t="shared" si="200"/>
        <v>pkt.GC_INFO.GC_Event_1.EOM</v>
      </c>
      <c r="H224" t="str">
        <f t="shared" si="209"/>
        <v>bitvector(457)</v>
      </c>
      <c r="I224" t="str">
        <f t="shared" si="176"/>
        <v>pkt_GC_INFO_GC_Event_1_EOM</v>
      </c>
      <c r="J224" t="str">
        <f t="shared" si="177"/>
        <v>std_logic</v>
      </c>
      <c r="K224" t="str">
        <f t="shared" si="202"/>
        <v>'0'</v>
      </c>
      <c r="M224" t="str">
        <f t="shared" si="203"/>
        <v xml:space="preserve">  EOM =&gt; '0',</v>
      </c>
      <c r="N224" t="str">
        <f t="shared" si="194"/>
        <v>pkt.GC_INFO.GC_Event_1.EOM &lt;= '0';</v>
      </c>
      <c r="O224" t="str">
        <f t="shared" si="204"/>
        <v>pkt.GC_INFO.GC_Event_1.EOM := bitvector(457);</v>
      </c>
      <c r="P224" t="str">
        <f t="shared" si="205"/>
        <v>bitvector(457) := pkt.GC_INFO.GC_Event_1.EOM;</v>
      </c>
      <c r="Q224" t="str">
        <f t="shared" si="206"/>
        <v>pkt_GC_INFO_GC_Event_1_EOM &lt;= bitvector(457);</v>
      </c>
      <c r="R224" t="str">
        <f t="shared" si="207"/>
        <v>pkt_GC_INFO_GC_Event_1_EOM : out std_logic;    --                     (1)</v>
      </c>
      <c r="S224" t="str">
        <f t="shared" si="157"/>
        <v>pkt_GC_INFO_GC_Event_1_EOM =&gt; pkt_GC_INFO_GC_Event_1_EOM_o,</v>
      </c>
      <c r="T224" t="str">
        <f t="shared" si="158"/>
        <v xml:space="preserve">  signal pkt_GC_INFO_GC_Event_1_EOM_o : std_logic;</v>
      </c>
    </row>
    <row r="225" spans="1:20">
      <c r="B225" t="s">
        <v>238</v>
      </c>
      <c r="C225">
        <v>1</v>
      </c>
      <c r="D225" t="s">
        <v>407</v>
      </c>
      <c r="E225">
        <f t="shared" si="208"/>
        <v>458</v>
      </c>
      <c r="F225" t="str">
        <f t="shared" si="199"/>
        <v xml:space="preserve">  Motor_Start : std_logic;</v>
      </c>
      <c r="G225" t="str">
        <f t="shared" si="200"/>
        <v>pkt.GC_INFO.GC_Event_1.Motor_Start</v>
      </c>
      <c r="H225" t="str">
        <f t="shared" si="209"/>
        <v>bitvector(458)</v>
      </c>
      <c r="I225" t="str">
        <f t="shared" si="176"/>
        <v>pkt_GC_INFO_GC_Event_1_Motor_Start</v>
      </c>
      <c r="J225" t="str">
        <f t="shared" si="177"/>
        <v>std_logic</v>
      </c>
      <c r="K225" t="str">
        <f t="shared" si="202"/>
        <v>'0'</v>
      </c>
      <c r="M225" t="str">
        <f t="shared" si="203"/>
        <v xml:space="preserve">  Motor_Start =&gt; '0',</v>
      </c>
      <c r="N225" t="str">
        <f t="shared" si="194"/>
        <v>pkt.GC_INFO.GC_Event_1.Motor_Start &lt;= '0';</v>
      </c>
      <c r="O225" t="str">
        <f t="shared" si="204"/>
        <v>pkt.GC_INFO.GC_Event_1.Motor_Start := bitvector(458);</v>
      </c>
      <c r="P225" t="str">
        <f t="shared" si="205"/>
        <v>bitvector(458) := pkt.GC_INFO.GC_Event_1.Motor_Start;</v>
      </c>
      <c r="Q225" t="str">
        <f t="shared" si="206"/>
        <v>pkt_GC_INFO_GC_Event_1_Motor_Start &lt;= bitvector(458);</v>
      </c>
      <c r="R225" t="str">
        <f t="shared" si="207"/>
        <v>pkt_GC_INFO_GC_Event_1_Motor_Start : out std_logic;    --                     (1)</v>
      </c>
      <c r="S225" t="str">
        <f t="shared" si="157"/>
        <v>pkt_GC_INFO_GC_Event_1_Motor_Start =&gt; pkt_GC_INFO_GC_Event_1_Motor_Start_o,</v>
      </c>
      <c r="T225" t="str">
        <f t="shared" si="158"/>
        <v xml:space="preserve">  signal pkt_GC_INFO_GC_Event_1_Motor_Start_o : std_logic;</v>
      </c>
    </row>
    <row r="226" spans="1:20">
      <c r="B226" t="s">
        <v>152</v>
      </c>
      <c r="C226">
        <v>1</v>
      </c>
      <c r="D226" t="s">
        <v>407</v>
      </c>
      <c r="E226">
        <f t="shared" si="208"/>
        <v>459</v>
      </c>
      <c r="F226" t="str">
        <f t="shared" si="199"/>
        <v xml:space="preserve">  Motor_Stop : std_logic;</v>
      </c>
      <c r="G226" t="str">
        <f t="shared" si="200"/>
        <v>pkt.GC_INFO.GC_Event_1.Motor_Stop</v>
      </c>
      <c r="H226" t="str">
        <f t="shared" si="209"/>
        <v>bitvector(459)</v>
      </c>
      <c r="I226" t="str">
        <f t="shared" si="176"/>
        <v>pkt_GC_INFO_GC_Event_1_Motor_Stop</v>
      </c>
      <c r="J226" t="str">
        <f t="shared" si="177"/>
        <v>std_logic</v>
      </c>
      <c r="K226" t="str">
        <f t="shared" si="202"/>
        <v>'0'</v>
      </c>
      <c r="M226" t="str">
        <f t="shared" si="203"/>
        <v xml:space="preserve">  Motor_Stop =&gt; '0',</v>
      </c>
      <c r="N226" t="str">
        <f t="shared" si="194"/>
        <v>pkt.GC_INFO.GC_Event_1.Motor_Stop &lt;= '0';</v>
      </c>
      <c r="O226" t="str">
        <f t="shared" si="204"/>
        <v>pkt.GC_INFO.GC_Event_1.Motor_Stop := bitvector(459);</v>
      </c>
      <c r="P226" t="str">
        <f t="shared" si="205"/>
        <v>bitvector(459) := pkt.GC_INFO.GC_Event_1.Motor_Stop;</v>
      </c>
      <c r="Q226" t="str">
        <f t="shared" si="206"/>
        <v>pkt_GC_INFO_GC_Event_1_Motor_Stop &lt;= bitvector(459);</v>
      </c>
      <c r="R226" t="str">
        <f t="shared" si="207"/>
        <v>pkt_GC_INFO_GC_Event_1_Motor_Stop : out std_logic;    --                     (1)</v>
      </c>
      <c r="S226" t="str">
        <f t="shared" si="157"/>
        <v>pkt_GC_INFO_GC_Event_1_Motor_Stop =&gt; pkt_GC_INFO_GC_Event_1_Motor_Stop_o,</v>
      </c>
      <c r="T226" t="str">
        <f t="shared" si="158"/>
        <v xml:space="preserve">  signal pkt_GC_INFO_GC_Event_1_Motor_Stop_o : std_logic;</v>
      </c>
    </row>
    <row r="227" spans="1:20">
      <c r="B227" t="s">
        <v>151</v>
      </c>
      <c r="C227">
        <v>1</v>
      </c>
      <c r="D227" t="s">
        <v>407</v>
      </c>
      <c r="E227">
        <f t="shared" si="208"/>
        <v>460</v>
      </c>
      <c r="F227" t="str">
        <f t="shared" si="199"/>
        <v xml:space="preserve">  Ceiling_Det : std_logic;</v>
      </c>
      <c r="G227" t="str">
        <f t="shared" si="200"/>
        <v>pkt.GC_INFO.GC_Event_1.Ceiling_Det</v>
      </c>
      <c r="H227" t="str">
        <f t="shared" si="209"/>
        <v>bitvector(460)</v>
      </c>
      <c r="I227" t="str">
        <f t="shared" si="176"/>
        <v>pkt_GC_INFO_GC_Event_1_Ceiling_Det</v>
      </c>
      <c r="J227" t="str">
        <f t="shared" si="177"/>
        <v>std_logic</v>
      </c>
      <c r="K227" t="str">
        <f t="shared" si="202"/>
        <v>'0'</v>
      </c>
      <c r="M227" t="str">
        <f t="shared" si="203"/>
        <v xml:space="preserve">  Ceiling_Det =&gt; '0',</v>
      </c>
      <c r="N227" t="str">
        <f t="shared" si="194"/>
        <v>pkt.GC_INFO.GC_Event_1.Ceiling_Det &lt;= '0';</v>
      </c>
      <c r="O227" t="str">
        <f t="shared" si="204"/>
        <v>pkt.GC_INFO.GC_Event_1.Ceiling_Det := bitvector(460);</v>
      </c>
      <c r="P227" t="str">
        <f t="shared" si="205"/>
        <v>bitvector(460) := pkt.GC_INFO.GC_Event_1.Ceiling_Det;</v>
      </c>
      <c r="Q227" t="str">
        <f t="shared" si="206"/>
        <v>pkt_GC_INFO_GC_Event_1_Ceiling_Det &lt;= bitvector(460);</v>
      </c>
      <c r="R227" t="str">
        <f t="shared" si="207"/>
        <v>pkt_GC_INFO_GC_Event_1_Ceiling_Det : out std_logic;    --                     (1)</v>
      </c>
      <c r="S227" t="str">
        <f t="shared" si="157"/>
        <v>pkt_GC_INFO_GC_Event_1_Ceiling_Det =&gt; pkt_GC_INFO_GC_Event_1_Ceiling_Det_o,</v>
      </c>
      <c r="T227" t="str">
        <f t="shared" si="158"/>
        <v xml:space="preserve">  signal pkt_GC_INFO_GC_Event_1_Ceiling_Det_o : std_logic;</v>
      </c>
    </row>
    <row r="228" spans="1:20">
      <c r="B228" t="s">
        <v>150</v>
      </c>
      <c r="C228">
        <v>1</v>
      </c>
      <c r="D228" t="s">
        <v>407</v>
      </c>
      <c r="E228">
        <f t="shared" si="208"/>
        <v>461</v>
      </c>
      <c r="F228" t="str">
        <f t="shared" si="199"/>
        <v xml:space="preserve">  Floor_Det : std_logic;</v>
      </c>
      <c r="G228" t="str">
        <f t="shared" si="200"/>
        <v>pkt.GC_INFO.GC_Event_1.Floor_Det</v>
      </c>
      <c r="H228" t="str">
        <f t="shared" si="209"/>
        <v>bitvector(461)</v>
      </c>
      <c r="I228" t="str">
        <f t="shared" si="176"/>
        <v>pkt_GC_INFO_GC_Event_1_Floor_Det</v>
      </c>
      <c r="J228" t="str">
        <f t="shared" si="177"/>
        <v>std_logic</v>
      </c>
      <c r="K228" t="str">
        <f t="shared" si="202"/>
        <v>'0'</v>
      </c>
      <c r="M228" t="str">
        <f t="shared" si="203"/>
        <v xml:space="preserve">  Floor_Det =&gt; '0',</v>
      </c>
      <c r="N228" t="str">
        <f t="shared" si="194"/>
        <v>pkt.GC_INFO.GC_Event_1.Floor_Det &lt;= '0';</v>
      </c>
      <c r="O228" t="str">
        <f t="shared" si="204"/>
        <v>pkt.GC_INFO.GC_Event_1.Floor_Det := bitvector(461);</v>
      </c>
      <c r="P228" t="str">
        <f t="shared" si="205"/>
        <v>bitvector(461) := pkt.GC_INFO.GC_Event_1.Floor_Det;</v>
      </c>
      <c r="Q228" t="str">
        <f t="shared" si="206"/>
        <v>pkt_GC_INFO_GC_Event_1_Floor_Det &lt;= bitvector(461);</v>
      </c>
      <c r="R228" t="str">
        <f t="shared" si="207"/>
        <v>pkt_GC_INFO_GC_Event_1_Floor_Det : out std_logic;    --                     (1)</v>
      </c>
      <c r="S228" t="str">
        <f t="shared" si="157"/>
        <v>pkt_GC_INFO_GC_Event_1_Floor_Det =&gt; pkt_GC_INFO_GC_Event_1_Floor_Det_o,</v>
      </c>
      <c r="T228" t="str">
        <f t="shared" si="158"/>
        <v xml:space="preserve">  signal pkt_GC_INFO_GC_Event_1_Floor_Det_o : std_logic;</v>
      </c>
    </row>
    <row r="229" spans="1:20">
      <c r="B229" t="s">
        <v>149</v>
      </c>
      <c r="C229">
        <v>1</v>
      </c>
      <c r="D229" t="s">
        <v>407</v>
      </c>
      <c r="E229">
        <f t="shared" si="208"/>
        <v>462</v>
      </c>
      <c r="F229" t="str">
        <f t="shared" si="199"/>
        <v xml:space="preserve">  Surface_Det : std_logic;</v>
      </c>
      <c r="G229" t="str">
        <f t="shared" si="200"/>
        <v>pkt.GC_INFO.GC_Event_1.Surface_Det</v>
      </c>
      <c r="H229" t="str">
        <f t="shared" si="209"/>
        <v>bitvector(462)</v>
      </c>
      <c r="I229" t="str">
        <f t="shared" si="176"/>
        <v>pkt_GC_INFO_GC_Event_1_Surface_Det</v>
      </c>
      <c r="J229" t="str">
        <f t="shared" si="177"/>
        <v>std_logic</v>
      </c>
      <c r="K229" t="str">
        <f t="shared" si="202"/>
        <v>'0'</v>
      </c>
      <c r="M229" t="str">
        <f t="shared" si="203"/>
        <v xml:space="preserve">  Surface_Det =&gt; '0',</v>
      </c>
      <c r="N229" t="str">
        <f t="shared" si="194"/>
        <v>pkt.GC_INFO.GC_Event_1.Surface_Det &lt;= '0';</v>
      </c>
      <c r="O229" t="str">
        <f t="shared" si="204"/>
        <v>pkt.GC_INFO.GC_Event_1.Surface_Det := bitvector(462);</v>
      </c>
      <c r="P229" t="str">
        <f t="shared" si="205"/>
        <v>bitvector(462) := pkt.GC_INFO.GC_Event_1.Surface_Det;</v>
      </c>
      <c r="Q229" t="str">
        <f t="shared" si="206"/>
        <v>pkt_GC_INFO_GC_Event_1_Surface_Det &lt;= bitvector(462);</v>
      </c>
      <c r="R229" t="str">
        <f t="shared" si="207"/>
        <v>pkt_GC_INFO_GC_Event_1_Surface_Det : out std_logic;    --                     (1)</v>
      </c>
      <c r="S229" t="str">
        <f t="shared" si="157"/>
        <v>pkt_GC_INFO_GC_Event_1_Surface_Det =&gt; pkt_GC_INFO_GC_Event_1_Surface_Det_o,</v>
      </c>
      <c r="T229" t="str">
        <f t="shared" si="158"/>
        <v xml:space="preserve">  signal pkt_GC_INFO_GC_Event_1_Surface_Det_o : std_logic;</v>
      </c>
    </row>
    <row r="230" spans="1:20">
      <c r="B230" t="s">
        <v>506</v>
      </c>
      <c r="C230">
        <v>1</v>
      </c>
      <c r="D230" t="s">
        <v>407</v>
      </c>
      <c r="E230">
        <f t="shared" si="208"/>
        <v>463</v>
      </c>
      <c r="F230" t="str">
        <f t="shared" si="199"/>
        <v xml:space="preserve">  EOR : std_logic;</v>
      </c>
      <c r="G230" t="str">
        <f t="shared" si="200"/>
        <v>pkt.GC_INFO.GC_Event_1.EOR</v>
      </c>
      <c r="H230" t="str">
        <f t="shared" si="209"/>
        <v>bitvector(463)</v>
      </c>
      <c r="I230" t="str">
        <f t="shared" si="176"/>
        <v>pkt_GC_INFO_GC_Event_1_EOR</v>
      </c>
      <c r="J230" t="str">
        <f t="shared" si="177"/>
        <v>std_logic</v>
      </c>
      <c r="K230" t="str">
        <f t="shared" si="202"/>
        <v>'0'</v>
      </c>
      <c r="M230" t="str">
        <f t="shared" si="203"/>
        <v xml:space="preserve">  EOR =&gt; '0'</v>
      </c>
      <c r="N230" t="str">
        <f t="shared" si="194"/>
        <v>pkt.GC_INFO.GC_Event_1.EOR &lt;= '0';</v>
      </c>
      <c r="O230" t="str">
        <f t="shared" si="204"/>
        <v>pkt.GC_INFO.GC_Event_1.EOR := bitvector(463);</v>
      </c>
      <c r="P230" t="str">
        <f t="shared" si="205"/>
        <v>bitvector(463) := pkt.GC_INFO.GC_Event_1.EOR;</v>
      </c>
      <c r="Q230" t="str">
        <f t="shared" si="206"/>
        <v>pkt_GC_INFO_GC_Event_1_EOR &lt;= bitvector(463);</v>
      </c>
      <c r="R230" t="str">
        <f t="shared" si="207"/>
        <v>pkt_GC_INFO_GC_Event_1_EOR : out std_logic;    --                     (1)</v>
      </c>
      <c r="S230" t="str">
        <f t="shared" si="157"/>
        <v>pkt_GC_INFO_GC_Event_1_EOR =&gt; pkt_GC_INFO_GC_Event_1_EOR_o,</v>
      </c>
      <c r="T230" t="str">
        <f t="shared" si="158"/>
        <v xml:space="preserve">  signal pkt_GC_INFO_GC_Event_1_EOR_o : std_logic;</v>
      </c>
    </row>
    <row r="231" spans="1:20" s="74" customFormat="1">
      <c r="F231" s="74" t="str">
        <f>"end record;"&amp;"  --  "&amp;B214&amp;"_"&amp;C214/8&amp;"_Type"</f>
        <v>end record;  --  GC_Event_1_2_Type</v>
      </c>
      <c r="I231" s="74" t="str">
        <f t="shared" si="176"/>
        <v/>
      </c>
      <c r="J231" s="74" t="str">
        <f t="shared" si="177"/>
        <v/>
      </c>
      <c r="M231" s="74" t="str">
        <f>");"</f>
        <v>);</v>
      </c>
      <c r="N231" s="74" t="str">
        <f t="shared" si="194"/>
        <v>--  end record;  --  GC_Event_1_2_Type</v>
      </c>
      <c r="O231" s="74" t="str">
        <f t="shared" si="204"/>
        <v>--  end record;  --  GC_Event_1_2_Type</v>
      </c>
      <c r="P231" s="74" t="str">
        <f t="shared" si="205"/>
        <v>--  end record;  --  GC_Event_1_2_Type</v>
      </c>
      <c r="Q231" s="74" t="str">
        <f t="shared" si="206"/>
        <v>--  end record;  --  GC_Event_1_2_Type</v>
      </c>
      <c r="R231" s="74" t="str">
        <f t="shared" si="207"/>
        <v>--  end record;  --  GC_Event_1_2_Type</v>
      </c>
      <c r="S231" t="str">
        <f t="shared" si="157"/>
        <v>--  end record;  --  GC_Event_1_2_Type</v>
      </c>
      <c r="T231" t="str">
        <f t="shared" si="158"/>
        <v>--  end record;  --  GC_Event_1_2_Type</v>
      </c>
    </row>
    <row r="232" spans="1:20">
      <c r="C232">
        <f>SUM(C215:C230)</f>
        <v>16</v>
      </c>
      <c r="D232">
        <f>C214+E214</f>
        <v>464</v>
      </c>
      <c r="E232">
        <f>C230+E230</f>
        <v>464</v>
      </c>
      <c r="F232" s="95" t="s">
        <v>562</v>
      </c>
      <c r="I232" t="str">
        <f t="shared" si="176"/>
        <v/>
      </c>
      <c r="J232" t="str">
        <f t="shared" si="177"/>
        <v/>
      </c>
      <c r="K232" s="94" t="s">
        <v>562</v>
      </c>
      <c r="L232" s="94" t="s">
        <v>562</v>
      </c>
      <c r="M232" s="94" t="s">
        <v>562</v>
      </c>
      <c r="N232" s="94" t="s">
        <v>562</v>
      </c>
      <c r="O232" s="94" t="s">
        <v>562</v>
      </c>
      <c r="P232" s="94" t="s">
        <v>562</v>
      </c>
      <c r="Q232" s="94" t="s">
        <v>562</v>
      </c>
      <c r="R232" s="94" t="s">
        <v>562</v>
      </c>
      <c r="S232" t="str">
        <f t="shared" si="157"/>
        <v xml:space="preserve">  --  </v>
      </c>
      <c r="T232" t="str">
        <f t="shared" si="158"/>
        <v xml:space="preserve">  --  </v>
      </c>
    </row>
    <row r="233" spans="1:20">
      <c r="A233" s="92"/>
      <c r="F233" s="95" t="s">
        <v>562</v>
      </c>
      <c r="G233" s="93" t="str">
        <f>G256</f>
        <v>pkt.GC_INFO.GC_Command</v>
      </c>
      <c r="I233" t="str">
        <f t="shared" ref="I233:I238" si="210">IF(H233="","",(IF(D233="W",SUBSTITUTE(G233,".","_"),"")))</f>
        <v/>
      </c>
      <c r="J233" t="str">
        <f t="shared" ref="J233:J238" si="211">IF(C233=1,"std_logic",(IF(D233="W","std_logic_vector("&amp;C233-1&amp;" downto 0)","")))</f>
        <v/>
      </c>
      <c r="K233" s="94" t="s">
        <v>562</v>
      </c>
      <c r="L233" s="94" t="s">
        <v>562</v>
      </c>
      <c r="M233" s="94" t="s">
        <v>562</v>
      </c>
      <c r="N233" s="94" t="s">
        <v>562</v>
      </c>
      <c r="O233" s="94" t="s">
        <v>562</v>
      </c>
      <c r="P233" s="94" t="s">
        <v>562</v>
      </c>
      <c r="Q233" s="94" t="s">
        <v>562</v>
      </c>
      <c r="R233" s="94" t="s">
        <v>562</v>
      </c>
      <c r="S233" t="str">
        <f t="shared" si="157"/>
        <v>--  --</v>
      </c>
      <c r="T233" t="str">
        <f t="shared" si="158"/>
        <v>--  --</v>
      </c>
    </row>
    <row r="234" spans="1:20" s="74" customFormat="1">
      <c r="B234" s="74" t="s">
        <v>373</v>
      </c>
      <c r="C234" s="74">
        <v>16</v>
      </c>
      <c r="E234" s="74">
        <v>416</v>
      </c>
      <c r="F234" s="74" t="str">
        <f>"type "&amp;B234&amp;"_"&amp;C234/8&amp;"_Type is record"</f>
        <v>type GC_Command_2_Type is record</v>
      </c>
      <c r="I234" s="74" t="str">
        <f t="shared" si="210"/>
        <v/>
      </c>
      <c r="J234" s="74" t="str">
        <f t="shared" si="211"/>
        <v/>
      </c>
      <c r="M234" s="74" t="str">
        <f>"constant "&amp;B234&amp;"_"&amp;C234/8&amp;"_i : "&amp;B234&amp;"_"&amp;C234/8&amp;"_Type := ("</f>
        <v>constant GC_Command_2_i : GC_Command_2_Type := (</v>
      </c>
      <c r="N234" s="74" t="str">
        <f t="shared" ref="N234:N238" si="212">IF(D234="","--  "&amp;F234,IF(D234&lt;&gt;"T",G234&amp;" &lt;= "&amp;K234&amp;";","--  "&amp;H234))</f>
        <v>--  type GC_Command_2_Type is record</v>
      </c>
      <c r="O234" s="74" t="str">
        <f t="shared" ref="O234" si="213">IF(D234="","--  "&amp;F234,IF(D234&lt;&gt;"T",G234&amp;" := "&amp;H234&amp;";","--  "&amp;H234))</f>
        <v>--  type GC_Command_2_Type is record</v>
      </c>
      <c r="P234" s="74" t="str">
        <f t="shared" ref="P234" si="214">IF(D234="","--  "&amp;F234,IF(D234&lt;&gt;"T",H234&amp;" := "&amp;G234&amp;";","--  "&amp;H234))</f>
        <v>--  type GC_Command_2_Type is record</v>
      </c>
      <c r="Q234" s="74" t="str">
        <f t="shared" ref="Q234" si="215">IF(D234="","--  "&amp;F234,IF(D234&lt;&gt;"T",I234&amp;" &lt;= "&amp;H234&amp;";","--  "&amp;H234))</f>
        <v>--  type GC_Command_2_Type is record</v>
      </c>
      <c r="R234" s="74" t="str">
        <f t="shared" ref="R234" si="216">IF(D234="","--  "&amp;F234,IF(D234&lt;&gt;"T",I234&amp;" : out "&amp;J234&amp;";    --                     ("&amp;C234&amp;")","--  "&amp;H234))</f>
        <v>--  type GC_Command_2_Type is record</v>
      </c>
      <c r="S234" t="str">
        <f t="shared" si="157"/>
        <v>--  type GC_Command_2_Type is record</v>
      </c>
      <c r="T234" t="str">
        <f t="shared" si="158"/>
        <v>--  type GC_Command_2_Type is record</v>
      </c>
    </row>
    <row r="235" spans="1:20">
      <c r="B235" t="s">
        <v>63</v>
      </c>
      <c r="C235">
        <v>1</v>
      </c>
      <c r="D235" t="s">
        <v>407</v>
      </c>
      <c r="E235">
        <f>E234</f>
        <v>416</v>
      </c>
      <c r="F235" t="str">
        <f t="shared" ref="F235:F250" si="217">IF(C235=1,"  "&amp;B235&amp;" : "&amp;"std_logic;",IF(D235="T","  "&amp;B235&amp;" : "&amp;B235&amp;"_"&amp;C235/8&amp;"_Type;","  "&amp;B235&amp;" : "&amp;"std_logic_vector("&amp;C235-1&amp;" downto 0);"))</f>
        <v xml:space="preserve">  PLC : std_logic;</v>
      </c>
      <c r="G235" t="str">
        <f t="shared" ref="G235:G250" si="218">$G$233&amp;"."&amp;B235</f>
        <v>pkt.GC_INFO.GC_Command.PLC</v>
      </c>
      <c r="H235" t="str">
        <f t="shared" ref="H235:H250" si="219">IF(C235=1,"bitvector("&amp;E235&amp;")","bitvector("&amp;E235+C235-1&amp;" downto "&amp;E235&amp;")")</f>
        <v>bitvector(416)</v>
      </c>
      <c r="I235" t="str">
        <f t="shared" si="210"/>
        <v>pkt_GC_INFO_GC_Command_PLC</v>
      </c>
      <c r="J235" t="str">
        <f t="shared" si="211"/>
        <v>std_logic</v>
      </c>
      <c r="K235" t="str">
        <f t="shared" ref="K235:K250" si="220">IF(L235&lt;&gt;"",L235,IF(D235="T",B235&amp;"_"&amp;C235/8&amp;"_i",IF(C235=1,"'0'",(IF(C235=8,"X""00""",(IF(C235=16,"X""0000""",IF(C235=32,"X""00000000""","(others =&gt; '0')"))))))))</f>
        <v>'0'</v>
      </c>
      <c r="M235" t="str">
        <f t="shared" ref="M235:M238" si="221">IF(D236="",(IF(D235="T","  "&amp;B235&amp;" =&gt; "&amp;B235&amp;"_"&amp;C235/8&amp;"_i","  "&amp;B235&amp;" =&gt; "&amp;K235)),(IF(D235="T","  "&amp;B235&amp;" =&gt; "&amp;B235&amp;"_"&amp;C235/8&amp;"_i,","  "&amp;B235&amp;" =&gt; "&amp;K235&amp;",")))</f>
        <v xml:space="preserve">  PLC =&gt; '0',</v>
      </c>
      <c r="N235" t="str">
        <f t="shared" si="212"/>
        <v>pkt.GC_INFO.GC_Command.PLC &lt;= '0';</v>
      </c>
      <c r="O235" t="str">
        <f t="shared" ref="O235:O247" si="222">IF(D235="","--  "&amp;F235,IF(D235&lt;&gt;"T",G235&amp;" := "&amp;H235&amp;";","--  "&amp;H235))</f>
        <v>pkt.GC_INFO.GC_Command.PLC := bitvector(416);</v>
      </c>
      <c r="P235" t="str">
        <f t="shared" ref="P235:P247" si="223">IF(D235="","--  "&amp;F235,IF(D235&lt;&gt;"T",H235&amp;" := "&amp;G235&amp;";","--  "&amp;H235))</f>
        <v>bitvector(416) := pkt.GC_INFO.GC_Command.PLC;</v>
      </c>
      <c r="Q235" t="str">
        <f t="shared" ref="Q235:Q251" si="224">IF(D235="","--  "&amp;F235,IF(D235&lt;&gt;"T",I235&amp;" &lt;= "&amp;H235&amp;";","--  "&amp;H235))</f>
        <v>pkt_GC_INFO_GC_Command_PLC &lt;= bitvector(416);</v>
      </c>
      <c r="R235" t="str">
        <f t="shared" ref="R235:R251" si="225">IF(D235="","--  "&amp;F235,IF(D235&lt;&gt;"T",I235&amp;" : out "&amp;J235&amp;";    --                     ("&amp;C235&amp;")","--  "&amp;H235))</f>
        <v>pkt_GC_INFO_GC_Command_PLC : out std_logic;    --                     (1)</v>
      </c>
      <c r="S235" t="str">
        <f t="shared" si="157"/>
        <v>pkt_GC_INFO_GC_Command_PLC =&gt; pkt_GC_INFO_GC_Command_PLC_o,</v>
      </c>
      <c r="T235" t="str">
        <f t="shared" si="158"/>
        <v xml:space="preserve">  signal pkt_GC_INFO_GC_Command_PLC_o : std_logic;</v>
      </c>
    </row>
    <row r="236" spans="1:20">
      <c r="B236" t="s">
        <v>415</v>
      </c>
      <c r="C236">
        <v>1</v>
      </c>
      <c r="D236" t="s">
        <v>407</v>
      </c>
      <c r="E236">
        <f>C235+E235</f>
        <v>417</v>
      </c>
      <c r="F236" t="str">
        <f t="shared" si="217"/>
        <v xml:space="preserve">  AD_On : std_logic;</v>
      </c>
      <c r="G236" t="str">
        <f t="shared" si="218"/>
        <v>pkt.GC_INFO.GC_Command.AD_On</v>
      </c>
      <c r="H236" t="str">
        <f t="shared" si="219"/>
        <v>bitvector(417)</v>
      </c>
      <c r="I236" t="str">
        <f t="shared" si="210"/>
        <v>pkt_GC_INFO_GC_Command_AD_On</v>
      </c>
      <c r="J236" t="str">
        <f t="shared" si="211"/>
        <v>std_logic</v>
      </c>
      <c r="K236" t="str">
        <f t="shared" si="220"/>
        <v>'0'</v>
      </c>
      <c r="M236" t="str">
        <f t="shared" si="221"/>
        <v xml:space="preserve">  AD_On =&gt; '0',</v>
      </c>
      <c r="N236" t="str">
        <f t="shared" si="212"/>
        <v>pkt.GC_INFO.GC_Command.AD_On &lt;= '0';</v>
      </c>
      <c r="O236" t="str">
        <f t="shared" si="222"/>
        <v>pkt.GC_INFO.GC_Command.AD_On := bitvector(417);</v>
      </c>
      <c r="P236" t="str">
        <f t="shared" si="223"/>
        <v>bitvector(417) := pkt.GC_INFO.GC_Command.AD_On;</v>
      </c>
      <c r="Q236" t="str">
        <f t="shared" si="224"/>
        <v>pkt_GC_INFO_GC_Command_AD_On &lt;= bitvector(417);</v>
      </c>
      <c r="R236" t="str">
        <f t="shared" si="225"/>
        <v>pkt_GC_INFO_GC_Command_AD_On : out std_logic;    --                     (1)</v>
      </c>
      <c r="S236" t="str">
        <f t="shared" si="157"/>
        <v>pkt_GC_INFO_GC_Command_AD_On =&gt; pkt_GC_INFO_GC_Command_AD_On_o,</v>
      </c>
      <c r="T236" t="str">
        <f t="shared" si="158"/>
        <v xml:space="preserve">  signal pkt_GC_INFO_GC_Command_AD_On_o : std_logic;</v>
      </c>
    </row>
    <row r="237" spans="1:20">
      <c r="B237" t="s">
        <v>498</v>
      </c>
      <c r="C237">
        <v>1</v>
      </c>
      <c r="D237" t="s">
        <v>407</v>
      </c>
      <c r="E237">
        <f t="shared" ref="E237:E249" si="226">C236+E236</f>
        <v>418</v>
      </c>
      <c r="F237" t="str">
        <f t="shared" si="217"/>
        <v xml:space="preserve">  ReservedBit02 : std_logic;</v>
      </c>
      <c r="G237" t="str">
        <f t="shared" si="218"/>
        <v>pkt.GC_INFO.GC_Command.ReservedBit02</v>
      </c>
      <c r="H237" t="str">
        <f t="shared" si="219"/>
        <v>bitvector(418)</v>
      </c>
      <c r="I237" t="str">
        <f t="shared" si="210"/>
        <v>pkt_GC_INFO_GC_Command_ReservedBit02</v>
      </c>
      <c r="J237" t="str">
        <f t="shared" si="211"/>
        <v>std_logic</v>
      </c>
      <c r="K237" t="str">
        <f t="shared" si="220"/>
        <v>'0'</v>
      </c>
      <c r="M237" t="str">
        <f t="shared" si="221"/>
        <v xml:space="preserve">  ReservedBit02 =&gt; '0',</v>
      </c>
      <c r="N237" t="str">
        <f t="shared" si="212"/>
        <v>pkt.GC_INFO.GC_Command.ReservedBit02 &lt;= '0';</v>
      </c>
      <c r="O237" t="str">
        <f t="shared" si="222"/>
        <v>pkt.GC_INFO.GC_Command.ReservedBit02 := bitvector(418);</v>
      </c>
      <c r="P237" t="str">
        <f t="shared" si="223"/>
        <v>bitvector(418) := pkt.GC_INFO.GC_Command.ReservedBit02;</v>
      </c>
      <c r="Q237" t="str">
        <f t="shared" si="224"/>
        <v>pkt_GC_INFO_GC_Command_ReservedBit02 &lt;= bitvector(418);</v>
      </c>
      <c r="R237" t="str">
        <f t="shared" si="225"/>
        <v>pkt_GC_INFO_GC_Command_ReservedBit02 : out std_logic;    --                     (1)</v>
      </c>
      <c r="S237" t="str">
        <f t="shared" si="157"/>
        <v>pkt_GC_INFO_GC_Command_ReservedBit02 =&gt; pkt_GC_INFO_GC_Command_ReservedBit02_o,</v>
      </c>
      <c r="T237" t="str">
        <f t="shared" si="158"/>
        <v xml:space="preserve">  signal pkt_GC_INFO_GC_Command_ReservedBit02_o : std_logic;</v>
      </c>
    </row>
    <row r="238" spans="1:20">
      <c r="B238" t="s">
        <v>422</v>
      </c>
      <c r="C238">
        <v>1</v>
      </c>
      <c r="D238" t="s">
        <v>407</v>
      </c>
      <c r="E238">
        <f t="shared" si="226"/>
        <v>419</v>
      </c>
      <c r="F238" t="str">
        <f t="shared" si="217"/>
        <v xml:space="preserve">  ReservedBit03 : std_logic;</v>
      </c>
      <c r="G238" t="str">
        <f t="shared" si="218"/>
        <v>pkt.GC_INFO.GC_Command.ReservedBit03</v>
      </c>
      <c r="H238" t="str">
        <f t="shared" si="219"/>
        <v>bitvector(419)</v>
      </c>
      <c r="I238" t="str">
        <f t="shared" si="210"/>
        <v>pkt_GC_INFO_GC_Command_ReservedBit03</v>
      </c>
      <c r="J238" t="str">
        <f t="shared" si="211"/>
        <v>std_logic</v>
      </c>
      <c r="K238" t="str">
        <f t="shared" si="220"/>
        <v>'0'</v>
      </c>
      <c r="M238" t="str">
        <f t="shared" si="221"/>
        <v xml:space="preserve">  ReservedBit03 =&gt; '0',</v>
      </c>
      <c r="N238" t="str">
        <f t="shared" si="212"/>
        <v>pkt.GC_INFO.GC_Command.ReservedBit03 &lt;= '0';</v>
      </c>
      <c r="O238" t="str">
        <f t="shared" si="222"/>
        <v>pkt.GC_INFO.GC_Command.ReservedBit03 := bitvector(419);</v>
      </c>
      <c r="P238" t="str">
        <f t="shared" si="223"/>
        <v>bitvector(419) := pkt.GC_INFO.GC_Command.ReservedBit03;</v>
      </c>
      <c r="Q238" t="str">
        <f t="shared" si="224"/>
        <v>pkt_GC_INFO_GC_Command_ReservedBit03 &lt;= bitvector(419);</v>
      </c>
      <c r="R238" t="str">
        <f t="shared" si="225"/>
        <v>pkt_GC_INFO_GC_Command_ReservedBit03 : out std_logic;    --                     (1)</v>
      </c>
      <c r="S238" t="str">
        <f t="shared" si="157"/>
        <v>pkt_GC_INFO_GC_Command_ReservedBit03 =&gt; pkt_GC_INFO_GC_Command_ReservedBit03_o,</v>
      </c>
      <c r="T238" t="str">
        <f t="shared" si="158"/>
        <v xml:space="preserve">  signal pkt_GC_INFO_GC_Command_ReservedBit03_o : std_logic;</v>
      </c>
    </row>
    <row r="239" spans="1:20">
      <c r="B239" t="s">
        <v>499</v>
      </c>
      <c r="C239">
        <v>1</v>
      </c>
      <c r="D239" t="s">
        <v>407</v>
      </c>
      <c r="E239">
        <f t="shared" si="226"/>
        <v>420</v>
      </c>
      <c r="F239" t="str">
        <f t="shared" si="217"/>
        <v xml:space="preserve">  Pre_Enable : std_logic;</v>
      </c>
      <c r="G239" t="str">
        <f t="shared" si="218"/>
        <v>pkt.GC_INFO.GC_Command.Pre_Enable</v>
      </c>
      <c r="H239" t="str">
        <f t="shared" si="219"/>
        <v>bitvector(420)</v>
      </c>
      <c r="I239" t="str">
        <f t="shared" ref="I239:I270" si="227">IF(H239="","",(IF(D239="W",SUBSTITUTE(G239,".","_"),"")))</f>
        <v>pkt_GC_INFO_GC_Command_Pre_Enable</v>
      </c>
      <c r="J239" t="str">
        <f t="shared" ref="J239:J270" si="228">IF(C239=1,"std_logic",(IF(D239="W","std_logic_vector("&amp;C239-1&amp;" downto 0)","")))</f>
        <v>std_logic</v>
      </c>
      <c r="K239" t="str">
        <f t="shared" si="220"/>
        <v>'0'</v>
      </c>
      <c r="M239" t="str">
        <f t="shared" ref="M239:M250" si="229">IF(D240="",(IF(D239="T","  "&amp;B239&amp;" =&gt; "&amp;B239&amp;"_"&amp;C239/8&amp;"_i","  "&amp;B239&amp;" =&gt; "&amp;K239)),(IF(D239="T","  "&amp;B239&amp;" =&gt; "&amp;B239&amp;"_"&amp;C239/8&amp;"_i,","  "&amp;B239&amp;" =&gt; "&amp;K239&amp;",")))</f>
        <v xml:space="preserve">  Pre_Enable =&gt; '0',</v>
      </c>
      <c r="N239" t="str">
        <f t="shared" ref="N239:N251" si="230">IF(D239="","--  "&amp;F239,IF(D239&lt;&gt;"T",G239&amp;" &lt;= "&amp;K239&amp;";","--  "&amp;H239))</f>
        <v>pkt.GC_INFO.GC_Command.Pre_Enable &lt;= '0';</v>
      </c>
      <c r="O239" t="str">
        <f t="shared" si="222"/>
        <v>pkt.GC_INFO.GC_Command.Pre_Enable := bitvector(420);</v>
      </c>
      <c r="P239" t="str">
        <f t="shared" si="223"/>
        <v>bitvector(420) := pkt.GC_INFO.GC_Command.Pre_Enable;</v>
      </c>
      <c r="Q239" t="str">
        <f t="shared" si="224"/>
        <v>pkt_GC_INFO_GC_Command_Pre_Enable &lt;= bitvector(420);</v>
      </c>
      <c r="R239" t="str">
        <f t="shared" si="225"/>
        <v>pkt_GC_INFO_GC_Command_Pre_Enable : out std_logic;    --                     (1)</v>
      </c>
      <c r="S239" t="str">
        <f t="shared" ref="S239:S302" si="231">IF(D239="","--  "&amp;F239,IF(D239&lt;&gt;"T",IF(I239&lt;&gt;"",I239&amp;" =&gt; "&amp;I239&amp;"_o,","  --  "),"  -- "&amp;H239))</f>
        <v>pkt_GC_INFO_GC_Command_Pre_Enable =&gt; pkt_GC_INFO_GC_Command_Pre_Enable_o,</v>
      </c>
      <c r="T239" t="str">
        <f t="shared" ref="T239:T302" si="232">IF(D239="","--  "&amp;F239,IF(D239&lt;&gt;"T",IF(I239&lt;&gt;"","  signal "&amp;I239&amp;"_o : "&amp;J239&amp;";","  --  "),"  --  "&amp;H239))</f>
        <v xml:space="preserve">  signal pkt_GC_INFO_GC_Command_Pre_Enable_o : std_logic;</v>
      </c>
    </row>
    <row r="240" spans="1:20">
      <c r="B240" t="s">
        <v>500</v>
      </c>
      <c r="C240">
        <v>1</v>
      </c>
      <c r="D240" t="s">
        <v>407</v>
      </c>
      <c r="E240">
        <f t="shared" si="226"/>
        <v>421</v>
      </c>
      <c r="F240" t="str">
        <f t="shared" si="217"/>
        <v xml:space="preserve">  Enable : std_logic;</v>
      </c>
      <c r="G240" t="str">
        <f t="shared" si="218"/>
        <v>pkt.GC_INFO.GC_Command.Enable</v>
      </c>
      <c r="H240" t="str">
        <f t="shared" si="219"/>
        <v>bitvector(421)</v>
      </c>
      <c r="I240" t="str">
        <f t="shared" si="227"/>
        <v>pkt_GC_INFO_GC_Command_Enable</v>
      </c>
      <c r="J240" t="str">
        <f t="shared" si="228"/>
        <v>std_logic</v>
      </c>
      <c r="K240" t="str">
        <f t="shared" si="220"/>
        <v>'0'</v>
      </c>
      <c r="M240" t="str">
        <f t="shared" si="229"/>
        <v xml:space="preserve">  Enable =&gt; '0',</v>
      </c>
      <c r="N240" t="str">
        <f t="shared" si="230"/>
        <v>pkt.GC_INFO.GC_Command.Enable &lt;= '0';</v>
      </c>
      <c r="O240" t="str">
        <f t="shared" si="222"/>
        <v>pkt.GC_INFO.GC_Command.Enable := bitvector(421);</v>
      </c>
      <c r="P240" t="str">
        <f t="shared" si="223"/>
        <v>bitvector(421) := pkt.GC_INFO.GC_Command.Enable;</v>
      </c>
      <c r="Q240" t="str">
        <f t="shared" si="224"/>
        <v>pkt_GC_INFO_GC_Command_Enable &lt;= bitvector(421);</v>
      </c>
      <c r="R240" t="str">
        <f t="shared" si="225"/>
        <v>pkt_GC_INFO_GC_Command_Enable : out std_logic;    --                     (1)</v>
      </c>
      <c r="S240" t="str">
        <f t="shared" si="231"/>
        <v>pkt_GC_INFO_GC_Command_Enable =&gt; pkt_GC_INFO_GC_Command_Enable_o,</v>
      </c>
      <c r="T240" t="str">
        <f t="shared" si="232"/>
        <v xml:space="preserve">  signal pkt_GC_INFO_GC_Command_Enable_o : std_logic;</v>
      </c>
    </row>
    <row r="241" spans="1:20">
      <c r="B241" t="s">
        <v>409</v>
      </c>
      <c r="C241">
        <v>1</v>
      </c>
      <c r="D241" t="s">
        <v>407</v>
      </c>
      <c r="E241">
        <f t="shared" si="226"/>
        <v>422</v>
      </c>
      <c r="F241" t="str">
        <f t="shared" si="217"/>
        <v xml:space="preserve">  ReservedBit06 : std_logic;</v>
      </c>
      <c r="G241" t="str">
        <f t="shared" si="218"/>
        <v>pkt.GC_INFO.GC_Command.ReservedBit06</v>
      </c>
      <c r="H241" t="str">
        <f t="shared" si="219"/>
        <v>bitvector(422)</v>
      </c>
      <c r="I241" t="str">
        <f t="shared" si="227"/>
        <v>pkt_GC_INFO_GC_Command_ReservedBit06</v>
      </c>
      <c r="J241" t="str">
        <f t="shared" si="228"/>
        <v>std_logic</v>
      </c>
      <c r="K241" t="str">
        <f t="shared" si="220"/>
        <v>'0'</v>
      </c>
      <c r="M241" t="str">
        <f t="shared" si="229"/>
        <v xml:space="preserve">  ReservedBit06 =&gt; '0',</v>
      </c>
      <c r="N241" t="str">
        <f t="shared" si="230"/>
        <v>pkt.GC_INFO.GC_Command.ReservedBit06 &lt;= '0';</v>
      </c>
      <c r="O241" t="str">
        <f t="shared" si="222"/>
        <v>pkt.GC_INFO.GC_Command.ReservedBit06 := bitvector(422);</v>
      </c>
      <c r="P241" t="str">
        <f t="shared" si="223"/>
        <v>bitvector(422) := pkt.GC_INFO.GC_Command.ReservedBit06;</v>
      </c>
      <c r="Q241" t="str">
        <f t="shared" si="224"/>
        <v>pkt_GC_INFO_GC_Command_ReservedBit06 &lt;= bitvector(422);</v>
      </c>
      <c r="R241" t="str">
        <f t="shared" si="225"/>
        <v>pkt_GC_INFO_GC_Command_ReservedBit06 : out std_logic;    --                     (1)</v>
      </c>
      <c r="S241" t="str">
        <f t="shared" si="231"/>
        <v>pkt_GC_INFO_GC_Command_ReservedBit06 =&gt; pkt_GC_INFO_GC_Command_ReservedBit06_o,</v>
      </c>
      <c r="T241" t="str">
        <f t="shared" si="232"/>
        <v xml:space="preserve">  signal pkt_GC_INFO_GC_Command_ReservedBit06_o : std_logic;</v>
      </c>
    </row>
    <row r="242" spans="1:20">
      <c r="B242" t="s">
        <v>408</v>
      </c>
      <c r="C242">
        <v>1</v>
      </c>
      <c r="D242" t="s">
        <v>407</v>
      </c>
      <c r="E242">
        <f t="shared" si="226"/>
        <v>423</v>
      </c>
      <c r="F242" t="str">
        <f t="shared" si="217"/>
        <v xml:space="preserve">  ReservedBit07 : std_logic;</v>
      </c>
      <c r="G242" t="str">
        <f t="shared" si="218"/>
        <v>pkt.GC_INFO.GC_Command.ReservedBit07</v>
      </c>
      <c r="H242" t="str">
        <f t="shared" si="219"/>
        <v>bitvector(423)</v>
      </c>
      <c r="I242" t="str">
        <f t="shared" si="227"/>
        <v>pkt_GC_INFO_GC_Command_ReservedBit07</v>
      </c>
      <c r="J242" t="str">
        <f t="shared" si="228"/>
        <v>std_logic</v>
      </c>
      <c r="K242" t="str">
        <f t="shared" si="220"/>
        <v>'0'</v>
      </c>
      <c r="M242" t="str">
        <f t="shared" si="229"/>
        <v xml:space="preserve">  ReservedBit07 =&gt; '0',</v>
      </c>
      <c r="N242" t="str">
        <f t="shared" si="230"/>
        <v>pkt.GC_INFO.GC_Command.ReservedBit07 &lt;= '0';</v>
      </c>
      <c r="O242" t="str">
        <f t="shared" si="222"/>
        <v>pkt.GC_INFO.GC_Command.ReservedBit07 := bitvector(423);</v>
      </c>
      <c r="P242" t="str">
        <f t="shared" si="223"/>
        <v>bitvector(423) := pkt.GC_INFO.GC_Command.ReservedBit07;</v>
      </c>
      <c r="Q242" t="str">
        <f t="shared" si="224"/>
        <v>pkt_GC_INFO_GC_Command_ReservedBit07 &lt;= bitvector(423);</v>
      </c>
      <c r="R242" t="str">
        <f t="shared" si="225"/>
        <v>pkt_GC_INFO_GC_Command_ReservedBit07 : out std_logic;    --                     (1)</v>
      </c>
      <c r="S242" t="str">
        <f t="shared" si="231"/>
        <v>pkt_GC_INFO_GC_Command_ReservedBit07 =&gt; pkt_GC_INFO_GC_Command_ReservedBit07_o,</v>
      </c>
      <c r="T242" t="str">
        <f t="shared" si="232"/>
        <v xml:space="preserve">  signal pkt_GC_INFO_GC_Command_ReservedBit07_o : std_logic;</v>
      </c>
    </row>
    <row r="243" spans="1:20">
      <c r="B243" t="s">
        <v>137</v>
      </c>
      <c r="C243">
        <v>1</v>
      </c>
      <c r="D243" t="s">
        <v>407</v>
      </c>
      <c r="E243">
        <f t="shared" si="226"/>
        <v>424</v>
      </c>
      <c r="F243" t="str">
        <f t="shared" si="217"/>
        <v xml:space="preserve">  Salvo_On : std_logic;</v>
      </c>
      <c r="G243" t="str">
        <f t="shared" si="218"/>
        <v>pkt.GC_INFO.GC_Command.Salvo_On</v>
      </c>
      <c r="H243" t="str">
        <f t="shared" si="219"/>
        <v>bitvector(424)</v>
      </c>
      <c r="I243" t="str">
        <f t="shared" si="227"/>
        <v>pkt_GC_INFO_GC_Command_Salvo_On</v>
      </c>
      <c r="J243" t="str">
        <f t="shared" si="228"/>
        <v>std_logic</v>
      </c>
      <c r="K243" t="str">
        <f t="shared" si="220"/>
        <v>'0'</v>
      </c>
      <c r="M243" t="str">
        <f t="shared" si="229"/>
        <v xml:space="preserve">  Salvo_On =&gt; '0',</v>
      </c>
      <c r="N243" t="str">
        <f t="shared" si="230"/>
        <v>pkt.GC_INFO.GC_Command.Salvo_On &lt;= '0';</v>
      </c>
      <c r="O243" t="str">
        <f t="shared" si="222"/>
        <v>pkt.GC_INFO.GC_Command.Salvo_On := bitvector(424);</v>
      </c>
      <c r="P243" t="str">
        <f t="shared" si="223"/>
        <v>bitvector(424) := pkt.GC_INFO.GC_Command.Salvo_On;</v>
      </c>
      <c r="Q243" t="str">
        <f t="shared" si="224"/>
        <v>pkt_GC_INFO_GC_Command_Salvo_On &lt;= bitvector(424);</v>
      </c>
      <c r="R243" t="str">
        <f t="shared" si="225"/>
        <v>pkt_GC_INFO_GC_Command_Salvo_On : out std_logic;    --                     (1)</v>
      </c>
      <c r="S243" t="str">
        <f t="shared" si="231"/>
        <v>pkt_GC_INFO_GC_Command_Salvo_On =&gt; pkt_GC_INFO_GC_Command_Salvo_On_o,</v>
      </c>
      <c r="T243" t="str">
        <f t="shared" si="232"/>
        <v xml:space="preserve">  signal pkt_GC_INFO_GC_Command_Salvo_On_o : std_logic;</v>
      </c>
    </row>
    <row r="244" spans="1:20">
      <c r="B244" t="s">
        <v>501</v>
      </c>
      <c r="C244">
        <v>1</v>
      </c>
      <c r="D244" t="s">
        <v>407</v>
      </c>
      <c r="E244">
        <f t="shared" si="226"/>
        <v>425</v>
      </c>
      <c r="F244" t="str">
        <f t="shared" si="217"/>
        <v xml:space="preserve">  Band_Sel : std_logic;</v>
      </c>
      <c r="G244" t="str">
        <f t="shared" si="218"/>
        <v>pkt.GC_INFO.GC_Command.Band_Sel</v>
      </c>
      <c r="H244" t="str">
        <f t="shared" si="219"/>
        <v>bitvector(425)</v>
      </c>
      <c r="I244" t="str">
        <f t="shared" si="227"/>
        <v>pkt_GC_INFO_GC_Command_Band_Sel</v>
      </c>
      <c r="J244" t="str">
        <f t="shared" si="228"/>
        <v>std_logic</v>
      </c>
      <c r="K244" t="str">
        <f t="shared" si="220"/>
        <v>'0'</v>
      </c>
      <c r="M244" t="str">
        <f t="shared" si="229"/>
        <v xml:space="preserve">  Band_Sel =&gt; '0',</v>
      </c>
      <c r="N244" t="str">
        <f t="shared" si="230"/>
        <v>pkt.GC_INFO.GC_Command.Band_Sel &lt;= '0';</v>
      </c>
      <c r="O244" t="str">
        <f t="shared" si="222"/>
        <v>pkt.GC_INFO.GC_Command.Band_Sel := bitvector(425);</v>
      </c>
      <c r="P244" t="str">
        <f t="shared" si="223"/>
        <v>bitvector(425) := pkt.GC_INFO.GC_Command.Band_Sel;</v>
      </c>
      <c r="Q244" t="str">
        <f t="shared" si="224"/>
        <v>pkt_GC_INFO_GC_Command_Band_Sel &lt;= bitvector(425);</v>
      </c>
      <c r="R244" t="str">
        <f t="shared" si="225"/>
        <v>pkt_GC_INFO_GC_Command_Band_Sel : out std_logic;    --                     (1)</v>
      </c>
      <c r="S244" t="str">
        <f t="shared" si="231"/>
        <v>pkt_GC_INFO_GC_Command_Band_Sel =&gt; pkt_GC_INFO_GC_Command_Band_Sel_o,</v>
      </c>
      <c r="T244" t="str">
        <f t="shared" si="232"/>
        <v xml:space="preserve">  signal pkt_GC_INFO_GC_Command_Band_Sel_o : std_logic;</v>
      </c>
    </row>
    <row r="245" spans="1:20">
      <c r="B245" t="s">
        <v>502</v>
      </c>
      <c r="C245">
        <v>1</v>
      </c>
      <c r="D245" t="s">
        <v>407</v>
      </c>
      <c r="E245">
        <f t="shared" si="226"/>
        <v>426</v>
      </c>
      <c r="F245" t="str">
        <f t="shared" si="217"/>
        <v xml:space="preserve">  Mode_Set : std_logic;</v>
      </c>
      <c r="G245" t="str">
        <f t="shared" si="218"/>
        <v>pkt.GC_INFO.GC_Command.Mode_Set</v>
      </c>
      <c r="H245" t="str">
        <f t="shared" si="219"/>
        <v>bitvector(426)</v>
      </c>
      <c r="I245" t="str">
        <f t="shared" si="227"/>
        <v>pkt_GC_INFO_GC_Command_Mode_Set</v>
      </c>
      <c r="J245" t="str">
        <f t="shared" si="228"/>
        <v>std_logic</v>
      </c>
      <c r="K245" t="str">
        <f t="shared" si="220"/>
        <v>'0'</v>
      </c>
      <c r="M245" t="str">
        <f t="shared" si="229"/>
        <v xml:space="preserve">  Mode_Set =&gt; '0',</v>
      </c>
      <c r="N245" t="str">
        <f t="shared" si="230"/>
        <v>pkt.GC_INFO.GC_Command.Mode_Set &lt;= '0';</v>
      </c>
      <c r="O245" t="str">
        <f t="shared" si="222"/>
        <v>pkt.GC_INFO.GC_Command.Mode_Set := bitvector(426);</v>
      </c>
      <c r="P245" t="str">
        <f t="shared" si="223"/>
        <v>bitvector(426) := pkt.GC_INFO.GC_Command.Mode_Set;</v>
      </c>
      <c r="Q245" t="str">
        <f t="shared" si="224"/>
        <v>pkt_GC_INFO_GC_Command_Mode_Set &lt;= bitvector(426);</v>
      </c>
      <c r="R245" t="str">
        <f t="shared" si="225"/>
        <v>pkt_GC_INFO_GC_Command_Mode_Set : out std_logic;    --                     (1)</v>
      </c>
      <c r="S245" t="str">
        <f t="shared" si="231"/>
        <v>pkt_GC_INFO_GC_Command_Mode_Set =&gt; pkt_GC_INFO_GC_Command_Mode_Set_o,</v>
      </c>
      <c r="T245" t="str">
        <f t="shared" si="232"/>
        <v xml:space="preserve">  signal pkt_GC_INFO_GC_Command_Mode_Set_o : std_logic;</v>
      </c>
    </row>
    <row r="246" spans="1:20">
      <c r="B246" t="s">
        <v>503</v>
      </c>
      <c r="C246">
        <v>1</v>
      </c>
      <c r="D246" t="s">
        <v>407</v>
      </c>
      <c r="E246">
        <f t="shared" si="226"/>
        <v>427</v>
      </c>
      <c r="F246" t="str">
        <f t="shared" si="217"/>
        <v xml:space="preserve">  PRI_Start : std_logic;</v>
      </c>
      <c r="G246" t="str">
        <f t="shared" si="218"/>
        <v>pkt.GC_INFO.GC_Command.PRI_Start</v>
      </c>
      <c r="H246" t="str">
        <f t="shared" si="219"/>
        <v>bitvector(427)</v>
      </c>
      <c r="I246" t="str">
        <f t="shared" si="227"/>
        <v>pkt_GC_INFO_GC_Command_PRI_Start</v>
      </c>
      <c r="J246" t="str">
        <f t="shared" si="228"/>
        <v>std_logic</v>
      </c>
      <c r="K246" t="str">
        <f t="shared" si="220"/>
        <v>'0'</v>
      </c>
      <c r="M246" t="str">
        <f t="shared" si="229"/>
        <v xml:space="preserve">  PRI_Start =&gt; '0',</v>
      </c>
      <c r="N246" t="str">
        <f t="shared" si="230"/>
        <v>pkt.GC_INFO.GC_Command.PRI_Start &lt;= '0';</v>
      </c>
      <c r="O246" t="str">
        <f t="shared" si="222"/>
        <v>pkt.GC_INFO.GC_Command.PRI_Start := bitvector(427);</v>
      </c>
      <c r="P246" t="str">
        <f t="shared" si="223"/>
        <v>bitvector(427) := pkt.GC_INFO.GC_Command.PRI_Start;</v>
      </c>
      <c r="Q246" t="str">
        <f t="shared" si="224"/>
        <v>pkt_GC_INFO_GC_Command_PRI_Start &lt;= bitvector(427);</v>
      </c>
      <c r="R246" t="str">
        <f t="shared" si="225"/>
        <v>pkt_GC_INFO_GC_Command_PRI_Start : out std_logic;    --                     (1)</v>
      </c>
      <c r="S246" t="str">
        <f t="shared" si="231"/>
        <v>pkt_GC_INFO_GC_Command_PRI_Start =&gt; pkt_GC_INFO_GC_Command_PRI_Start_o,</v>
      </c>
      <c r="T246" t="str">
        <f t="shared" si="232"/>
        <v xml:space="preserve">  signal pkt_GC_INFO_GC_Command_PRI_Start_o : std_logic;</v>
      </c>
    </row>
    <row r="247" spans="1:20">
      <c r="B247" t="s">
        <v>133</v>
      </c>
      <c r="C247">
        <v>1</v>
      </c>
      <c r="D247" t="s">
        <v>407</v>
      </c>
      <c r="E247">
        <f t="shared" si="226"/>
        <v>428</v>
      </c>
      <c r="F247" t="str">
        <f t="shared" si="217"/>
        <v xml:space="preserve">  Test_Mode_Set : std_logic;</v>
      </c>
      <c r="G247" t="str">
        <f t="shared" si="218"/>
        <v>pkt.GC_INFO.GC_Command.Test_Mode_Set</v>
      </c>
      <c r="H247" t="str">
        <f t="shared" si="219"/>
        <v>bitvector(428)</v>
      </c>
      <c r="I247" t="str">
        <f t="shared" si="227"/>
        <v>pkt_GC_INFO_GC_Command_Test_Mode_Set</v>
      </c>
      <c r="J247" t="str">
        <f t="shared" si="228"/>
        <v>std_logic</v>
      </c>
      <c r="K247" t="str">
        <f t="shared" si="220"/>
        <v>'0'</v>
      </c>
      <c r="M247" t="str">
        <f t="shared" si="229"/>
        <v xml:space="preserve">  Test_Mode_Set =&gt; '0',</v>
      </c>
      <c r="N247" t="str">
        <f t="shared" si="230"/>
        <v>pkt.GC_INFO.GC_Command.Test_Mode_Set &lt;= '0';</v>
      </c>
      <c r="O247" t="str">
        <f t="shared" si="222"/>
        <v>pkt.GC_INFO.GC_Command.Test_Mode_Set := bitvector(428);</v>
      </c>
      <c r="P247" t="str">
        <f t="shared" si="223"/>
        <v>bitvector(428) := pkt.GC_INFO.GC_Command.Test_Mode_Set;</v>
      </c>
      <c r="Q247" t="str">
        <f t="shared" si="224"/>
        <v>pkt_GC_INFO_GC_Command_Test_Mode_Set &lt;= bitvector(428);</v>
      </c>
      <c r="R247" t="str">
        <f t="shared" si="225"/>
        <v>pkt_GC_INFO_GC_Command_Test_Mode_Set : out std_logic;    --                     (1)</v>
      </c>
      <c r="S247" t="str">
        <f t="shared" si="231"/>
        <v>pkt_GC_INFO_GC_Command_Test_Mode_Set =&gt; pkt_GC_INFO_GC_Command_Test_Mode_Set_o,</v>
      </c>
      <c r="T247" t="str">
        <f t="shared" si="232"/>
        <v xml:space="preserve">  signal pkt_GC_INFO_GC_Command_Test_Mode_Set_o : std_logic;</v>
      </c>
    </row>
    <row r="248" spans="1:20">
      <c r="B248" t="s">
        <v>197</v>
      </c>
      <c r="C248">
        <v>1</v>
      </c>
      <c r="D248" t="s">
        <v>407</v>
      </c>
      <c r="E248">
        <f t="shared" si="226"/>
        <v>429</v>
      </c>
      <c r="F248" t="str">
        <f t="shared" si="217"/>
        <v xml:space="preserve">  REC_Disable_Set : std_logic;</v>
      </c>
      <c r="G248" t="str">
        <f t="shared" si="218"/>
        <v>pkt.GC_INFO.GC_Command.REC_Disable_Set</v>
      </c>
      <c r="H248" t="str">
        <f t="shared" si="219"/>
        <v>bitvector(429)</v>
      </c>
      <c r="I248" t="str">
        <f t="shared" si="227"/>
        <v>pkt_GC_INFO_GC_Command_REC_Disable_Set</v>
      </c>
      <c r="J248" t="str">
        <f t="shared" si="228"/>
        <v>std_logic</v>
      </c>
      <c r="K248" t="str">
        <f t="shared" si="220"/>
        <v>'0'</v>
      </c>
      <c r="M248" t="str">
        <f t="shared" si="229"/>
        <v xml:space="preserve">  REC_Disable_Set =&gt; '0',</v>
      </c>
      <c r="N248" t="str">
        <f t="shared" si="230"/>
        <v>pkt.GC_INFO.GC_Command.REC_Disable_Set &lt;= '0';</v>
      </c>
      <c r="O248" t="str">
        <f>IF(D248="","--  "&amp;F248,IF(D248&lt;&gt;"T",G248&amp;" := "&amp;H248&amp;";","--  "&amp;H248))</f>
        <v>pkt.GC_INFO.GC_Command.REC_Disable_Set := bitvector(429);</v>
      </c>
      <c r="P248" t="str">
        <f>IF(D248="","--  "&amp;F248,IF(D248&lt;&gt;"T",H248&amp;" := "&amp;G248&amp;";","--  "&amp;H248))</f>
        <v>bitvector(429) := pkt.GC_INFO.GC_Command.REC_Disable_Set;</v>
      </c>
      <c r="Q248" t="str">
        <f t="shared" si="224"/>
        <v>pkt_GC_INFO_GC_Command_REC_Disable_Set &lt;= bitvector(429);</v>
      </c>
      <c r="R248" t="str">
        <f t="shared" si="225"/>
        <v>pkt_GC_INFO_GC_Command_REC_Disable_Set : out std_logic;    --                     (1)</v>
      </c>
      <c r="S248" t="str">
        <f t="shared" si="231"/>
        <v>pkt_GC_INFO_GC_Command_REC_Disable_Set =&gt; pkt_GC_INFO_GC_Command_REC_Disable_Set_o,</v>
      </c>
      <c r="T248" t="str">
        <f t="shared" si="232"/>
        <v xml:space="preserve">  signal pkt_GC_INFO_GC_Command_REC_Disable_Set_o : std_logic;</v>
      </c>
    </row>
    <row r="249" spans="1:20">
      <c r="B249" t="s">
        <v>132</v>
      </c>
      <c r="C249">
        <v>1</v>
      </c>
      <c r="D249" t="s">
        <v>407</v>
      </c>
      <c r="E249">
        <f t="shared" si="226"/>
        <v>430</v>
      </c>
      <c r="F249" t="str">
        <f t="shared" si="217"/>
        <v xml:space="preserve">  Test_Trig : std_logic;</v>
      </c>
      <c r="G249" t="str">
        <f t="shared" si="218"/>
        <v>pkt.GC_INFO.GC_Command.Test_Trig</v>
      </c>
      <c r="H249" t="str">
        <f t="shared" si="219"/>
        <v>bitvector(430)</v>
      </c>
      <c r="I249" t="str">
        <f t="shared" si="227"/>
        <v>pkt_GC_INFO_GC_Command_Test_Trig</v>
      </c>
      <c r="J249" t="str">
        <f t="shared" si="228"/>
        <v>std_logic</v>
      </c>
      <c r="K249" t="str">
        <f t="shared" si="220"/>
        <v>'0'</v>
      </c>
      <c r="M249" t="str">
        <f t="shared" si="229"/>
        <v xml:space="preserve">  Test_Trig =&gt; '0',</v>
      </c>
      <c r="N249" t="str">
        <f t="shared" si="230"/>
        <v>pkt.GC_INFO.GC_Command.Test_Trig &lt;= '0';</v>
      </c>
      <c r="O249" t="str">
        <f>IF(D249="","--  "&amp;F249,IF(D249&lt;&gt;"T",G249&amp;" := "&amp;H249&amp;";","--  "&amp;H249))</f>
        <v>pkt.GC_INFO.GC_Command.Test_Trig := bitvector(430);</v>
      </c>
      <c r="P249" t="str">
        <f>IF(D249="","--  "&amp;F249,IF(D249&lt;&gt;"T",H249&amp;" := "&amp;G249&amp;";","--  "&amp;H249))</f>
        <v>bitvector(430) := pkt.GC_INFO.GC_Command.Test_Trig;</v>
      </c>
      <c r="Q249" t="str">
        <f t="shared" si="224"/>
        <v>pkt_GC_INFO_GC_Command_Test_Trig &lt;= bitvector(430);</v>
      </c>
      <c r="R249" t="str">
        <f t="shared" si="225"/>
        <v>pkt_GC_INFO_GC_Command_Test_Trig : out std_logic;    --                     (1)</v>
      </c>
      <c r="S249" t="str">
        <f t="shared" si="231"/>
        <v>pkt_GC_INFO_GC_Command_Test_Trig =&gt; pkt_GC_INFO_GC_Command_Test_Trig_o,</v>
      </c>
      <c r="T249" t="str">
        <f t="shared" si="232"/>
        <v xml:space="preserve">  signal pkt_GC_INFO_GC_Command_Test_Trig_o : std_logic;</v>
      </c>
    </row>
    <row r="250" spans="1:20">
      <c r="B250" t="s">
        <v>42</v>
      </c>
      <c r="C250">
        <v>1</v>
      </c>
      <c r="D250" t="s">
        <v>407</v>
      </c>
      <c r="E250">
        <f t="shared" ref="E250" si="233">C249+E249</f>
        <v>431</v>
      </c>
      <c r="F250" t="str">
        <f t="shared" si="217"/>
        <v xml:space="preserve">  ReservedBit15 : std_logic;</v>
      </c>
      <c r="G250" t="str">
        <f t="shared" si="218"/>
        <v>pkt.GC_INFO.GC_Command.ReservedBit15</v>
      </c>
      <c r="H250" t="str">
        <f t="shared" si="219"/>
        <v>bitvector(431)</v>
      </c>
      <c r="I250" t="str">
        <f t="shared" si="227"/>
        <v>pkt_GC_INFO_GC_Command_ReservedBit15</v>
      </c>
      <c r="J250" t="str">
        <f t="shared" si="228"/>
        <v>std_logic</v>
      </c>
      <c r="K250" t="str">
        <f t="shared" si="220"/>
        <v>'0'</v>
      </c>
      <c r="M250" t="str">
        <f t="shared" si="229"/>
        <v xml:space="preserve">  ReservedBit15 =&gt; '0'</v>
      </c>
      <c r="N250" t="str">
        <f t="shared" si="230"/>
        <v>pkt.GC_INFO.GC_Command.ReservedBit15 &lt;= '0';</v>
      </c>
      <c r="O250" t="str">
        <f>IF(D250="","--  "&amp;F250,IF(D250&lt;&gt;"T",G250&amp;" := "&amp;H250&amp;";","--  "&amp;H250))</f>
        <v>pkt.GC_INFO.GC_Command.ReservedBit15 := bitvector(431);</v>
      </c>
      <c r="P250" t="str">
        <f>IF(D250="","--  "&amp;F250,IF(D250&lt;&gt;"T",H250&amp;" := "&amp;G250&amp;";","--  "&amp;H250))</f>
        <v>bitvector(431) := pkt.GC_INFO.GC_Command.ReservedBit15;</v>
      </c>
      <c r="Q250" t="str">
        <f t="shared" si="224"/>
        <v>pkt_GC_INFO_GC_Command_ReservedBit15 &lt;= bitvector(431);</v>
      </c>
      <c r="R250" t="str">
        <f t="shared" si="225"/>
        <v>pkt_GC_INFO_GC_Command_ReservedBit15 : out std_logic;    --                     (1)</v>
      </c>
      <c r="S250" t="str">
        <f t="shared" si="231"/>
        <v>pkt_GC_INFO_GC_Command_ReservedBit15 =&gt; pkt_GC_INFO_GC_Command_ReservedBit15_o,</v>
      </c>
      <c r="T250" t="str">
        <f t="shared" si="232"/>
        <v xml:space="preserve">  signal pkt_GC_INFO_GC_Command_ReservedBit15_o : std_logic;</v>
      </c>
    </row>
    <row r="251" spans="1:20" s="74" customFormat="1">
      <c r="F251" s="74" t="str">
        <f>"end record;"&amp;"  --  "&amp;B234&amp;"_"&amp;C234/8&amp;"_Type"</f>
        <v>end record;  --  GC_Command_2_Type</v>
      </c>
      <c r="I251" s="74" t="str">
        <f t="shared" si="227"/>
        <v/>
      </c>
      <c r="J251" s="74" t="str">
        <f t="shared" si="228"/>
        <v/>
      </c>
      <c r="M251" s="74" t="str">
        <f>");"</f>
        <v>);</v>
      </c>
      <c r="N251" s="74" t="str">
        <f t="shared" si="230"/>
        <v>--  end record;  --  GC_Command_2_Type</v>
      </c>
      <c r="O251" s="74" t="str">
        <f>IF(D251="","--  "&amp;F251,IF(D251&lt;&gt;"T",G251&amp;" := "&amp;H251&amp;";","--  "&amp;H251))</f>
        <v>--  end record;  --  GC_Command_2_Type</v>
      </c>
      <c r="P251" s="74" t="str">
        <f>IF(D251="","--  "&amp;F251,IF(D251&lt;&gt;"T",H251&amp;" := "&amp;G251&amp;";","--  "&amp;H251))</f>
        <v>--  end record;  --  GC_Command_2_Type</v>
      </c>
      <c r="Q251" s="74" t="str">
        <f t="shared" si="224"/>
        <v>--  end record;  --  GC_Command_2_Type</v>
      </c>
      <c r="R251" s="74" t="str">
        <f t="shared" si="225"/>
        <v>--  end record;  --  GC_Command_2_Type</v>
      </c>
      <c r="S251" t="str">
        <f t="shared" si="231"/>
        <v>--  end record;  --  GC_Command_2_Type</v>
      </c>
      <c r="T251" t="str">
        <f t="shared" si="232"/>
        <v>--  end record;  --  GC_Command_2_Type</v>
      </c>
    </row>
    <row r="252" spans="1:20">
      <c r="C252">
        <f>SUM(C235:C250)</f>
        <v>16</v>
      </c>
      <c r="D252">
        <f>C234+E234</f>
        <v>432</v>
      </c>
      <c r="E252">
        <f>C250+E250</f>
        <v>432</v>
      </c>
      <c r="F252" s="95" t="s">
        <v>562</v>
      </c>
      <c r="I252" t="str">
        <f t="shared" si="227"/>
        <v/>
      </c>
      <c r="J252" t="str">
        <f t="shared" si="228"/>
        <v/>
      </c>
      <c r="K252" s="94" t="s">
        <v>562</v>
      </c>
      <c r="L252" s="94" t="s">
        <v>562</v>
      </c>
      <c r="M252" s="94" t="s">
        <v>562</v>
      </c>
      <c r="N252" s="94" t="s">
        <v>562</v>
      </c>
      <c r="O252" s="94" t="s">
        <v>562</v>
      </c>
      <c r="P252" s="94" t="s">
        <v>562</v>
      </c>
      <c r="Q252" s="94" t="s">
        <v>562</v>
      </c>
      <c r="R252" s="94" t="s">
        <v>562</v>
      </c>
      <c r="S252" t="str">
        <f t="shared" si="231"/>
        <v xml:space="preserve">  --  </v>
      </c>
      <c r="T252" t="str">
        <f t="shared" si="232"/>
        <v xml:space="preserve">  --  </v>
      </c>
    </row>
    <row r="253" spans="1:20">
      <c r="A253" s="92"/>
      <c r="F253" s="95" t="s">
        <v>562</v>
      </c>
      <c r="G253" s="93" t="str">
        <f>G371</f>
        <v>pkt.GC_INFO</v>
      </c>
      <c r="I253" t="str">
        <f t="shared" si="227"/>
        <v/>
      </c>
      <c r="J253" t="str">
        <f t="shared" si="228"/>
        <v/>
      </c>
      <c r="K253" s="94" t="s">
        <v>562</v>
      </c>
      <c r="L253" s="94" t="s">
        <v>562</v>
      </c>
      <c r="M253" s="94" t="s">
        <v>562</v>
      </c>
      <c r="N253" s="94" t="s">
        <v>562</v>
      </c>
      <c r="O253" s="94" t="s">
        <v>562</v>
      </c>
      <c r="P253" s="94" t="s">
        <v>562</v>
      </c>
      <c r="Q253" s="94" t="s">
        <v>562</v>
      </c>
      <c r="R253" s="94" t="s">
        <v>562</v>
      </c>
      <c r="S253" t="str">
        <f t="shared" si="231"/>
        <v>--  --</v>
      </c>
      <c r="T253" t="str">
        <f t="shared" si="232"/>
        <v>--  --</v>
      </c>
    </row>
    <row r="254" spans="1:20" s="74" customFormat="1">
      <c r="B254" s="74" t="s">
        <v>371</v>
      </c>
      <c r="C254" s="74">
        <v>448</v>
      </c>
      <c r="E254" s="74">
        <v>384</v>
      </c>
      <c r="F254" s="74" t="str">
        <f>"type "&amp;B254&amp;"_"&amp;C254/8&amp;"_Type is record"</f>
        <v>type GC_INFO_56_Type is record</v>
      </c>
      <c r="I254" s="74" t="str">
        <f t="shared" si="227"/>
        <v/>
      </c>
      <c r="J254" s="74" t="str">
        <f t="shared" si="228"/>
        <v/>
      </c>
      <c r="M254" s="74" t="str">
        <f>"constant "&amp;B254&amp;"_"&amp;C254/8&amp;"_i : "&amp;B254&amp;"_"&amp;C254/8&amp;"_Type := ("</f>
        <v>constant GC_INFO_56_i : GC_INFO_56_Type := (</v>
      </c>
      <c r="N254" s="74" t="str">
        <f t="shared" ref="N254:N280" si="234">IF(D254="","--  "&amp;F254,IF(D254&lt;&gt;"T",G254&amp;" &lt;= "&amp;K254&amp;";","--  "&amp;H254))</f>
        <v>--  type GC_INFO_56_Type is record</v>
      </c>
      <c r="O254" s="74" t="str">
        <f t="shared" ref="O254" si="235">IF(D254="","--  "&amp;F254,IF(D254&lt;&gt;"T",G254&amp;" := "&amp;H254&amp;";","--  "&amp;H254))</f>
        <v>--  type GC_INFO_56_Type is record</v>
      </c>
      <c r="P254" s="74" t="str">
        <f t="shared" ref="P254" si="236">IF(D254="","--  "&amp;F254,IF(D254&lt;&gt;"T",H254&amp;" := "&amp;G254&amp;";","--  "&amp;H254))</f>
        <v>--  type GC_INFO_56_Type is record</v>
      </c>
      <c r="Q254" s="74" t="str">
        <f t="shared" ref="Q254" si="237">IF(D254="","--  "&amp;F254,IF(D254&lt;&gt;"T",I254&amp;" &lt;= "&amp;H254&amp;";","--  "&amp;H254))</f>
        <v>--  type GC_INFO_56_Type is record</v>
      </c>
      <c r="R254" s="74" t="str">
        <f t="shared" ref="R254" si="238">IF(D254="","--  "&amp;F254,IF(D254&lt;&gt;"T",I254&amp;" : out "&amp;J254&amp;";    --                     ("&amp;C254&amp;")","--  "&amp;H254))</f>
        <v>--  type GC_INFO_56_Type is record</v>
      </c>
      <c r="S254" t="str">
        <f t="shared" si="231"/>
        <v>--  type GC_INFO_56_Type is record</v>
      </c>
      <c r="T254" t="str">
        <f t="shared" si="232"/>
        <v>--  type GC_INFO_56_Type is record</v>
      </c>
    </row>
    <row r="255" spans="1:20">
      <c r="B255" t="s">
        <v>372</v>
      </c>
      <c r="C255">
        <v>32</v>
      </c>
      <c r="D255" t="s">
        <v>407</v>
      </c>
      <c r="E255">
        <f>E254</f>
        <v>384</v>
      </c>
      <c r="F255" t="str">
        <f t="shared" ref="F255:F279" si="239">IF(C255=1,"  "&amp;B255&amp;" : "&amp;"std_logic;",IF(D255="T","  "&amp;B255&amp;" : "&amp;B255&amp;"_"&amp;C255/8&amp;"_Type;","  "&amp;B255&amp;" : "&amp;"std_logic_vector("&amp;C255-1&amp;" downto 0);"))</f>
        <v xml:space="preserve">  GC_Count : std_logic_vector(31 downto 0);</v>
      </c>
      <c r="G255" t="str">
        <f t="shared" ref="G255:G279" si="240">$G$253&amp;"."&amp;B255</f>
        <v>pkt.GC_INFO.GC_Count</v>
      </c>
      <c r="H255" t="str">
        <f t="shared" ref="H255:H279" si="241">IF(C255=1,"bitvector("&amp;E255&amp;")","bitvector("&amp;E255+C255-1&amp;" downto "&amp;E255&amp;")")</f>
        <v>bitvector(415 downto 384)</v>
      </c>
      <c r="I255" t="str">
        <f t="shared" si="227"/>
        <v>pkt_GC_INFO_GC_Count</v>
      </c>
      <c r="J255" t="str">
        <f t="shared" si="228"/>
        <v>std_logic_vector(31 downto 0)</v>
      </c>
      <c r="K255" t="str">
        <f t="shared" ref="K255:K279" si="242">IF(L255&lt;&gt;"",L255,IF(D255="T",B255&amp;"_"&amp;C255/8&amp;"_i",IF(C255=1,"'0'",(IF(C255=8,"X""00""",(IF(C255=16,"X""0000""",IF(C255=32,"X""00000000""","(others =&gt; '0')"))))))))</f>
        <v>X"00000000"</v>
      </c>
      <c r="M255" t="str">
        <f t="shared" ref="M255:M279" si="243">IF(D256="",(IF(D255="T","  "&amp;B255&amp;" =&gt; "&amp;B255&amp;"_"&amp;C255/8&amp;"_i","  "&amp;B255&amp;" =&gt; "&amp;K255)),(IF(D255="T","  "&amp;B255&amp;" =&gt; "&amp;B255&amp;"_"&amp;C255/8&amp;"_i,","  "&amp;B255&amp;" =&gt; "&amp;K255&amp;",")))</f>
        <v xml:space="preserve">  GC_Count =&gt; X"00000000",</v>
      </c>
      <c r="N255" t="str">
        <f t="shared" si="234"/>
        <v>pkt.GC_INFO.GC_Count &lt;= X"00000000";</v>
      </c>
      <c r="O255" t="str">
        <f t="shared" ref="O255:O280" si="244">IF(D255="","--  "&amp;F255,IF(D255&lt;&gt;"T",G255&amp;" := "&amp;H255&amp;";","--  "&amp;H255))</f>
        <v>pkt.GC_INFO.GC_Count := bitvector(415 downto 384);</v>
      </c>
      <c r="P255" t="str">
        <f t="shared" ref="P255:P280" si="245">IF(D255="","--  "&amp;F255,IF(D255&lt;&gt;"T",H255&amp;" := "&amp;G255&amp;";","--  "&amp;H255))</f>
        <v>bitvector(415 downto 384) := pkt.GC_INFO.GC_Count;</v>
      </c>
      <c r="Q255" t="str">
        <f t="shared" ref="Q255:Q280" si="246">IF(D255="","--  "&amp;F255,IF(D255&lt;&gt;"T",I255&amp;" &lt;= "&amp;H255&amp;";","--  "&amp;H255))</f>
        <v>pkt_GC_INFO_GC_Count &lt;= bitvector(415 downto 384);</v>
      </c>
      <c r="R255" t="str">
        <f t="shared" ref="R255:R280" si="247">IF(D255="","--  "&amp;F255,IF(D255&lt;&gt;"T",I255&amp;" : out "&amp;J255&amp;";    --                     ("&amp;C255&amp;")","--  "&amp;H255))</f>
        <v>pkt_GC_INFO_GC_Count : out std_logic_vector(31 downto 0);    --                     (32)</v>
      </c>
      <c r="S255" t="str">
        <f t="shared" si="231"/>
        <v>pkt_GC_INFO_GC_Count =&gt; pkt_GC_INFO_GC_Count_o,</v>
      </c>
      <c r="T255" t="str">
        <f t="shared" si="232"/>
        <v xml:space="preserve">  signal pkt_GC_INFO_GC_Count_o : std_logic_vector(31 downto 0);</v>
      </c>
    </row>
    <row r="256" spans="1:20">
      <c r="B256" t="s">
        <v>373</v>
      </c>
      <c r="C256">
        <v>16</v>
      </c>
      <c r="D256" s="74" t="s">
        <v>406</v>
      </c>
      <c r="E256">
        <f>C255+E255</f>
        <v>416</v>
      </c>
      <c r="F256" t="str">
        <f t="shared" si="239"/>
        <v xml:space="preserve">  GC_Command : GC_Command_2_Type;</v>
      </c>
      <c r="G256" s="92" t="str">
        <f t="shared" si="240"/>
        <v>pkt.GC_INFO.GC_Command</v>
      </c>
      <c r="H256" t="str">
        <f t="shared" si="241"/>
        <v>bitvector(431 downto 416)</v>
      </c>
      <c r="I256" t="str">
        <f t="shared" si="227"/>
        <v/>
      </c>
      <c r="J256" t="str">
        <f t="shared" si="228"/>
        <v/>
      </c>
      <c r="K256" t="str">
        <f t="shared" si="242"/>
        <v>GC_Command_2_i</v>
      </c>
      <c r="M256" t="str">
        <f t="shared" si="243"/>
        <v xml:space="preserve">  GC_Command =&gt; GC_Command_2_i,</v>
      </c>
      <c r="N256" t="str">
        <f t="shared" si="234"/>
        <v>--  bitvector(431 downto 416)</v>
      </c>
      <c r="O256" t="str">
        <f t="shared" si="244"/>
        <v>--  bitvector(431 downto 416)</v>
      </c>
      <c r="P256" t="str">
        <f t="shared" si="245"/>
        <v>--  bitvector(431 downto 416)</v>
      </c>
      <c r="Q256" t="str">
        <f t="shared" si="246"/>
        <v>--  bitvector(431 downto 416)</v>
      </c>
      <c r="R256" t="str">
        <f t="shared" si="247"/>
        <v>--  bitvector(431 downto 416)</v>
      </c>
      <c r="S256" t="str">
        <f t="shared" si="231"/>
        <v xml:space="preserve">  -- bitvector(431 downto 416)</v>
      </c>
      <c r="T256" t="str">
        <f t="shared" si="232"/>
        <v xml:space="preserve">  --  bitvector(431 downto 416)</v>
      </c>
    </row>
    <row r="257" spans="2:20">
      <c r="B257" t="s">
        <v>440</v>
      </c>
      <c r="C257">
        <v>16</v>
      </c>
      <c r="D257" t="s">
        <v>407</v>
      </c>
      <c r="E257">
        <f t="shared" ref="E257:E279" si="248">C256+E256</f>
        <v>432</v>
      </c>
      <c r="F257" t="str">
        <f t="shared" si="239"/>
        <v xml:space="preserve">  Reserved_0 : std_logic_vector(15 downto 0);</v>
      </c>
      <c r="G257" t="str">
        <f t="shared" si="240"/>
        <v>pkt.GC_INFO.Reserved_0</v>
      </c>
      <c r="H257" t="str">
        <f t="shared" si="241"/>
        <v>bitvector(447 downto 432)</v>
      </c>
      <c r="I257" t="str">
        <f t="shared" si="227"/>
        <v>pkt_GC_INFO_Reserved_0</v>
      </c>
      <c r="J257" t="str">
        <f t="shared" si="228"/>
        <v>std_logic_vector(15 downto 0)</v>
      </c>
      <c r="K257" t="str">
        <f t="shared" si="242"/>
        <v>X"0000"</v>
      </c>
      <c r="M257" t="str">
        <f t="shared" si="243"/>
        <v xml:space="preserve">  Reserved_0 =&gt; X"0000",</v>
      </c>
      <c r="N257" t="str">
        <f t="shared" si="234"/>
        <v>pkt.GC_INFO.Reserved_0 &lt;= X"0000";</v>
      </c>
      <c r="O257" t="str">
        <f t="shared" si="244"/>
        <v>pkt.GC_INFO.Reserved_0 := bitvector(447 downto 432);</v>
      </c>
      <c r="P257" t="str">
        <f t="shared" si="245"/>
        <v>bitvector(447 downto 432) := pkt.GC_INFO.Reserved_0;</v>
      </c>
      <c r="Q257" t="str">
        <f t="shared" si="246"/>
        <v>pkt_GC_INFO_Reserved_0 &lt;= bitvector(447 downto 432);</v>
      </c>
      <c r="R257" t="str">
        <f t="shared" si="247"/>
        <v>pkt_GC_INFO_Reserved_0 : out std_logic_vector(15 downto 0);    --                     (16)</v>
      </c>
      <c r="S257" t="str">
        <f t="shared" si="231"/>
        <v>pkt_GC_INFO_Reserved_0 =&gt; pkt_GC_INFO_Reserved_0_o,</v>
      </c>
      <c r="T257" t="str">
        <f t="shared" si="232"/>
        <v xml:space="preserve">  signal pkt_GC_INFO_Reserved_0_o : std_logic_vector(15 downto 0);</v>
      </c>
    </row>
    <row r="258" spans="2:20">
      <c r="B258" t="s">
        <v>374</v>
      </c>
      <c r="C258">
        <v>16</v>
      </c>
      <c r="D258" s="74" t="s">
        <v>406</v>
      </c>
      <c r="E258">
        <f t="shared" si="248"/>
        <v>448</v>
      </c>
      <c r="F258" t="str">
        <f t="shared" si="239"/>
        <v xml:space="preserve">  GC_Event_1 : GC_Event_1_2_Type;</v>
      </c>
      <c r="G258" s="92" t="str">
        <f t="shared" si="240"/>
        <v>pkt.GC_INFO.GC_Event_1</v>
      </c>
      <c r="H258" t="str">
        <f t="shared" si="241"/>
        <v>bitvector(463 downto 448)</v>
      </c>
      <c r="I258" t="str">
        <f t="shared" si="227"/>
        <v/>
      </c>
      <c r="J258" t="str">
        <f t="shared" si="228"/>
        <v/>
      </c>
      <c r="K258" t="str">
        <f t="shared" si="242"/>
        <v>GC_Event_1_2_i</v>
      </c>
      <c r="M258" t="str">
        <f t="shared" si="243"/>
        <v xml:space="preserve">  GC_Event_1 =&gt; GC_Event_1_2_i,</v>
      </c>
      <c r="N258" t="str">
        <f t="shared" si="234"/>
        <v>--  bitvector(463 downto 448)</v>
      </c>
      <c r="O258" t="str">
        <f t="shared" si="244"/>
        <v>--  bitvector(463 downto 448)</v>
      </c>
      <c r="P258" t="str">
        <f t="shared" si="245"/>
        <v>--  bitvector(463 downto 448)</v>
      </c>
      <c r="Q258" t="str">
        <f t="shared" si="246"/>
        <v>--  bitvector(463 downto 448)</v>
      </c>
      <c r="R258" t="str">
        <f t="shared" si="247"/>
        <v>--  bitvector(463 downto 448)</v>
      </c>
      <c r="S258" t="str">
        <f t="shared" si="231"/>
        <v xml:space="preserve">  -- bitvector(463 downto 448)</v>
      </c>
      <c r="T258" t="str">
        <f t="shared" si="232"/>
        <v xml:space="preserve">  --  bitvector(463 downto 448)</v>
      </c>
    </row>
    <row r="259" spans="2:20">
      <c r="B259" t="s">
        <v>375</v>
      </c>
      <c r="C259">
        <v>16</v>
      </c>
      <c r="D259" s="74" t="s">
        <v>406</v>
      </c>
      <c r="E259">
        <f t="shared" si="248"/>
        <v>464</v>
      </c>
      <c r="F259" t="str">
        <f t="shared" si="239"/>
        <v xml:space="preserve">  GC_Event_2 : GC_Event_2_2_Type;</v>
      </c>
      <c r="G259" s="92" t="str">
        <f t="shared" si="240"/>
        <v>pkt.GC_INFO.GC_Event_2</v>
      </c>
      <c r="H259" t="str">
        <f t="shared" si="241"/>
        <v>bitvector(479 downto 464)</v>
      </c>
      <c r="I259" t="str">
        <f t="shared" si="227"/>
        <v/>
      </c>
      <c r="J259" t="str">
        <f t="shared" si="228"/>
        <v/>
      </c>
      <c r="K259" t="str">
        <f t="shared" si="242"/>
        <v>GC_Event_2_2_i</v>
      </c>
      <c r="M259" t="str">
        <f t="shared" si="243"/>
        <v xml:space="preserve">  GC_Event_2 =&gt; GC_Event_2_2_i,</v>
      </c>
      <c r="N259" t="str">
        <f t="shared" si="234"/>
        <v>--  bitvector(479 downto 464)</v>
      </c>
      <c r="O259" t="str">
        <f t="shared" si="244"/>
        <v>--  bitvector(479 downto 464)</v>
      </c>
      <c r="P259" t="str">
        <f t="shared" si="245"/>
        <v>--  bitvector(479 downto 464)</v>
      </c>
      <c r="Q259" t="str">
        <f t="shared" si="246"/>
        <v>--  bitvector(479 downto 464)</v>
      </c>
      <c r="R259" t="str">
        <f t="shared" si="247"/>
        <v>--  bitvector(479 downto 464)</v>
      </c>
      <c r="S259" t="str">
        <f t="shared" si="231"/>
        <v xml:space="preserve">  -- bitvector(479 downto 464)</v>
      </c>
      <c r="T259" t="str">
        <f t="shared" si="232"/>
        <v xml:space="preserve">  --  bitvector(479 downto 464)</v>
      </c>
    </row>
    <row r="260" spans="2:20">
      <c r="B260" t="s">
        <v>376</v>
      </c>
      <c r="C260">
        <v>16</v>
      </c>
      <c r="D260" s="74" t="s">
        <v>406</v>
      </c>
      <c r="E260">
        <f t="shared" si="248"/>
        <v>480</v>
      </c>
      <c r="F260" t="str">
        <f t="shared" si="239"/>
        <v xml:space="preserve">  GC_Event_3 : GC_Event_3_2_Type;</v>
      </c>
      <c r="G260" s="92" t="str">
        <f t="shared" si="240"/>
        <v>pkt.GC_INFO.GC_Event_3</v>
      </c>
      <c r="H260" t="str">
        <f t="shared" si="241"/>
        <v>bitvector(495 downto 480)</v>
      </c>
      <c r="I260" t="str">
        <f t="shared" si="227"/>
        <v/>
      </c>
      <c r="J260" t="str">
        <f t="shared" si="228"/>
        <v/>
      </c>
      <c r="K260" t="str">
        <f t="shared" si="242"/>
        <v>GC_Event_3_2_i</v>
      </c>
      <c r="M260" t="str">
        <f t="shared" si="243"/>
        <v xml:space="preserve">  GC_Event_3 =&gt; GC_Event_3_2_i,</v>
      </c>
      <c r="N260" t="str">
        <f t="shared" si="234"/>
        <v>--  bitvector(495 downto 480)</v>
      </c>
      <c r="O260" t="str">
        <f t="shared" si="244"/>
        <v>--  bitvector(495 downto 480)</v>
      </c>
      <c r="P260" t="str">
        <f t="shared" si="245"/>
        <v>--  bitvector(495 downto 480)</v>
      </c>
      <c r="Q260" t="str">
        <f t="shared" si="246"/>
        <v>--  bitvector(495 downto 480)</v>
      </c>
      <c r="R260" t="str">
        <f t="shared" si="247"/>
        <v>--  bitvector(495 downto 480)</v>
      </c>
      <c r="S260" t="str">
        <f t="shared" si="231"/>
        <v xml:space="preserve">  -- bitvector(495 downto 480)</v>
      </c>
      <c r="T260" t="str">
        <f t="shared" si="232"/>
        <v xml:space="preserve">  --  bitvector(495 downto 480)</v>
      </c>
    </row>
    <row r="261" spans="2:20">
      <c r="B261" t="s">
        <v>377</v>
      </c>
      <c r="C261">
        <v>16</v>
      </c>
      <c r="D261" s="74" t="s">
        <v>406</v>
      </c>
      <c r="E261">
        <f t="shared" si="248"/>
        <v>496</v>
      </c>
      <c r="F261" t="str">
        <f t="shared" si="239"/>
        <v xml:space="preserve">  GC_Event_4 : GC_Event_4_2_Type;</v>
      </c>
      <c r="G261" s="92" t="str">
        <f t="shared" si="240"/>
        <v>pkt.GC_INFO.GC_Event_4</v>
      </c>
      <c r="H261" t="str">
        <f t="shared" si="241"/>
        <v>bitvector(511 downto 496)</v>
      </c>
      <c r="I261" t="str">
        <f t="shared" si="227"/>
        <v/>
      </c>
      <c r="J261" t="str">
        <f t="shared" si="228"/>
        <v/>
      </c>
      <c r="K261" t="str">
        <f t="shared" si="242"/>
        <v>GC_Event_4_2_i</v>
      </c>
      <c r="M261" t="str">
        <f t="shared" si="243"/>
        <v xml:space="preserve">  GC_Event_4 =&gt; GC_Event_4_2_i,</v>
      </c>
      <c r="N261" t="str">
        <f t="shared" si="234"/>
        <v>--  bitvector(511 downto 496)</v>
      </c>
      <c r="O261" t="str">
        <f t="shared" si="244"/>
        <v>--  bitvector(511 downto 496)</v>
      </c>
      <c r="P261" t="str">
        <f t="shared" si="245"/>
        <v>--  bitvector(511 downto 496)</v>
      </c>
      <c r="Q261" t="str">
        <f t="shared" si="246"/>
        <v>--  bitvector(511 downto 496)</v>
      </c>
      <c r="R261" t="str">
        <f t="shared" si="247"/>
        <v>--  bitvector(511 downto 496)</v>
      </c>
      <c r="S261" t="str">
        <f t="shared" si="231"/>
        <v xml:space="preserve">  -- bitvector(511 downto 496)</v>
      </c>
      <c r="T261" t="str">
        <f t="shared" si="232"/>
        <v xml:space="preserve">  --  bitvector(511 downto 496)</v>
      </c>
    </row>
    <row r="262" spans="2:20">
      <c r="B262" t="s">
        <v>378</v>
      </c>
      <c r="C262">
        <v>8</v>
      </c>
      <c r="D262" t="s">
        <v>407</v>
      </c>
      <c r="E262">
        <f t="shared" si="248"/>
        <v>512</v>
      </c>
      <c r="F262" t="str">
        <f t="shared" si="239"/>
        <v xml:space="preserve">  Speed_Mode : std_logic_vector(7 downto 0);</v>
      </c>
      <c r="G262" t="str">
        <f t="shared" si="240"/>
        <v>pkt.GC_INFO.Speed_Mode</v>
      </c>
      <c r="H262" t="str">
        <f t="shared" si="241"/>
        <v>bitvector(519 downto 512)</v>
      </c>
      <c r="I262" t="str">
        <f t="shared" si="227"/>
        <v>pkt_GC_INFO_Speed_Mode</v>
      </c>
      <c r="J262" t="str">
        <f t="shared" si="228"/>
        <v>std_logic_vector(7 downto 0)</v>
      </c>
      <c r="K262" t="str">
        <f t="shared" si="242"/>
        <v>X"00"</v>
      </c>
      <c r="M262" t="str">
        <f t="shared" si="243"/>
        <v xml:space="preserve">  Speed_Mode =&gt; X"00",</v>
      </c>
      <c r="N262" t="str">
        <f t="shared" si="234"/>
        <v>pkt.GC_INFO.Speed_Mode &lt;= X"00";</v>
      </c>
      <c r="O262" t="str">
        <f t="shared" si="244"/>
        <v>pkt.GC_INFO.Speed_Mode := bitvector(519 downto 512);</v>
      </c>
      <c r="P262" t="str">
        <f t="shared" si="245"/>
        <v>bitvector(519 downto 512) := pkt.GC_INFO.Speed_Mode;</v>
      </c>
      <c r="Q262" t="str">
        <f t="shared" si="246"/>
        <v>pkt_GC_INFO_Speed_Mode &lt;= bitvector(519 downto 512);</v>
      </c>
      <c r="R262" t="str">
        <f t="shared" si="247"/>
        <v>pkt_GC_INFO_Speed_Mode : out std_logic_vector(7 downto 0);    --                     (8)</v>
      </c>
      <c r="S262" t="str">
        <f t="shared" si="231"/>
        <v>pkt_GC_INFO_Speed_Mode =&gt; pkt_GC_INFO_Speed_Mode_o,</v>
      </c>
      <c r="T262" t="str">
        <f t="shared" si="232"/>
        <v xml:space="preserve">  signal pkt_GC_INFO_Speed_Mode_o : std_logic_vector(7 downto 0);</v>
      </c>
    </row>
    <row r="263" spans="2:20">
      <c r="B263" t="s">
        <v>472</v>
      </c>
      <c r="C263">
        <v>8</v>
      </c>
      <c r="D263" t="s">
        <v>407</v>
      </c>
      <c r="E263">
        <f t="shared" si="248"/>
        <v>520</v>
      </c>
      <c r="F263" t="str">
        <f t="shared" si="239"/>
        <v xml:space="preserve">  Search_Pattern : std_logic_vector(7 downto 0);</v>
      </c>
      <c r="G263" t="str">
        <f t="shared" si="240"/>
        <v>pkt.GC_INFO.Search_Pattern</v>
      </c>
      <c r="H263" t="str">
        <f t="shared" si="241"/>
        <v>bitvector(527 downto 520)</v>
      </c>
      <c r="I263" t="str">
        <f t="shared" si="227"/>
        <v>pkt_GC_INFO_Search_Pattern</v>
      </c>
      <c r="J263" t="str">
        <f t="shared" si="228"/>
        <v>std_logic_vector(7 downto 0)</v>
      </c>
      <c r="K263" t="str">
        <f t="shared" si="242"/>
        <v>X"00"</v>
      </c>
      <c r="M263" t="str">
        <f t="shared" si="243"/>
        <v xml:space="preserve">  Search_Pattern =&gt; X"00",</v>
      </c>
      <c r="N263" t="str">
        <f t="shared" si="234"/>
        <v>pkt.GC_INFO.Search_Pattern &lt;= X"00";</v>
      </c>
      <c r="O263" t="str">
        <f t="shared" si="244"/>
        <v>pkt.GC_INFO.Search_Pattern := bitvector(527 downto 520);</v>
      </c>
      <c r="P263" t="str">
        <f t="shared" si="245"/>
        <v>bitvector(527 downto 520) := pkt.GC_INFO.Search_Pattern;</v>
      </c>
      <c r="Q263" t="str">
        <f t="shared" si="246"/>
        <v>pkt_GC_INFO_Search_Pattern &lt;= bitvector(527 downto 520);</v>
      </c>
      <c r="R263" t="str">
        <f t="shared" si="247"/>
        <v>pkt_GC_INFO_Search_Pattern : out std_logic_vector(7 downto 0);    --                     (8)</v>
      </c>
      <c r="S263" t="str">
        <f t="shared" si="231"/>
        <v>pkt_GC_INFO_Search_Pattern =&gt; pkt_GC_INFO_Search_Pattern_o,</v>
      </c>
      <c r="T263" t="str">
        <f t="shared" si="232"/>
        <v xml:space="preserve">  signal pkt_GC_INFO_Search_Pattern_o : std_logic_vector(7 downto 0);</v>
      </c>
    </row>
    <row r="264" spans="2:20">
      <c r="B264" t="s">
        <v>379</v>
      </c>
      <c r="C264">
        <v>8</v>
      </c>
      <c r="D264" t="s">
        <v>407</v>
      </c>
      <c r="E264">
        <f t="shared" si="248"/>
        <v>528</v>
      </c>
      <c r="F264" t="str">
        <f t="shared" si="239"/>
        <v xml:space="preserve">  Pulse_Freq : std_logic_vector(7 downto 0);</v>
      </c>
      <c r="G264" t="str">
        <f t="shared" si="240"/>
        <v>pkt.GC_INFO.Pulse_Freq</v>
      </c>
      <c r="H264" t="str">
        <f t="shared" si="241"/>
        <v>bitvector(535 downto 528)</v>
      </c>
      <c r="I264" t="str">
        <f t="shared" si="227"/>
        <v>pkt_GC_INFO_Pulse_Freq</v>
      </c>
      <c r="J264" t="str">
        <f t="shared" si="228"/>
        <v>std_logic_vector(7 downto 0)</v>
      </c>
      <c r="K264" t="str">
        <f t="shared" si="242"/>
        <v>X"00"</v>
      </c>
      <c r="M264" t="str">
        <f t="shared" si="243"/>
        <v xml:space="preserve">  Pulse_Freq =&gt; X"00",</v>
      </c>
      <c r="N264" t="str">
        <f t="shared" si="234"/>
        <v>pkt.GC_INFO.Pulse_Freq &lt;= X"00";</v>
      </c>
      <c r="O264" t="str">
        <f t="shared" si="244"/>
        <v>pkt.GC_INFO.Pulse_Freq := bitvector(535 downto 528);</v>
      </c>
      <c r="P264" t="str">
        <f t="shared" si="245"/>
        <v>bitvector(535 downto 528) := pkt.GC_INFO.Pulse_Freq;</v>
      </c>
      <c r="Q264" t="str">
        <f t="shared" si="246"/>
        <v>pkt_GC_INFO_Pulse_Freq &lt;= bitvector(535 downto 528);</v>
      </c>
      <c r="R264" t="str">
        <f t="shared" si="247"/>
        <v>pkt_GC_INFO_Pulse_Freq : out std_logic_vector(7 downto 0);    --                     (8)</v>
      </c>
      <c r="S264" t="str">
        <f t="shared" si="231"/>
        <v>pkt_GC_INFO_Pulse_Freq =&gt; pkt_GC_INFO_Pulse_Freq_o,</v>
      </c>
      <c r="T264" t="str">
        <f t="shared" si="232"/>
        <v xml:space="preserve">  signal pkt_GC_INFO_Pulse_Freq_o : std_logic_vector(7 downto 0);</v>
      </c>
    </row>
    <row r="265" spans="2:20">
      <c r="B265" t="s">
        <v>380</v>
      </c>
      <c r="C265">
        <v>8</v>
      </c>
      <c r="D265" t="s">
        <v>407</v>
      </c>
      <c r="E265">
        <f t="shared" si="248"/>
        <v>536</v>
      </c>
      <c r="F265" t="str">
        <f t="shared" si="239"/>
        <v xml:space="preserve">  Pulse_Type : std_logic_vector(7 downto 0);</v>
      </c>
      <c r="G265" t="str">
        <f t="shared" si="240"/>
        <v>pkt.GC_INFO.Pulse_Type</v>
      </c>
      <c r="H265" t="str">
        <f t="shared" si="241"/>
        <v>bitvector(543 downto 536)</v>
      </c>
      <c r="I265" t="str">
        <f t="shared" si="227"/>
        <v>pkt_GC_INFO_Pulse_Type</v>
      </c>
      <c r="J265" t="str">
        <f t="shared" si="228"/>
        <v>std_logic_vector(7 downto 0)</v>
      </c>
      <c r="K265" t="str">
        <f t="shared" si="242"/>
        <v>X"00"</v>
      </c>
      <c r="M265" t="str">
        <f t="shared" si="243"/>
        <v xml:space="preserve">  Pulse_Type =&gt; X"00",</v>
      </c>
      <c r="N265" t="str">
        <f t="shared" si="234"/>
        <v>pkt.GC_INFO.Pulse_Type &lt;= X"00";</v>
      </c>
      <c r="O265" t="str">
        <f t="shared" si="244"/>
        <v>pkt.GC_INFO.Pulse_Type := bitvector(543 downto 536);</v>
      </c>
      <c r="P265" t="str">
        <f t="shared" si="245"/>
        <v>bitvector(543 downto 536) := pkt.GC_INFO.Pulse_Type;</v>
      </c>
      <c r="Q265" t="str">
        <f t="shared" si="246"/>
        <v>pkt_GC_INFO_Pulse_Type &lt;= bitvector(543 downto 536);</v>
      </c>
      <c r="R265" t="str">
        <f t="shared" si="247"/>
        <v>pkt_GC_INFO_Pulse_Type : out std_logic_vector(7 downto 0);    --                     (8)</v>
      </c>
      <c r="S265" t="str">
        <f t="shared" si="231"/>
        <v>pkt_GC_INFO_Pulse_Type =&gt; pkt_GC_INFO_Pulse_Type_o,</v>
      </c>
      <c r="T265" t="str">
        <f t="shared" si="232"/>
        <v xml:space="preserve">  signal pkt_GC_INFO_Pulse_Type_o : std_logic_vector(7 downto 0);</v>
      </c>
    </row>
    <row r="266" spans="2:20">
      <c r="B266" t="s">
        <v>381</v>
      </c>
      <c r="C266">
        <v>8</v>
      </c>
      <c r="D266" t="s">
        <v>407</v>
      </c>
      <c r="E266">
        <f t="shared" si="248"/>
        <v>544</v>
      </c>
      <c r="F266" t="str">
        <f t="shared" si="239"/>
        <v xml:space="preserve">  Pulse_Length : std_logic_vector(7 downto 0);</v>
      </c>
      <c r="G266" t="str">
        <f t="shared" si="240"/>
        <v>pkt.GC_INFO.Pulse_Length</v>
      </c>
      <c r="H266" t="str">
        <f t="shared" si="241"/>
        <v>bitvector(551 downto 544)</v>
      </c>
      <c r="I266" t="str">
        <f t="shared" si="227"/>
        <v>pkt_GC_INFO_Pulse_Length</v>
      </c>
      <c r="J266" t="str">
        <f t="shared" si="228"/>
        <v>std_logic_vector(7 downto 0)</v>
      </c>
      <c r="K266" t="str">
        <f t="shared" si="242"/>
        <v>X"00"</v>
      </c>
      <c r="M266" t="str">
        <f t="shared" si="243"/>
        <v xml:space="preserve">  Pulse_Length =&gt; X"00",</v>
      </c>
      <c r="N266" t="str">
        <f t="shared" si="234"/>
        <v>pkt.GC_INFO.Pulse_Length &lt;= X"00";</v>
      </c>
      <c r="O266" t="str">
        <f t="shared" si="244"/>
        <v>pkt.GC_INFO.Pulse_Length := bitvector(551 downto 544);</v>
      </c>
      <c r="P266" t="str">
        <f t="shared" si="245"/>
        <v>bitvector(551 downto 544) := pkt.GC_INFO.Pulse_Length;</v>
      </c>
      <c r="Q266" t="str">
        <f t="shared" si="246"/>
        <v>pkt_GC_INFO_Pulse_Length &lt;= bitvector(551 downto 544);</v>
      </c>
      <c r="R266" t="str">
        <f t="shared" si="247"/>
        <v>pkt_GC_INFO_Pulse_Length : out std_logic_vector(7 downto 0);    --                     (8)</v>
      </c>
      <c r="S266" t="str">
        <f t="shared" si="231"/>
        <v>pkt_GC_INFO_Pulse_Length =&gt; pkt_GC_INFO_Pulse_Length_o,</v>
      </c>
      <c r="T266" t="str">
        <f t="shared" si="232"/>
        <v xml:space="preserve">  signal pkt_GC_INFO_Pulse_Length_o : std_logic_vector(7 downto 0);</v>
      </c>
    </row>
    <row r="267" spans="2:20">
      <c r="B267" t="s">
        <v>382</v>
      </c>
      <c r="C267">
        <v>8</v>
      </c>
      <c r="D267" t="s">
        <v>407</v>
      </c>
      <c r="E267">
        <f t="shared" si="248"/>
        <v>552</v>
      </c>
      <c r="F267" t="str">
        <f t="shared" si="239"/>
        <v xml:space="preserve">  PRE_Pulse : std_logic_vector(7 downto 0);</v>
      </c>
      <c r="G267" t="str">
        <f t="shared" si="240"/>
        <v>pkt.GC_INFO.PRE_Pulse</v>
      </c>
      <c r="H267" t="str">
        <f t="shared" si="241"/>
        <v>bitvector(559 downto 552)</v>
      </c>
      <c r="I267" t="str">
        <f t="shared" si="227"/>
        <v>pkt_GC_INFO_PRE_Pulse</v>
      </c>
      <c r="J267" t="str">
        <f t="shared" si="228"/>
        <v>std_logic_vector(7 downto 0)</v>
      </c>
      <c r="K267" t="str">
        <f t="shared" si="242"/>
        <v>X"00"</v>
      </c>
      <c r="M267" t="str">
        <f t="shared" si="243"/>
        <v xml:space="preserve">  PRE_Pulse =&gt; X"00",</v>
      </c>
      <c r="N267" t="str">
        <f t="shared" si="234"/>
        <v>pkt.GC_INFO.PRE_Pulse &lt;= X"00";</v>
      </c>
      <c r="O267" t="str">
        <f t="shared" si="244"/>
        <v>pkt.GC_INFO.PRE_Pulse := bitvector(559 downto 552);</v>
      </c>
      <c r="P267" t="str">
        <f t="shared" si="245"/>
        <v>bitvector(559 downto 552) := pkt.GC_INFO.PRE_Pulse;</v>
      </c>
      <c r="Q267" t="str">
        <f t="shared" si="246"/>
        <v>pkt_GC_INFO_PRE_Pulse &lt;= bitvector(559 downto 552);</v>
      </c>
      <c r="R267" t="str">
        <f t="shared" si="247"/>
        <v>pkt_GC_INFO_PRE_Pulse : out std_logic_vector(7 downto 0);    --                     (8)</v>
      </c>
      <c r="S267" t="str">
        <f t="shared" si="231"/>
        <v>pkt_GC_INFO_PRE_Pulse =&gt; pkt_GC_INFO_PRE_Pulse_o,</v>
      </c>
      <c r="T267" t="str">
        <f t="shared" si="232"/>
        <v xml:space="preserve">  signal pkt_GC_INFO_PRE_Pulse_o : std_logic_vector(7 downto 0);</v>
      </c>
    </row>
    <row r="268" spans="2:20">
      <c r="B268" t="s">
        <v>383</v>
      </c>
      <c r="C268">
        <v>8</v>
      </c>
      <c r="D268" t="s">
        <v>407</v>
      </c>
      <c r="E268">
        <f t="shared" si="248"/>
        <v>560</v>
      </c>
      <c r="F268" t="str">
        <f t="shared" si="239"/>
        <v xml:space="preserve">  PRI : std_logic_vector(7 downto 0);</v>
      </c>
      <c r="G268" t="str">
        <f t="shared" si="240"/>
        <v>pkt.GC_INFO.PRI</v>
      </c>
      <c r="H268" t="str">
        <f t="shared" si="241"/>
        <v>bitvector(567 downto 560)</v>
      </c>
      <c r="I268" t="str">
        <f t="shared" si="227"/>
        <v>pkt_GC_INFO_PRI</v>
      </c>
      <c r="J268" t="str">
        <f t="shared" si="228"/>
        <v>std_logic_vector(7 downto 0)</v>
      </c>
      <c r="K268" t="str">
        <f t="shared" si="242"/>
        <v>X"00"</v>
      </c>
      <c r="M268" t="str">
        <f t="shared" si="243"/>
        <v xml:space="preserve">  PRI =&gt; X"00",</v>
      </c>
      <c r="N268" t="str">
        <f t="shared" si="234"/>
        <v>pkt.GC_INFO.PRI &lt;= X"00";</v>
      </c>
      <c r="O268" t="str">
        <f t="shared" si="244"/>
        <v>pkt.GC_INFO.PRI := bitvector(567 downto 560);</v>
      </c>
      <c r="P268" t="str">
        <f t="shared" si="245"/>
        <v>bitvector(567 downto 560) := pkt.GC_INFO.PRI;</v>
      </c>
      <c r="Q268" t="str">
        <f t="shared" si="246"/>
        <v>pkt_GC_INFO_PRI &lt;= bitvector(567 downto 560);</v>
      </c>
      <c r="R268" t="str">
        <f t="shared" si="247"/>
        <v>pkt_GC_INFO_PRI : out std_logic_vector(7 downto 0);    --                     (8)</v>
      </c>
      <c r="S268" t="str">
        <f t="shared" si="231"/>
        <v>pkt_GC_INFO_PRI =&gt; pkt_GC_INFO_PRI_o,</v>
      </c>
      <c r="T268" t="str">
        <f t="shared" si="232"/>
        <v xml:space="preserve">  signal pkt_GC_INFO_PRI_o : std_logic_vector(7 downto 0);</v>
      </c>
    </row>
    <row r="269" spans="2:20">
      <c r="B269" t="s">
        <v>384</v>
      </c>
      <c r="C269">
        <v>8</v>
      </c>
      <c r="D269" t="s">
        <v>407</v>
      </c>
      <c r="E269">
        <f t="shared" si="248"/>
        <v>568</v>
      </c>
      <c r="F269" t="str">
        <f t="shared" si="239"/>
        <v xml:space="preserve">  Beam_Steering : std_logic_vector(7 downto 0);</v>
      </c>
      <c r="G269" t="str">
        <f t="shared" si="240"/>
        <v>pkt.GC_INFO.Beam_Steering</v>
      </c>
      <c r="H269" t="str">
        <f t="shared" si="241"/>
        <v>bitvector(575 downto 568)</v>
      </c>
      <c r="I269" t="str">
        <f t="shared" si="227"/>
        <v>pkt_GC_INFO_Beam_Steering</v>
      </c>
      <c r="J269" t="str">
        <f t="shared" si="228"/>
        <v>std_logic_vector(7 downto 0)</v>
      </c>
      <c r="K269" t="str">
        <f t="shared" si="242"/>
        <v>X"00"</v>
      </c>
      <c r="M269" t="str">
        <f t="shared" si="243"/>
        <v xml:space="preserve">  Beam_Steering =&gt; X"00",</v>
      </c>
      <c r="N269" t="str">
        <f t="shared" si="234"/>
        <v>pkt.GC_INFO.Beam_Steering &lt;= X"00";</v>
      </c>
      <c r="O269" t="str">
        <f t="shared" si="244"/>
        <v>pkt.GC_INFO.Beam_Steering := bitvector(575 downto 568);</v>
      </c>
      <c r="P269" t="str">
        <f t="shared" si="245"/>
        <v>bitvector(575 downto 568) := pkt.GC_INFO.Beam_Steering;</v>
      </c>
      <c r="Q269" t="str">
        <f t="shared" si="246"/>
        <v>pkt_GC_INFO_Beam_Steering &lt;= bitvector(575 downto 568);</v>
      </c>
      <c r="R269" t="str">
        <f t="shared" si="247"/>
        <v>pkt_GC_INFO_Beam_Steering : out std_logic_vector(7 downto 0);    --                     (8)</v>
      </c>
      <c r="S269" t="str">
        <f t="shared" si="231"/>
        <v>pkt_GC_INFO_Beam_Steering =&gt; pkt_GC_INFO_Beam_Steering_o,</v>
      </c>
      <c r="T269" t="str">
        <f t="shared" si="232"/>
        <v xml:space="preserve">  signal pkt_GC_INFO_Beam_Steering_o : std_logic_vector(7 downto 0);</v>
      </c>
    </row>
    <row r="270" spans="2:20">
      <c r="B270" t="s">
        <v>385</v>
      </c>
      <c r="C270">
        <v>16</v>
      </c>
      <c r="D270" t="s">
        <v>407</v>
      </c>
      <c r="E270">
        <f t="shared" si="248"/>
        <v>576</v>
      </c>
      <c r="F270" t="str">
        <f t="shared" si="239"/>
        <v xml:space="preserve">  BAT_VOLT : std_logic_vector(15 downto 0);</v>
      </c>
      <c r="G270" t="str">
        <f t="shared" si="240"/>
        <v>pkt.GC_INFO.BAT_VOLT</v>
      </c>
      <c r="H270" t="str">
        <f t="shared" si="241"/>
        <v>bitvector(591 downto 576)</v>
      </c>
      <c r="I270" t="str">
        <f t="shared" si="227"/>
        <v>pkt_GC_INFO_BAT_VOLT</v>
      </c>
      <c r="J270" t="str">
        <f t="shared" si="228"/>
        <v>std_logic_vector(15 downto 0)</v>
      </c>
      <c r="K270" t="str">
        <f t="shared" si="242"/>
        <v>X"0000"</v>
      </c>
      <c r="M270" t="str">
        <f t="shared" si="243"/>
        <v xml:space="preserve">  BAT_VOLT =&gt; X"0000",</v>
      </c>
      <c r="N270" t="str">
        <f t="shared" si="234"/>
        <v>pkt.GC_INFO.BAT_VOLT &lt;= X"0000";</v>
      </c>
      <c r="O270" t="str">
        <f t="shared" si="244"/>
        <v>pkt.GC_INFO.BAT_VOLT := bitvector(591 downto 576);</v>
      </c>
      <c r="P270" t="str">
        <f t="shared" si="245"/>
        <v>bitvector(591 downto 576) := pkt.GC_INFO.BAT_VOLT;</v>
      </c>
      <c r="Q270" t="str">
        <f t="shared" si="246"/>
        <v>pkt_GC_INFO_BAT_VOLT &lt;= bitvector(591 downto 576);</v>
      </c>
      <c r="R270" t="str">
        <f t="shared" si="247"/>
        <v>pkt_GC_INFO_BAT_VOLT : out std_logic_vector(15 downto 0);    --                     (16)</v>
      </c>
      <c r="S270" t="str">
        <f t="shared" si="231"/>
        <v>pkt_GC_INFO_BAT_VOLT =&gt; pkt_GC_INFO_BAT_VOLT_o,</v>
      </c>
      <c r="T270" t="str">
        <f t="shared" si="232"/>
        <v xml:space="preserve">  signal pkt_GC_INFO_BAT_VOLT_o : std_logic_vector(15 downto 0);</v>
      </c>
    </row>
    <row r="271" spans="2:20">
      <c r="B271" t="s">
        <v>441</v>
      </c>
      <c r="C271">
        <v>48</v>
      </c>
      <c r="D271" t="s">
        <v>407</v>
      </c>
      <c r="E271">
        <f t="shared" si="248"/>
        <v>592</v>
      </c>
      <c r="F271" t="str">
        <f t="shared" si="239"/>
        <v xml:space="preserve">  Reserved_1 : std_logic_vector(47 downto 0);</v>
      </c>
      <c r="G271" t="str">
        <f t="shared" si="240"/>
        <v>pkt.GC_INFO.Reserved_1</v>
      </c>
      <c r="H271" t="str">
        <f t="shared" si="241"/>
        <v>bitvector(639 downto 592)</v>
      </c>
      <c r="I271" t="str">
        <f t="shared" ref="I271:I300" si="249">IF(H271="","",(IF(D271="W",SUBSTITUTE(G271,".","_"),"")))</f>
        <v>pkt_GC_INFO_Reserved_1</v>
      </c>
      <c r="J271" t="str">
        <f t="shared" ref="J271:J300" si="250">IF(C271=1,"std_logic",(IF(D271="W","std_logic_vector("&amp;C271-1&amp;" downto 0)","")))</f>
        <v>std_logic_vector(47 downto 0)</v>
      </c>
      <c r="K271" t="str">
        <f t="shared" si="242"/>
        <v>(others =&gt; '0')</v>
      </c>
      <c r="M271" t="str">
        <f t="shared" si="243"/>
        <v xml:space="preserve">  Reserved_1 =&gt; (others =&gt; '0'),</v>
      </c>
      <c r="N271" t="str">
        <f t="shared" si="234"/>
        <v>pkt.GC_INFO.Reserved_1 &lt;= (others =&gt; '0');</v>
      </c>
      <c r="O271" t="str">
        <f t="shared" si="244"/>
        <v>pkt.GC_INFO.Reserved_1 := bitvector(639 downto 592);</v>
      </c>
      <c r="P271" t="str">
        <f t="shared" si="245"/>
        <v>bitvector(639 downto 592) := pkt.GC_INFO.Reserved_1;</v>
      </c>
      <c r="Q271" t="str">
        <f t="shared" si="246"/>
        <v>pkt_GC_INFO_Reserved_1 &lt;= bitvector(639 downto 592);</v>
      </c>
      <c r="R271" t="str">
        <f t="shared" si="247"/>
        <v>pkt_GC_INFO_Reserved_1 : out std_logic_vector(47 downto 0);    --                     (48)</v>
      </c>
      <c r="S271" t="str">
        <f t="shared" si="231"/>
        <v>pkt_GC_INFO_Reserved_1 =&gt; pkt_GC_INFO_Reserved_1_o,</v>
      </c>
      <c r="T271" t="str">
        <f t="shared" si="232"/>
        <v xml:space="preserve">  signal pkt_GC_INFO_Reserved_1_o : std_logic_vector(47 downto 0);</v>
      </c>
    </row>
    <row r="272" spans="2:20">
      <c r="B272" t="s">
        <v>386</v>
      </c>
      <c r="C272">
        <v>32</v>
      </c>
      <c r="D272" t="s">
        <v>407</v>
      </c>
      <c r="E272">
        <f t="shared" si="248"/>
        <v>640</v>
      </c>
      <c r="F272" t="str">
        <f t="shared" si="239"/>
        <v xml:space="preserve">  TORP_N : std_logic_vector(31 downto 0);</v>
      </c>
      <c r="G272" t="str">
        <f t="shared" si="240"/>
        <v>pkt.GC_INFO.TORP_N</v>
      </c>
      <c r="H272" t="str">
        <f t="shared" si="241"/>
        <v>bitvector(671 downto 640)</v>
      </c>
      <c r="I272" t="str">
        <f t="shared" si="249"/>
        <v>pkt_GC_INFO_TORP_N</v>
      </c>
      <c r="J272" t="str">
        <f t="shared" si="250"/>
        <v>std_logic_vector(31 downto 0)</v>
      </c>
      <c r="K272" t="str">
        <f t="shared" si="242"/>
        <v>X"00000000"</v>
      </c>
      <c r="M272" t="str">
        <f t="shared" si="243"/>
        <v xml:space="preserve">  TORP_N =&gt; X"00000000",</v>
      </c>
      <c r="N272" t="str">
        <f t="shared" si="234"/>
        <v>pkt.GC_INFO.TORP_N &lt;= X"00000000";</v>
      </c>
      <c r="O272" t="str">
        <f t="shared" si="244"/>
        <v>pkt.GC_INFO.TORP_N := bitvector(671 downto 640);</v>
      </c>
      <c r="P272" t="str">
        <f t="shared" si="245"/>
        <v>bitvector(671 downto 640) := pkt.GC_INFO.TORP_N;</v>
      </c>
      <c r="Q272" t="str">
        <f t="shared" si="246"/>
        <v>pkt_GC_INFO_TORP_N &lt;= bitvector(671 downto 640);</v>
      </c>
      <c r="R272" t="str">
        <f t="shared" si="247"/>
        <v>pkt_GC_INFO_TORP_N : out std_logic_vector(31 downto 0);    --                     (32)</v>
      </c>
      <c r="S272" t="str">
        <f t="shared" si="231"/>
        <v>pkt_GC_INFO_TORP_N =&gt; pkt_GC_INFO_TORP_N_o,</v>
      </c>
      <c r="T272" t="str">
        <f t="shared" si="232"/>
        <v xml:space="preserve">  signal pkt_GC_INFO_TORP_N_o : std_logic_vector(31 downto 0);</v>
      </c>
    </row>
    <row r="273" spans="1:20">
      <c r="B273" t="s">
        <v>387</v>
      </c>
      <c r="C273">
        <v>32</v>
      </c>
      <c r="D273" t="s">
        <v>407</v>
      </c>
      <c r="E273">
        <f t="shared" si="248"/>
        <v>672</v>
      </c>
      <c r="F273" t="str">
        <f t="shared" si="239"/>
        <v xml:space="preserve">  TORP_E : std_logic_vector(31 downto 0);</v>
      </c>
      <c r="G273" t="str">
        <f t="shared" si="240"/>
        <v>pkt.GC_INFO.TORP_E</v>
      </c>
      <c r="H273" t="str">
        <f t="shared" si="241"/>
        <v>bitvector(703 downto 672)</v>
      </c>
      <c r="I273" t="str">
        <f t="shared" si="249"/>
        <v>pkt_GC_INFO_TORP_E</v>
      </c>
      <c r="J273" t="str">
        <f t="shared" si="250"/>
        <v>std_logic_vector(31 downto 0)</v>
      </c>
      <c r="K273" t="str">
        <f t="shared" si="242"/>
        <v>X"00000000"</v>
      </c>
      <c r="M273" t="str">
        <f t="shared" si="243"/>
        <v xml:space="preserve">  TORP_E =&gt; X"00000000",</v>
      </c>
      <c r="N273" t="str">
        <f t="shared" si="234"/>
        <v>pkt.GC_INFO.TORP_E &lt;= X"00000000";</v>
      </c>
      <c r="O273" t="str">
        <f t="shared" si="244"/>
        <v>pkt.GC_INFO.TORP_E := bitvector(703 downto 672);</v>
      </c>
      <c r="P273" t="str">
        <f t="shared" si="245"/>
        <v>bitvector(703 downto 672) := pkt.GC_INFO.TORP_E;</v>
      </c>
      <c r="Q273" t="str">
        <f t="shared" si="246"/>
        <v>pkt_GC_INFO_TORP_E &lt;= bitvector(703 downto 672);</v>
      </c>
      <c r="R273" t="str">
        <f t="shared" si="247"/>
        <v>pkt_GC_INFO_TORP_E : out std_logic_vector(31 downto 0);    --                     (32)</v>
      </c>
      <c r="S273" t="str">
        <f t="shared" si="231"/>
        <v>pkt_GC_INFO_TORP_E =&gt; pkt_GC_INFO_TORP_E_o,</v>
      </c>
      <c r="T273" t="str">
        <f t="shared" si="232"/>
        <v xml:space="preserve">  signal pkt_GC_INFO_TORP_E_o : std_logic_vector(31 downto 0);</v>
      </c>
    </row>
    <row r="274" spans="1:20">
      <c r="B274" t="s">
        <v>388</v>
      </c>
      <c r="C274">
        <v>16</v>
      </c>
      <c r="D274" t="s">
        <v>407</v>
      </c>
      <c r="E274">
        <f t="shared" si="248"/>
        <v>704</v>
      </c>
      <c r="F274" t="str">
        <f t="shared" si="239"/>
        <v xml:space="preserve">  TORP_D : std_logic_vector(15 downto 0);</v>
      </c>
      <c r="G274" t="str">
        <f t="shared" si="240"/>
        <v>pkt.GC_INFO.TORP_D</v>
      </c>
      <c r="H274" t="str">
        <f t="shared" si="241"/>
        <v>bitvector(719 downto 704)</v>
      </c>
      <c r="I274" t="str">
        <f t="shared" si="249"/>
        <v>pkt_GC_INFO_TORP_D</v>
      </c>
      <c r="J274" t="str">
        <f t="shared" si="250"/>
        <v>std_logic_vector(15 downto 0)</v>
      </c>
      <c r="K274" t="str">
        <f t="shared" si="242"/>
        <v>X"0000"</v>
      </c>
      <c r="M274" t="str">
        <f t="shared" si="243"/>
        <v xml:space="preserve">  TORP_D =&gt; X"0000",</v>
      </c>
      <c r="N274" t="str">
        <f t="shared" si="234"/>
        <v>pkt.GC_INFO.TORP_D &lt;= X"0000";</v>
      </c>
      <c r="O274" t="str">
        <f t="shared" si="244"/>
        <v>pkt.GC_INFO.TORP_D := bitvector(719 downto 704);</v>
      </c>
      <c r="P274" t="str">
        <f t="shared" si="245"/>
        <v>bitvector(719 downto 704) := pkt.GC_INFO.TORP_D;</v>
      </c>
      <c r="Q274" t="str">
        <f t="shared" si="246"/>
        <v>pkt_GC_INFO_TORP_D &lt;= bitvector(719 downto 704);</v>
      </c>
      <c r="R274" t="str">
        <f t="shared" si="247"/>
        <v>pkt_GC_INFO_TORP_D : out std_logic_vector(15 downto 0);    --                     (16)</v>
      </c>
      <c r="S274" t="str">
        <f t="shared" si="231"/>
        <v>pkt_GC_INFO_TORP_D =&gt; pkt_GC_INFO_TORP_D_o,</v>
      </c>
      <c r="T274" t="str">
        <f t="shared" si="232"/>
        <v xml:space="preserve">  signal pkt_GC_INFO_TORP_D_o : std_logic_vector(15 downto 0);</v>
      </c>
    </row>
    <row r="275" spans="1:20">
      <c r="B275" t="s">
        <v>389</v>
      </c>
      <c r="C275">
        <v>16</v>
      </c>
      <c r="D275" t="s">
        <v>407</v>
      </c>
      <c r="E275">
        <f t="shared" si="248"/>
        <v>720</v>
      </c>
      <c r="F275" t="str">
        <f t="shared" si="239"/>
        <v xml:space="preserve">  TORP_Roll : std_logic_vector(15 downto 0);</v>
      </c>
      <c r="G275" t="str">
        <f t="shared" si="240"/>
        <v>pkt.GC_INFO.TORP_Roll</v>
      </c>
      <c r="H275" t="str">
        <f t="shared" si="241"/>
        <v>bitvector(735 downto 720)</v>
      </c>
      <c r="I275" t="str">
        <f t="shared" si="249"/>
        <v>pkt_GC_INFO_TORP_Roll</v>
      </c>
      <c r="J275" t="str">
        <f t="shared" si="250"/>
        <v>std_logic_vector(15 downto 0)</v>
      </c>
      <c r="K275" t="str">
        <f t="shared" si="242"/>
        <v>X"0000"</v>
      </c>
      <c r="M275" t="str">
        <f t="shared" si="243"/>
        <v xml:space="preserve">  TORP_Roll =&gt; X"0000",</v>
      </c>
      <c r="N275" t="str">
        <f t="shared" si="234"/>
        <v>pkt.GC_INFO.TORP_Roll &lt;= X"0000";</v>
      </c>
      <c r="O275" t="str">
        <f t="shared" si="244"/>
        <v>pkt.GC_INFO.TORP_Roll := bitvector(735 downto 720);</v>
      </c>
      <c r="P275" t="str">
        <f t="shared" si="245"/>
        <v>bitvector(735 downto 720) := pkt.GC_INFO.TORP_Roll;</v>
      </c>
      <c r="Q275" t="str">
        <f t="shared" si="246"/>
        <v>pkt_GC_INFO_TORP_Roll &lt;= bitvector(735 downto 720);</v>
      </c>
      <c r="R275" t="str">
        <f t="shared" si="247"/>
        <v>pkt_GC_INFO_TORP_Roll : out std_logic_vector(15 downto 0);    --                     (16)</v>
      </c>
      <c r="S275" t="str">
        <f t="shared" si="231"/>
        <v>pkt_GC_INFO_TORP_Roll =&gt; pkt_GC_INFO_TORP_Roll_o,</v>
      </c>
      <c r="T275" t="str">
        <f t="shared" si="232"/>
        <v xml:space="preserve">  signal pkt_GC_INFO_TORP_Roll_o : std_logic_vector(15 downto 0);</v>
      </c>
    </row>
    <row r="276" spans="1:20">
      <c r="B276" t="s">
        <v>390</v>
      </c>
      <c r="C276">
        <v>16</v>
      </c>
      <c r="D276" t="s">
        <v>407</v>
      </c>
      <c r="E276">
        <f t="shared" si="248"/>
        <v>736</v>
      </c>
      <c r="F276" t="str">
        <f t="shared" si="239"/>
        <v xml:space="preserve">  TORP_Pitch : std_logic_vector(15 downto 0);</v>
      </c>
      <c r="G276" t="str">
        <f t="shared" si="240"/>
        <v>pkt.GC_INFO.TORP_Pitch</v>
      </c>
      <c r="H276" t="str">
        <f t="shared" si="241"/>
        <v>bitvector(751 downto 736)</v>
      </c>
      <c r="I276" t="str">
        <f t="shared" si="249"/>
        <v>pkt_GC_INFO_TORP_Pitch</v>
      </c>
      <c r="J276" t="str">
        <f t="shared" si="250"/>
        <v>std_logic_vector(15 downto 0)</v>
      </c>
      <c r="K276" t="str">
        <f t="shared" si="242"/>
        <v>X"0000"</v>
      </c>
      <c r="M276" t="str">
        <f t="shared" si="243"/>
        <v xml:space="preserve">  TORP_Pitch =&gt; X"0000",</v>
      </c>
      <c r="N276" t="str">
        <f t="shared" si="234"/>
        <v>pkt.GC_INFO.TORP_Pitch &lt;= X"0000";</v>
      </c>
      <c r="O276" t="str">
        <f t="shared" si="244"/>
        <v>pkt.GC_INFO.TORP_Pitch := bitvector(751 downto 736);</v>
      </c>
      <c r="P276" t="str">
        <f t="shared" si="245"/>
        <v>bitvector(751 downto 736) := pkt.GC_INFO.TORP_Pitch;</v>
      </c>
      <c r="Q276" t="str">
        <f t="shared" si="246"/>
        <v>pkt_GC_INFO_TORP_Pitch &lt;= bitvector(751 downto 736);</v>
      </c>
      <c r="R276" t="str">
        <f t="shared" si="247"/>
        <v>pkt_GC_INFO_TORP_Pitch : out std_logic_vector(15 downto 0);    --                     (16)</v>
      </c>
      <c r="S276" t="str">
        <f t="shared" si="231"/>
        <v>pkt_GC_INFO_TORP_Pitch =&gt; pkt_GC_INFO_TORP_Pitch_o,</v>
      </c>
      <c r="T276" t="str">
        <f t="shared" si="232"/>
        <v xml:space="preserve">  signal pkt_GC_INFO_TORP_Pitch_o : std_logic_vector(15 downto 0);</v>
      </c>
    </row>
    <row r="277" spans="1:20">
      <c r="B277" t="s">
        <v>391</v>
      </c>
      <c r="C277">
        <v>16</v>
      </c>
      <c r="D277" t="s">
        <v>407</v>
      </c>
      <c r="E277">
        <f t="shared" si="248"/>
        <v>752</v>
      </c>
      <c r="F277" t="str">
        <f t="shared" si="239"/>
        <v xml:space="preserve">  TORP_Yaw : std_logic_vector(15 downto 0);</v>
      </c>
      <c r="G277" t="str">
        <f t="shared" si="240"/>
        <v>pkt.GC_INFO.TORP_Yaw</v>
      </c>
      <c r="H277" t="str">
        <f t="shared" si="241"/>
        <v>bitvector(767 downto 752)</v>
      </c>
      <c r="I277" t="str">
        <f t="shared" si="249"/>
        <v>pkt_GC_INFO_TORP_Yaw</v>
      </c>
      <c r="J277" t="str">
        <f t="shared" si="250"/>
        <v>std_logic_vector(15 downto 0)</v>
      </c>
      <c r="K277" t="str">
        <f t="shared" si="242"/>
        <v>X"0000"</v>
      </c>
      <c r="M277" t="str">
        <f t="shared" si="243"/>
        <v xml:space="preserve">  TORP_Yaw =&gt; X"0000",</v>
      </c>
      <c r="N277" t="str">
        <f t="shared" si="234"/>
        <v>pkt.GC_INFO.TORP_Yaw &lt;= X"0000";</v>
      </c>
      <c r="O277" t="str">
        <f t="shared" si="244"/>
        <v>pkt.GC_INFO.TORP_Yaw := bitvector(767 downto 752);</v>
      </c>
      <c r="P277" t="str">
        <f t="shared" si="245"/>
        <v>bitvector(767 downto 752) := pkt.GC_INFO.TORP_Yaw;</v>
      </c>
      <c r="Q277" t="str">
        <f t="shared" si="246"/>
        <v>pkt_GC_INFO_TORP_Yaw &lt;= bitvector(767 downto 752);</v>
      </c>
      <c r="R277" t="str">
        <f t="shared" si="247"/>
        <v>pkt_GC_INFO_TORP_Yaw : out std_logic_vector(15 downto 0);    --                     (16)</v>
      </c>
      <c r="S277" t="str">
        <f t="shared" si="231"/>
        <v>pkt_GC_INFO_TORP_Yaw =&gt; pkt_GC_INFO_TORP_Yaw_o,</v>
      </c>
      <c r="T277" t="str">
        <f t="shared" si="232"/>
        <v xml:space="preserve">  signal pkt_GC_INFO_TORP_Yaw_o : std_logic_vector(15 downto 0);</v>
      </c>
    </row>
    <row r="278" spans="1:20">
      <c r="B278" t="s">
        <v>392</v>
      </c>
      <c r="C278">
        <v>8</v>
      </c>
      <c r="D278" t="s">
        <v>407</v>
      </c>
      <c r="E278">
        <f t="shared" si="248"/>
        <v>768</v>
      </c>
      <c r="F278" t="str">
        <f t="shared" si="239"/>
        <v xml:space="preserve">  ACT_On_Off : std_logic_vector(7 downto 0);</v>
      </c>
      <c r="G278" t="str">
        <f t="shared" si="240"/>
        <v>pkt.GC_INFO.ACT_On_Off</v>
      </c>
      <c r="H278" t="str">
        <f t="shared" si="241"/>
        <v>bitvector(775 downto 768)</v>
      </c>
      <c r="I278" t="str">
        <f t="shared" si="249"/>
        <v>pkt_GC_INFO_ACT_On_Off</v>
      </c>
      <c r="J278" t="str">
        <f t="shared" si="250"/>
        <v>std_logic_vector(7 downto 0)</v>
      </c>
      <c r="K278" t="str">
        <f t="shared" si="242"/>
        <v>X"00"</v>
      </c>
      <c r="M278" t="str">
        <f t="shared" si="243"/>
        <v xml:space="preserve">  ACT_On_Off =&gt; X"00",</v>
      </c>
      <c r="N278" t="str">
        <f t="shared" si="234"/>
        <v>pkt.GC_INFO.ACT_On_Off &lt;= X"00";</v>
      </c>
      <c r="O278" t="str">
        <f t="shared" si="244"/>
        <v>pkt.GC_INFO.ACT_On_Off := bitvector(775 downto 768);</v>
      </c>
      <c r="P278" t="str">
        <f t="shared" si="245"/>
        <v>bitvector(775 downto 768) := pkt.GC_INFO.ACT_On_Off;</v>
      </c>
      <c r="Q278" t="str">
        <f t="shared" si="246"/>
        <v>pkt_GC_INFO_ACT_On_Off &lt;= bitvector(775 downto 768);</v>
      </c>
      <c r="R278" t="str">
        <f t="shared" si="247"/>
        <v>pkt_GC_INFO_ACT_On_Off : out std_logic_vector(7 downto 0);    --                     (8)</v>
      </c>
      <c r="S278" t="str">
        <f t="shared" si="231"/>
        <v>pkt_GC_INFO_ACT_On_Off =&gt; pkt_GC_INFO_ACT_On_Off_o,</v>
      </c>
      <c r="T278" t="str">
        <f t="shared" si="232"/>
        <v xml:space="preserve">  signal pkt_GC_INFO_ACT_On_Off_o : std_logic_vector(7 downto 0);</v>
      </c>
    </row>
    <row r="279" spans="1:20">
      <c r="B279" t="s">
        <v>497</v>
      </c>
      <c r="C279">
        <v>56</v>
      </c>
      <c r="D279" t="s">
        <v>407</v>
      </c>
      <c r="E279">
        <f t="shared" si="248"/>
        <v>776</v>
      </c>
      <c r="F279" t="str">
        <f t="shared" si="239"/>
        <v xml:space="preserve">  Reserved_2 : std_logic_vector(55 downto 0);</v>
      </c>
      <c r="G279" t="str">
        <f t="shared" si="240"/>
        <v>pkt.GC_INFO.Reserved_2</v>
      </c>
      <c r="H279" t="str">
        <f t="shared" si="241"/>
        <v>bitvector(831 downto 776)</v>
      </c>
      <c r="I279" t="str">
        <f t="shared" si="249"/>
        <v>pkt_GC_INFO_Reserved_2</v>
      </c>
      <c r="J279" t="str">
        <f t="shared" si="250"/>
        <v>std_logic_vector(55 downto 0)</v>
      </c>
      <c r="K279" t="str">
        <f t="shared" si="242"/>
        <v>(others =&gt; '0')</v>
      </c>
      <c r="M279" t="str">
        <f t="shared" si="243"/>
        <v xml:space="preserve">  Reserved_2 =&gt; (others =&gt; '0')</v>
      </c>
      <c r="N279" t="str">
        <f t="shared" si="234"/>
        <v>pkt.GC_INFO.Reserved_2 &lt;= (others =&gt; '0');</v>
      </c>
      <c r="O279" t="str">
        <f t="shared" si="244"/>
        <v>pkt.GC_INFO.Reserved_2 := bitvector(831 downto 776);</v>
      </c>
      <c r="P279" t="str">
        <f t="shared" si="245"/>
        <v>bitvector(831 downto 776) := pkt.GC_INFO.Reserved_2;</v>
      </c>
      <c r="Q279" t="str">
        <f t="shared" si="246"/>
        <v>pkt_GC_INFO_Reserved_2 &lt;= bitvector(831 downto 776);</v>
      </c>
      <c r="R279" t="str">
        <f t="shared" si="247"/>
        <v>pkt_GC_INFO_Reserved_2 : out std_logic_vector(55 downto 0);    --                     (56)</v>
      </c>
      <c r="S279" t="str">
        <f t="shared" si="231"/>
        <v>pkt_GC_INFO_Reserved_2 =&gt; pkt_GC_INFO_Reserved_2_o,</v>
      </c>
      <c r="T279" t="str">
        <f t="shared" si="232"/>
        <v xml:space="preserve">  signal pkt_GC_INFO_Reserved_2_o : std_logic_vector(55 downto 0);</v>
      </c>
    </row>
    <row r="280" spans="1:20" s="74" customFormat="1">
      <c r="F280" s="74" t="str">
        <f>"end record;"&amp;"  --  "&amp;B254&amp;"_"&amp;C254/8&amp;"_Type"</f>
        <v>end record;  --  GC_INFO_56_Type</v>
      </c>
      <c r="I280" s="74" t="str">
        <f t="shared" si="249"/>
        <v/>
      </c>
      <c r="J280" s="74" t="str">
        <f t="shared" si="250"/>
        <v/>
      </c>
      <c r="M280" s="74" t="str">
        <f>");"</f>
        <v>);</v>
      </c>
      <c r="N280" s="74" t="str">
        <f t="shared" si="234"/>
        <v>--  end record;  --  GC_INFO_56_Type</v>
      </c>
      <c r="O280" s="74" t="str">
        <f t="shared" si="244"/>
        <v>--  end record;  --  GC_INFO_56_Type</v>
      </c>
      <c r="P280" s="74" t="str">
        <f t="shared" si="245"/>
        <v>--  end record;  --  GC_INFO_56_Type</v>
      </c>
      <c r="Q280" s="74" t="str">
        <f t="shared" si="246"/>
        <v>--  end record;  --  GC_INFO_56_Type</v>
      </c>
      <c r="R280" s="74" t="str">
        <f t="shared" si="247"/>
        <v>--  end record;  --  GC_INFO_56_Type</v>
      </c>
      <c r="S280" t="str">
        <f t="shared" si="231"/>
        <v>--  end record;  --  GC_INFO_56_Type</v>
      </c>
      <c r="T280" t="str">
        <f t="shared" si="232"/>
        <v>--  end record;  --  GC_INFO_56_Type</v>
      </c>
    </row>
    <row r="281" spans="1:20">
      <c r="C281">
        <f>SUM(C255:C279)</f>
        <v>448</v>
      </c>
      <c r="D281">
        <f>C254+E254</f>
        <v>832</v>
      </c>
      <c r="E281">
        <f>C279+E279</f>
        <v>832</v>
      </c>
      <c r="F281" s="95" t="s">
        <v>562</v>
      </c>
      <c r="I281" t="str">
        <f t="shared" si="249"/>
        <v/>
      </c>
      <c r="J281" t="str">
        <f t="shared" si="250"/>
        <v/>
      </c>
      <c r="K281" s="94" t="s">
        <v>562</v>
      </c>
      <c r="L281" s="94" t="s">
        <v>562</v>
      </c>
      <c r="M281" s="94" t="s">
        <v>562</v>
      </c>
      <c r="N281" s="94" t="s">
        <v>562</v>
      </c>
      <c r="O281" s="94" t="s">
        <v>562</v>
      </c>
      <c r="P281" s="94" t="s">
        <v>562</v>
      </c>
      <c r="Q281" s="94" t="s">
        <v>562</v>
      </c>
      <c r="R281" s="94" t="s">
        <v>562</v>
      </c>
      <c r="S281" t="str">
        <f t="shared" si="231"/>
        <v xml:space="preserve">  --  </v>
      </c>
      <c r="T281" t="str">
        <f t="shared" si="232"/>
        <v xml:space="preserve">  --  </v>
      </c>
    </row>
    <row r="282" spans="1:20">
      <c r="A282" s="92"/>
      <c r="F282" s="95" t="s">
        <v>562</v>
      </c>
      <c r="G282" s="93" t="str">
        <f>G360</f>
        <v>pkt.FPGA_CMD.Save_Beam_INFO</v>
      </c>
      <c r="I282" t="str">
        <f t="shared" si="249"/>
        <v/>
      </c>
      <c r="J282" t="str">
        <f t="shared" si="250"/>
        <v/>
      </c>
      <c r="K282" s="94" t="s">
        <v>562</v>
      </c>
      <c r="L282" s="94" t="s">
        <v>562</v>
      </c>
      <c r="M282" s="94" t="s">
        <v>562</v>
      </c>
      <c r="N282" s="94" t="s">
        <v>562</v>
      </c>
      <c r="O282" s="94" t="s">
        <v>562</v>
      </c>
      <c r="P282" s="94" t="s">
        <v>562</v>
      </c>
      <c r="Q282" s="94" t="s">
        <v>562</v>
      </c>
      <c r="R282" s="94" t="s">
        <v>562</v>
      </c>
      <c r="S282" t="str">
        <f t="shared" si="231"/>
        <v>--  --</v>
      </c>
      <c r="T282" t="str">
        <f t="shared" si="232"/>
        <v>--  --</v>
      </c>
    </row>
    <row r="283" spans="1:20" s="74" customFormat="1">
      <c r="B283" s="74" t="s">
        <v>370</v>
      </c>
      <c r="C283" s="74">
        <v>16</v>
      </c>
      <c r="E283" s="74">
        <v>320</v>
      </c>
      <c r="F283" s="74" t="str">
        <f>"type "&amp;B283&amp;"_"&amp;C283/8&amp;"_Type is record"</f>
        <v>type Save_Beam_INFO_2_Type is record</v>
      </c>
      <c r="I283" s="74" t="str">
        <f t="shared" si="249"/>
        <v/>
      </c>
      <c r="J283" s="74" t="str">
        <f t="shared" si="250"/>
        <v/>
      </c>
      <c r="M283" s="74" t="str">
        <f>"constant "&amp;B283&amp;"_"&amp;C283/8&amp;"_i : "&amp;B283&amp;"_"&amp;C283/8&amp;"_Type := ("</f>
        <v>constant Save_Beam_INFO_2_i : Save_Beam_INFO_2_Type := (</v>
      </c>
      <c r="N283" s="74" t="str">
        <f t="shared" ref="N283:N299" si="251">IF(D283="","--  "&amp;F283,IF(D283&lt;&gt;"T",G283&amp;" &lt;= "&amp;K283&amp;";","--  "&amp;H283))</f>
        <v>--  type Save_Beam_INFO_2_Type is record</v>
      </c>
      <c r="O283" s="74" t="str">
        <f t="shared" ref="O283" si="252">IF(D283="","--  "&amp;F283,IF(D283&lt;&gt;"T",G283&amp;" := "&amp;H283&amp;";","--  "&amp;H283))</f>
        <v>--  type Save_Beam_INFO_2_Type is record</v>
      </c>
      <c r="P283" s="74" t="str">
        <f t="shared" ref="P283" si="253">IF(D283="","--  "&amp;F283,IF(D283&lt;&gt;"T",H283&amp;" := "&amp;G283&amp;";","--  "&amp;H283))</f>
        <v>--  type Save_Beam_INFO_2_Type is record</v>
      </c>
      <c r="Q283" s="74" t="str">
        <f t="shared" ref="Q283" si="254">IF(D283="","--  "&amp;F283,IF(D283&lt;&gt;"T",I283&amp;" &lt;= "&amp;H283&amp;";","--  "&amp;H283))</f>
        <v>--  type Save_Beam_INFO_2_Type is record</v>
      </c>
      <c r="R283" s="74" t="str">
        <f t="shared" ref="R283" si="255">IF(D283="","--  "&amp;F283,IF(D283&lt;&gt;"T",I283&amp;" : out "&amp;J283&amp;";    --                     ("&amp;C283&amp;")","--  "&amp;H283))</f>
        <v>--  type Save_Beam_INFO_2_Type is record</v>
      </c>
      <c r="S283" t="str">
        <f t="shared" si="231"/>
        <v>--  type Save_Beam_INFO_2_Type is record</v>
      </c>
      <c r="T283" t="str">
        <f t="shared" si="232"/>
        <v>--  type Save_Beam_INFO_2_Type is record</v>
      </c>
    </row>
    <row r="284" spans="1:20">
      <c r="B284" t="s">
        <v>493</v>
      </c>
      <c r="C284">
        <v>1</v>
      </c>
      <c r="D284" t="s">
        <v>407</v>
      </c>
      <c r="E284">
        <f>E283</f>
        <v>320</v>
      </c>
      <c r="F284" t="str">
        <f t="shared" ref="F284:F298" si="256">IF(C284=1,"  "&amp;B284&amp;" : "&amp;"std_logic;",IF(D284="T","  "&amp;B284&amp;" : "&amp;B284&amp;"_"&amp;C284/8&amp;"_Type;","  "&amp;B284&amp;" : "&amp;"std_logic_vector("&amp;C284-1&amp;" downto 0);"))</f>
        <v xml:space="preserve">  Save_R3 : std_logic;</v>
      </c>
      <c r="G284" t="str">
        <f t="shared" ref="G284:G298" si="257">$G$282&amp;"."&amp;B284</f>
        <v>pkt.FPGA_CMD.Save_Beam_INFO.Save_R3</v>
      </c>
      <c r="H284" t="str">
        <f t="shared" ref="H284:H293" si="258">IF(C284=1,"bitvector("&amp;E284&amp;")","bitvector("&amp;E284+C284-1&amp;" downto "&amp;E284&amp;")")</f>
        <v>bitvector(320)</v>
      </c>
      <c r="I284" t="str">
        <f t="shared" si="249"/>
        <v>pkt_FPGA_CMD_Save_Beam_INFO_Save_R3</v>
      </c>
      <c r="J284" t="str">
        <f t="shared" si="250"/>
        <v>std_logic</v>
      </c>
      <c r="K284" t="str">
        <f t="shared" ref="K284:K298" si="259">IF(L284&lt;&gt;"",L284,IF(D284="T",B284&amp;"_"&amp;C284/8&amp;"_i",IF(C284=1,"'0'",(IF(C284=8,"X""00""",(IF(C284=16,"X""0000""",IF(C284=32,"X""00000000""","(others =&gt; '0')"))))))))</f>
        <v>'0'</v>
      </c>
      <c r="M284" t="str">
        <f t="shared" ref="M284:M298" si="260">IF(D285="",(IF(D284="T","  "&amp;B284&amp;" =&gt; "&amp;B284&amp;"_"&amp;C284/8&amp;"_i","  "&amp;B284&amp;" =&gt; "&amp;K284)),(IF(D284="T","  "&amp;B284&amp;" =&gt; "&amp;B284&amp;"_"&amp;C284/8&amp;"_i,","  "&amp;B284&amp;" =&gt; "&amp;K284&amp;",")))</f>
        <v xml:space="preserve">  Save_R3 =&gt; '0',</v>
      </c>
      <c r="N284" t="str">
        <f t="shared" si="251"/>
        <v>pkt.FPGA_CMD.Save_Beam_INFO.Save_R3 &lt;= '0';</v>
      </c>
      <c r="O284" t="str">
        <f t="shared" ref="O284:O299" si="261">IF(D284="","--  "&amp;F284,IF(D284&lt;&gt;"T",G284&amp;" := "&amp;H284&amp;";","--  "&amp;H284))</f>
        <v>pkt.FPGA_CMD.Save_Beam_INFO.Save_R3 := bitvector(320);</v>
      </c>
      <c r="P284" t="str">
        <f t="shared" ref="P284:P299" si="262">IF(D284="","--  "&amp;F284,IF(D284&lt;&gt;"T",H284&amp;" := "&amp;G284&amp;";","--  "&amp;H284))</f>
        <v>bitvector(320) := pkt.FPGA_CMD.Save_Beam_INFO.Save_R3;</v>
      </c>
      <c r="Q284" t="str">
        <f t="shared" ref="Q284:Q299" si="263">IF(D284="","--  "&amp;F284,IF(D284&lt;&gt;"T",I284&amp;" &lt;= "&amp;H284&amp;";","--  "&amp;H284))</f>
        <v>pkt_FPGA_CMD_Save_Beam_INFO_Save_R3 &lt;= bitvector(320);</v>
      </c>
      <c r="R284" t="str">
        <f t="shared" ref="R284:R299" si="264">IF(D284="","--  "&amp;F284,IF(D284&lt;&gt;"T",I284&amp;" : out "&amp;J284&amp;";    --                     ("&amp;C284&amp;")","--  "&amp;H284))</f>
        <v>pkt_FPGA_CMD_Save_Beam_INFO_Save_R3 : out std_logic;    --                     (1)</v>
      </c>
      <c r="S284" t="str">
        <f t="shared" si="231"/>
        <v>pkt_FPGA_CMD_Save_Beam_INFO_Save_R3 =&gt; pkt_FPGA_CMD_Save_Beam_INFO_Save_R3_o,</v>
      </c>
      <c r="T284" t="str">
        <f t="shared" si="232"/>
        <v xml:space="preserve">  signal pkt_FPGA_CMD_Save_Beam_INFO_Save_R3_o : std_logic;</v>
      </c>
    </row>
    <row r="285" spans="1:20">
      <c r="B285" t="s">
        <v>444</v>
      </c>
      <c r="C285">
        <v>1</v>
      </c>
      <c r="D285" t="s">
        <v>407</v>
      </c>
      <c r="E285">
        <f>C284+E284</f>
        <v>321</v>
      </c>
      <c r="F285" t="str">
        <f t="shared" si="256"/>
        <v xml:space="preserve">  Save_R2 : std_logic;</v>
      </c>
      <c r="G285" t="str">
        <f t="shared" si="257"/>
        <v>pkt.FPGA_CMD.Save_Beam_INFO.Save_R2</v>
      </c>
      <c r="H285" t="str">
        <f t="shared" si="258"/>
        <v>bitvector(321)</v>
      </c>
      <c r="I285" t="str">
        <f t="shared" si="249"/>
        <v>pkt_FPGA_CMD_Save_Beam_INFO_Save_R2</v>
      </c>
      <c r="J285" t="str">
        <f t="shared" si="250"/>
        <v>std_logic</v>
      </c>
      <c r="K285" t="str">
        <f t="shared" si="259"/>
        <v>'0'</v>
      </c>
      <c r="M285" t="str">
        <f t="shared" si="260"/>
        <v xml:space="preserve">  Save_R2 =&gt; '0',</v>
      </c>
      <c r="N285" t="str">
        <f t="shared" si="251"/>
        <v>pkt.FPGA_CMD.Save_Beam_INFO.Save_R2 &lt;= '0';</v>
      </c>
      <c r="O285" t="str">
        <f t="shared" si="261"/>
        <v>pkt.FPGA_CMD.Save_Beam_INFO.Save_R2 := bitvector(321);</v>
      </c>
      <c r="P285" t="str">
        <f t="shared" si="262"/>
        <v>bitvector(321) := pkt.FPGA_CMD.Save_Beam_INFO.Save_R2;</v>
      </c>
      <c r="Q285" t="str">
        <f t="shared" si="263"/>
        <v>pkt_FPGA_CMD_Save_Beam_INFO_Save_R2 &lt;= bitvector(321);</v>
      </c>
      <c r="R285" t="str">
        <f t="shared" si="264"/>
        <v>pkt_FPGA_CMD_Save_Beam_INFO_Save_R2 : out std_logic;    --                     (1)</v>
      </c>
      <c r="S285" t="str">
        <f t="shared" si="231"/>
        <v>pkt_FPGA_CMD_Save_Beam_INFO_Save_R2 =&gt; pkt_FPGA_CMD_Save_Beam_INFO_Save_R2_o,</v>
      </c>
      <c r="T285" t="str">
        <f t="shared" si="232"/>
        <v xml:space="preserve">  signal pkt_FPGA_CMD_Save_Beam_INFO_Save_R2_o : std_logic;</v>
      </c>
    </row>
    <row r="286" spans="1:20">
      <c r="B286" t="s">
        <v>445</v>
      </c>
      <c r="C286">
        <v>1</v>
      </c>
      <c r="D286" t="s">
        <v>407</v>
      </c>
      <c r="E286">
        <f t="shared" ref="E286:E298" si="265">C285+E285</f>
        <v>322</v>
      </c>
      <c r="F286" t="str">
        <f t="shared" si="256"/>
        <v xml:space="preserve">  Save_R1 : std_logic;</v>
      </c>
      <c r="G286" t="str">
        <f t="shared" si="257"/>
        <v>pkt.FPGA_CMD.Save_Beam_INFO.Save_R1</v>
      </c>
      <c r="H286" t="str">
        <f t="shared" si="258"/>
        <v>bitvector(322)</v>
      </c>
      <c r="I286" t="str">
        <f t="shared" si="249"/>
        <v>pkt_FPGA_CMD_Save_Beam_INFO_Save_R1</v>
      </c>
      <c r="J286" t="str">
        <f t="shared" si="250"/>
        <v>std_logic</v>
      </c>
      <c r="K286" t="str">
        <f t="shared" si="259"/>
        <v>'0'</v>
      </c>
      <c r="M286" t="str">
        <f t="shared" si="260"/>
        <v xml:space="preserve">  Save_R1 =&gt; '0',</v>
      </c>
      <c r="N286" t="str">
        <f t="shared" si="251"/>
        <v>pkt.FPGA_CMD.Save_Beam_INFO.Save_R1 &lt;= '0';</v>
      </c>
      <c r="O286" t="str">
        <f t="shared" si="261"/>
        <v>pkt.FPGA_CMD.Save_Beam_INFO.Save_R1 := bitvector(322);</v>
      </c>
      <c r="P286" t="str">
        <f t="shared" si="262"/>
        <v>bitvector(322) := pkt.FPGA_CMD.Save_Beam_INFO.Save_R1;</v>
      </c>
      <c r="Q286" t="str">
        <f t="shared" si="263"/>
        <v>pkt_FPGA_CMD_Save_Beam_INFO_Save_R1 &lt;= bitvector(322);</v>
      </c>
      <c r="R286" t="str">
        <f t="shared" si="264"/>
        <v>pkt_FPGA_CMD_Save_Beam_INFO_Save_R1 : out std_logic;    --                     (1)</v>
      </c>
      <c r="S286" t="str">
        <f t="shared" si="231"/>
        <v>pkt_FPGA_CMD_Save_Beam_INFO_Save_R1 =&gt; pkt_FPGA_CMD_Save_Beam_INFO_Save_R1_o,</v>
      </c>
      <c r="T286" t="str">
        <f t="shared" si="232"/>
        <v xml:space="preserve">  signal pkt_FPGA_CMD_Save_Beam_INFO_Save_R1_o : std_logic;</v>
      </c>
    </row>
    <row r="287" spans="1:20">
      <c r="B287" t="s">
        <v>442</v>
      </c>
      <c r="C287">
        <v>1</v>
      </c>
      <c r="D287" t="s">
        <v>407</v>
      </c>
      <c r="E287">
        <f t="shared" si="265"/>
        <v>323</v>
      </c>
      <c r="F287" t="str">
        <f t="shared" si="256"/>
        <v xml:space="preserve">  Save_R0 : std_logic;</v>
      </c>
      <c r="G287" t="str">
        <f t="shared" si="257"/>
        <v>pkt.FPGA_CMD.Save_Beam_INFO.Save_R0</v>
      </c>
      <c r="H287" t="str">
        <f t="shared" si="258"/>
        <v>bitvector(323)</v>
      </c>
      <c r="I287" t="str">
        <f t="shared" si="249"/>
        <v>pkt_FPGA_CMD_Save_Beam_INFO_Save_R0</v>
      </c>
      <c r="J287" t="str">
        <f t="shared" si="250"/>
        <v>std_logic</v>
      </c>
      <c r="K287" t="str">
        <f t="shared" si="259"/>
        <v>'0'</v>
      </c>
      <c r="M287" t="str">
        <f t="shared" si="260"/>
        <v xml:space="preserve">  Save_R0 =&gt; '0',</v>
      </c>
      <c r="N287" t="str">
        <f t="shared" si="251"/>
        <v>pkt.FPGA_CMD.Save_Beam_INFO.Save_R0 &lt;= '0';</v>
      </c>
      <c r="O287" t="str">
        <f t="shared" si="261"/>
        <v>pkt.FPGA_CMD.Save_Beam_INFO.Save_R0 := bitvector(323);</v>
      </c>
      <c r="P287" t="str">
        <f t="shared" si="262"/>
        <v>bitvector(323) := pkt.FPGA_CMD.Save_Beam_INFO.Save_R0;</v>
      </c>
      <c r="Q287" t="str">
        <f t="shared" si="263"/>
        <v>pkt_FPGA_CMD_Save_Beam_INFO_Save_R0 &lt;= bitvector(323);</v>
      </c>
      <c r="R287" t="str">
        <f t="shared" si="264"/>
        <v>pkt_FPGA_CMD_Save_Beam_INFO_Save_R0 : out std_logic;    --                     (1)</v>
      </c>
      <c r="S287" t="str">
        <f t="shared" si="231"/>
        <v>pkt_FPGA_CMD_Save_Beam_INFO_Save_R0 =&gt; pkt_FPGA_CMD_Save_Beam_INFO_Save_R0_o,</v>
      </c>
      <c r="T287" t="str">
        <f t="shared" si="232"/>
        <v xml:space="preserve">  signal pkt_FPGA_CMD_Save_Beam_INFO_Save_R0_o : std_logic;</v>
      </c>
    </row>
    <row r="288" spans="1:20">
      <c r="B288" t="s">
        <v>446</v>
      </c>
      <c r="C288">
        <v>1</v>
      </c>
      <c r="D288" t="s">
        <v>407</v>
      </c>
      <c r="E288">
        <f t="shared" si="265"/>
        <v>324</v>
      </c>
      <c r="F288" t="str">
        <f t="shared" si="256"/>
        <v xml:space="preserve">  Save_C : std_logic;</v>
      </c>
      <c r="G288" t="str">
        <f t="shared" si="257"/>
        <v>pkt.FPGA_CMD.Save_Beam_INFO.Save_C</v>
      </c>
      <c r="H288" t="str">
        <f t="shared" si="258"/>
        <v>bitvector(324)</v>
      </c>
      <c r="I288" t="str">
        <f t="shared" si="249"/>
        <v>pkt_FPGA_CMD_Save_Beam_INFO_Save_C</v>
      </c>
      <c r="J288" t="str">
        <f t="shared" si="250"/>
        <v>std_logic</v>
      </c>
      <c r="K288" t="str">
        <f t="shared" si="259"/>
        <v>'0'</v>
      </c>
      <c r="M288" t="str">
        <f t="shared" si="260"/>
        <v xml:space="preserve">  Save_C =&gt; '0',</v>
      </c>
      <c r="N288" t="str">
        <f t="shared" si="251"/>
        <v>pkt.FPGA_CMD.Save_Beam_INFO.Save_C &lt;= '0';</v>
      </c>
      <c r="O288" t="str">
        <f t="shared" si="261"/>
        <v>pkt.FPGA_CMD.Save_Beam_INFO.Save_C := bitvector(324);</v>
      </c>
      <c r="P288" t="str">
        <f t="shared" si="262"/>
        <v>bitvector(324) := pkt.FPGA_CMD.Save_Beam_INFO.Save_C;</v>
      </c>
      <c r="Q288" t="str">
        <f t="shared" si="263"/>
        <v>pkt_FPGA_CMD_Save_Beam_INFO_Save_C &lt;= bitvector(324);</v>
      </c>
      <c r="R288" t="str">
        <f t="shared" si="264"/>
        <v>pkt_FPGA_CMD_Save_Beam_INFO_Save_C : out std_logic;    --                     (1)</v>
      </c>
      <c r="S288" t="str">
        <f t="shared" si="231"/>
        <v>pkt_FPGA_CMD_Save_Beam_INFO_Save_C =&gt; pkt_FPGA_CMD_Save_Beam_INFO_Save_C_o,</v>
      </c>
      <c r="T288" t="str">
        <f t="shared" si="232"/>
        <v xml:space="preserve">  signal pkt_FPGA_CMD_Save_Beam_INFO_Save_C_o : std_logic;</v>
      </c>
    </row>
    <row r="289" spans="1:20">
      <c r="B289" t="s">
        <v>443</v>
      </c>
      <c r="C289">
        <v>1</v>
      </c>
      <c r="D289" t="s">
        <v>407</v>
      </c>
      <c r="E289">
        <f t="shared" si="265"/>
        <v>325</v>
      </c>
      <c r="F289" t="str">
        <f t="shared" si="256"/>
        <v xml:space="preserve">  Save_L0 : std_logic;</v>
      </c>
      <c r="G289" t="str">
        <f t="shared" si="257"/>
        <v>pkt.FPGA_CMD.Save_Beam_INFO.Save_L0</v>
      </c>
      <c r="H289" t="str">
        <f t="shared" si="258"/>
        <v>bitvector(325)</v>
      </c>
      <c r="I289" t="str">
        <f t="shared" si="249"/>
        <v>pkt_FPGA_CMD_Save_Beam_INFO_Save_L0</v>
      </c>
      <c r="J289" t="str">
        <f t="shared" si="250"/>
        <v>std_logic</v>
      </c>
      <c r="K289" t="str">
        <f t="shared" si="259"/>
        <v>'0'</v>
      </c>
      <c r="M289" t="str">
        <f t="shared" si="260"/>
        <v xml:space="preserve">  Save_L0 =&gt; '0',</v>
      </c>
      <c r="N289" t="str">
        <f t="shared" si="251"/>
        <v>pkt.FPGA_CMD.Save_Beam_INFO.Save_L0 &lt;= '0';</v>
      </c>
      <c r="O289" t="str">
        <f t="shared" si="261"/>
        <v>pkt.FPGA_CMD.Save_Beam_INFO.Save_L0 := bitvector(325);</v>
      </c>
      <c r="P289" t="str">
        <f t="shared" si="262"/>
        <v>bitvector(325) := pkt.FPGA_CMD.Save_Beam_INFO.Save_L0;</v>
      </c>
      <c r="Q289" t="str">
        <f t="shared" si="263"/>
        <v>pkt_FPGA_CMD_Save_Beam_INFO_Save_L0 &lt;= bitvector(325);</v>
      </c>
      <c r="R289" t="str">
        <f t="shared" si="264"/>
        <v>pkt_FPGA_CMD_Save_Beam_INFO_Save_L0 : out std_logic;    --                     (1)</v>
      </c>
      <c r="S289" t="str">
        <f t="shared" si="231"/>
        <v>pkt_FPGA_CMD_Save_Beam_INFO_Save_L0 =&gt; pkt_FPGA_CMD_Save_Beam_INFO_Save_L0_o,</v>
      </c>
      <c r="T289" t="str">
        <f t="shared" si="232"/>
        <v xml:space="preserve">  signal pkt_FPGA_CMD_Save_Beam_INFO_Save_L0_o : std_logic;</v>
      </c>
    </row>
    <row r="290" spans="1:20">
      <c r="B290" t="s">
        <v>447</v>
      </c>
      <c r="C290">
        <v>1</v>
      </c>
      <c r="D290" t="s">
        <v>407</v>
      </c>
      <c r="E290">
        <f t="shared" si="265"/>
        <v>326</v>
      </c>
      <c r="F290" t="str">
        <f t="shared" si="256"/>
        <v xml:space="preserve">  Save_L1 : std_logic;</v>
      </c>
      <c r="G290" t="str">
        <f t="shared" si="257"/>
        <v>pkt.FPGA_CMD.Save_Beam_INFO.Save_L1</v>
      </c>
      <c r="H290" t="str">
        <f t="shared" si="258"/>
        <v>bitvector(326)</v>
      </c>
      <c r="I290" t="str">
        <f t="shared" si="249"/>
        <v>pkt_FPGA_CMD_Save_Beam_INFO_Save_L1</v>
      </c>
      <c r="J290" t="str">
        <f t="shared" si="250"/>
        <v>std_logic</v>
      </c>
      <c r="K290" t="str">
        <f t="shared" si="259"/>
        <v>'0'</v>
      </c>
      <c r="M290" t="str">
        <f t="shared" si="260"/>
        <v xml:space="preserve">  Save_L1 =&gt; '0',</v>
      </c>
      <c r="N290" t="str">
        <f t="shared" si="251"/>
        <v>pkt.FPGA_CMD.Save_Beam_INFO.Save_L1 &lt;= '0';</v>
      </c>
      <c r="O290" t="str">
        <f t="shared" si="261"/>
        <v>pkt.FPGA_CMD.Save_Beam_INFO.Save_L1 := bitvector(326);</v>
      </c>
      <c r="P290" t="str">
        <f t="shared" si="262"/>
        <v>bitvector(326) := pkt.FPGA_CMD.Save_Beam_INFO.Save_L1;</v>
      </c>
      <c r="Q290" t="str">
        <f t="shared" si="263"/>
        <v>pkt_FPGA_CMD_Save_Beam_INFO_Save_L1 &lt;= bitvector(326);</v>
      </c>
      <c r="R290" t="str">
        <f t="shared" si="264"/>
        <v>pkt_FPGA_CMD_Save_Beam_INFO_Save_L1 : out std_logic;    --                     (1)</v>
      </c>
      <c r="S290" t="str">
        <f t="shared" si="231"/>
        <v>pkt_FPGA_CMD_Save_Beam_INFO_Save_L1 =&gt; pkt_FPGA_CMD_Save_Beam_INFO_Save_L1_o,</v>
      </c>
      <c r="T290" t="str">
        <f t="shared" si="232"/>
        <v xml:space="preserve">  signal pkt_FPGA_CMD_Save_Beam_INFO_Save_L1_o : std_logic;</v>
      </c>
    </row>
    <row r="291" spans="1:20">
      <c r="B291" t="s">
        <v>448</v>
      </c>
      <c r="C291">
        <v>1</v>
      </c>
      <c r="D291" t="s">
        <v>407</v>
      </c>
      <c r="E291">
        <f t="shared" si="265"/>
        <v>327</v>
      </c>
      <c r="F291" t="str">
        <f t="shared" si="256"/>
        <v xml:space="preserve">  Save_L2 : std_logic;</v>
      </c>
      <c r="G291" t="str">
        <f t="shared" si="257"/>
        <v>pkt.FPGA_CMD.Save_Beam_INFO.Save_L2</v>
      </c>
      <c r="H291" t="str">
        <f t="shared" si="258"/>
        <v>bitvector(327)</v>
      </c>
      <c r="I291" t="str">
        <f t="shared" si="249"/>
        <v>pkt_FPGA_CMD_Save_Beam_INFO_Save_L2</v>
      </c>
      <c r="J291" t="str">
        <f t="shared" si="250"/>
        <v>std_logic</v>
      </c>
      <c r="K291" t="str">
        <f t="shared" si="259"/>
        <v>'0'</v>
      </c>
      <c r="M291" t="str">
        <f t="shared" si="260"/>
        <v xml:space="preserve">  Save_L2 =&gt; '0',</v>
      </c>
      <c r="N291" t="str">
        <f t="shared" si="251"/>
        <v>pkt.FPGA_CMD.Save_Beam_INFO.Save_L2 &lt;= '0';</v>
      </c>
      <c r="O291" t="str">
        <f t="shared" si="261"/>
        <v>pkt.FPGA_CMD.Save_Beam_INFO.Save_L2 := bitvector(327);</v>
      </c>
      <c r="P291" t="str">
        <f t="shared" si="262"/>
        <v>bitvector(327) := pkt.FPGA_CMD.Save_Beam_INFO.Save_L2;</v>
      </c>
      <c r="Q291" t="str">
        <f t="shared" si="263"/>
        <v>pkt_FPGA_CMD_Save_Beam_INFO_Save_L2 &lt;= bitvector(327);</v>
      </c>
      <c r="R291" t="str">
        <f t="shared" si="264"/>
        <v>pkt_FPGA_CMD_Save_Beam_INFO_Save_L2 : out std_logic;    --                     (1)</v>
      </c>
      <c r="S291" t="str">
        <f t="shared" si="231"/>
        <v>pkt_FPGA_CMD_Save_Beam_INFO_Save_L2 =&gt; pkt_FPGA_CMD_Save_Beam_INFO_Save_L2_o,</v>
      </c>
      <c r="T291" t="str">
        <f t="shared" si="232"/>
        <v xml:space="preserve">  signal pkt_FPGA_CMD_Save_Beam_INFO_Save_L2_o : std_logic;</v>
      </c>
    </row>
    <row r="292" spans="1:20">
      <c r="B292" t="s">
        <v>494</v>
      </c>
      <c r="C292">
        <v>1</v>
      </c>
      <c r="D292" t="s">
        <v>407</v>
      </c>
      <c r="E292">
        <f t="shared" si="265"/>
        <v>328</v>
      </c>
      <c r="F292" t="str">
        <f t="shared" si="256"/>
        <v xml:space="preserve">  Optic_On : std_logic;</v>
      </c>
      <c r="G292" t="str">
        <f t="shared" si="257"/>
        <v>pkt.FPGA_CMD.Save_Beam_INFO.Optic_On</v>
      </c>
      <c r="H292" t="str">
        <f t="shared" si="258"/>
        <v>bitvector(328)</v>
      </c>
      <c r="I292" t="str">
        <f t="shared" si="249"/>
        <v>pkt_FPGA_CMD_Save_Beam_INFO_Optic_On</v>
      </c>
      <c r="J292" t="str">
        <f t="shared" si="250"/>
        <v>std_logic</v>
      </c>
      <c r="K292" t="str">
        <f t="shared" si="259"/>
        <v>'0'</v>
      </c>
      <c r="M292" t="str">
        <f t="shared" si="260"/>
        <v xml:space="preserve">  Optic_On =&gt; '0',</v>
      </c>
      <c r="N292" t="str">
        <f t="shared" si="251"/>
        <v>pkt.FPGA_CMD.Save_Beam_INFO.Optic_On &lt;= '0';</v>
      </c>
      <c r="O292" t="str">
        <f t="shared" si="261"/>
        <v>pkt.FPGA_CMD.Save_Beam_INFO.Optic_On := bitvector(328);</v>
      </c>
      <c r="P292" t="str">
        <f t="shared" si="262"/>
        <v>bitvector(328) := pkt.FPGA_CMD.Save_Beam_INFO.Optic_On;</v>
      </c>
      <c r="Q292" t="str">
        <f t="shared" si="263"/>
        <v>pkt_FPGA_CMD_Save_Beam_INFO_Optic_On &lt;= bitvector(328);</v>
      </c>
      <c r="R292" t="str">
        <f t="shared" si="264"/>
        <v>pkt_FPGA_CMD_Save_Beam_INFO_Optic_On : out std_logic;    --                     (1)</v>
      </c>
      <c r="S292" t="str">
        <f t="shared" si="231"/>
        <v>pkt_FPGA_CMD_Save_Beam_INFO_Optic_On =&gt; pkt_FPGA_CMD_Save_Beam_INFO_Optic_On_o,</v>
      </c>
      <c r="T292" t="str">
        <f t="shared" si="232"/>
        <v xml:space="preserve">  signal pkt_FPGA_CMD_Save_Beam_INFO_Optic_On_o : std_logic;</v>
      </c>
    </row>
    <row r="293" spans="1:20">
      <c r="B293" t="s">
        <v>495</v>
      </c>
      <c r="C293">
        <v>1</v>
      </c>
      <c r="D293" t="s">
        <v>407</v>
      </c>
      <c r="E293">
        <f t="shared" si="265"/>
        <v>329</v>
      </c>
      <c r="F293" t="str">
        <f t="shared" si="256"/>
        <v xml:space="preserve">  Ethernet_On : std_logic;</v>
      </c>
      <c r="G293" t="str">
        <f t="shared" si="257"/>
        <v>pkt.FPGA_CMD.Save_Beam_INFO.Ethernet_On</v>
      </c>
      <c r="H293" t="str">
        <f t="shared" si="258"/>
        <v>bitvector(329)</v>
      </c>
      <c r="I293" t="str">
        <f t="shared" si="249"/>
        <v>pkt_FPGA_CMD_Save_Beam_INFO_Ethernet_On</v>
      </c>
      <c r="J293" t="str">
        <f t="shared" si="250"/>
        <v>std_logic</v>
      </c>
      <c r="K293" t="str">
        <f t="shared" si="259"/>
        <v>'0'</v>
      </c>
      <c r="M293" t="str">
        <f t="shared" si="260"/>
        <v xml:space="preserve">  Ethernet_On =&gt; '0',</v>
      </c>
      <c r="N293" t="str">
        <f t="shared" si="251"/>
        <v>pkt.FPGA_CMD.Save_Beam_INFO.Ethernet_On &lt;= '0';</v>
      </c>
      <c r="O293" t="str">
        <f t="shared" si="261"/>
        <v>pkt.FPGA_CMD.Save_Beam_INFO.Ethernet_On := bitvector(329);</v>
      </c>
      <c r="P293" t="str">
        <f t="shared" si="262"/>
        <v>bitvector(329) := pkt.FPGA_CMD.Save_Beam_INFO.Ethernet_On;</v>
      </c>
      <c r="Q293" t="str">
        <f t="shared" si="263"/>
        <v>pkt_FPGA_CMD_Save_Beam_INFO_Ethernet_On &lt;= bitvector(329);</v>
      </c>
      <c r="R293" t="str">
        <f t="shared" si="264"/>
        <v>pkt_FPGA_CMD_Save_Beam_INFO_Ethernet_On : out std_logic;    --                     (1)</v>
      </c>
      <c r="S293" t="str">
        <f t="shared" si="231"/>
        <v>pkt_FPGA_CMD_Save_Beam_INFO_Ethernet_On =&gt; pkt_FPGA_CMD_Save_Beam_INFO_Ethernet_On_o,</v>
      </c>
      <c r="T293" t="str">
        <f t="shared" si="232"/>
        <v xml:space="preserve">  signal pkt_FPGA_CMD_Save_Beam_INFO_Ethernet_On_o : std_logic;</v>
      </c>
    </row>
    <row r="294" spans="1:20">
      <c r="B294" t="s">
        <v>496</v>
      </c>
      <c r="C294">
        <v>2</v>
      </c>
      <c r="D294" t="s">
        <v>407</v>
      </c>
      <c r="E294">
        <f t="shared" si="265"/>
        <v>330</v>
      </c>
      <c r="F294" t="str">
        <f t="shared" si="256"/>
        <v xml:space="preserve">  TE_Data_Input : std_logic_vector(1 downto 0);</v>
      </c>
      <c r="G294" t="str">
        <f t="shared" si="257"/>
        <v>pkt.FPGA_CMD.Save_Beam_INFO.TE_Data_Input</v>
      </c>
      <c r="H294" t="str">
        <f>IF(C294=1,"bitvector("&amp;E294&amp;")","bitvector("&amp;E294+C294-1&amp;" downto "&amp;E294&amp;")")</f>
        <v>bitvector(331 downto 330)</v>
      </c>
      <c r="I294" t="str">
        <f t="shared" si="249"/>
        <v>pkt_FPGA_CMD_Save_Beam_INFO_TE_Data_Input</v>
      </c>
      <c r="J294" t="str">
        <f t="shared" si="250"/>
        <v>std_logic_vector(1 downto 0)</v>
      </c>
      <c r="K294" t="str">
        <f t="shared" si="259"/>
        <v>(others =&gt; '0')</v>
      </c>
      <c r="M294" t="str">
        <f t="shared" si="260"/>
        <v xml:space="preserve">  TE_Data_Input =&gt; (others =&gt; '0'),</v>
      </c>
      <c r="N294" t="str">
        <f t="shared" si="251"/>
        <v>pkt.FPGA_CMD.Save_Beam_INFO.TE_Data_Input &lt;= (others =&gt; '0');</v>
      </c>
      <c r="O294" t="str">
        <f t="shared" si="261"/>
        <v>pkt.FPGA_CMD.Save_Beam_INFO.TE_Data_Input := bitvector(331 downto 330);</v>
      </c>
      <c r="P294" t="str">
        <f t="shared" si="262"/>
        <v>bitvector(331 downto 330) := pkt.FPGA_CMD.Save_Beam_INFO.TE_Data_Input;</v>
      </c>
      <c r="Q294" t="str">
        <f t="shared" si="263"/>
        <v>pkt_FPGA_CMD_Save_Beam_INFO_TE_Data_Input &lt;= bitvector(331 downto 330);</v>
      </c>
      <c r="R294" t="str">
        <f t="shared" si="264"/>
        <v>pkt_FPGA_CMD_Save_Beam_INFO_TE_Data_Input : out std_logic_vector(1 downto 0);    --                     (2)</v>
      </c>
      <c r="S294" t="str">
        <f t="shared" si="231"/>
        <v>pkt_FPGA_CMD_Save_Beam_INFO_TE_Data_Input =&gt; pkt_FPGA_CMD_Save_Beam_INFO_TE_Data_Input_o,</v>
      </c>
      <c r="T294" t="str">
        <f t="shared" si="232"/>
        <v xml:space="preserve">  signal pkt_FPGA_CMD_Save_Beam_INFO_TE_Data_Input_o : std_logic_vector(1 downto 0);</v>
      </c>
    </row>
    <row r="295" spans="1:20">
      <c r="B295" t="s">
        <v>421</v>
      </c>
      <c r="C295">
        <v>1</v>
      </c>
      <c r="D295" t="s">
        <v>407</v>
      </c>
      <c r="E295">
        <f t="shared" si="265"/>
        <v>332</v>
      </c>
      <c r="F295" t="str">
        <f t="shared" si="256"/>
        <v xml:space="preserve">  ReservedBit04 : std_logic;</v>
      </c>
      <c r="G295" t="str">
        <f t="shared" si="257"/>
        <v>pkt.FPGA_CMD.Save_Beam_INFO.ReservedBit04</v>
      </c>
      <c r="H295" t="str">
        <f>IF(C295=1,"bitvector("&amp;E295&amp;")","bitvector("&amp;E295+C295-1&amp;" downto "&amp;E295&amp;")")</f>
        <v>bitvector(332)</v>
      </c>
      <c r="I295" t="str">
        <f t="shared" si="249"/>
        <v>pkt_FPGA_CMD_Save_Beam_INFO_ReservedBit04</v>
      </c>
      <c r="J295" t="str">
        <f t="shared" si="250"/>
        <v>std_logic</v>
      </c>
      <c r="K295" t="str">
        <f t="shared" si="259"/>
        <v>'0'</v>
      </c>
      <c r="M295" t="str">
        <f t="shared" si="260"/>
        <v xml:space="preserve">  ReservedBit04 =&gt; '0',</v>
      </c>
      <c r="N295" t="str">
        <f t="shared" si="251"/>
        <v>pkt.FPGA_CMD.Save_Beam_INFO.ReservedBit04 &lt;= '0';</v>
      </c>
      <c r="O295" t="str">
        <f t="shared" si="261"/>
        <v>pkt.FPGA_CMD.Save_Beam_INFO.ReservedBit04 := bitvector(332);</v>
      </c>
      <c r="P295" t="str">
        <f t="shared" si="262"/>
        <v>bitvector(332) := pkt.FPGA_CMD.Save_Beam_INFO.ReservedBit04;</v>
      </c>
      <c r="Q295" t="str">
        <f t="shared" si="263"/>
        <v>pkt_FPGA_CMD_Save_Beam_INFO_ReservedBit04 &lt;= bitvector(332);</v>
      </c>
      <c r="R295" t="str">
        <f t="shared" si="264"/>
        <v>pkt_FPGA_CMD_Save_Beam_INFO_ReservedBit04 : out std_logic;    --                     (1)</v>
      </c>
      <c r="S295" t="str">
        <f t="shared" si="231"/>
        <v>pkt_FPGA_CMD_Save_Beam_INFO_ReservedBit04 =&gt; pkt_FPGA_CMD_Save_Beam_INFO_ReservedBit04_o,</v>
      </c>
      <c r="T295" t="str">
        <f t="shared" si="232"/>
        <v xml:space="preserve">  signal pkt_FPGA_CMD_Save_Beam_INFO_ReservedBit04_o : std_logic;</v>
      </c>
    </row>
    <row r="296" spans="1:20">
      <c r="B296" t="s">
        <v>420</v>
      </c>
      <c r="C296">
        <v>1</v>
      </c>
      <c r="D296" t="s">
        <v>407</v>
      </c>
      <c r="E296">
        <f t="shared" si="265"/>
        <v>333</v>
      </c>
      <c r="F296" t="str">
        <f t="shared" si="256"/>
        <v xml:space="preserve">  ReservedBit05 : std_logic;</v>
      </c>
      <c r="G296" t="str">
        <f t="shared" si="257"/>
        <v>pkt.FPGA_CMD.Save_Beam_INFO.ReservedBit05</v>
      </c>
      <c r="H296" t="str">
        <f>IF(C296=1,"bitvector("&amp;E296&amp;")","bitvector("&amp;E296+C296-1&amp;" downto "&amp;E296&amp;")")</f>
        <v>bitvector(333)</v>
      </c>
      <c r="I296" t="str">
        <f t="shared" si="249"/>
        <v>pkt_FPGA_CMD_Save_Beam_INFO_ReservedBit05</v>
      </c>
      <c r="J296" t="str">
        <f t="shared" si="250"/>
        <v>std_logic</v>
      </c>
      <c r="K296" t="str">
        <f t="shared" si="259"/>
        <v>'0'</v>
      </c>
      <c r="M296" t="str">
        <f t="shared" si="260"/>
        <v xml:space="preserve">  ReservedBit05 =&gt; '0',</v>
      </c>
      <c r="N296" t="str">
        <f t="shared" si="251"/>
        <v>pkt.FPGA_CMD.Save_Beam_INFO.ReservedBit05 &lt;= '0';</v>
      </c>
      <c r="O296" t="str">
        <f t="shared" si="261"/>
        <v>pkt.FPGA_CMD.Save_Beam_INFO.ReservedBit05 := bitvector(333);</v>
      </c>
      <c r="P296" t="str">
        <f t="shared" si="262"/>
        <v>bitvector(333) := pkt.FPGA_CMD.Save_Beam_INFO.ReservedBit05;</v>
      </c>
      <c r="Q296" t="str">
        <f t="shared" si="263"/>
        <v>pkt_FPGA_CMD_Save_Beam_INFO_ReservedBit05 &lt;= bitvector(333);</v>
      </c>
      <c r="R296" t="str">
        <f t="shared" si="264"/>
        <v>pkt_FPGA_CMD_Save_Beam_INFO_ReservedBit05 : out std_logic;    --                     (1)</v>
      </c>
      <c r="S296" t="str">
        <f t="shared" si="231"/>
        <v>pkt_FPGA_CMD_Save_Beam_INFO_ReservedBit05 =&gt; pkt_FPGA_CMD_Save_Beam_INFO_ReservedBit05_o,</v>
      </c>
      <c r="T296" t="str">
        <f t="shared" si="232"/>
        <v xml:space="preserve">  signal pkt_FPGA_CMD_Save_Beam_INFO_ReservedBit05_o : std_logic;</v>
      </c>
    </row>
    <row r="297" spans="1:20">
      <c r="B297" t="s">
        <v>409</v>
      </c>
      <c r="C297">
        <v>1</v>
      </c>
      <c r="D297" t="s">
        <v>407</v>
      </c>
      <c r="E297">
        <f t="shared" si="265"/>
        <v>334</v>
      </c>
      <c r="F297" t="str">
        <f t="shared" si="256"/>
        <v xml:space="preserve">  ReservedBit06 : std_logic;</v>
      </c>
      <c r="G297" t="str">
        <f t="shared" si="257"/>
        <v>pkt.FPGA_CMD.Save_Beam_INFO.ReservedBit06</v>
      </c>
      <c r="H297" t="str">
        <f>IF(C297=1,"bitvector("&amp;E297&amp;")","bitvector("&amp;E297+C297-1&amp;" downto "&amp;E297&amp;")")</f>
        <v>bitvector(334)</v>
      </c>
      <c r="I297" t="str">
        <f t="shared" si="249"/>
        <v>pkt_FPGA_CMD_Save_Beam_INFO_ReservedBit06</v>
      </c>
      <c r="J297" t="str">
        <f t="shared" si="250"/>
        <v>std_logic</v>
      </c>
      <c r="K297" t="str">
        <f t="shared" si="259"/>
        <v>'0'</v>
      </c>
      <c r="M297" t="str">
        <f t="shared" si="260"/>
        <v xml:space="preserve">  ReservedBit06 =&gt; '0',</v>
      </c>
      <c r="N297" t="str">
        <f t="shared" si="251"/>
        <v>pkt.FPGA_CMD.Save_Beam_INFO.ReservedBit06 &lt;= '0';</v>
      </c>
      <c r="O297" t="str">
        <f t="shared" si="261"/>
        <v>pkt.FPGA_CMD.Save_Beam_INFO.ReservedBit06 := bitvector(334);</v>
      </c>
      <c r="P297" t="str">
        <f t="shared" si="262"/>
        <v>bitvector(334) := pkt.FPGA_CMD.Save_Beam_INFO.ReservedBit06;</v>
      </c>
      <c r="Q297" t="str">
        <f t="shared" si="263"/>
        <v>pkt_FPGA_CMD_Save_Beam_INFO_ReservedBit06 &lt;= bitvector(334);</v>
      </c>
      <c r="R297" t="str">
        <f t="shared" si="264"/>
        <v>pkt_FPGA_CMD_Save_Beam_INFO_ReservedBit06 : out std_logic;    --                     (1)</v>
      </c>
      <c r="S297" t="str">
        <f t="shared" si="231"/>
        <v>pkt_FPGA_CMD_Save_Beam_INFO_ReservedBit06 =&gt; pkt_FPGA_CMD_Save_Beam_INFO_ReservedBit06_o,</v>
      </c>
      <c r="T297" t="str">
        <f t="shared" si="232"/>
        <v xml:space="preserve">  signal pkt_FPGA_CMD_Save_Beam_INFO_ReservedBit06_o : std_logic;</v>
      </c>
    </row>
    <row r="298" spans="1:20">
      <c r="B298" t="s">
        <v>449</v>
      </c>
      <c r="C298">
        <v>1</v>
      </c>
      <c r="D298" t="s">
        <v>407</v>
      </c>
      <c r="E298">
        <f t="shared" si="265"/>
        <v>335</v>
      </c>
      <c r="F298" t="str">
        <f t="shared" si="256"/>
        <v xml:space="preserve">  Save_L3 : std_logic;</v>
      </c>
      <c r="G298" t="str">
        <f t="shared" si="257"/>
        <v>pkt.FPGA_CMD.Save_Beam_INFO.Save_L3</v>
      </c>
      <c r="H298" t="str">
        <f>IF(C298=1,"bitvector("&amp;E298&amp;")","bitvector("&amp;E298+C298-1&amp;" downto "&amp;E298&amp;")")</f>
        <v>bitvector(335)</v>
      </c>
      <c r="I298" t="str">
        <f t="shared" si="249"/>
        <v>pkt_FPGA_CMD_Save_Beam_INFO_Save_L3</v>
      </c>
      <c r="J298" t="str">
        <f t="shared" si="250"/>
        <v>std_logic</v>
      </c>
      <c r="K298" t="str">
        <f t="shared" si="259"/>
        <v>'0'</v>
      </c>
      <c r="M298" t="str">
        <f t="shared" si="260"/>
        <v xml:space="preserve">  Save_L3 =&gt; '0'</v>
      </c>
      <c r="N298" t="str">
        <f t="shared" si="251"/>
        <v>pkt.FPGA_CMD.Save_Beam_INFO.Save_L3 &lt;= '0';</v>
      </c>
      <c r="O298" t="str">
        <f t="shared" si="261"/>
        <v>pkt.FPGA_CMD.Save_Beam_INFO.Save_L3 := bitvector(335);</v>
      </c>
      <c r="P298" t="str">
        <f t="shared" si="262"/>
        <v>bitvector(335) := pkt.FPGA_CMD.Save_Beam_INFO.Save_L3;</v>
      </c>
      <c r="Q298" t="str">
        <f t="shared" si="263"/>
        <v>pkt_FPGA_CMD_Save_Beam_INFO_Save_L3 &lt;= bitvector(335);</v>
      </c>
      <c r="R298" t="str">
        <f t="shared" si="264"/>
        <v>pkt_FPGA_CMD_Save_Beam_INFO_Save_L3 : out std_logic;    --                     (1)</v>
      </c>
      <c r="S298" t="str">
        <f t="shared" si="231"/>
        <v>pkt_FPGA_CMD_Save_Beam_INFO_Save_L3 =&gt; pkt_FPGA_CMD_Save_Beam_INFO_Save_L3_o,</v>
      </c>
      <c r="T298" t="str">
        <f t="shared" si="232"/>
        <v xml:space="preserve">  signal pkt_FPGA_CMD_Save_Beam_INFO_Save_L3_o : std_logic;</v>
      </c>
    </row>
    <row r="299" spans="1:20" s="74" customFormat="1">
      <c r="F299" s="74" t="str">
        <f>"end record;"&amp;"  --  "&amp;B283&amp;"_"&amp;C283/8&amp;"_Type"</f>
        <v>end record;  --  Save_Beam_INFO_2_Type</v>
      </c>
      <c r="I299" s="74" t="str">
        <f t="shared" si="249"/>
        <v/>
      </c>
      <c r="J299" s="74" t="str">
        <f t="shared" si="250"/>
        <v/>
      </c>
      <c r="M299" s="74" t="str">
        <f>");"</f>
        <v>);</v>
      </c>
      <c r="N299" s="74" t="str">
        <f t="shared" si="251"/>
        <v>--  end record;  --  Save_Beam_INFO_2_Type</v>
      </c>
      <c r="O299" s="74" t="str">
        <f t="shared" si="261"/>
        <v>--  end record;  --  Save_Beam_INFO_2_Type</v>
      </c>
      <c r="P299" s="74" t="str">
        <f t="shared" si="262"/>
        <v>--  end record;  --  Save_Beam_INFO_2_Type</v>
      </c>
      <c r="Q299" s="74" t="str">
        <f t="shared" si="263"/>
        <v>--  end record;  --  Save_Beam_INFO_2_Type</v>
      </c>
      <c r="R299" s="74" t="str">
        <f t="shared" si="264"/>
        <v>--  end record;  --  Save_Beam_INFO_2_Type</v>
      </c>
      <c r="S299" t="str">
        <f t="shared" si="231"/>
        <v>--  end record;  --  Save_Beam_INFO_2_Type</v>
      </c>
      <c r="T299" t="str">
        <f t="shared" si="232"/>
        <v>--  end record;  --  Save_Beam_INFO_2_Type</v>
      </c>
    </row>
    <row r="300" spans="1:20">
      <c r="C300">
        <f>SUM(C284:C298)</f>
        <v>16</v>
      </c>
      <c r="D300">
        <f>C283+E283</f>
        <v>336</v>
      </c>
      <c r="E300">
        <f>C298+E298</f>
        <v>336</v>
      </c>
      <c r="F300" s="95" t="s">
        <v>562</v>
      </c>
      <c r="I300" t="str">
        <f t="shared" si="249"/>
        <v/>
      </c>
      <c r="J300" t="str">
        <f t="shared" si="250"/>
        <v/>
      </c>
      <c r="K300" s="94" t="s">
        <v>562</v>
      </c>
      <c r="L300" s="94" t="s">
        <v>562</v>
      </c>
      <c r="M300" s="94" t="s">
        <v>562</v>
      </c>
      <c r="N300" s="94" t="s">
        <v>562</v>
      </c>
      <c r="O300" s="94" t="s">
        <v>562</v>
      </c>
      <c r="P300" s="94" t="s">
        <v>562</v>
      </c>
      <c r="Q300" s="94" t="s">
        <v>562</v>
      </c>
      <c r="R300" s="94" t="s">
        <v>562</v>
      </c>
      <c r="S300" t="str">
        <f t="shared" si="231"/>
        <v xml:space="preserve">  --  </v>
      </c>
      <c r="T300" t="str">
        <f t="shared" si="232"/>
        <v xml:space="preserve">  --  </v>
      </c>
    </row>
    <row r="301" spans="1:20">
      <c r="A301" s="92"/>
      <c r="F301" s="95" t="s">
        <v>562</v>
      </c>
      <c r="G301" s="93" t="str">
        <f>G359</f>
        <v>pkt.FPGA_CMD.PA_Tx_FPGA_CMD</v>
      </c>
      <c r="I301" t="str">
        <f t="shared" ref="I301:I319" si="266">IF(H301="","",(IF(D301="W",SUBSTITUTE(G301,".","_"),"")))</f>
        <v/>
      </c>
      <c r="J301" t="str">
        <f t="shared" ref="J301:J319" si="267">IF(C301=1,"std_logic",(IF(D301="W","std_logic_vector("&amp;C301-1&amp;" downto 0)","")))</f>
        <v/>
      </c>
      <c r="K301" s="94" t="s">
        <v>562</v>
      </c>
      <c r="L301" s="94" t="s">
        <v>562</v>
      </c>
      <c r="M301" s="94" t="s">
        <v>562</v>
      </c>
      <c r="N301" s="94" t="s">
        <v>562</v>
      </c>
      <c r="O301" s="94" t="s">
        <v>562</v>
      </c>
      <c r="P301" s="94" t="s">
        <v>562</v>
      </c>
      <c r="Q301" s="94" t="s">
        <v>562</v>
      </c>
      <c r="R301" s="94" t="s">
        <v>562</v>
      </c>
      <c r="S301" t="str">
        <f t="shared" si="231"/>
        <v>--  --</v>
      </c>
      <c r="T301" t="str">
        <f t="shared" si="232"/>
        <v>--  --</v>
      </c>
    </row>
    <row r="302" spans="1:20" s="74" customFormat="1">
      <c r="B302" s="74" t="s">
        <v>369</v>
      </c>
      <c r="C302" s="74">
        <v>128</v>
      </c>
      <c r="E302" s="74">
        <v>192</v>
      </c>
      <c r="F302" s="74" t="str">
        <f>"type "&amp;B302&amp;"_"&amp;C302/8&amp;"_Type is record"</f>
        <v>type PA_Tx_FPGA_CMD_16_Type is record</v>
      </c>
      <c r="I302" s="74" t="str">
        <f t="shared" si="266"/>
        <v/>
      </c>
      <c r="J302" s="74" t="str">
        <f t="shared" si="267"/>
        <v/>
      </c>
      <c r="M302" s="74" t="str">
        <f>"constant "&amp;B302&amp;"_"&amp;C302/8&amp;"_i : "&amp;B302&amp;"_"&amp;C302/8&amp;"_Type := ("</f>
        <v>constant PA_Tx_FPGA_CMD_16_i : PA_Tx_FPGA_CMD_16_Type := (</v>
      </c>
      <c r="N302" s="74" t="str">
        <f t="shared" ref="N302:N319" si="268">IF(D302="","--  "&amp;F302,IF(D302&lt;&gt;"T",G302&amp;" &lt;= "&amp;K302&amp;";","--  "&amp;H302))</f>
        <v>--  type PA_Tx_FPGA_CMD_16_Type is record</v>
      </c>
      <c r="O302" s="74" t="str">
        <f t="shared" ref="O302" si="269">IF(D302="","--  "&amp;F302,IF(D302&lt;&gt;"T",G302&amp;" := "&amp;H302&amp;";","--  "&amp;H302))</f>
        <v>--  type PA_Tx_FPGA_CMD_16_Type is record</v>
      </c>
      <c r="P302" s="74" t="str">
        <f t="shared" ref="P302" si="270">IF(D302="","--  "&amp;F302,IF(D302&lt;&gt;"T",H302&amp;" := "&amp;G302&amp;";","--  "&amp;H302))</f>
        <v>--  type PA_Tx_FPGA_CMD_16_Type is record</v>
      </c>
      <c r="Q302" s="74" t="str">
        <f t="shared" ref="Q302" si="271">IF(D302="","--  "&amp;F302,IF(D302&lt;&gt;"T",I302&amp;" &lt;= "&amp;H302&amp;";","--  "&amp;H302))</f>
        <v>--  type PA_Tx_FPGA_CMD_16_Type is record</v>
      </c>
      <c r="R302" s="74" t="str">
        <f t="shared" ref="R302" si="272">IF(D302="","--  "&amp;F302,IF(D302&lt;&gt;"T",I302&amp;" : out "&amp;J302&amp;";    --                     ("&amp;C302&amp;")","--  "&amp;H302))</f>
        <v>--  type PA_Tx_FPGA_CMD_16_Type is record</v>
      </c>
      <c r="S302" t="str">
        <f t="shared" si="231"/>
        <v>--  type PA_Tx_FPGA_CMD_16_Type is record</v>
      </c>
      <c r="T302" t="str">
        <f t="shared" si="232"/>
        <v>--  type PA_Tx_FPGA_CMD_16_Type is record</v>
      </c>
    </row>
    <row r="303" spans="1:20">
      <c r="B303" t="s">
        <v>383</v>
      </c>
      <c r="C303">
        <v>6</v>
      </c>
      <c r="D303" t="s">
        <v>407</v>
      </c>
      <c r="E303">
        <v>192</v>
      </c>
      <c r="F303" t="str">
        <f t="shared" ref="F303:F327" si="273">IF(C303=1,"  "&amp;B303&amp;" : "&amp;"std_logic;",IF(D303="T","  "&amp;B303&amp;" : "&amp;B303&amp;"_"&amp;C303/8&amp;"_Type;","  "&amp;B303&amp;" : "&amp;"std_logic_vector("&amp;C303-1&amp;" downto 0);"))</f>
        <v xml:space="preserve">  PRI : std_logic_vector(5 downto 0);</v>
      </c>
      <c r="G303" t="str">
        <f t="shared" ref="G303:G327" si="274">$G$301&amp;"."&amp;B303</f>
        <v>pkt.FPGA_CMD.PA_Tx_FPGA_CMD.PRI</v>
      </c>
      <c r="H303" t="str">
        <f t="shared" ref="H303:H327" si="275">IF(C303=1,"bitvector("&amp;E303&amp;")","bitvector("&amp;E303+C303-1&amp;" downto "&amp;E303&amp;")")</f>
        <v>bitvector(197 downto 192)</v>
      </c>
      <c r="I303" t="str">
        <f t="shared" si="266"/>
        <v>pkt_FPGA_CMD_PA_Tx_FPGA_CMD_PRI</v>
      </c>
      <c r="J303" t="str">
        <f t="shared" si="267"/>
        <v>std_logic_vector(5 downto 0)</v>
      </c>
      <c r="K303" t="str">
        <f t="shared" ref="K303:K327" si="276">IF(L303&lt;&gt;"",L303,IF(D303="T",B303&amp;"_"&amp;C303/8&amp;"_i",IF(C303=1,"'0'",(IF(C303=8,"X""00""",(IF(C303=16,"X""0000""",IF(C303=32,"X""00000000""","(others =&gt; '0')"))))))))</f>
        <v>(others =&gt; '0')</v>
      </c>
      <c r="M303" t="str">
        <f t="shared" ref="M303:M319" si="277">IF(D304="",(IF(D303="T","  "&amp;B303&amp;" =&gt; "&amp;B303&amp;"_"&amp;C303/8&amp;"_i","  "&amp;B303&amp;" =&gt; "&amp;K303)),(IF(D303="T","  "&amp;B303&amp;" =&gt; "&amp;B303&amp;"_"&amp;C303/8&amp;"_i,","  "&amp;B303&amp;" =&gt; "&amp;K303&amp;",")))</f>
        <v xml:space="preserve">  PRI =&gt; (others =&gt; '0'),</v>
      </c>
      <c r="N303" t="str">
        <f t="shared" si="268"/>
        <v>pkt.FPGA_CMD.PA_Tx_FPGA_CMD.PRI &lt;= (others =&gt; '0');</v>
      </c>
      <c r="O303" t="str">
        <f t="shared" ref="O303:O327" si="278">IF(D303="","--  "&amp;F303,IF(D303&lt;&gt;"T",G303&amp;" := "&amp;H303&amp;";","--  "&amp;H303))</f>
        <v>pkt.FPGA_CMD.PA_Tx_FPGA_CMD.PRI := bitvector(197 downto 192);</v>
      </c>
      <c r="P303" t="str">
        <f t="shared" ref="P303:P327" si="279">IF(D303="","--  "&amp;F303,IF(D303&lt;&gt;"T",H303&amp;" := "&amp;G303&amp;";","--  "&amp;H303))</f>
        <v>bitvector(197 downto 192) := pkt.FPGA_CMD.PA_Tx_FPGA_CMD.PRI;</v>
      </c>
      <c r="Q303" t="str">
        <f t="shared" ref="Q303:Q328" si="280">IF(D303="","--  "&amp;F303,IF(D303&lt;&gt;"T",I303&amp;" &lt;= "&amp;H303&amp;";","--  "&amp;H303))</f>
        <v>pkt_FPGA_CMD_PA_Tx_FPGA_CMD_PRI &lt;= bitvector(197 downto 192);</v>
      </c>
      <c r="R303" t="str">
        <f t="shared" ref="R303:R328" si="281">IF(D303="","--  "&amp;F303,IF(D303&lt;&gt;"T",I303&amp;" : out "&amp;J303&amp;";    --                     ("&amp;C303&amp;")","--  "&amp;H303))</f>
        <v>pkt_FPGA_CMD_PA_Tx_FPGA_CMD_PRI : out std_logic_vector(5 downto 0);    --                     (6)</v>
      </c>
      <c r="S303" t="str">
        <f t="shared" ref="S303:S366" si="282">IF(D303="","--  "&amp;F303,IF(D303&lt;&gt;"T",IF(I303&lt;&gt;"",I303&amp;" =&gt; "&amp;I303&amp;"_o,","  --  "),"  -- "&amp;H303))</f>
        <v>pkt_FPGA_CMD_PA_Tx_FPGA_CMD_PRI =&gt; pkt_FPGA_CMD_PA_Tx_FPGA_CMD_PRI_o,</v>
      </c>
      <c r="T303" t="str">
        <f t="shared" ref="T303:T366" si="283">IF(D303="","--  "&amp;F303,IF(D303&lt;&gt;"T",IF(I303&lt;&gt;"","  signal "&amp;I303&amp;"_o : "&amp;J303&amp;";","  --  "),"  --  "&amp;H303))</f>
        <v xml:space="preserve">  signal pkt_FPGA_CMD_PA_Tx_FPGA_CMD_PRI_o : std_logic_vector(5 downto 0);</v>
      </c>
    </row>
    <row r="304" spans="1:20">
      <c r="B304" t="s">
        <v>426</v>
      </c>
      <c r="C304">
        <v>1</v>
      </c>
      <c r="D304" t="s">
        <v>407</v>
      </c>
      <c r="E304">
        <f>C303+E303</f>
        <v>198</v>
      </c>
      <c r="F304" t="str">
        <f t="shared" si="273"/>
        <v xml:space="preserve">  Tx_Reset : std_logic;</v>
      </c>
      <c r="G304" t="str">
        <f t="shared" si="274"/>
        <v>pkt.FPGA_CMD.PA_Tx_FPGA_CMD.Tx_Reset</v>
      </c>
      <c r="H304" t="str">
        <f t="shared" si="275"/>
        <v>bitvector(198)</v>
      </c>
      <c r="I304" t="str">
        <f t="shared" si="266"/>
        <v>pkt_FPGA_CMD_PA_Tx_FPGA_CMD_Tx_Reset</v>
      </c>
      <c r="J304" t="str">
        <f t="shared" si="267"/>
        <v>std_logic</v>
      </c>
      <c r="K304" t="str">
        <f t="shared" si="276"/>
        <v>'0'</v>
      </c>
      <c r="M304" t="str">
        <f t="shared" si="277"/>
        <v xml:space="preserve">  Tx_Reset =&gt; '0',</v>
      </c>
      <c r="N304" t="str">
        <f t="shared" si="268"/>
        <v>pkt.FPGA_CMD.PA_Tx_FPGA_CMD.Tx_Reset &lt;= '0';</v>
      </c>
      <c r="O304" t="str">
        <f t="shared" si="278"/>
        <v>pkt.FPGA_CMD.PA_Tx_FPGA_CMD.Tx_Reset := bitvector(198);</v>
      </c>
      <c r="P304" t="str">
        <f t="shared" si="279"/>
        <v>bitvector(198) := pkt.FPGA_CMD.PA_Tx_FPGA_CMD.Tx_Reset;</v>
      </c>
      <c r="Q304" t="str">
        <f t="shared" si="280"/>
        <v>pkt_FPGA_CMD_PA_Tx_FPGA_CMD_Tx_Reset &lt;= bitvector(198);</v>
      </c>
      <c r="R304" t="str">
        <f t="shared" si="281"/>
        <v>pkt_FPGA_CMD_PA_Tx_FPGA_CMD_Tx_Reset : out std_logic;    --                     (1)</v>
      </c>
      <c r="S304" t="str">
        <f t="shared" si="282"/>
        <v>pkt_FPGA_CMD_PA_Tx_FPGA_CMD_Tx_Reset =&gt; pkt_FPGA_CMD_PA_Tx_FPGA_CMD_Tx_Reset_o,</v>
      </c>
      <c r="T304" t="str">
        <f t="shared" si="283"/>
        <v xml:space="preserve">  signal pkt_FPGA_CMD_PA_Tx_FPGA_CMD_Tx_Reset_o : std_logic;</v>
      </c>
    </row>
    <row r="305" spans="2:20">
      <c r="B305" t="s">
        <v>425</v>
      </c>
      <c r="C305">
        <v>1</v>
      </c>
      <c r="D305" t="s">
        <v>407</v>
      </c>
      <c r="E305">
        <f t="shared" ref="E305:E327" si="284">C304+E304</f>
        <v>199</v>
      </c>
      <c r="F305" t="str">
        <f t="shared" si="273"/>
        <v xml:space="preserve">  Tx_Trigger : std_logic;</v>
      </c>
      <c r="G305" t="str">
        <f t="shared" si="274"/>
        <v>pkt.FPGA_CMD.PA_Tx_FPGA_CMD.Tx_Trigger</v>
      </c>
      <c r="H305" t="str">
        <f t="shared" si="275"/>
        <v>bitvector(199)</v>
      </c>
      <c r="I305" t="str">
        <f t="shared" si="266"/>
        <v>pkt_FPGA_CMD_PA_Tx_FPGA_CMD_Tx_Trigger</v>
      </c>
      <c r="J305" t="str">
        <f t="shared" si="267"/>
        <v>std_logic</v>
      </c>
      <c r="K305" t="str">
        <f t="shared" si="276"/>
        <v>'0'</v>
      </c>
      <c r="M305" t="str">
        <f t="shared" si="277"/>
        <v xml:space="preserve">  Tx_Trigger =&gt; '0',</v>
      </c>
      <c r="N305" t="str">
        <f t="shared" si="268"/>
        <v>pkt.FPGA_CMD.PA_Tx_FPGA_CMD.Tx_Trigger &lt;= '0';</v>
      </c>
      <c r="O305" t="str">
        <f t="shared" si="278"/>
        <v>pkt.FPGA_CMD.PA_Tx_FPGA_CMD.Tx_Trigger := bitvector(199);</v>
      </c>
      <c r="P305" t="str">
        <f t="shared" si="279"/>
        <v>bitvector(199) := pkt.FPGA_CMD.PA_Tx_FPGA_CMD.Tx_Trigger;</v>
      </c>
      <c r="Q305" t="str">
        <f t="shared" si="280"/>
        <v>pkt_FPGA_CMD_PA_Tx_FPGA_CMD_Tx_Trigger &lt;= bitvector(199);</v>
      </c>
      <c r="R305" t="str">
        <f t="shared" si="281"/>
        <v>pkt_FPGA_CMD_PA_Tx_FPGA_CMD_Tx_Trigger : out std_logic;    --                     (1)</v>
      </c>
      <c r="S305" t="str">
        <f t="shared" si="282"/>
        <v>pkt_FPGA_CMD_PA_Tx_FPGA_CMD_Tx_Trigger =&gt; pkt_FPGA_CMD_PA_Tx_FPGA_CMD_Tx_Trigger_o,</v>
      </c>
      <c r="T305" t="str">
        <f t="shared" si="283"/>
        <v xml:space="preserve">  signal pkt_FPGA_CMD_PA_Tx_FPGA_CMD_Tx_Trigger_o : std_logic;</v>
      </c>
    </row>
    <row r="306" spans="2:20">
      <c r="B306" t="s">
        <v>427</v>
      </c>
      <c r="C306">
        <v>7</v>
      </c>
      <c r="D306" t="s">
        <v>407</v>
      </c>
      <c r="E306">
        <f t="shared" si="284"/>
        <v>200</v>
      </c>
      <c r="F306" t="str">
        <f t="shared" si="273"/>
        <v xml:space="preserve">  Tx_Pulse_Interval : std_logic_vector(6 downto 0);</v>
      </c>
      <c r="G306" t="str">
        <f t="shared" si="274"/>
        <v>pkt.FPGA_CMD.PA_Tx_FPGA_CMD.Tx_Pulse_Interval</v>
      </c>
      <c r="H306" t="str">
        <f t="shared" si="275"/>
        <v>bitvector(206 downto 200)</v>
      </c>
      <c r="I306" t="str">
        <f t="shared" si="266"/>
        <v>pkt_FPGA_CMD_PA_Tx_FPGA_CMD_Tx_Pulse_Interval</v>
      </c>
      <c r="J306" t="str">
        <f t="shared" si="267"/>
        <v>std_logic_vector(6 downto 0)</v>
      </c>
      <c r="K306" t="str">
        <f t="shared" si="276"/>
        <v>(others =&gt; '0')</v>
      </c>
      <c r="M306" t="str">
        <f t="shared" si="277"/>
        <v xml:space="preserve">  Tx_Pulse_Interval =&gt; (others =&gt; '0'),</v>
      </c>
      <c r="N306" t="str">
        <f t="shared" si="268"/>
        <v>pkt.FPGA_CMD.PA_Tx_FPGA_CMD.Tx_Pulse_Interval &lt;= (others =&gt; '0');</v>
      </c>
      <c r="O306" t="str">
        <f t="shared" si="278"/>
        <v>pkt.FPGA_CMD.PA_Tx_FPGA_CMD.Tx_Pulse_Interval := bitvector(206 downto 200);</v>
      </c>
      <c r="P306" t="str">
        <f t="shared" si="279"/>
        <v>bitvector(206 downto 200) := pkt.FPGA_CMD.PA_Tx_FPGA_CMD.Tx_Pulse_Interval;</v>
      </c>
      <c r="Q306" t="str">
        <f t="shared" si="280"/>
        <v>pkt_FPGA_CMD_PA_Tx_FPGA_CMD_Tx_Pulse_Interval &lt;= bitvector(206 downto 200);</v>
      </c>
      <c r="R306" t="str">
        <f t="shared" si="281"/>
        <v>pkt_FPGA_CMD_PA_Tx_FPGA_CMD_Tx_Pulse_Interval : out std_logic_vector(6 downto 0);    --                     (7)</v>
      </c>
      <c r="S306" t="str">
        <f t="shared" si="282"/>
        <v>pkt_FPGA_CMD_PA_Tx_FPGA_CMD_Tx_Pulse_Interval =&gt; pkt_FPGA_CMD_PA_Tx_FPGA_CMD_Tx_Pulse_Interval_o,</v>
      </c>
      <c r="T306" t="str">
        <f t="shared" si="283"/>
        <v xml:space="preserve">  signal pkt_FPGA_CMD_PA_Tx_FPGA_CMD_Tx_Pulse_Interval_o : std_logic_vector(6 downto 0);</v>
      </c>
    </row>
    <row r="307" spans="2:20">
      <c r="B307" t="s">
        <v>428</v>
      </c>
      <c r="C307">
        <v>1</v>
      </c>
      <c r="D307" t="s">
        <v>407</v>
      </c>
      <c r="E307">
        <f t="shared" si="284"/>
        <v>207</v>
      </c>
      <c r="F307" t="str">
        <f t="shared" si="273"/>
        <v xml:space="preserve">  Number_of_Tx : std_logic;</v>
      </c>
      <c r="G307" t="str">
        <f t="shared" si="274"/>
        <v>pkt.FPGA_CMD.PA_Tx_FPGA_CMD.Number_of_Tx</v>
      </c>
      <c r="H307" t="str">
        <f t="shared" si="275"/>
        <v>bitvector(207)</v>
      </c>
      <c r="I307" t="str">
        <f t="shared" si="266"/>
        <v>pkt_FPGA_CMD_PA_Tx_FPGA_CMD_Number_of_Tx</v>
      </c>
      <c r="J307" t="str">
        <f t="shared" si="267"/>
        <v>std_logic</v>
      </c>
      <c r="K307" t="str">
        <f t="shared" si="276"/>
        <v>'0'</v>
      </c>
      <c r="M307" t="str">
        <f t="shared" si="277"/>
        <v xml:space="preserve">  Number_of_Tx =&gt; '0',</v>
      </c>
      <c r="N307" t="str">
        <f t="shared" si="268"/>
        <v>pkt.FPGA_CMD.PA_Tx_FPGA_CMD.Number_of_Tx &lt;= '0';</v>
      </c>
      <c r="O307" t="str">
        <f t="shared" si="278"/>
        <v>pkt.FPGA_CMD.PA_Tx_FPGA_CMD.Number_of_Tx := bitvector(207);</v>
      </c>
      <c r="P307" t="str">
        <f t="shared" si="279"/>
        <v>bitvector(207) := pkt.FPGA_CMD.PA_Tx_FPGA_CMD.Number_of_Tx;</v>
      </c>
      <c r="Q307" t="str">
        <f t="shared" si="280"/>
        <v>pkt_FPGA_CMD_PA_Tx_FPGA_CMD_Number_of_Tx &lt;= bitvector(207);</v>
      </c>
      <c r="R307" t="str">
        <f t="shared" si="281"/>
        <v>pkt_FPGA_CMD_PA_Tx_FPGA_CMD_Number_of_Tx : out std_logic;    --                     (1)</v>
      </c>
      <c r="S307" t="str">
        <f t="shared" si="282"/>
        <v>pkt_FPGA_CMD_PA_Tx_FPGA_CMD_Number_of_Tx =&gt; pkt_FPGA_CMD_PA_Tx_FPGA_CMD_Number_of_Tx_o,</v>
      </c>
      <c r="T307" t="str">
        <f t="shared" si="283"/>
        <v xml:space="preserve">  signal pkt_FPGA_CMD_PA_Tx_FPGA_CMD_Number_of_Tx_o : std_logic;</v>
      </c>
    </row>
    <row r="308" spans="2:20">
      <c r="B308" t="s">
        <v>85</v>
      </c>
      <c r="C308">
        <v>8</v>
      </c>
      <c r="D308" t="s">
        <v>407</v>
      </c>
      <c r="E308">
        <f t="shared" si="284"/>
        <v>208</v>
      </c>
      <c r="F308" t="str">
        <f t="shared" si="273"/>
        <v xml:space="preserve">  Beam_Steering_Angle : std_logic_vector(7 downto 0);</v>
      </c>
      <c r="G308" t="str">
        <f t="shared" si="274"/>
        <v>pkt.FPGA_CMD.PA_Tx_FPGA_CMD.Beam_Steering_Angle</v>
      </c>
      <c r="H308" t="str">
        <f t="shared" si="275"/>
        <v>bitvector(215 downto 208)</v>
      </c>
      <c r="I308" t="str">
        <f t="shared" si="266"/>
        <v>pkt_FPGA_CMD_PA_Tx_FPGA_CMD_Beam_Steering_Angle</v>
      </c>
      <c r="J308" t="str">
        <f t="shared" si="267"/>
        <v>std_logic_vector(7 downto 0)</v>
      </c>
      <c r="K308" t="str">
        <f t="shared" si="276"/>
        <v>X"00"</v>
      </c>
      <c r="M308" t="str">
        <f t="shared" si="277"/>
        <v xml:space="preserve">  Beam_Steering_Angle =&gt; X"00",</v>
      </c>
      <c r="N308" t="str">
        <f t="shared" si="268"/>
        <v>pkt.FPGA_CMD.PA_Tx_FPGA_CMD.Beam_Steering_Angle &lt;= X"00";</v>
      </c>
      <c r="O308" t="str">
        <f t="shared" si="278"/>
        <v>pkt.FPGA_CMD.PA_Tx_FPGA_CMD.Beam_Steering_Angle := bitvector(215 downto 208);</v>
      </c>
      <c r="P308" t="str">
        <f t="shared" si="279"/>
        <v>bitvector(215 downto 208) := pkt.FPGA_CMD.PA_Tx_FPGA_CMD.Beam_Steering_Angle;</v>
      </c>
      <c r="Q308" t="str">
        <f t="shared" si="280"/>
        <v>pkt_FPGA_CMD_PA_Tx_FPGA_CMD_Beam_Steering_Angle &lt;= bitvector(215 downto 208);</v>
      </c>
      <c r="R308" t="str">
        <f t="shared" si="281"/>
        <v>pkt_FPGA_CMD_PA_Tx_FPGA_CMD_Beam_Steering_Angle : out std_logic_vector(7 downto 0);    --                     (8)</v>
      </c>
      <c r="S308" t="str">
        <f t="shared" si="282"/>
        <v>pkt_FPGA_CMD_PA_Tx_FPGA_CMD_Beam_Steering_Angle =&gt; pkt_FPGA_CMD_PA_Tx_FPGA_CMD_Beam_Steering_Angle_o,</v>
      </c>
      <c r="T308" t="str">
        <f t="shared" si="283"/>
        <v xml:space="preserve">  signal pkt_FPGA_CMD_PA_Tx_FPGA_CMD_Beam_Steering_Angle_o : std_logic_vector(7 downto 0);</v>
      </c>
    </row>
    <row r="309" spans="2:20">
      <c r="B309" t="s">
        <v>88</v>
      </c>
      <c r="C309">
        <v>7</v>
      </c>
      <c r="D309" t="s">
        <v>407</v>
      </c>
      <c r="E309">
        <f t="shared" si="284"/>
        <v>216</v>
      </c>
      <c r="F309" t="str">
        <f t="shared" si="273"/>
        <v xml:space="preserve">  Tx1_Pulse_Length : std_logic_vector(6 downto 0);</v>
      </c>
      <c r="G309" t="str">
        <f t="shared" si="274"/>
        <v>pkt.FPGA_CMD.PA_Tx_FPGA_CMD.Tx1_Pulse_Length</v>
      </c>
      <c r="H309" t="str">
        <f t="shared" si="275"/>
        <v>bitvector(222 downto 216)</v>
      </c>
      <c r="I309" t="str">
        <f t="shared" si="266"/>
        <v>pkt_FPGA_CMD_PA_Tx_FPGA_CMD_Tx1_Pulse_Length</v>
      </c>
      <c r="J309" t="str">
        <f t="shared" si="267"/>
        <v>std_logic_vector(6 downto 0)</v>
      </c>
      <c r="K309" t="str">
        <f t="shared" si="276"/>
        <v>(others =&gt; '0')</v>
      </c>
      <c r="M309" t="str">
        <f t="shared" si="277"/>
        <v xml:space="preserve">  Tx1_Pulse_Length =&gt; (others =&gt; '0'),</v>
      </c>
      <c r="N309" t="str">
        <f t="shared" si="268"/>
        <v>pkt.FPGA_CMD.PA_Tx_FPGA_CMD.Tx1_Pulse_Length &lt;= (others =&gt; '0');</v>
      </c>
      <c r="O309" t="str">
        <f t="shared" si="278"/>
        <v>pkt.FPGA_CMD.PA_Tx_FPGA_CMD.Tx1_Pulse_Length := bitvector(222 downto 216);</v>
      </c>
      <c r="P309" t="str">
        <f t="shared" si="279"/>
        <v>bitvector(222 downto 216) := pkt.FPGA_CMD.PA_Tx_FPGA_CMD.Tx1_Pulse_Length;</v>
      </c>
      <c r="Q309" t="str">
        <f t="shared" si="280"/>
        <v>pkt_FPGA_CMD_PA_Tx_FPGA_CMD_Tx1_Pulse_Length &lt;= bitvector(222 downto 216);</v>
      </c>
      <c r="R309" t="str">
        <f t="shared" si="281"/>
        <v>pkt_FPGA_CMD_PA_Tx_FPGA_CMD_Tx1_Pulse_Length : out std_logic_vector(6 downto 0);    --                     (7)</v>
      </c>
      <c r="S309" t="str">
        <f t="shared" si="282"/>
        <v>pkt_FPGA_CMD_PA_Tx_FPGA_CMD_Tx1_Pulse_Length =&gt; pkt_FPGA_CMD_PA_Tx_FPGA_CMD_Tx1_Pulse_Length_o,</v>
      </c>
      <c r="T309" t="str">
        <f t="shared" si="283"/>
        <v xml:space="preserve">  signal pkt_FPGA_CMD_PA_Tx_FPGA_CMD_Tx1_Pulse_Length_o : std_logic_vector(6 downto 0);</v>
      </c>
    </row>
    <row r="310" spans="2:20">
      <c r="B310" t="s">
        <v>429</v>
      </c>
      <c r="C310">
        <v>1</v>
      </c>
      <c r="D310" t="s">
        <v>407</v>
      </c>
      <c r="E310">
        <f t="shared" si="284"/>
        <v>223</v>
      </c>
      <c r="F310" t="str">
        <f t="shared" si="273"/>
        <v xml:space="preserve">  Tx1_Type : std_logic;</v>
      </c>
      <c r="G310" t="str">
        <f t="shared" si="274"/>
        <v>pkt.FPGA_CMD.PA_Tx_FPGA_CMD.Tx1_Type</v>
      </c>
      <c r="H310" t="str">
        <f t="shared" si="275"/>
        <v>bitvector(223)</v>
      </c>
      <c r="I310" t="str">
        <f t="shared" si="266"/>
        <v>pkt_FPGA_CMD_PA_Tx_FPGA_CMD_Tx1_Type</v>
      </c>
      <c r="J310" t="str">
        <f t="shared" si="267"/>
        <v>std_logic</v>
      </c>
      <c r="K310" t="str">
        <f t="shared" si="276"/>
        <v>'0'</v>
      </c>
      <c r="M310" t="str">
        <f t="shared" si="277"/>
        <v xml:space="preserve">  Tx1_Type =&gt; '0',</v>
      </c>
      <c r="N310" t="str">
        <f t="shared" si="268"/>
        <v>pkt.FPGA_CMD.PA_Tx_FPGA_CMD.Tx1_Type &lt;= '0';</v>
      </c>
      <c r="O310" t="str">
        <f t="shared" si="278"/>
        <v>pkt.FPGA_CMD.PA_Tx_FPGA_CMD.Tx1_Type := bitvector(223);</v>
      </c>
      <c r="P310" t="str">
        <f t="shared" si="279"/>
        <v>bitvector(223) := pkt.FPGA_CMD.PA_Tx_FPGA_CMD.Tx1_Type;</v>
      </c>
      <c r="Q310" t="str">
        <f t="shared" si="280"/>
        <v>pkt_FPGA_CMD_PA_Tx_FPGA_CMD_Tx1_Type &lt;= bitvector(223);</v>
      </c>
      <c r="R310" t="str">
        <f t="shared" si="281"/>
        <v>pkt_FPGA_CMD_PA_Tx_FPGA_CMD_Tx1_Type : out std_logic;    --                     (1)</v>
      </c>
      <c r="S310" t="str">
        <f t="shared" si="282"/>
        <v>pkt_FPGA_CMD_PA_Tx_FPGA_CMD_Tx1_Type =&gt; pkt_FPGA_CMD_PA_Tx_FPGA_CMD_Tx1_Type_o,</v>
      </c>
      <c r="T310" t="str">
        <f t="shared" si="283"/>
        <v xml:space="preserve">  signal pkt_FPGA_CMD_PA_Tx_FPGA_CMD_Tx1_Type_o : std_logic;</v>
      </c>
    </row>
    <row r="311" spans="2:20">
      <c r="B311" t="s">
        <v>430</v>
      </c>
      <c r="C311">
        <v>15</v>
      </c>
      <c r="D311" t="s">
        <v>407</v>
      </c>
      <c r="E311">
        <f t="shared" si="284"/>
        <v>224</v>
      </c>
      <c r="F311" t="str">
        <f t="shared" si="273"/>
        <v xml:space="preserve">  Tx1_Start_Frequency : std_logic_vector(14 downto 0);</v>
      </c>
      <c r="G311" t="str">
        <f t="shared" si="274"/>
        <v>pkt.FPGA_CMD.PA_Tx_FPGA_CMD.Tx1_Start_Frequency</v>
      </c>
      <c r="H311" t="str">
        <f t="shared" si="275"/>
        <v>bitvector(238 downto 224)</v>
      </c>
      <c r="I311" t="str">
        <f t="shared" si="266"/>
        <v>pkt_FPGA_CMD_PA_Tx_FPGA_CMD_Tx1_Start_Frequency</v>
      </c>
      <c r="J311" t="str">
        <f t="shared" si="267"/>
        <v>std_logic_vector(14 downto 0)</v>
      </c>
      <c r="K311" t="str">
        <f t="shared" si="276"/>
        <v>(others =&gt; '0')</v>
      </c>
      <c r="M311" t="str">
        <f t="shared" si="277"/>
        <v xml:space="preserve">  Tx1_Start_Frequency =&gt; (others =&gt; '0'),</v>
      </c>
      <c r="N311" t="str">
        <f t="shared" si="268"/>
        <v>pkt.FPGA_CMD.PA_Tx_FPGA_CMD.Tx1_Start_Frequency &lt;= (others =&gt; '0');</v>
      </c>
      <c r="O311" t="str">
        <f t="shared" si="278"/>
        <v>pkt.FPGA_CMD.PA_Tx_FPGA_CMD.Tx1_Start_Frequency := bitvector(238 downto 224);</v>
      </c>
      <c r="P311" t="str">
        <f t="shared" si="279"/>
        <v>bitvector(238 downto 224) := pkt.FPGA_CMD.PA_Tx_FPGA_CMD.Tx1_Start_Frequency;</v>
      </c>
      <c r="Q311" t="str">
        <f t="shared" si="280"/>
        <v>pkt_FPGA_CMD_PA_Tx_FPGA_CMD_Tx1_Start_Frequency &lt;= bitvector(238 downto 224);</v>
      </c>
      <c r="R311" t="str">
        <f t="shared" si="281"/>
        <v>pkt_FPGA_CMD_PA_Tx_FPGA_CMD_Tx1_Start_Frequency : out std_logic_vector(14 downto 0);    --                     (15)</v>
      </c>
      <c r="S311" t="str">
        <f t="shared" si="282"/>
        <v>pkt_FPGA_CMD_PA_Tx_FPGA_CMD_Tx1_Start_Frequency =&gt; pkt_FPGA_CMD_PA_Tx_FPGA_CMD_Tx1_Start_Frequency_o,</v>
      </c>
      <c r="T311" t="str">
        <f t="shared" si="283"/>
        <v xml:space="preserve">  signal pkt_FPGA_CMD_PA_Tx_FPGA_CMD_Tx1_Start_Frequency_o : std_logic_vector(14 downto 0);</v>
      </c>
    </row>
    <row r="312" spans="2:20">
      <c r="B312" t="s">
        <v>435</v>
      </c>
      <c r="C312">
        <v>1</v>
      </c>
      <c r="D312" t="s">
        <v>407</v>
      </c>
      <c r="E312">
        <f t="shared" si="284"/>
        <v>239</v>
      </c>
      <c r="F312" t="str">
        <f t="shared" si="273"/>
        <v xml:space="preserve">  ReservedBit07_1 : std_logic;</v>
      </c>
      <c r="G312" t="str">
        <f t="shared" si="274"/>
        <v>pkt.FPGA_CMD.PA_Tx_FPGA_CMD.ReservedBit07_1</v>
      </c>
      <c r="H312" t="str">
        <f t="shared" si="275"/>
        <v>bitvector(239)</v>
      </c>
      <c r="I312" t="str">
        <f t="shared" si="266"/>
        <v>pkt_FPGA_CMD_PA_Tx_FPGA_CMD_ReservedBit07_1</v>
      </c>
      <c r="J312" t="str">
        <f t="shared" si="267"/>
        <v>std_logic</v>
      </c>
      <c r="K312" t="str">
        <f t="shared" si="276"/>
        <v>'0'</v>
      </c>
      <c r="M312" t="str">
        <f t="shared" si="277"/>
        <v xml:space="preserve">  ReservedBit07_1 =&gt; '0',</v>
      </c>
      <c r="N312" t="str">
        <f t="shared" si="268"/>
        <v>pkt.FPGA_CMD.PA_Tx_FPGA_CMD.ReservedBit07_1 &lt;= '0';</v>
      </c>
      <c r="O312" t="str">
        <f t="shared" si="278"/>
        <v>pkt.FPGA_CMD.PA_Tx_FPGA_CMD.ReservedBit07_1 := bitvector(239);</v>
      </c>
      <c r="P312" t="str">
        <f t="shared" si="279"/>
        <v>bitvector(239) := pkt.FPGA_CMD.PA_Tx_FPGA_CMD.ReservedBit07_1;</v>
      </c>
      <c r="Q312" t="str">
        <f t="shared" si="280"/>
        <v>pkt_FPGA_CMD_PA_Tx_FPGA_CMD_ReservedBit07_1 &lt;= bitvector(239);</v>
      </c>
      <c r="R312" t="str">
        <f t="shared" si="281"/>
        <v>pkt_FPGA_CMD_PA_Tx_FPGA_CMD_ReservedBit07_1 : out std_logic;    --                     (1)</v>
      </c>
      <c r="S312" t="str">
        <f t="shared" si="282"/>
        <v>pkt_FPGA_CMD_PA_Tx_FPGA_CMD_ReservedBit07_1 =&gt; pkt_FPGA_CMD_PA_Tx_FPGA_CMD_ReservedBit07_1_o,</v>
      </c>
      <c r="T312" t="str">
        <f t="shared" si="283"/>
        <v xml:space="preserve">  signal pkt_FPGA_CMD_PA_Tx_FPGA_CMD_ReservedBit07_1_o : std_logic;</v>
      </c>
    </row>
    <row r="313" spans="2:20">
      <c r="B313" t="s">
        <v>98</v>
      </c>
      <c r="C313">
        <v>8</v>
      </c>
      <c r="D313" t="s">
        <v>407</v>
      </c>
      <c r="E313">
        <f t="shared" si="284"/>
        <v>240</v>
      </c>
      <c r="F313" t="str">
        <f t="shared" si="273"/>
        <v xml:space="preserve">  Tx1_Sweep_Frequency : std_logic_vector(7 downto 0);</v>
      </c>
      <c r="G313" t="str">
        <f t="shared" si="274"/>
        <v>pkt.FPGA_CMD.PA_Tx_FPGA_CMD.Tx1_Sweep_Frequency</v>
      </c>
      <c r="H313" t="str">
        <f t="shared" si="275"/>
        <v>bitvector(247 downto 240)</v>
      </c>
      <c r="I313" t="str">
        <f t="shared" si="266"/>
        <v>pkt_FPGA_CMD_PA_Tx_FPGA_CMD_Tx1_Sweep_Frequency</v>
      </c>
      <c r="J313" t="str">
        <f t="shared" si="267"/>
        <v>std_logic_vector(7 downto 0)</v>
      </c>
      <c r="K313" t="str">
        <f t="shared" si="276"/>
        <v>X"00"</v>
      </c>
      <c r="M313" t="str">
        <f t="shared" si="277"/>
        <v xml:space="preserve">  Tx1_Sweep_Frequency =&gt; X"00",</v>
      </c>
      <c r="N313" t="str">
        <f t="shared" si="268"/>
        <v>pkt.FPGA_CMD.PA_Tx_FPGA_CMD.Tx1_Sweep_Frequency &lt;= X"00";</v>
      </c>
      <c r="O313" t="str">
        <f t="shared" si="278"/>
        <v>pkt.FPGA_CMD.PA_Tx_FPGA_CMD.Tx1_Sweep_Frequency := bitvector(247 downto 240);</v>
      </c>
      <c r="P313" t="str">
        <f t="shared" si="279"/>
        <v>bitvector(247 downto 240) := pkt.FPGA_CMD.PA_Tx_FPGA_CMD.Tx1_Sweep_Frequency;</v>
      </c>
      <c r="Q313" t="str">
        <f t="shared" si="280"/>
        <v>pkt_FPGA_CMD_PA_Tx_FPGA_CMD_Tx1_Sweep_Frequency &lt;= bitvector(247 downto 240);</v>
      </c>
      <c r="R313" t="str">
        <f t="shared" si="281"/>
        <v>pkt_FPGA_CMD_PA_Tx_FPGA_CMD_Tx1_Sweep_Frequency : out std_logic_vector(7 downto 0);    --                     (8)</v>
      </c>
      <c r="S313" t="str">
        <f t="shared" si="282"/>
        <v>pkt_FPGA_CMD_PA_Tx_FPGA_CMD_Tx1_Sweep_Frequency =&gt; pkt_FPGA_CMD_PA_Tx_FPGA_CMD_Tx1_Sweep_Frequency_o,</v>
      </c>
      <c r="T313" t="str">
        <f t="shared" si="283"/>
        <v xml:space="preserve">  signal pkt_FPGA_CMD_PA_Tx_FPGA_CMD_Tx1_Sweep_Frequency_o : std_logic_vector(7 downto 0);</v>
      </c>
    </row>
    <row r="314" spans="2:20">
      <c r="B314" t="s">
        <v>431</v>
      </c>
      <c r="C314">
        <v>7</v>
      </c>
      <c r="D314" t="s">
        <v>407</v>
      </c>
      <c r="E314">
        <f t="shared" si="284"/>
        <v>248</v>
      </c>
      <c r="F314" t="str">
        <f t="shared" si="273"/>
        <v xml:space="preserve">  Tx2_Pulse_Length : std_logic_vector(6 downto 0);</v>
      </c>
      <c r="G314" t="str">
        <f t="shared" si="274"/>
        <v>pkt.FPGA_CMD.PA_Tx_FPGA_CMD.Tx2_Pulse_Length</v>
      </c>
      <c r="H314" t="str">
        <f t="shared" si="275"/>
        <v>bitvector(254 downto 248)</v>
      </c>
      <c r="I314" t="str">
        <f t="shared" si="266"/>
        <v>pkt_FPGA_CMD_PA_Tx_FPGA_CMD_Tx2_Pulse_Length</v>
      </c>
      <c r="J314" t="str">
        <f t="shared" si="267"/>
        <v>std_logic_vector(6 downto 0)</v>
      </c>
      <c r="K314" t="str">
        <f t="shared" si="276"/>
        <v>(others =&gt; '0')</v>
      </c>
      <c r="M314" t="str">
        <f t="shared" si="277"/>
        <v xml:space="preserve">  Tx2_Pulse_Length =&gt; (others =&gt; '0'),</v>
      </c>
      <c r="N314" t="str">
        <f t="shared" si="268"/>
        <v>pkt.FPGA_CMD.PA_Tx_FPGA_CMD.Tx2_Pulse_Length &lt;= (others =&gt; '0');</v>
      </c>
      <c r="O314" t="str">
        <f t="shared" si="278"/>
        <v>pkt.FPGA_CMD.PA_Tx_FPGA_CMD.Tx2_Pulse_Length := bitvector(254 downto 248);</v>
      </c>
      <c r="P314" t="str">
        <f t="shared" si="279"/>
        <v>bitvector(254 downto 248) := pkt.FPGA_CMD.PA_Tx_FPGA_CMD.Tx2_Pulse_Length;</v>
      </c>
      <c r="Q314" t="str">
        <f t="shared" si="280"/>
        <v>pkt_FPGA_CMD_PA_Tx_FPGA_CMD_Tx2_Pulse_Length &lt;= bitvector(254 downto 248);</v>
      </c>
      <c r="R314" t="str">
        <f t="shared" si="281"/>
        <v>pkt_FPGA_CMD_PA_Tx_FPGA_CMD_Tx2_Pulse_Length : out std_logic_vector(6 downto 0);    --                     (7)</v>
      </c>
      <c r="S314" t="str">
        <f t="shared" si="282"/>
        <v>pkt_FPGA_CMD_PA_Tx_FPGA_CMD_Tx2_Pulse_Length =&gt; pkt_FPGA_CMD_PA_Tx_FPGA_CMD_Tx2_Pulse_Length_o,</v>
      </c>
      <c r="T314" t="str">
        <f t="shared" si="283"/>
        <v xml:space="preserve">  signal pkt_FPGA_CMD_PA_Tx_FPGA_CMD_Tx2_Pulse_Length_o : std_logic_vector(6 downto 0);</v>
      </c>
    </row>
    <row r="315" spans="2:20">
      <c r="B315" t="s">
        <v>432</v>
      </c>
      <c r="C315">
        <v>1</v>
      </c>
      <c r="D315" t="s">
        <v>407</v>
      </c>
      <c r="E315">
        <f t="shared" si="284"/>
        <v>255</v>
      </c>
      <c r="F315" t="str">
        <f t="shared" si="273"/>
        <v xml:space="preserve">  Tx2_Type : std_logic;</v>
      </c>
      <c r="G315" t="str">
        <f t="shared" si="274"/>
        <v>pkt.FPGA_CMD.PA_Tx_FPGA_CMD.Tx2_Type</v>
      </c>
      <c r="H315" t="str">
        <f t="shared" si="275"/>
        <v>bitvector(255)</v>
      </c>
      <c r="I315" t="str">
        <f t="shared" si="266"/>
        <v>pkt_FPGA_CMD_PA_Tx_FPGA_CMD_Tx2_Type</v>
      </c>
      <c r="J315" t="str">
        <f t="shared" si="267"/>
        <v>std_logic</v>
      </c>
      <c r="K315" t="str">
        <f t="shared" si="276"/>
        <v>'0'</v>
      </c>
      <c r="M315" t="str">
        <f t="shared" si="277"/>
        <v xml:space="preserve">  Tx2_Type =&gt; '0',</v>
      </c>
      <c r="N315" t="str">
        <f t="shared" si="268"/>
        <v>pkt.FPGA_CMD.PA_Tx_FPGA_CMD.Tx2_Type &lt;= '0';</v>
      </c>
      <c r="O315" t="str">
        <f t="shared" si="278"/>
        <v>pkt.FPGA_CMD.PA_Tx_FPGA_CMD.Tx2_Type := bitvector(255);</v>
      </c>
      <c r="P315" t="str">
        <f t="shared" si="279"/>
        <v>bitvector(255) := pkt.FPGA_CMD.PA_Tx_FPGA_CMD.Tx2_Type;</v>
      </c>
      <c r="Q315" t="str">
        <f t="shared" si="280"/>
        <v>pkt_FPGA_CMD_PA_Tx_FPGA_CMD_Tx2_Type &lt;= bitvector(255);</v>
      </c>
      <c r="R315" t="str">
        <f t="shared" si="281"/>
        <v>pkt_FPGA_CMD_PA_Tx_FPGA_CMD_Tx2_Type : out std_logic;    --                     (1)</v>
      </c>
      <c r="S315" t="str">
        <f t="shared" si="282"/>
        <v>pkt_FPGA_CMD_PA_Tx_FPGA_CMD_Tx2_Type =&gt; pkt_FPGA_CMD_PA_Tx_FPGA_CMD_Tx2_Type_o,</v>
      </c>
      <c r="T315" t="str">
        <f t="shared" si="283"/>
        <v xml:space="preserve">  signal pkt_FPGA_CMD_PA_Tx_FPGA_CMD_Tx2_Type_o : std_logic;</v>
      </c>
    </row>
    <row r="316" spans="2:20">
      <c r="B316" t="s">
        <v>433</v>
      </c>
      <c r="C316">
        <v>15</v>
      </c>
      <c r="D316" t="s">
        <v>407</v>
      </c>
      <c r="E316">
        <f t="shared" si="284"/>
        <v>256</v>
      </c>
      <c r="F316" t="str">
        <f t="shared" si="273"/>
        <v xml:space="preserve">  Tx2_Start_Frequency : std_logic_vector(14 downto 0);</v>
      </c>
      <c r="G316" t="str">
        <f t="shared" si="274"/>
        <v>pkt.FPGA_CMD.PA_Tx_FPGA_CMD.Tx2_Start_Frequency</v>
      </c>
      <c r="H316" t="str">
        <f t="shared" si="275"/>
        <v>bitvector(270 downto 256)</v>
      </c>
      <c r="I316" t="str">
        <f t="shared" si="266"/>
        <v>pkt_FPGA_CMD_PA_Tx_FPGA_CMD_Tx2_Start_Frequency</v>
      </c>
      <c r="J316" t="str">
        <f t="shared" si="267"/>
        <v>std_logic_vector(14 downto 0)</v>
      </c>
      <c r="K316" t="str">
        <f t="shared" si="276"/>
        <v>(others =&gt; '0')</v>
      </c>
      <c r="M316" t="str">
        <f t="shared" si="277"/>
        <v xml:space="preserve">  Tx2_Start_Frequency =&gt; (others =&gt; '0'),</v>
      </c>
      <c r="N316" t="str">
        <f t="shared" si="268"/>
        <v>pkt.FPGA_CMD.PA_Tx_FPGA_CMD.Tx2_Start_Frequency &lt;= (others =&gt; '0');</v>
      </c>
      <c r="O316" t="str">
        <f t="shared" si="278"/>
        <v>pkt.FPGA_CMD.PA_Tx_FPGA_CMD.Tx2_Start_Frequency := bitvector(270 downto 256);</v>
      </c>
      <c r="P316" t="str">
        <f t="shared" si="279"/>
        <v>bitvector(270 downto 256) := pkt.FPGA_CMD.PA_Tx_FPGA_CMD.Tx2_Start_Frequency;</v>
      </c>
      <c r="Q316" t="str">
        <f t="shared" si="280"/>
        <v>pkt_FPGA_CMD_PA_Tx_FPGA_CMD_Tx2_Start_Frequency &lt;= bitvector(270 downto 256);</v>
      </c>
      <c r="R316" t="str">
        <f t="shared" si="281"/>
        <v>pkt_FPGA_CMD_PA_Tx_FPGA_CMD_Tx2_Start_Frequency : out std_logic_vector(14 downto 0);    --                     (15)</v>
      </c>
      <c r="S316" t="str">
        <f t="shared" si="282"/>
        <v>pkt_FPGA_CMD_PA_Tx_FPGA_CMD_Tx2_Start_Frequency =&gt; pkt_FPGA_CMD_PA_Tx_FPGA_CMD_Tx2_Start_Frequency_o,</v>
      </c>
      <c r="T316" t="str">
        <f t="shared" si="283"/>
        <v xml:space="preserve">  signal pkt_FPGA_CMD_PA_Tx_FPGA_CMD_Tx2_Start_Frequency_o : std_logic_vector(14 downto 0);</v>
      </c>
    </row>
    <row r="317" spans="2:20">
      <c r="B317" t="s">
        <v>434</v>
      </c>
      <c r="C317">
        <v>1</v>
      </c>
      <c r="D317" t="s">
        <v>407</v>
      </c>
      <c r="E317">
        <f t="shared" si="284"/>
        <v>271</v>
      </c>
      <c r="F317" t="str">
        <f t="shared" si="273"/>
        <v xml:space="preserve">  ReservedBit07_2 : std_logic;</v>
      </c>
      <c r="G317" t="str">
        <f t="shared" si="274"/>
        <v>pkt.FPGA_CMD.PA_Tx_FPGA_CMD.ReservedBit07_2</v>
      </c>
      <c r="H317" t="str">
        <f t="shared" si="275"/>
        <v>bitvector(271)</v>
      </c>
      <c r="I317" t="str">
        <f t="shared" si="266"/>
        <v>pkt_FPGA_CMD_PA_Tx_FPGA_CMD_ReservedBit07_2</v>
      </c>
      <c r="J317" t="str">
        <f t="shared" si="267"/>
        <v>std_logic</v>
      </c>
      <c r="K317" t="str">
        <f t="shared" si="276"/>
        <v>'0'</v>
      </c>
      <c r="M317" t="str">
        <f t="shared" si="277"/>
        <v xml:space="preserve">  ReservedBit07_2 =&gt; '0',</v>
      </c>
      <c r="N317" t="str">
        <f t="shared" si="268"/>
        <v>pkt.FPGA_CMD.PA_Tx_FPGA_CMD.ReservedBit07_2 &lt;= '0';</v>
      </c>
      <c r="O317" t="str">
        <f t="shared" si="278"/>
        <v>pkt.FPGA_CMD.PA_Tx_FPGA_CMD.ReservedBit07_2 := bitvector(271);</v>
      </c>
      <c r="P317" t="str">
        <f t="shared" si="279"/>
        <v>bitvector(271) := pkt.FPGA_CMD.PA_Tx_FPGA_CMD.ReservedBit07_2;</v>
      </c>
      <c r="Q317" t="str">
        <f t="shared" si="280"/>
        <v>pkt_FPGA_CMD_PA_Tx_FPGA_CMD_ReservedBit07_2 &lt;= bitvector(271);</v>
      </c>
      <c r="R317" t="str">
        <f t="shared" si="281"/>
        <v>pkt_FPGA_CMD_PA_Tx_FPGA_CMD_ReservedBit07_2 : out std_logic;    --                     (1)</v>
      </c>
      <c r="S317" t="str">
        <f t="shared" si="282"/>
        <v>pkt_FPGA_CMD_PA_Tx_FPGA_CMD_ReservedBit07_2 =&gt; pkt_FPGA_CMD_PA_Tx_FPGA_CMD_ReservedBit07_2_o,</v>
      </c>
      <c r="T317" t="str">
        <f t="shared" si="283"/>
        <v xml:space="preserve">  signal pkt_FPGA_CMD_PA_Tx_FPGA_CMD_ReservedBit07_2_o : std_logic;</v>
      </c>
    </row>
    <row r="318" spans="2:20">
      <c r="B318" t="s">
        <v>436</v>
      </c>
      <c r="C318">
        <v>8</v>
      </c>
      <c r="D318" t="s">
        <v>407</v>
      </c>
      <c r="E318">
        <f t="shared" si="284"/>
        <v>272</v>
      </c>
      <c r="F318" t="str">
        <f t="shared" si="273"/>
        <v xml:space="preserve">  Tx2_Sweep_Frequency : std_logic_vector(7 downto 0);</v>
      </c>
      <c r="G318" t="str">
        <f t="shared" si="274"/>
        <v>pkt.FPGA_CMD.PA_Tx_FPGA_CMD.Tx2_Sweep_Frequency</v>
      </c>
      <c r="H318" t="str">
        <f t="shared" si="275"/>
        <v>bitvector(279 downto 272)</v>
      </c>
      <c r="I318" t="str">
        <f t="shared" si="266"/>
        <v>pkt_FPGA_CMD_PA_Tx_FPGA_CMD_Tx2_Sweep_Frequency</v>
      </c>
      <c r="J318" t="str">
        <f t="shared" si="267"/>
        <v>std_logic_vector(7 downto 0)</v>
      </c>
      <c r="K318" t="str">
        <f t="shared" si="276"/>
        <v>X"00"</v>
      </c>
      <c r="M318" t="str">
        <f t="shared" si="277"/>
        <v xml:space="preserve">  Tx2_Sweep_Frequency =&gt; X"00",</v>
      </c>
      <c r="N318" t="str">
        <f t="shared" si="268"/>
        <v>pkt.FPGA_CMD.PA_Tx_FPGA_CMD.Tx2_Sweep_Frequency &lt;= X"00";</v>
      </c>
      <c r="O318" t="str">
        <f t="shared" si="278"/>
        <v>pkt.FPGA_CMD.PA_Tx_FPGA_CMD.Tx2_Sweep_Frequency := bitvector(279 downto 272);</v>
      </c>
      <c r="P318" t="str">
        <f t="shared" si="279"/>
        <v>bitvector(279 downto 272) := pkt.FPGA_CMD.PA_Tx_FPGA_CMD.Tx2_Sweep_Frequency;</v>
      </c>
      <c r="Q318" t="str">
        <f t="shared" si="280"/>
        <v>pkt_FPGA_CMD_PA_Tx_FPGA_CMD_Tx2_Sweep_Frequency &lt;= bitvector(279 downto 272);</v>
      </c>
      <c r="R318" t="str">
        <f t="shared" si="281"/>
        <v>pkt_FPGA_CMD_PA_Tx_FPGA_CMD_Tx2_Sweep_Frequency : out std_logic_vector(7 downto 0);    --                     (8)</v>
      </c>
      <c r="S318" t="str">
        <f t="shared" si="282"/>
        <v>pkt_FPGA_CMD_PA_Tx_FPGA_CMD_Tx2_Sweep_Frequency =&gt; pkt_FPGA_CMD_PA_Tx_FPGA_CMD_Tx2_Sweep_Frequency_o,</v>
      </c>
      <c r="T318" t="str">
        <f t="shared" si="283"/>
        <v xml:space="preserve">  signal pkt_FPGA_CMD_PA_Tx_FPGA_CMD_Tx2_Sweep_Frequency_o : std_logic_vector(7 downto 0);</v>
      </c>
    </row>
    <row r="319" spans="2:20">
      <c r="B319" t="s">
        <v>108</v>
      </c>
      <c r="C319">
        <v>4</v>
      </c>
      <c r="D319" t="s">
        <v>407</v>
      </c>
      <c r="E319">
        <f t="shared" si="284"/>
        <v>280</v>
      </c>
      <c r="F319" t="str">
        <f t="shared" si="273"/>
        <v xml:space="preserve">  Beam_Weighting_Select : std_logic_vector(3 downto 0);</v>
      </c>
      <c r="G319" t="str">
        <f t="shared" si="274"/>
        <v>pkt.FPGA_CMD.PA_Tx_FPGA_CMD.Beam_Weighting_Select</v>
      </c>
      <c r="H319" t="str">
        <f t="shared" si="275"/>
        <v>bitvector(283 downto 280)</v>
      </c>
      <c r="I319" t="str">
        <f t="shared" si="266"/>
        <v>pkt_FPGA_CMD_PA_Tx_FPGA_CMD_Beam_Weighting_Select</v>
      </c>
      <c r="J319" t="str">
        <f t="shared" si="267"/>
        <v>std_logic_vector(3 downto 0)</v>
      </c>
      <c r="K319" t="str">
        <f t="shared" si="276"/>
        <v>(others =&gt; '0')</v>
      </c>
      <c r="M319" t="str">
        <f t="shared" si="277"/>
        <v xml:space="preserve">  Beam_Weighting_Select =&gt; (others =&gt; '0'),</v>
      </c>
      <c r="N319" t="str">
        <f t="shared" si="268"/>
        <v>pkt.FPGA_CMD.PA_Tx_FPGA_CMD.Beam_Weighting_Select &lt;= (others =&gt; '0');</v>
      </c>
      <c r="O319" t="str">
        <f t="shared" si="278"/>
        <v>pkt.FPGA_CMD.PA_Tx_FPGA_CMD.Beam_Weighting_Select := bitvector(283 downto 280);</v>
      </c>
      <c r="P319" t="str">
        <f t="shared" si="279"/>
        <v>bitvector(283 downto 280) := pkt.FPGA_CMD.PA_Tx_FPGA_CMD.Beam_Weighting_Select;</v>
      </c>
      <c r="Q319" t="str">
        <f t="shared" si="280"/>
        <v>pkt_FPGA_CMD_PA_Tx_FPGA_CMD_Beam_Weighting_Select &lt;= bitvector(283 downto 280);</v>
      </c>
      <c r="R319" t="str">
        <f t="shared" si="281"/>
        <v>pkt_FPGA_CMD_PA_Tx_FPGA_CMD_Beam_Weighting_Select : out std_logic_vector(3 downto 0);    --                     (4)</v>
      </c>
      <c r="S319" t="str">
        <f t="shared" si="282"/>
        <v>pkt_FPGA_CMD_PA_Tx_FPGA_CMD_Beam_Weighting_Select =&gt; pkt_FPGA_CMD_PA_Tx_FPGA_CMD_Beam_Weighting_Select_o,</v>
      </c>
      <c r="T319" t="str">
        <f t="shared" si="283"/>
        <v xml:space="preserve">  signal pkt_FPGA_CMD_PA_Tx_FPGA_CMD_Beam_Weighting_Select_o : std_logic_vector(3 downto 0);</v>
      </c>
    </row>
    <row r="320" spans="2:20">
      <c r="B320" t="s">
        <v>571</v>
      </c>
      <c r="C320">
        <v>4</v>
      </c>
      <c r="D320" t="s">
        <v>407</v>
      </c>
      <c r="E320">
        <f t="shared" si="284"/>
        <v>284</v>
      </c>
      <c r="F320" t="str">
        <f t="shared" si="273"/>
        <v xml:space="preserve">  Ramping_Time : std_logic_vector(3 downto 0);</v>
      </c>
      <c r="G320" t="str">
        <f t="shared" si="274"/>
        <v>pkt.FPGA_CMD.PA_Tx_FPGA_CMD.Ramping_Time</v>
      </c>
      <c r="H320" t="str">
        <f t="shared" si="275"/>
        <v>bitvector(287 downto 284)</v>
      </c>
      <c r="I320" t="str">
        <f t="shared" ref="I320:I363" si="285">IF(H320="","",(IF(D320="W",SUBSTITUTE(G320,".","_"),"")))</f>
        <v>pkt_FPGA_CMD_PA_Tx_FPGA_CMD_Ramping_Time</v>
      </c>
      <c r="J320" t="str">
        <f t="shared" ref="J320:J363" si="286">IF(C320=1,"std_logic",(IF(D320="W","std_logic_vector("&amp;C320-1&amp;" downto 0)","")))</f>
        <v>std_logic_vector(3 downto 0)</v>
      </c>
      <c r="K320" t="str">
        <f t="shared" si="276"/>
        <v>(others =&gt; '0')</v>
      </c>
      <c r="M320" t="str">
        <f t="shared" ref="M320:M327" si="287">IF(D321="",(IF(D320="T","  "&amp;B320&amp;" =&gt; "&amp;B320&amp;"_"&amp;C320/8&amp;"_i","  "&amp;B320&amp;" =&gt; "&amp;K320)),(IF(D320="T","  "&amp;B320&amp;" =&gt; "&amp;B320&amp;"_"&amp;C320/8&amp;"_i,","  "&amp;B320&amp;" =&gt; "&amp;K320&amp;",")))</f>
        <v xml:space="preserve">  Ramping_Time =&gt; (others =&gt; '0'),</v>
      </c>
      <c r="N320" t="str">
        <f t="shared" ref="N320:N328" si="288">IF(D320="","--  "&amp;F320,IF(D320&lt;&gt;"T",G320&amp;" &lt;= "&amp;K320&amp;";","--  "&amp;H320))</f>
        <v>pkt.FPGA_CMD.PA_Tx_FPGA_CMD.Ramping_Time &lt;= (others =&gt; '0');</v>
      </c>
      <c r="O320" t="str">
        <f t="shared" si="278"/>
        <v>pkt.FPGA_CMD.PA_Tx_FPGA_CMD.Ramping_Time := bitvector(287 downto 284);</v>
      </c>
      <c r="P320" t="str">
        <f t="shared" si="279"/>
        <v>bitvector(287 downto 284) := pkt.FPGA_CMD.PA_Tx_FPGA_CMD.Ramping_Time;</v>
      </c>
      <c r="Q320" t="str">
        <f t="shared" si="280"/>
        <v>pkt_FPGA_CMD_PA_Tx_FPGA_CMD_Ramping_Time &lt;= bitvector(287 downto 284);</v>
      </c>
      <c r="R320" t="str">
        <f t="shared" si="281"/>
        <v>pkt_FPGA_CMD_PA_Tx_FPGA_CMD_Ramping_Time : out std_logic_vector(3 downto 0);    --                     (4)</v>
      </c>
      <c r="S320" t="str">
        <f t="shared" si="282"/>
        <v>pkt_FPGA_CMD_PA_Tx_FPGA_CMD_Ramping_Time =&gt; pkt_FPGA_CMD_PA_Tx_FPGA_CMD_Ramping_Time_o,</v>
      </c>
      <c r="T320" t="str">
        <f t="shared" si="283"/>
        <v xml:space="preserve">  signal pkt_FPGA_CMD_PA_Tx_FPGA_CMD_Ramping_Time_o : std_logic_vector(3 downto 0);</v>
      </c>
    </row>
    <row r="321" spans="1:20">
      <c r="B321" t="s">
        <v>437</v>
      </c>
      <c r="C321">
        <v>16</v>
      </c>
      <c r="D321" t="s">
        <v>407</v>
      </c>
      <c r="E321">
        <f>C320+E320</f>
        <v>288</v>
      </c>
      <c r="F321" t="str">
        <f t="shared" si="273"/>
        <v xml:space="preserve">  Battery_Voltage : std_logic_vector(15 downto 0);</v>
      </c>
      <c r="G321" t="str">
        <f t="shared" si="274"/>
        <v>pkt.FPGA_CMD.PA_Tx_FPGA_CMD.Battery_Voltage</v>
      </c>
      <c r="H321" t="str">
        <f t="shared" si="275"/>
        <v>bitvector(303 downto 288)</v>
      </c>
      <c r="I321" t="str">
        <f t="shared" si="285"/>
        <v>pkt_FPGA_CMD_PA_Tx_FPGA_CMD_Battery_Voltage</v>
      </c>
      <c r="J321" t="str">
        <f t="shared" si="286"/>
        <v>std_logic_vector(15 downto 0)</v>
      </c>
      <c r="K321" t="str">
        <f t="shared" si="276"/>
        <v>X"0000"</v>
      </c>
      <c r="M321" t="str">
        <f t="shared" si="287"/>
        <v xml:space="preserve">  Battery_Voltage =&gt; X"0000",</v>
      </c>
      <c r="N321" t="str">
        <f t="shared" si="288"/>
        <v>pkt.FPGA_CMD.PA_Tx_FPGA_CMD.Battery_Voltage &lt;= X"0000";</v>
      </c>
      <c r="O321" t="str">
        <f t="shared" si="278"/>
        <v>pkt.FPGA_CMD.PA_Tx_FPGA_CMD.Battery_Voltage := bitvector(303 downto 288);</v>
      </c>
      <c r="P321" t="str">
        <f t="shared" si="279"/>
        <v>bitvector(303 downto 288) := pkt.FPGA_CMD.PA_Tx_FPGA_CMD.Battery_Voltage;</v>
      </c>
      <c r="Q321" t="str">
        <f t="shared" si="280"/>
        <v>pkt_FPGA_CMD_PA_Tx_FPGA_CMD_Battery_Voltage &lt;= bitvector(303 downto 288);</v>
      </c>
      <c r="R321" t="str">
        <f t="shared" si="281"/>
        <v>pkt_FPGA_CMD_PA_Tx_FPGA_CMD_Battery_Voltage : out std_logic_vector(15 downto 0);    --                     (16)</v>
      </c>
      <c r="S321" t="str">
        <f t="shared" si="282"/>
        <v>pkt_FPGA_CMD_PA_Tx_FPGA_CMD_Battery_Voltage =&gt; pkt_FPGA_CMD_PA_Tx_FPGA_CMD_Battery_Voltage_o,</v>
      </c>
      <c r="T321" t="str">
        <f t="shared" si="283"/>
        <v xml:space="preserve">  signal pkt_FPGA_CMD_PA_Tx_FPGA_CMD_Battery_Voltage_o : std_logic_vector(15 downto 0);</v>
      </c>
    </row>
    <row r="322" spans="1:20">
      <c r="B322" t="s">
        <v>121</v>
      </c>
      <c r="C322">
        <v>4</v>
      </c>
      <c r="D322" t="s">
        <v>407</v>
      </c>
      <c r="E322">
        <f t="shared" si="284"/>
        <v>304</v>
      </c>
      <c r="F322" t="str">
        <f t="shared" si="273"/>
        <v xml:space="preserve">  Stave_Selection_Number : std_logic_vector(3 downto 0);</v>
      </c>
      <c r="G322" t="str">
        <f t="shared" si="274"/>
        <v>pkt.FPGA_CMD.PA_Tx_FPGA_CMD.Stave_Selection_Number</v>
      </c>
      <c r="H322" t="str">
        <f t="shared" si="275"/>
        <v>bitvector(307 downto 304)</v>
      </c>
      <c r="I322" t="str">
        <f t="shared" si="285"/>
        <v>pkt_FPGA_CMD_PA_Tx_FPGA_CMD_Stave_Selection_Number</v>
      </c>
      <c r="J322" t="str">
        <f t="shared" si="286"/>
        <v>std_logic_vector(3 downto 0)</v>
      </c>
      <c r="K322" t="str">
        <f t="shared" si="276"/>
        <v>(others =&gt; '0')</v>
      </c>
      <c r="M322" t="str">
        <f t="shared" si="287"/>
        <v xml:space="preserve">  Stave_Selection_Number =&gt; (others =&gt; '0'),</v>
      </c>
      <c r="N322" t="str">
        <f t="shared" si="288"/>
        <v>pkt.FPGA_CMD.PA_Tx_FPGA_CMD.Stave_Selection_Number &lt;= (others =&gt; '0');</v>
      </c>
      <c r="O322" t="str">
        <f t="shared" si="278"/>
        <v>pkt.FPGA_CMD.PA_Tx_FPGA_CMD.Stave_Selection_Number := bitvector(307 downto 304);</v>
      </c>
      <c r="P322" t="str">
        <f t="shared" si="279"/>
        <v>bitvector(307 downto 304) := pkt.FPGA_CMD.PA_Tx_FPGA_CMD.Stave_Selection_Number;</v>
      </c>
      <c r="Q322" t="str">
        <f t="shared" si="280"/>
        <v>pkt_FPGA_CMD_PA_Tx_FPGA_CMD_Stave_Selection_Number &lt;= bitvector(307 downto 304);</v>
      </c>
      <c r="R322" t="str">
        <f t="shared" si="281"/>
        <v>pkt_FPGA_CMD_PA_Tx_FPGA_CMD_Stave_Selection_Number : out std_logic_vector(3 downto 0);    --                     (4)</v>
      </c>
      <c r="S322" t="str">
        <f t="shared" si="282"/>
        <v>pkt_FPGA_CMD_PA_Tx_FPGA_CMD_Stave_Selection_Number =&gt; pkt_FPGA_CMD_PA_Tx_FPGA_CMD_Stave_Selection_Number_o,</v>
      </c>
      <c r="T322" t="str">
        <f t="shared" si="283"/>
        <v xml:space="preserve">  signal pkt_FPGA_CMD_PA_Tx_FPGA_CMD_Stave_Selection_Number_o : std_logic_vector(3 downto 0);</v>
      </c>
    </row>
    <row r="323" spans="1:20">
      <c r="B323" t="s">
        <v>441</v>
      </c>
      <c r="C323">
        <v>1</v>
      </c>
      <c r="D323" t="s">
        <v>407</v>
      </c>
      <c r="E323">
        <f t="shared" si="284"/>
        <v>308</v>
      </c>
      <c r="F323" t="str">
        <f t="shared" si="273"/>
        <v xml:space="preserve">  Reserved_1 : std_logic;</v>
      </c>
      <c r="G323" t="str">
        <f t="shared" si="274"/>
        <v>pkt.FPGA_CMD.PA_Tx_FPGA_CMD.Reserved_1</v>
      </c>
      <c r="H323" t="str">
        <f t="shared" si="275"/>
        <v>bitvector(308)</v>
      </c>
      <c r="I323" t="str">
        <f t="shared" si="285"/>
        <v>pkt_FPGA_CMD_PA_Tx_FPGA_CMD_Reserved_1</v>
      </c>
      <c r="J323" t="str">
        <f t="shared" si="286"/>
        <v>std_logic</v>
      </c>
      <c r="K323" t="str">
        <f t="shared" si="276"/>
        <v>'0'</v>
      </c>
      <c r="M323" t="str">
        <f t="shared" si="287"/>
        <v xml:space="preserve">  Reserved_1 =&gt; '0',</v>
      </c>
      <c r="N323" t="str">
        <f t="shared" si="288"/>
        <v>pkt.FPGA_CMD.PA_Tx_FPGA_CMD.Reserved_1 &lt;= '0';</v>
      </c>
      <c r="O323" t="str">
        <f t="shared" si="278"/>
        <v>pkt.FPGA_CMD.PA_Tx_FPGA_CMD.Reserved_1 := bitvector(308);</v>
      </c>
      <c r="P323" t="str">
        <f t="shared" si="279"/>
        <v>bitvector(308) := pkt.FPGA_CMD.PA_Tx_FPGA_CMD.Reserved_1;</v>
      </c>
      <c r="Q323" t="str">
        <f t="shared" si="280"/>
        <v>pkt_FPGA_CMD_PA_Tx_FPGA_CMD_Reserved_1 &lt;= bitvector(308);</v>
      </c>
      <c r="R323" t="str">
        <f t="shared" si="281"/>
        <v>pkt_FPGA_CMD_PA_Tx_FPGA_CMD_Reserved_1 : out std_logic;    --                     (1)</v>
      </c>
      <c r="S323" t="str">
        <f t="shared" si="282"/>
        <v>pkt_FPGA_CMD_PA_Tx_FPGA_CMD_Reserved_1 =&gt; pkt_FPGA_CMD_PA_Tx_FPGA_CMD_Reserved_1_o,</v>
      </c>
      <c r="T323" t="str">
        <f t="shared" si="283"/>
        <v xml:space="preserve">  signal pkt_FPGA_CMD_PA_Tx_FPGA_CMD_Reserved_1_o : std_logic;</v>
      </c>
    </row>
    <row r="324" spans="1:20">
      <c r="B324" t="s">
        <v>497</v>
      </c>
      <c r="C324">
        <v>1</v>
      </c>
      <c r="D324" t="s">
        <v>407</v>
      </c>
      <c r="E324">
        <f t="shared" si="284"/>
        <v>309</v>
      </c>
      <c r="F324" t="str">
        <f t="shared" si="273"/>
        <v xml:space="preserve">  Reserved_2 : std_logic;</v>
      </c>
      <c r="G324" t="str">
        <f t="shared" si="274"/>
        <v>pkt.FPGA_CMD.PA_Tx_FPGA_CMD.Reserved_2</v>
      </c>
      <c r="H324" t="str">
        <f t="shared" si="275"/>
        <v>bitvector(309)</v>
      </c>
      <c r="I324" t="str">
        <f t="shared" si="285"/>
        <v>pkt_FPGA_CMD_PA_Tx_FPGA_CMD_Reserved_2</v>
      </c>
      <c r="J324" t="str">
        <f t="shared" si="286"/>
        <v>std_logic</v>
      </c>
      <c r="K324" t="str">
        <f t="shared" si="276"/>
        <v>'0'</v>
      </c>
      <c r="M324" t="str">
        <f t="shared" si="287"/>
        <v xml:space="preserve">  Reserved_2 =&gt; '0',</v>
      </c>
      <c r="N324" t="str">
        <f t="shared" si="288"/>
        <v>pkt.FPGA_CMD.PA_Tx_FPGA_CMD.Reserved_2 &lt;= '0';</v>
      </c>
      <c r="O324" t="str">
        <f t="shared" si="278"/>
        <v>pkt.FPGA_CMD.PA_Tx_FPGA_CMD.Reserved_2 := bitvector(309);</v>
      </c>
      <c r="P324" t="str">
        <f t="shared" si="279"/>
        <v>bitvector(309) := pkt.FPGA_CMD.PA_Tx_FPGA_CMD.Reserved_2;</v>
      </c>
      <c r="Q324" t="str">
        <f t="shared" si="280"/>
        <v>pkt_FPGA_CMD_PA_Tx_FPGA_CMD_Reserved_2 &lt;= bitvector(309);</v>
      </c>
      <c r="R324" t="str">
        <f t="shared" si="281"/>
        <v>pkt_FPGA_CMD_PA_Tx_FPGA_CMD_Reserved_2 : out std_logic;    --                     (1)</v>
      </c>
      <c r="S324" t="str">
        <f t="shared" si="282"/>
        <v>pkt_FPGA_CMD_PA_Tx_FPGA_CMD_Reserved_2 =&gt; pkt_FPGA_CMD_PA_Tx_FPGA_CMD_Reserved_2_o,</v>
      </c>
      <c r="T324" t="str">
        <f t="shared" si="283"/>
        <v xml:space="preserve">  signal pkt_FPGA_CMD_PA_Tx_FPGA_CMD_Reserved_2_o : std_logic;</v>
      </c>
    </row>
    <row r="325" spans="1:20">
      <c r="B325" t="s">
        <v>438</v>
      </c>
      <c r="C325">
        <v>1</v>
      </c>
      <c r="D325" t="s">
        <v>407</v>
      </c>
      <c r="E325">
        <f t="shared" si="284"/>
        <v>310</v>
      </c>
      <c r="F325" t="str">
        <f t="shared" si="273"/>
        <v xml:space="preserve">  Test_Mode : std_logic;</v>
      </c>
      <c r="G325" t="str">
        <f t="shared" si="274"/>
        <v>pkt.FPGA_CMD.PA_Tx_FPGA_CMD.Test_Mode</v>
      </c>
      <c r="H325" t="str">
        <f t="shared" si="275"/>
        <v>bitvector(310)</v>
      </c>
      <c r="I325" t="str">
        <f t="shared" si="285"/>
        <v>pkt_FPGA_CMD_PA_Tx_FPGA_CMD_Test_Mode</v>
      </c>
      <c r="J325" t="str">
        <f t="shared" si="286"/>
        <v>std_logic</v>
      </c>
      <c r="K325" t="str">
        <f t="shared" si="276"/>
        <v>'0'</v>
      </c>
      <c r="M325" t="str">
        <f t="shared" si="287"/>
        <v xml:space="preserve">  Test_Mode =&gt; '0',</v>
      </c>
      <c r="N325" t="str">
        <f t="shared" si="288"/>
        <v>pkt.FPGA_CMD.PA_Tx_FPGA_CMD.Test_Mode &lt;= '0';</v>
      </c>
      <c r="O325" t="str">
        <f t="shared" si="278"/>
        <v>pkt.FPGA_CMD.PA_Tx_FPGA_CMD.Test_Mode := bitvector(310);</v>
      </c>
      <c r="P325" t="str">
        <f t="shared" si="279"/>
        <v>bitvector(310) := pkt.FPGA_CMD.PA_Tx_FPGA_CMD.Test_Mode;</v>
      </c>
      <c r="Q325" t="str">
        <f t="shared" si="280"/>
        <v>pkt_FPGA_CMD_PA_Tx_FPGA_CMD_Test_Mode &lt;= bitvector(310);</v>
      </c>
      <c r="R325" t="str">
        <f t="shared" si="281"/>
        <v>pkt_FPGA_CMD_PA_Tx_FPGA_CMD_Test_Mode : out std_logic;    --                     (1)</v>
      </c>
      <c r="S325" t="str">
        <f t="shared" si="282"/>
        <v>pkt_FPGA_CMD_PA_Tx_FPGA_CMD_Test_Mode =&gt; pkt_FPGA_CMD_PA_Tx_FPGA_CMD_Test_Mode_o,</v>
      </c>
      <c r="T325" t="str">
        <f t="shared" si="283"/>
        <v xml:space="preserve">  signal pkt_FPGA_CMD_PA_Tx_FPGA_CMD_Test_Mode_o : std_logic;</v>
      </c>
    </row>
    <row r="326" spans="1:20">
      <c r="B326" t="s">
        <v>439</v>
      </c>
      <c r="C326">
        <v>1</v>
      </c>
      <c r="D326" t="s">
        <v>407</v>
      </c>
      <c r="E326">
        <f t="shared" si="284"/>
        <v>311</v>
      </c>
      <c r="F326" t="str">
        <f t="shared" si="273"/>
        <v xml:space="preserve">  Stave_Tx_Mode : std_logic;</v>
      </c>
      <c r="G326" t="str">
        <f t="shared" si="274"/>
        <v>pkt.FPGA_CMD.PA_Tx_FPGA_CMD.Stave_Tx_Mode</v>
      </c>
      <c r="H326" t="str">
        <f t="shared" si="275"/>
        <v>bitvector(311)</v>
      </c>
      <c r="I326" t="str">
        <f t="shared" si="285"/>
        <v>pkt_FPGA_CMD_PA_Tx_FPGA_CMD_Stave_Tx_Mode</v>
      </c>
      <c r="J326" t="str">
        <f t="shared" si="286"/>
        <v>std_logic</v>
      </c>
      <c r="K326" t="str">
        <f t="shared" si="276"/>
        <v>'0'</v>
      </c>
      <c r="M326" t="str">
        <f t="shared" si="287"/>
        <v xml:space="preserve">  Stave_Tx_Mode =&gt; '0',</v>
      </c>
      <c r="N326" t="str">
        <f t="shared" si="288"/>
        <v>pkt.FPGA_CMD.PA_Tx_FPGA_CMD.Stave_Tx_Mode &lt;= '0';</v>
      </c>
      <c r="O326" t="str">
        <f t="shared" si="278"/>
        <v>pkt.FPGA_CMD.PA_Tx_FPGA_CMD.Stave_Tx_Mode := bitvector(311);</v>
      </c>
      <c r="P326" t="str">
        <f t="shared" si="279"/>
        <v>bitvector(311) := pkt.FPGA_CMD.PA_Tx_FPGA_CMD.Stave_Tx_Mode;</v>
      </c>
      <c r="Q326" t="str">
        <f t="shared" si="280"/>
        <v>pkt_FPGA_CMD_PA_Tx_FPGA_CMD_Stave_Tx_Mode &lt;= bitvector(311);</v>
      </c>
      <c r="R326" t="str">
        <f t="shared" si="281"/>
        <v>pkt_FPGA_CMD_PA_Tx_FPGA_CMD_Stave_Tx_Mode : out std_logic;    --                     (1)</v>
      </c>
      <c r="S326" t="str">
        <f t="shared" si="282"/>
        <v>pkt_FPGA_CMD_PA_Tx_FPGA_CMD_Stave_Tx_Mode =&gt; pkt_FPGA_CMD_PA_Tx_FPGA_CMD_Stave_Tx_Mode_o,</v>
      </c>
      <c r="T326" t="str">
        <f t="shared" si="283"/>
        <v xml:space="preserve">  signal pkt_FPGA_CMD_PA_Tx_FPGA_CMD_Stave_Tx_Mode_o : std_logic;</v>
      </c>
    </row>
    <row r="327" spans="1:20">
      <c r="B327" t="s">
        <v>127</v>
      </c>
      <c r="C327">
        <v>8</v>
      </c>
      <c r="D327" t="s">
        <v>407</v>
      </c>
      <c r="E327">
        <f t="shared" si="284"/>
        <v>312</v>
      </c>
      <c r="F327" t="str">
        <f t="shared" si="273"/>
        <v xml:space="preserve">  Stave_Weight : std_logic_vector(7 downto 0);</v>
      </c>
      <c r="G327" t="str">
        <f t="shared" si="274"/>
        <v>pkt.FPGA_CMD.PA_Tx_FPGA_CMD.Stave_Weight</v>
      </c>
      <c r="H327" t="str">
        <f t="shared" si="275"/>
        <v>bitvector(319 downto 312)</v>
      </c>
      <c r="I327" t="str">
        <f t="shared" si="285"/>
        <v>pkt_FPGA_CMD_PA_Tx_FPGA_CMD_Stave_Weight</v>
      </c>
      <c r="J327" t="str">
        <f t="shared" si="286"/>
        <v>std_logic_vector(7 downto 0)</v>
      </c>
      <c r="K327" t="str">
        <f t="shared" si="276"/>
        <v>X"00"</v>
      </c>
      <c r="M327" t="str">
        <f t="shared" si="287"/>
        <v xml:space="preserve">  Stave_Weight =&gt; X"00"</v>
      </c>
      <c r="N327" t="str">
        <f t="shared" si="288"/>
        <v>pkt.FPGA_CMD.PA_Tx_FPGA_CMD.Stave_Weight &lt;= X"00";</v>
      </c>
      <c r="O327" t="str">
        <f t="shared" si="278"/>
        <v>pkt.FPGA_CMD.PA_Tx_FPGA_CMD.Stave_Weight := bitvector(319 downto 312);</v>
      </c>
      <c r="P327" t="str">
        <f t="shared" si="279"/>
        <v>bitvector(319 downto 312) := pkt.FPGA_CMD.PA_Tx_FPGA_CMD.Stave_Weight;</v>
      </c>
      <c r="Q327" t="str">
        <f t="shared" si="280"/>
        <v>pkt_FPGA_CMD_PA_Tx_FPGA_CMD_Stave_Weight &lt;= bitvector(319 downto 312);</v>
      </c>
      <c r="R327" t="str">
        <f t="shared" si="281"/>
        <v>pkt_FPGA_CMD_PA_Tx_FPGA_CMD_Stave_Weight : out std_logic_vector(7 downto 0);    --                     (8)</v>
      </c>
      <c r="S327" t="str">
        <f t="shared" si="282"/>
        <v>pkt_FPGA_CMD_PA_Tx_FPGA_CMD_Stave_Weight =&gt; pkt_FPGA_CMD_PA_Tx_FPGA_CMD_Stave_Weight_o,</v>
      </c>
      <c r="T327" t="str">
        <f t="shared" si="283"/>
        <v xml:space="preserve">  signal pkt_FPGA_CMD_PA_Tx_FPGA_CMD_Stave_Weight_o : std_logic_vector(7 downto 0);</v>
      </c>
    </row>
    <row r="328" spans="1:20" s="74" customFormat="1">
      <c r="F328" s="74" t="str">
        <f>"end record;"&amp;"  --  "&amp;B302&amp;"_"&amp;C302/8&amp;"_Type"</f>
        <v>end record;  --  PA_Tx_FPGA_CMD_16_Type</v>
      </c>
      <c r="I328" s="74" t="str">
        <f t="shared" si="285"/>
        <v/>
      </c>
      <c r="J328" s="74" t="str">
        <f t="shared" si="286"/>
        <v/>
      </c>
      <c r="M328" s="74" t="str">
        <f>");"</f>
        <v>);</v>
      </c>
      <c r="N328" s="74" t="str">
        <f t="shared" si="288"/>
        <v>--  end record;  --  PA_Tx_FPGA_CMD_16_Type</v>
      </c>
      <c r="O328" s="74" t="str">
        <f t="shared" ref="O328" si="289">IF(D328="","--  "&amp;F328,IF(D328&lt;&gt;"T",G328&amp;" := "&amp;H328&amp;";","--  "&amp;H328))</f>
        <v>--  end record;  --  PA_Tx_FPGA_CMD_16_Type</v>
      </c>
      <c r="P328" s="74" t="str">
        <f t="shared" ref="P328" si="290">IF(D328="","--  "&amp;F328,IF(D328&lt;&gt;"T",H328&amp;" := "&amp;G328&amp;";","--  "&amp;H328))</f>
        <v>--  end record;  --  PA_Tx_FPGA_CMD_16_Type</v>
      </c>
      <c r="Q328" s="74" t="str">
        <f t="shared" si="280"/>
        <v>--  end record;  --  PA_Tx_FPGA_CMD_16_Type</v>
      </c>
      <c r="R328" s="74" t="str">
        <f t="shared" si="281"/>
        <v>--  end record;  --  PA_Tx_FPGA_CMD_16_Type</v>
      </c>
      <c r="S328" t="str">
        <f t="shared" si="282"/>
        <v>--  end record;  --  PA_Tx_FPGA_CMD_16_Type</v>
      </c>
      <c r="T328" t="str">
        <f t="shared" si="283"/>
        <v>--  end record;  --  PA_Tx_FPGA_CMD_16_Type</v>
      </c>
    </row>
    <row r="329" spans="1:20">
      <c r="C329">
        <f>SUM(C303:C327)</f>
        <v>128</v>
      </c>
      <c r="D329">
        <f>C302+E302</f>
        <v>320</v>
      </c>
      <c r="E329">
        <f>C327+E327</f>
        <v>320</v>
      </c>
      <c r="F329" s="95" t="s">
        <v>562</v>
      </c>
      <c r="I329" t="str">
        <f t="shared" si="285"/>
        <v/>
      </c>
      <c r="J329" t="str">
        <f t="shared" si="286"/>
        <v/>
      </c>
      <c r="K329" s="94" t="s">
        <v>562</v>
      </c>
      <c r="L329" s="94" t="s">
        <v>562</v>
      </c>
      <c r="M329" s="94" t="s">
        <v>562</v>
      </c>
      <c r="N329" s="94" t="s">
        <v>562</v>
      </c>
      <c r="O329" s="94" t="s">
        <v>562</v>
      </c>
      <c r="P329" s="94" t="s">
        <v>562</v>
      </c>
      <c r="Q329" s="94" t="s">
        <v>562</v>
      </c>
      <c r="R329" s="94" t="s">
        <v>562</v>
      </c>
      <c r="S329" t="str">
        <f t="shared" si="282"/>
        <v xml:space="preserve">  --  </v>
      </c>
      <c r="T329" t="str">
        <f t="shared" si="283"/>
        <v xml:space="preserve">  --  </v>
      </c>
    </row>
    <row r="330" spans="1:20">
      <c r="A330" s="92"/>
      <c r="F330" s="95" t="s">
        <v>562</v>
      </c>
      <c r="G330" s="93" t="str">
        <f>G358</f>
        <v>pkt.FPGA_CMD.SC_Rx_FPGA_CMD</v>
      </c>
      <c r="I330" t="str">
        <f t="shared" si="285"/>
        <v/>
      </c>
      <c r="J330" t="str">
        <f t="shared" si="286"/>
        <v/>
      </c>
      <c r="K330" s="94" t="s">
        <v>562</v>
      </c>
      <c r="L330" s="94" t="s">
        <v>562</v>
      </c>
      <c r="M330" s="94" t="s">
        <v>562</v>
      </c>
      <c r="N330" s="94" t="s">
        <v>562</v>
      </c>
      <c r="O330" s="94" t="s">
        <v>562</v>
      </c>
      <c r="P330" s="94" t="s">
        <v>562</v>
      </c>
      <c r="Q330" s="94" t="s">
        <v>562</v>
      </c>
      <c r="R330" s="94" t="s">
        <v>562</v>
      </c>
      <c r="S330" t="str">
        <f t="shared" si="282"/>
        <v>--  --</v>
      </c>
      <c r="T330" t="str">
        <f t="shared" si="283"/>
        <v>--  --</v>
      </c>
    </row>
    <row r="331" spans="1:20" s="74" customFormat="1">
      <c r="B331" s="74" t="s">
        <v>368</v>
      </c>
      <c r="C331" s="74">
        <v>64</v>
      </c>
      <c r="E331" s="74">
        <v>128</v>
      </c>
      <c r="F331" s="74" t="str">
        <f>"type "&amp;B331&amp;"_"&amp;C331/8&amp;"_Type is record"</f>
        <v>type SC_Rx_FPGA_CMD_8_Type is record</v>
      </c>
      <c r="H331" s="74" t="str">
        <f t="shared" ref="H331:H352" si="291">IF(C331=1,"bitvector("&amp;E331&amp;")","bitvector("&amp;E331+C331-1&amp;" downto "&amp;E331&amp;")")</f>
        <v>bitvector(191 downto 128)</v>
      </c>
      <c r="I331" s="74" t="str">
        <f t="shared" si="285"/>
        <v/>
      </c>
      <c r="J331" s="74" t="str">
        <f t="shared" si="286"/>
        <v/>
      </c>
      <c r="M331" s="74" t="str">
        <f>"constant "&amp;B331&amp;"_"&amp;C331/8&amp;"_i : "&amp;B331&amp;"_"&amp;C331/8&amp;"_Type := ("</f>
        <v>constant SC_Rx_FPGA_CMD_8_i : SC_Rx_FPGA_CMD_8_Type := (</v>
      </c>
      <c r="N331" s="74" t="str">
        <f t="shared" ref="N331:N353" si="292">IF(D331="","--  "&amp;F331,IF(D331&lt;&gt;"T",G331&amp;" &lt;= "&amp;K331&amp;";","--  "&amp;H331))</f>
        <v>--  type SC_Rx_FPGA_CMD_8_Type is record</v>
      </c>
      <c r="O331" s="74" t="str">
        <f t="shared" ref="O331" si="293">IF(D331="","--  "&amp;F331,IF(D331&lt;&gt;"T",G331&amp;" := "&amp;H331&amp;";","--  "&amp;H331))</f>
        <v>--  type SC_Rx_FPGA_CMD_8_Type is record</v>
      </c>
      <c r="P331" s="74" t="str">
        <f t="shared" ref="P331" si="294">IF(D331="","--  "&amp;F331,IF(D331&lt;&gt;"T",H331&amp;" := "&amp;G331&amp;";","--  "&amp;H331))</f>
        <v>--  type SC_Rx_FPGA_CMD_8_Type is record</v>
      </c>
      <c r="Q331" s="74" t="str">
        <f t="shared" ref="Q331" si="295">IF(D331="","--  "&amp;F331,IF(D331&lt;&gt;"T",I331&amp;" &lt;= "&amp;H331&amp;";","--  "&amp;H331))</f>
        <v>--  type SC_Rx_FPGA_CMD_8_Type is record</v>
      </c>
      <c r="R331" s="74" t="str">
        <f t="shared" ref="R331" si="296">IF(D331="","--  "&amp;F331,IF(D331&lt;&gt;"T",I331&amp;" : out "&amp;J331&amp;";    --                     ("&amp;C331&amp;")","--  "&amp;H331))</f>
        <v>--  type SC_Rx_FPGA_CMD_8_Type is record</v>
      </c>
      <c r="S331" t="str">
        <f t="shared" si="282"/>
        <v>--  type SC_Rx_FPGA_CMD_8_Type is record</v>
      </c>
      <c r="T331" t="str">
        <f t="shared" si="283"/>
        <v>--  type SC_Rx_FPGA_CMD_8_Type is record</v>
      </c>
    </row>
    <row r="332" spans="1:20">
      <c r="B332" t="s">
        <v>411</v>
      </c>
      <c r="C332">
        <v>4</v>
      </c>
      <c r="D332" t="s">
        <v>407</v>
      </c>
      <c r="E332">
        <v>128</v>
      </c>
      <c r="F332" t="str">
        <f t="shared" ref="F332:F352" si="297">IF(C332=1,"  "&amp;B332&amp;" : "&amp;"std_logic;",IF(D332="T","  "&amp;B332&amp;" : "&amp;B332&amp;"_"&amp;C332/8&amp;"_Type;","  "&amp;B332&amp;" : "&amp;"std_logic_vector("&amp;C332-1&amp;" downto 0);"))</f>
        <v xml:space="preserve">  TVG : std_logic_vector(3 downto 0);</v>
      </c>
      <c r="G332" t="str">
        <f t="shared" ref="G332:G352" si="298">$G$330&amp;"."&amp;B332</f>
        <v>pkt.FPGA_CMD.SC_Rx_FPGA_CMD.TVG</v>
      </c>
      <c r="H332" t="str">
        <f t="shared" si="291"/>
        <v>bitvector(131 downto 128)</v>
      </c>
      <c r="I332" t="str">
        <f t="shared" si="285"/>
        <v>pkt_FPGA_CMD_SC_Rx_FPGA_CMD_TVG</v>
      </c>
      <c r="J332" t="str">
        <f t="shared" si="286"/>
        <v>std_logic_vector(3 downto 0)</v>
      </c>
      <c r="K332" t="str">
        <f t="shared" ref="K332:K352" si="299">IF(L332&lt;&gt;"",L332,IF(D332="T",B332&amp;"_"&amp;C332/8&amp;"_i",IF(C332=1,"'0'",(IF(C332=8,"X""00""",(IF(C332=16,"X""0000""",IF(C332=32,"X""00000000""","(others =&gt; '0')"))))))))</f>
        <v>(others =&gt; '0')</v>
      </c>
      <c r="M332" t="str">
        <f t="shared" ref="M332:M352" si="300">IF(D333="",(IF(D332="T","  "&amp;B332&amp;" =&gt; "&amp;B332&amp;"_"&amp;C332/8&amp;"_i","  "&amp;B332&amp;" =&gt; "&amp;K332)),(IF(D332="T","  "&amp;B332&amp;" =&gt; "&amp;B332&amp;"_"&amp;C332/8&amp;"_i,","  "&amp;B332&amp;" =&gt; "&amp;K332&amp;",")))</f>
        <v xml:space="preserve">  TVG =&gt; (others =&gt; '0'),</v>
      </c>
      <c r="N332" t="str">
        <f t="shared" si="292"/>
        <v>pkt.FPGA_CMD.SC_Rx_FPGA_CMD.TVG &lt;= (others =&gt; '0');</v>
      </c>
      <c r="O332" t="str">
        <f t="shared" ref="O332:O352" si="301">IF(D332="","--  "&amp;F332,IF(D332&lt;&gt;"T",G332&amp;" := "&amp;H332&amp;";","--  "&amp;H332))</f>
        <v>pkt.FPGA_CMD.SC_Rx_FPGA_CMD.TVG := bitvector(131 downto 128);</v>
      </c>
      <c r="P332" t="str">
        <f t="shared" ref="P332:P352" si="302">IF(D332="","--  "&amp;F332,IF(D332&lt;&gt;"T",H332&amp;" := "&amp;G332&amp;";","--  "&amp;H332))</f>
        <v>bitvector(131 downto 128) := pkt.FPGA_CMD.SC_Rx_FPGA_CMD.TVG;</v>
      </c>
      <c r="Q332" t="str">
        <f t="shared" ref="Q332:Q352" si="303">IF(D332="","--  "&amp;F332,IF(D332&lt;&gt;"T",I332&amp;" &lt;= "&amp;H332&amp;";","--  "&amp;H332))</f>
        <v>pkt_FPGA_CMD_SC_Rx_FPGA_CMD_TVG &lt;= bitvector(131 downto 128);</v>
      </c>
      <c r="R332" t="str">
        <f t="shared" ref="R332:R352" si="304">IF(D332="","--  "&amp;F332,IF(D332&lt;&gt;"T",I332&amp;" : out "&amp;J332&amp;";    --                     ("&amp;C332&amp;")","--  "&amp;H332))</f>
        <v>pkt_FPGA_CMD_SC_Rx_FPGA_CMD_TVG : out std_logic_vector(3 downto 0);    --                     (4)</v>
      </c>
      <c r="S332" t="str">
        <f t="shared" si="282"/>
        <v>pkt_FPGA_CMD_SC_Rx_FPGA_CMD_TVG =&gt; pkt_FPGA_CMD_SC_Rx_FPGA_CMD_TVG_o,</v>
      </c>
      <c r="T332" t="str">
        <f t="shared" si="283"/>
        <v xml:space="preserve">  signal pkt_FPGA_CMD_SC_Rx_FPGA_CMD_TVG_o : std_logic_vector(3 downto 0);</v>
      </c>
    </row>
    <row r="333" spans="1:20">
      <c r="B333" t="s">
        <v>410</v>
      </c>
      <c r="C333">
        <v>2</v>
      </c>
      <c r="D333" t="s">
        <v>407</v>
      </c>
      <c r="E333">
        <f>C332+E332</f>
        <v>132</v>
      </c>
      <c r="F333" t="str">
        <f t="shared" si="297"/>
        <v xml:space="preserve">  REC_Mode : std_logic_vector(1 downto 0);</v>
      </c>
      <c r="G333" t="str">
        <f t="shared" si="298"/>
        <v>pkt.FPGA_CMD.SC_Rx_FPGA_CMD.REC_Mode</v>
      </c>
      <c r="H333" t="str">
        <f t="shared" si="291"/>
        <v>bitvector(133 downto 132)</v>
      </c>
      <c r="I333" t="str">
        <f t="shared" si="285"/>
        <v>pkt_FPGA_CMD_SC_Rx_FPGA_CMD_REC_Mode</v>
      </c>
      <c r="J333" t="str">
        <f t="shared" si="286"/>
        <v>std_logic_vector(1 downto 0)</v>
      </c>
      <c r="K333" t="str">
        <f t="shared" si="299"/>
        <v>(others =&gt; '0')</v>
      </c>
      <c r="M333" t="str">
        <f t="shared" si="300"/>
        <v xml:space="preserve">  REC_Mode =&gt; (others =&gt; '0'),</v>
      </c>
      <c r="N333" t="str">
        <f t="shared" si="292"/>
        <v>pkt.FPGA_CMD.SC_Rx_FPGA_CMD.REC_Mode &lt;= (others =&gt; '0');</v>
      </c>
      <c r="O333" t="str">
        <f t="shared" si="301"/>
        <v>pkt.FPGA_CMD.SC_Rx_FPGA_CMD.REC_Mode := bitvector(133 downto 132);</v>
      </c>
      <c r="P333" t="str">
        <f t="shared" si="302"/>
        <v>bitvector(133 downto 132) := pkt.FPGA_CMD.SC_Rx_FPGA_CMD.REC_Mode;</v>
      </c>
      <c r="Q333" t="str">
        <f t="shared" si="303"/>
        <v>pkt_FPGA_CMD_SC_Rx_FPGA_CMD_REC_Mode &lt;= bitvector(133 downto 132);</v>
      </c>
      <c r="R333" t="str">
        <f t="shared" si="304"/>
        <v>pkt_FPGA_CMD_SC_Rx_FPGA_CMD_REC_Mode : out std_logic_vector(1 downto 0);    --                     (2)</v>
      </c>
      <c r="S333" t="str">
        <f t="shared" si="282"/>
        <v>pkt_FPGA_CMD_SC_Rx_FPGA_CMD_REC_Mode =&gt; pkt_FPGA_CMD_SC_Rx_FPGA_CMD_REC_Mode_o,</v>
      </c>
      <c r="T333" t="str">
        <f t="shared" si="283"/>
        <v xml:space="preserve">  signal pkt_FPGA_CMD_SC_Rx_FPGA_CMD_REC_Mode_o : std_logic_vector(1 downto 0);</v>
      </c>
    </row>
    <row r="334" spans="1:20">
      <c r="B334" t="s">
        <v>423</v>
      </c>
      <c r="C334">
        <v>1</v>
      </c>
      <c r="D334" t="s">
        <v>407</v>
      </c>
      <c r="E334">
        <f t="shared" ref="E334:E351" si="305">C333+E333</f>
        <v>134</v>
      </c>
      <c r="F334" t="str">
        <f t="shared" si="297"/>
        <v xml:space="preserve">  ReservedBit06_0 : std_logic;</v>
      </c>
      <c r="G334" t="str">
        <f t="shared" si="298"/>
        <v>pkt.FPGA_CMD.SC_Rx_FPGA_CMD.ReservedBit06_0</v>
      </c>
      <c r="H334" t="str">
        <f t="shared" si="291"/>
        <v>bitvector(134)</v>
      </c>
      <c r="I334" t="str">
        <f t="shared" si="285"/>
        <v>pkt_FPGA_CMD_SC_Rx_FPGA_CMD_ReservedBit06_0</v>
      </c>
      <c r="J334" t="str">
        <f t="shared" si="286"/>
        <v>std_logic</v>
      </c>
      <c r="K334" t="str">
        <f t="shared" si="299"/>
        <v>'0'</v>
      </c>
      <c r="M334" t="str">
        <f t="shared" si="300"/>
        <v xml:space="preserve">  ReservedBit06_0 =&gt; '0',</v>
      </c>
      <c r="N334" t="str">
        <f t="shared" si="292"/>
        <v>pkt.FPGA_CMD.SC_Rx_FPGA_CMD.ReservedBit06_0 &lt;= '0';</v>
      </c>
      <c r="O334" t="str">
        <f t="shared" si="301"/>
        <v>pkt.FPGA_CMD.SC_Rx_FPGA_CMD.ReservedBit06_0 := bitvector(134);</v>
      </c>
      <c r="P334" t="str">
        <f t="shared" si="302"/>
        <v>bitvector(134) := pkt.FPGA_CMD.SC_Rx_FPGA_CMD.ReservedBit06_0;</v>
      </c>
      <c r="Q334" t="str">
        <f t="shared" si="303"/>
        <v>pkt_FPGA_CMD_SC_Rx_FPGA_CMD_ReservedBit06_0 &lt;= bitvector(134);</v>
      </c>
      <c r="R334" t="str">
        <f t="shared" si="304"/>
        <v>pkt_FPGA_CMD_SC_Rx_FPGA_CMD_ReservedBit06_0 : out std_logic;    --                     (1)</v>
      </c>
      <c r="S334" t="str">
        <f t="shared" si="282"/>
        <v>pkt_FPGA_CMD_SC_Rx_FPGA_CMD_ReservedBit06_0 =&gt; pkt_FPGA_CMD_SC_Rx_FPGA_CMD_ReservedBit06_0_o,</v>
      </c>
      <c r="T334" t="str">
        <f t="shared" si="283"/>
        <v xml:space="preserve">  signal pkt_FPGA_CMD_SC_Rx_FPGA_CMD_ReservedBit06_0_o : std_logic;</v>
      </c>
    </row>
    <row r="335" spans="1:20">
      <c r="B335" t="s">
        <v>424</v>
      </c>
      <c r="C335">
        <v>1</v>
      </c>
      <c r="D335" t="s">
        <v>407</v>
      </c>
      <c r="E335">
        <f t="shared" si="305"/>
        <v>135</v>
      </c>
      <c r="F335" t="str">
        <f t="shared" si="297"/>
        <v xml:space="preserve">  ReservedBit07_0 : std_logic;</v>
      </c>
      <c r="G335" t="str">
        <f t="shared" si="298"/>
        <v>pkt.FPGA_CMD.SC_Rx_FPGA_CMD.ReservedBit07_0</v>
      </c>
      <c r="H335" t="str">
        <f t="shared" si="291"/>
        <v>bitvector(135)</v>
      </c>
      <c r="I335" t="str">
        <f t="shared" si="285"/>
        <v>pkt_FPGA_CMD_SC_Rx_FPGA_CMD_ReservedBit07_0</v>
      </c>
      <c r="J335" t="str">
        <f t="shared" si="286"/>
        <v>std_logic</v>
      </c>
      <c r="K335" t="str">
        <f t="shared" si="299"/>
        <v>'0'</v>
      </c>
      <c r="M335" t="str">
        <f t="shared" si="300"/>
        <v xml:space="preserve">  ReservedBit07_0 =&gt; '0',</v>
      </c>
      <c r="N335" t="str">
        <f t="shared" si="292"/>
        <v>pkt.FPGA_CMD.SC_Rx_FPGA_CMD.ReservedBit07_0 &lt;= '0';</v>
      </c>
      <c r="O335" t="str">
        <f t="shared" si="301"/>
        <v>pkt.FPGA_CMD.SC_Rx_FPGA_CMD.ReservedBit07_0 := bitvector(135);</v>
      </c>
      <c r="P335" t="str">
        <f t="shared" si="302"/>
        <v>bitvector(135) := pkt.FPGA_CMD.SC_Rx_FPGA_CMD.ReservedBit07_0;</v>
      </c>
      <c r="Q335" t="str">
        <f t="shared" si="303"/>
        <v>pkt_FPGA_CMD_SC_Rx_FPGA_CMD_ReservedBit07_0 &lt;= bitvector(135);</v>
      </c>
      <c r="R335" t="str">
        <f t="shared" si="304"/>
        <v>pkt_FPGA_CMD_SC_Rx_FPGA_CMD_ReservedBit07_0 : out std_logic;    --                     (1)</v>
      </c>
      <c r="S335" t="str">
        <f t="shared" si="282"/>
        <v>pkt_FPGA_CMD_SC_Rx_FPGA_CMD_ReservedBit07_0 =&gt; pkt_FPGA_CMD_SC_Rx_FPGA_CMD_ReservedBit07_0_o,</v>
      </c>
      <c r="T335" t="str">
        <f t="shared" si="283"/>
        <v xml:space="preserve">  signal pkt_FPGA_CMD_SC_Rx_FPGA_CMD_ReservedBit07_0_o : std_logic;</v>
      </c>
    </row>
    <row r="336" spans="1:20">
      <c r="B336" t="s">
        <v>63</v>
      </c>
      <c r="C336">
        <v>1</v>
      </c>
      <c r="D336" t="s">
        <v>407</v>
      </c>
      <c r="E336">
        <f t="shared" si="305"/>
        <v>136</v>
      </c>
      <c r="F336" t="str">
        <f t="shared" si="297"/>
        <v xml:space="preserve">  PLC : std_logic;</v>
      </c>
      <c r="G336" t="str">
        <f t="shared" si="298"/>
        <v>pkt.FPGA_CMD.SC_Rx_FPGA_CMD.PLC</v>
      </c>
      <c r="H336" t="str">
        <f t="shared" si="291"/>
        <v>bitvector(136)</v>
      </c>
      <c r="I336" t="str">
        <f t="shared" si="285"/>
        <v>pkt_FPGA_CMD_SC_Rx_FPGA_CMD_PLC</v>
      </c>
      <c r="J336" t="str">
        <f t="shared" si="286"/>
        <v>std_logic</v>
      </c>
      <c r="K336" t="str">
        <f t="shared" si="299"/>
        <v>'0'</v>
      </c>
      <c r="M336" t="str">
        <f t="shared" si="300"/>
        <v xml:space="preserve">  PLC =&gt; '0',</v>
      </c>
      <c r="N336" t="str">
        <f t="shared" si="292"/>
        <v>pkt.FPGA_CMD.SC_Rx_FPGA_CMD.PLC &lt;= '0';</v>
      </c>
      <c r="O336" t="str">
        <f t="shared" si="301"/>
        <v>pkt.FPGA_CMD.SC_Rx_FPGA_CMD.PLC := bitvector(136);</v>
      </c>
      <c r="P336" t="str">
        <f t="shared" si="302"/>
        <v>bitvector(136) := pkt.FPGA_CMD.SC_Rx_FPGA_CMD.PLC;</v>
      </c>
      <c r="Q336" t="str">
        <f t="shared" si="303"/>
        <v>pkt_FPGA_CMD_SC_Rx_FPGA_CMD_PLC &lt;= bitvector(136);</v>
      </c>
      <c r="R336" t="str">
        <f t="shared" si="304"/>
        <v>pkt_FPGA_CMD_SC_Rx_FPGA_CMD_PLC : out std_logic;    --                     (1)</v>
      </c>
      <c r="S336" t="str">
        <f t="shared" si="282"/>
        <v>pkt_FPGA_CMD_SC_Rx_FPGA_CMD_PLC =&gt; pkt_FPGA_CMD_SC_Rx_FPGA_CMD_PLC_o,</v>
      </c>
      <c r="T336" t="str">
        <f t="shared" si="283"/>
        <v xml:space="preserve">  signal pkt_FPGA_CMD_SC_Rx_FPGA_CMD_PLC_o : std_logic;</v>
      </c>
    </row>
    <row r="337" spans="2:20">
      <c r="B337" t="s">
        <v>416</v>
      </c>
      <c r="C337">
        <v>1</v>
      </c>
      <c r="D337" t="s">
        <v>407</v>
      </c>
      <c r="E337">
        <f t="shared" si="305"/>
        <v>137</v>
      </c>
      <c r="F337" t="str">
        <f t="shared" si="297"/>
        <v xml:space="preserve">  DAQ_Count_Reset : std_logic;</v>
      </c>
      <c r="G337" t="str">
        <f t="shared" si="298"/>
        <v>pkt.FPGA_CMD.SC_Rx_FPGA_CMD.DAQ_Count_Reset</v>
      </c>
      <c r="H337" t="str">
        <f t="shared" si="291"/>
        <v>bitvector(137)</v>
      </c>
      <c r="I337" t="str">
        <f t="shared" si="285"/>
        <v>pkt_FPGA_CMD_SC_Rx_FPGA_CMD_DAQ_Count_Reset</v>
      </c>
      <c r="J337" t="str">
        <f t="shared" si="286"/>
        <v>std_logic</v>
      </c>
      <c r="K337" t="str">
        <f t="shared" si="299"/>
        <v>'0'</v>
      </c>
      <c r="M337" t="str">
        <f t="shared" si="300"/>
        <v xml:space="preserve">  DAQ_Count_Reset =&gt; '0',</v>
      </c>
      <c r="N337" t="str">
        <f t="shared" si="292"/>
        <v>pkt.FPGA_CMD.SC_Rx_FPGA_CMD.DAQ_Count_Reset &lt;= '0';</v>
      </c>
      <c r="O337" t="str">
        <f t="shared" si="301"/>
        <v>pkt.FPGA_CMD.SC_Rx_FPGA_CMD.DAQ_Count_Reset := bitvector(137);</v>
      </c>
      <c r="P337" t="str">
        <f t="shared" si="302"/>
        <v>bitvector(137) := pkt.FPGA_CMD.SC_Rx_FPGA_CMD.DAQ_Count_Reset;</v>
      </c>
      <c r="Q337" t="str">
        <f t="shared" si="303"/>
        <v>pkt_FPGA_CMD_SC_Rx_FPGA_CMD_DAQ_Count_Reset &lt;= bitvector(137);</v>
      </c>
      <c r="R337" t="str">
        <f t="shared" si="304"/>
        <v>pkt_FPGA_CMD_SC_Rx_FPGA_CMD_DAQ_Count_Reset : out std_logic;    --                     (1)</v>
      </c>
      <c r="S337" t="str">
        <f t="shared" si="282"/>
        <v>pkt_FPGA_CMD_SC_Rx_FPGA_CMD_DAQ_Count_Reset =&gt; pkt_FPGA_CMD_SC_Rx_FPGA_CMD_DAQ_Count_Reset_o,</v>
      </c>
      <c r="T337" t="str">
        <f t="shared" si="283"/>
        <v xml:space="preserve">  signal pkt_FPGA_CMD_SC_Rx_FPGA_CMD_DAQ_Count_Reset_o : std_logic;</v>
      </c>
    </row>
    <row r="338" spans="2:20">
      <c r="B338" t="s">
        <v>415</v>
      </c>
      <c r="C338">
        <v>1</v>
      </c>
      <c r="D338" t="s">
        <v>407</v>
      </c>
      <c r="E338">
        <f t="shared" si="305"/>
        <v>138</v>
      </c>
      <c r="F338" t="str">
        <f t="shared" si="297"/>
        <v xml:space="preserve">  AD_On : std_logic;</v>
      </c>
      <c r="G338" t="str">
        <f t="shared" si="298"/>
        <v>pkt.FPGA_CMD.SC_Rx_FPGA_CMD.AD_On</v>
      </c>
      <c r="H338" t="str">
        <f t="shared" si="291"/>
        <v>bitvector(138)</v>
      </c>
      <c r="I338" t="str">
        <f t="shared" si="285"/>
        <v>pkt_FPGA_CMD_SC_Rx_FPGA_CMD_AD_On</v>
      </c>
      <c r="J338" t="str">
        <f t="shared" si="286"/>
        <v>std_logic</v>
      </c>
      <c r="K338" t="str">
        <f t="shared" si="299"/>
        <v>'0'</v>
      </c>
      <c r="M338" t="str">
        <f t="shared" si="300"/>
        <v xml:space="preserve">  AD_On =&gt; '0',</v>
      </c>
      <c r="N338" t="str">
        <f t="shared" si="292"/>
        <v>pkt.FPGA_CMD.SC_Rx_FPGA_CMD.AD_On &lt;= '0';</v>
      </c>
      <c r="O338" t="str">
        <f t="shared" si="301"/>
        <v>pkt.FPGA_CMD.SC_Rx_FPGA_CMD.AD_On := bitvector(138);</v>
      </c>
      <c r="P338" t="str">
        <f t="shared" si="302"/>
        <v>bitvector(138) := pkt.FPGA_CMD.SC_Rx_FPGA_CMD.AD_On;</v>
      </c>
      <c r="Q338" t="str">
        <f t="shared" si="303"/>
        <v>pkt_FPGA_CMD_SC_Rx_FPGA_CMD_AD_On &lt;= bitvector(138);</v>
      </c>
      <c r="R338" t="str">
        <f t="shared" si="304"/>
        <v>pkt_FPGA_CMD_SC_Rx_FPGA_CMD_AD_On : out std_logic;    --                     (1)</v>
      </c>
      <c r="S338" t="str">
        <f t="shared" si="282"/>
        <v>pkt_FPGA_CMD_SC_Rx_FPGA_CMD_AD_On =&gt; pkt_FPGA_CMD_SC_Rx_FPGA_CMD_AD_On_o,</v>
      </c>
      <c r="T338" t="str">
        <f t="shared" si="283"/>
        <v xml:space="preserve">  signal pkt_FPGA_CMD_SC_Rx_FPGA_CMD_AD_On_o : std_logic;</v>
      </c>
    </row>
    <row r="339" spans="2:20">
      <c r="B339" t="s">
        <v>61</v>
      </c>
      <c r="C339">
        <v>1</v>
      </c>
      <c r="D339" t="s">
        <v>407</v>
      </c>
      <c r="E339">
        <f t="shared" si="305"/>
        <v>139</v>
      </c>
      <c r="F339" t="str">
        <f t="shared" si="297"/>
        <v xml:space="preserve">  Gain_Mode : std_logic;</v>
      </c>
      <c r="G339" t="str">
        <f t="shared" si="298"/>
        <v>pkt.FPGA_CMD.SC_Rx_FPGA_CMD.Gain_Mode</v>
      </c>
      <c r="H339" t="str">
        <f t="shared" si="291"/>
        <v>bitvector(139)</v>
      </c>
      <c r="I339" t="str">
        <f t="shared" si="285"/>
        <v>pkt_FPGA_CMD_SC_Rx_FPGA_CMD_Gain_Mode</v>
      </c>
      <c r="J339" t="str">
        <f t="shared" si="286"/>
        <v>std_logic</v>
      </c>
      <c r="K339" t="str">
        <f t="shared" si="299"/>
        <v>'0'</v>
      </c>
      <c r="M339" t="str">
        <f t="shared" si="300"/>
        <v xml:space="preserve">  Gain_Mode =&gt; '0',</v>
      </c>
      <c r="N339" t="str">
        <f t="shared" si="292"/>
        <v>pkt.FPGA_CMD.SC_Rx_FPGA_CMD.Gain_Mode &lt;= '0';</v>
      </c>
      <c r="O339" t="str">
        <f t="shared" si="301"/>
        <v>pkt.FPGA_CMD.SC_Rx_FPGA_CMD.Gain_Mode := bitvector(139);</v>
      </c>
      <c r="P339" t="str">
        <f t="shared" si="302"/>
        <v>bitvector(139) := pkt.FPGA_CMD.SC_Rx_FPGA_CMD.Gain_Mode;</v>
      </c>
      <c r="Q339" t="str">
        <f t="shared" si="303"/>
        <v>pkt_FPGA_CMD_SC_Rx_FPGA_CMD_Gain_Mode &lt;= bitvector(139);</v>
      </c>
      <c r="R339" t="str">
        <f t="shared" si="304"/>
        <v>pkt_FPGA_CMD_SC_Rx_FPGA_CMD_Gain_Mode : out std_logic;    --                     (1)</v>
      </c>
      <c r="S339" t="str">
        <f t="shared" si="282"/>
        <v>pkt_FPGA_CMD_SC_Rx_FPGA_CMD_Gain_Mode =&gt; pkt_FPGA_CMD_SC_Rx_FPGA_CMD_Gain_Mode_o,</v>
      </c>
      <c r="T339" t="str">
        <f t="shared" si="283"/>
        <v xml:space="preserve">  signal pkt_FPGA_CMD_SC_Rx_FPGA_CMD_Gain_Mode_o : std_logic;</v>
      </c>
    </row>
    <row r="340" spans="2:20">
      <c r="B340" t="s">
        <v>417</v>
      </c>
      <c r="C340">
        <v>1</v>
      </c>
      <c r="D340" t="s">
        <v>407</v>
      </c>
      <c r="E340">
        <f t="shared" si="305"/>
        <v>140</v>
      </c>
      <c r="F340" t="str">
        <f t="shared" si="297"/>
        <v xml:space="preserve">  BPF_On_Off : std_logic;</v>
      </c>
      <c r="G340" t="str">
        <f t="shared" si="298"/>
        <v>pkt.FPGA_CMD.SC_Rx_FPGA_CMD.BPF_On_Off</v>
      </c>
      <c r="H340" t="str">
        <f t="shared" si="291"/>
        <v>bitvector(140)</v>
      </c>
      <c r="I340" t="str">
        <f t="shared" si="285"/>
        <v>pkt_FPGA_CMD_SC_Rx_FPGA_CMD_BPF_On_Off</v>
      </c>
      <c r="J340" t="str">
        <f t="shared" si="286"/>
        <v>std_logic</v>
      </c>
      <c r="K340" t="str">
        <f t="shared" si="299"/>
        <v>'0'</v>
      </c>
      <c r="M340" t="str">
        <f t="shared" si="300"/>
        <v xml:space="preserve">  BPF_On_Off =&gt; '0',</v>
      </c>
      <c r="N340" t="str">
        <f t="shared" si="292"/>
        <v>pkt.FPGA_CMD.SC_Rx_FPGA_CMD.BPF_On_Off &lt;= '0';</v>
      </c>
      <c r="O340" t="str">
        <f t="shared" si="301"/>
        <v>pkt.FPGA_CMD.SC_Rx_FPGA_CMD.BPF_On_Off := bitvector(140);</v>
      </c>
      <c r="P340" t="str">
        <f t="shared" si="302"/>
        <v>bitvector(140) := pkt.FPGA_CMD.SC_Rx_FPGA_CMD.BPF_On_Off;</v>
      </c>
      <c r="Q340" t="str">
        <f t="shared" si="303"/>
        <v>pkt_FPGA_CMD_SC_Rx_FPGA_CMD_BPF_On_Off &lt;= bitvector(140);</v>
      </c>
      <c r="R340" t="str">
        <f t="shared" si="304"/>
        <v>pkt_FPGA_CMD_SC_Rx_FPGA_CMD_BPF_On_Off : out std_logic;    --                     (1)</v>
      </c>
      <c r="S340" t="str">
        <f t="shared" si="282"/>
        <v>pkt_FPGA_CMD_SC_Rx_FPGA_CMD_BPF_On_Off =&gt; pkt_FPGA_CMD_SC_Rx_FPGA_CMD_BPF_On_Off_o,</v>
      </c>
      <c r="T340" t="str">
        <f t="shared" si="283"/>
        <v xml:space="preserve">  signal pkt_FPGA_CMD_SC_Rx_FPGA_CMD_BPF_On_Off_o : std_logic;</v>
      </c>
    </row>
    <row r="341" spans="2:20">
      <c r="B341" t="s">
        <v>418</v>
      </c>
      <c r="C341">
        <v>1</v>
      </c>
      <c r="D341" t="s">
        <v>407</v>
      </c>
      <c r="E341">
        <f t="shared" si="305"/>
        <v>141</v>
      </c>
      <c r="F341" t="str">
        <f t="shared" si="297"/>
        <v xml:space="preserve">  Pass_Active : std_logic;</v>
      </c>
      <c r="G341" t="str">
        <f t="shared" si="298"/>
        <v>pkt.FPGA_CMD.SC_Rx_FPGA_CMD.Pass_Active</v>
      </c>
      <c r="H341" t="str">
        <f t="shared" si="291"/>
        <v>bitvector(141)</v>
      </c>
      <c r="I341" t="str">
        <f t="shared" si="285"/>
        <v>pkt_FPGA_CMD_SC_Rx_FPGA_CMD_Pass_Active</v>
      </c>
      <c r="J341" t="str">
        <f t="shared" si="286"/>
        <v>std_logic</v>
      </c>
      <c r="K341" t="str">
        <f t="shared" si="299"/>
        <v>'0'</v>
      </c>
      <c r="M341" t="str">
        <f t="shared" si="300"/>
        <v xml:space="preserve">  Pass_Active =&gt; '0',</v>
      </c>
      <c r="N341" t="str">
        <f t="shared" si="292"/>
        <v>pkt.FPGA_CMD.SC_Rx_FPGA_CMD.Pass_Active &lt;= '0';</v>
      </c>
      <c r="O341" t="str">
        <f t="shared" si="301"/>
        <v>pkt.FPGA_CMD.SC_Rx_FPGA_CMD.Pass_Active := bitvector(141);</v>
      </c>
      <c r="P341" t="str">
        <f t="shared" si="302"/>
        <v>bitvector(141) := pkt.FPGA_CMD.SC_Rx_FPGA_CMD.Pass_Active;</v>
      </c>
      <c r="Q341" t="str">
        <f t="shared" si="303"/>
        <v>pkt_FPGA_CMD_SC_Rx_FPGA_CMD_Pass_Active &lt;= bitvector(141);</v>
      </c>
      <c r="R341" t="str">
        <f t="shared" si="304"/>
        <v>pkt_FPGA_CMD_SC_Rx_FPGA_CMD_Pass_Active : out std_logic;    --                     (1)</v>
      </c>
      <c r="S341" t="str">
        <f t="shared" si="282"/>
        <v>pkt_FPGA_CMD_SC_Rx_FPGA_CMD_Pass_Active =&gt; pkt_FPGA_CMD_SC_Rx_FPGA_CMD_Pass_Active_o,</v>
      </c>
      <c r="T341" t="str">
        <f t="shared" si="283"/>
        <v xml:space="preserve">  signal pkt_FPGA_CMD_SC_Rx_FPGA_CMD_Pass_Active_o : std_logic;</v>
      </c>
    </row>
    <row r="342" spans="2:20">
      <c r="B342" t="s">
        <v>413</v>
      </c>
      <c r="C342">
        <v>1</v>
      </c>
      <c r="D342" t="s">
        <v>407</v>
      </c>
      <c r="E342">
        <f t="shared" si="305"/>
        <v>142</v>
      </c>
      <c r="F342" t="str">
        <f t="shared" si="297"/>
        <v xml:space="preserve">  Reset : std_logic;</v>
      </c>
      <c r="G342" t="str">
        <f t="shared" si="298"/>
        <v>pkt.FPGA_CMD.SC_Rx_FPGA_CMD.Reset</v>
      </c>
      <c r="H342" t="str">
        <f t="shared" si="291"/>
        <v>bitvector(142)</v>
      </c>
      <c r="I342" t="str">
        <f t="shared" si="285"/>
        <v>pkt_FPGA_CMD_SC_Rx_FPGA_CMD_Reset</v>
      </c>
      <c r="J342" t="str">
        <f t="shared" si="286"/>
        <v>std_logic</v>
      </c>
      <c r="K342" t="str">
        <f t="shared" si="299"/>
        <v>'0'</v>
      </c>
      <c r="M342" t="str">
        <f t="shared" si="300"/>
        <v xml:space="preserve">  Reset =&gt; '0',</v>
      </c>
      <c r="N342" t="str">
        <f t="shared" si="292"/>
        <v>pkt.FPGA_CMD.SC_Rx_FPGA_CMD.Reset &lt;= '0';</v>
      </c>
      <c r="O342" t="str">
        <f t="shared" si="301"/>
        <v>pkt.FPGA_CMD.SC_Rx_FPGA_CMD.Reset := bitvector(142);</v>
      </c>
      <c r="P342" t="str">
        <f t="shared" si="302"/>
        <v>bitvector(142) := pkt.FPGA_CMD.SC_Rx_FPGA_CMD.Reset;</v>
      </c>
      <c r="Q342" t="str">
        <f t="shared" si="303"/>
        <v>pkt_FPGA_CMD_SC_Rx_FPGA_CMD_Reset &lt;= bitvector(142);</v>
      </c>
      <c r="R342" t="str">
        <f t="shared" si="304"/>
        <v>pkt_FPGA_CMD_SC_Rx_FPGA_CMD_Reset : out std_logic;    --                     (1)</v>
      </c>
      <c r="S342" t="str">
        <f t="shared" si="282"/>
        <v>pkt_FPGA_CMD_SC_Rx_FPGA_CMD_Reset =&gt; pkt_FPGA_CMD_SC_Rx_FPGA_CMD_Reset_o,</v>
      </c>
      <c r="T342" t="str">
        <f t="shared" si="283"/>
        <v xml:space="preserve">  signal pkt_FPGA_CMD_SC_Rx_FPGA_CMD_Reset_o : std_logic;</v>
      </c>
    </row>
    <row r="343" spans="2:20">
      <c r="B343" t="s">
        <v>419</v>
      </c>
      <c r="C343">
        <v>1</v>
      </c>
      <c r="D343" t="s">
        <v>407</v>
      </c>
      <c r="E343">
        <f t="shared" si="305"/>
        <v>143</v>
      </c>
      <c r="F343" t="str">
        <f t="shared" si="297"/>
        <v xml:space="preserve">  Stop_Run : std_logic;</v>
      </c>
      <c r="G343" t="str">
        <f t="shared" si="298"/>
        <v>pkt.FPGA_CMD.SC_Rx_FPGA_CMD.Stop_Run</v>
      </c>
      <c r="H343" t="str">
        <f t="shared" si="291"/>
        <v>bitvector(143)</v>
      </c>
      <c r="I343" t="str">
        <f t="shared" si="285"/>
        <v>pkt_FPGA_CMD_SC_Rx_FPGA_CMD_Stop_Run</v>
      </c>
      <c r="J343" t="str">
        <f t="shared" si="286"/>
        <v>std_logic</v>
      </c>
      <c r="K343" t="str">
        <f t="shared" si="299"/>
        <v>'0'</v>
      </c>
      <c r="M343" t="str">
        <f t="shared" si="300"/>
        <v xml:space="preserve">  Stop_Run =&gt; '0',</v>
      </c>
      <c r="N343" t="str">
        <f t="shared" si="292"/>
        <v>pkt.FPGA_CMD.SC_Rx_FPGA_CMD.Stop_Run &lt;= '0';</v>
      </c>
      <c r="O343" t="str">
        <f t="shared" si="301"/>
        <v>pkt.FPGA_CMD.SC_Rx_FPGA_CMD.Stop_Run := bitvector(143);</v>
      </c>
      <c r="P343" t="str">
        <f t="shared" si="302"/>
        <v>bitvector(143) := pkt.FPGA_CMD.SC_Rx_FPGA_CMD.Stop_Run;</v>
      </c>
      <c r="Q343" t="str">
        <f t="shared" si="303"/>
        <v>pkt_FPGA_CMD_SC_Rx_FPGA_CMD_Stop_Run &lt;= bitvector(143);</v>
      </c>
      <c r="R343" t="str">
        <f t="shared" si="304"/>
        <v>pkt_FPGA_CMD_SC_Rx_FPGA_CMD_Stop_Run : out std_logic;    --                     (1)</v>
      </c>
      <c r="S343" t="str">
        <f t="shared" si="282"/>
        <v>pkt_FPGA_CMD_SC_Rx_FPGA_CMD_Stop_Run =&gt; pkt_FPGA_CMD_SC_Rx_FPGA_CMD_Stop_Run_o,</v>
      </c>
      <c r="T343" t="str">
        <f t="shared" si="283"/>
        <v xml:space="preserve">  signal pkt_FPGA_CMD_SC_Rx_FPGA_CMD_Stop_Run_o : std_logic;</v>
      </c>
    </row>
    <row r="344" spans="2:20">
      <c r="B344" t="s">
        <v>491</v>
      </c>
      <c r="C344">
        <v>1</v>
      </c>
      <c r="D344" t="s">
        <v>407</v>
      </c>
      <c r="E344">
        <f t="shared" si="305"/>
        <v>144</v>
      </c>
      <c r="F344" t="str">
        <f t="shared" si="297"/>
        <v xml:space="preserve">  REC_On_Off : std_logic;</v>
      </c>
      <c r="G344" t="str">
        <f t="shared" si="298"/>
        <v>pkt.FPGA_CMD.SC_Rx_FPGA_CMD.REC_On_Off</v>
      </c>
      <c r="H344" t="str">
        <f t="shared" si="291"/>
        <v>bitvector(144)</v>
      </c>
      <c r="I344" t="str">
        <f t="shared" si="285"/>
        <v>pkt_FPGA_CMD_SC_Rx_FPGA_CMD_REC_On_Off</v>
      </c>
      <c r="J344" t="str">
        <f t="shared" si="286"/>
        <v>std_logic</v>
      </c>
      <c r="K344" t="str">
        <f t="shared" si="299"/>
        <v>'0'</v>
      </c>
      <c r="M344" t="str">
        <f t="shared" si="300"/>
        <v xml:space="preserve">  REC_On_Off =&gt; '0',</v>
      </c>
      <c r="N344" t="str">
        <f t="shared" si="292"/>
        <v>pkt.FPGA_CMD.SC_Rx_FPGA_CMD.REC_On_Off &lt;= '0';</v>
      </c>
      <c r="O344" t="str">
        <f t="shared" si="301"/>
        <v>pkt.FPGA_CMD.SC_Rx_FPGA_CMD.REC_On_Off := bitvector(144);</v>
      </c>
      <c r="P344" t="str">
        <f t="shared" si="302"/>
        <v>bitvector(144) := pkt.FPGA_CMD.SC_Rx_FPGA_CMD.REC_On_Off;</v>
      </c>
      <c r="Q344" t="str">
        <f t="shared" si="303"/>
        <v>pkt_FPGA_CMD_SC_Rx_FPGA_CMD_REC_On_Off &lt;= bitvector(144);</v>
      </c>
      <c r="R344" t="str">
        <f t="shared" si="304"/>
        <v>pkt_FPGA_CMD_SC_Rx_FPGA_CMD_REC_On_Off : out std_logic;    --                     (1)</v>
      </c>
      <c r="S344" t="str">
        <f t="shared" si="282"/>
        <v>pkt_FPGA_CMD_SC_Rx_FPGA_CMD_REC_On_Off =&gt; pkt_FPGA_CMD_SC_Rx_FPGA_CMD_REC_On_Off_o,</v>
      </c>
      <c r="T344" t="str">
        <f t="shared" si="283"/>
        <v xml:space="preserve">  signal pkt_FPGA_CMD_SC_Rx_FPGA_CMD_REC_On_Off_o : std_logic;</v>
      </c>
    </row>
    <row r="345" spans="2:20">
      <c r="B345" t="s">
        <v>492</v>
      </c>
      <c r="C345">
        <v>2</v>
      </c>
      <c r="D345" t="s">
        <v>407</v>
      </c>
      <c r="E345">
        <f t="shared" si="305"/>
        <v>145</v>
      </c>
      <c r="F345" t="str">
        <f t="shared" si="297"/>
        <v xml:space="preserve">  PLC_Mode : std_logic_vector(1 downto 0);</v>
      </c>
      <c r="G345" t="str">
        <f t="shared" si="298"/>
        <v>pkt.FPGA_CMD.SC_Rx_FPGA_CMD.PLC_Mode</v>
      </c>
      <c r="H345" t="str">
        <f t="shared" si="291"/>
        <v>bitvector(146 downto 145)</v>
      </c>
      <c r="I345" t="str">
        <f t="shared" si="285"/>
        <v>pkt_FPGA_CMD_SC_Rx_FPGA_CMD_PLC_Mode</v>
      </c>
      <c r="J345" t="str">
        <f t="shared" si="286"/>
        <v>std_logic_vector(1 downto 0)</v>
      </c>
      <c r="K345" t="str">
        <f t="shared" si="299"/>
        <v>(others =&gt; '0')</v>
      </c>
      <c r="M345" t="str">
        <f t="shared" si="300"/>
        <v xml:space="preserve">  PLC_Mode =&gt; (others =&gt; '0'),</v>
      </c>
      <c r="N345" t="str">
        <f t="shared" si="292"/>
        <v>pkt.FPGA_CMD.SC_Rx_FPGA_CMD.PLC_Mode &lt;= (others =&gt; '0');</v>
      </c>
      <c r="O345" t="str">
        <f t="shared" si="301"/>
        <v>pkt.FPGA_CMD.SC_Rx_FPGA_CMD.PLC_Mode := bitvector(146 downto 145);</v>
      </c>
      <c r="P345" t="str">
        <f t="shared" si="302"/>
        <v>bitvector(146 downto 145) := pkt.FPGA_CMD.SC_Rx_FPGA_CMD.PLC_Mode;</v>
      </c>
      <c r="Q345" t="str">
        <f t="shared" si="303"/>
        <v>pkt_FPGA_CMD_SC_Rx_FPGA_CMD_PLC_Mode &lt;= bitvector(146 downto 145);</v>
      </c>
      <c r="R345" t="str">
        <f t="shared" si="304"/>
        <v>pkt_FPGA_CMD_SC_Rx_FPGA_CMD_PLC_Mode : out std_logic_vector(1 downto 0);    --                     (2)</v>
      </c>
      <c r="S345" t="str">
        <f t="shared" si="282"/>
        <v>pkt_FPGA_CMD_SC_Rx_FPGA_CMD_PLC_Mode =&gt; pkt_FPGA_CMD_SC_Rx_FPGA_CMD_PLC_Mode_o,</v>
      </c>
      <c r="T345" t="str">
        <f t="shared" si="283"/>
        <v xml:space="preserve">  signal pkt_FPGA_CMD_SC_Rx_FPGA_CMD_PLC_Mode_o : std_logic_vector(1 downto 0);</v>
      </c>
    </row>
    <row r="346" spans="2:20">
      <c r="B346" t="s">
        <v>490</v>
      </c>
      <c r="C346">
        <v>1</v>
      </c>
      <c r="D346" t="s">
        <v>407</v>
      </c>
      <c r="E346">
        <f t="shared" si="305"/>
        <v>147</v>
      </c>
      <c r="F346" t="str">
        <f t="shared" si="297"/>
        <v xml:space="preserve">  Data_Path : std_logic;</v>
      </c>
      <c r="G346" t="str">
        <f t="shared" si="298"/>
        <v>pkt.FPGA_CMD.SC_Rx_FPGA_CMD.Data_Path</v>
      </c>
      <c r="H346" t="str">
        <f t="shared" si="291"/>
        <v>bitvector(147)</v>
      </c>
      <c r="I346" t="str">
        <f t="shared" si="285"/>
        <v>pkt_FPGA_CMD_SC_Rx_FPGA_CMD_Data_Path</v>
      </c>
      <c r="J346" t="str">
        <f t="shared" si="286"/>
        <v>std_logic</v>
      </c>
      <c r="K346" t="str">
        <f t="shared" si="299"/>
        <v>'0'</v>
      </c>
      <c r="M346" t="str">
        <f t="shared" si="300"/>
        <v xml:space="preserve">  Data_Path =&gt; '0',</v>
      </c>
      <c r="N346" t="str">
        <f t="shared" si="292"/>
        <v>pkt.FPGA_CMD.SC_Rx_FPGA_CMD.Data_Path &lt;= '0';</v>
      </c>
      <c r="O346" t="str">
        <f t="shared" si="301"/>
        <v>pkt.FPGA_CMD.SC_Rx_FPGA_CMD.Data_Path := bitvector(147);</v>
      </c>
      <c r="P346" t="str">
        <f t="shared" si="302"/>
        <v>bitvector(147) := pkt.FPGA_CMD.SC_Rx_FPGA_CMD.Data_Path;</v>
      </c>
      <c r="Q346" t="str">
        <f t="shared" si="303"/>
        <v>pkt_FPGA_CMD_SC_Rx_FPGA_CMD_Data_Path &lt;= bitvector(147);</v>
      </c>
      <c r="R346" t="str">
        <f t="shared" si="304"/>
        <v>pkt_FPGA_CMD_SC_Rx_FPGA_CMD_Data_Path : out std_logic;    --                     (1)</v>
      </c>
      <c r="S346" t="str">
        <f t="shared" si="282"/>
        <v>pkt_FPGA_CMD_SC_Rx_FPGA_CMD_Data_Path =&gt; pkt_FPGA_CMD_SC_Rx_FPGA_CMD_Data_Path_o,</v>
      </c>
      <c r="T346" t="str">
        <f t="shared" si="283"/>
        <v xml:space="preserve">  signal pkt_FPGA_CMD_SC_Rx_FPGA_CMD_Data_Path_o : std_logic;</v>
      </c>
    </row>
    <row r="347" spans="2:20">
      <c r="B347" t="s">
        <v>421</v>
      </c>
      <c r="C347">
        <v>1</v>
      </c>
      <c r="D347" t="s">
        <v>407</v>
      </c>
      <c r="E347">
        <f>C346+E346</f>
        <v>148</v>
      </c>
      <c r="F347" t="str">
        <f t="shared" si="297"/>
        <v xml:space="preserve">  ReservedBit04 : std_logic;</v>
      </c>
      <c r="G347" t="str">
        <f t="shared" si="298"/>
        <v>pkt.FPGA_CMD.SC_Rx_FPGA_CMD.ReservedBit04</v>
      </c>
      <c r="H347" t="str">
        <f t="shared" si="291"/>
        <v>bitvector(148)</v>
      </c>
      <c r="I347" t="str">
        <f t="shared" si="285"/>
        <v>pkt_FPGA_CMD_SC_Rx_FPGA_CMD_ReservedBit04</v>
      </c>
      <c r="J347" t="str">
        <f t="shared" si="286"/>
        <v>std_logic</v>
      </c>
      <c r="K347" t="str">
        <f t="shared" si="299"/>
        <v>'0'</v>
      </c>
      <c r="M347" t="str">
        <f t="shared" si="300"/>
        <v xml:space="preserve">  ReservedBit04 =&gt; '0',</v>
      </c>
      <c r="N347" t="str">
        <f t="shared" si="292"/>
        <v>pkt.FPGA_CMD.SC_Rx_FPGA_CMD.ReservedBit04 &lt;= '0';</v>
      </c>
      <c r="O347" t="str">
        <f t="shared" si="301"/>
        <v>pkt.FPGA_CMD.SC_Rx_FPGA_CMD.ReservedBit04 := bitvector(148);</v>
      </c>
      <c r="P347" t="str">
        <f t="shared" si="302"/>
        <v>bitvector(148) := pkt.FPGA_CMD.SC_Rx_FPGA_CMD.ReservedBit04;</v>
      </c>
      <c r="Q347" t="str">
        <f t="shared" si="303"/>
        <v>pkt_FPGA_CMD_SC_Rx_FPGA_CMD_ReservedBit04 &lt;= bitvector(148);</v>
      </c>
      <c r="R347" t="str">
        <f t="shared" si="304"/>
        <v>pkt_FPGA_CMD_SC_Rx_FPGA_CMD_ReservedBit04 : out std_logic;    --                     (1)</v>
      </c>
      <c r="S347" t="str">
        <f t="shared" si="282"/>
        <v>pkt_FPGA_CMD_SC_Rx_FPGA_CMD_ReservedBit04 =&gt; pkt_FPGA_CMD_SC_Rx_FPGA_CMD_ReservedBit04_o,</v>
      </c>
      <c r="T347" t="str">
        <f t="shared" si="283"/>
        <v xml:space="preserve">  signal pkt_FPGA_CMD_SC_Rx_FPGA_CMD_ReservedBit04_o : std_logic;</v>
      </c>
    </row>
    <row r="348" spans="2:20">
      <c r="B348" t="s">
        <v>420</v>
      </c>
      <c r="C348">
        <v>1</v>
      </c>
      <c r="D348" t="s">
        <v>407</v>
      </c>
      <c r="E348">
        <f t="shared" si="305"/>
        <v>149</v>
      </c>
      <c r="F348" t="str">
        <f t="shared" si="297"/>
        <v xml:space="preserve">  ReservedBit05 : std_logic;</v>
      </c>
      <c r="G348" t="str">
        <f t="shared" si="298"/>
        <v>pkt.FPGA_CMD.SC_Rx_FPGA_CMD.ReservedBit05</v>
      </c>
      <c r="H348" t="str">
        <f t="shared" si="291"/>
        <v>bitvector(149)</v>
      </c>
      <c r="I348" t="str">
        <f t="shared" si="285"/>
        <v>pkt_FPGA_CMD_SC_Rx_FPGA_CMD_ReservedBit05</v>
      </c>
      <c r="J348" t="str">
        <f t="shared" si="286"/>
        <v>std_logic</v>
      </c>
      <c r="K348" t="str">
        <f t="shared" si="299"/>
        <v>'0'</v>
      </c>
      <c r="M348" t="str">
        <f t="shared" si="300"/>
        <v xml:space="preserve">  ReservedBit05 =&gt; '0',</v>
      </c>
      <c r="N348" t="str">
        <f t="shared" si="292"/>
        <v>pkt.FPGA_CMD.SC_Rx_FPGA_CMD.ReservedBit05 &lt;= '0';</v>
      </c>
      <c r="O348" t="str">
        <f t="shared" si="301"/>
        <v>pkt.FPGA_CMD.SC_Rx_FPGA_CMD.ReservedBit05 := bitvector(149);</v>
      </c>
      <c r="P348" t="str">
        <f t="shared" si="302"/>
        <v>bitvector(149) := pkt.FPGA_CMD.SC_Rx_FPGA_CMD.ReservedBit05;</v>
      </c>
      <c r="Q348" t="str">
        <f t="shared" si="303"/>
        <v>pkt_FPGA_CMD_SC_Rx_FPGA_CMD_ReservedBit05 &lt;= bitvector(149);</v>
      </c>
      <c r="R348" t="str">
        <f t="shared" si="304"/>
        <v>pkt_FPGA_CMD_SC_Rx_FPGA_CMD_ReservedBit05 : out std_logic;    --                     (1)</v>
      </c>
      <c r="S348" t="str">
        <f t="shared" si="282"/>
        <v>pkt_FPGA_CMD_SC_Rx_FPGA_CMD_ReservedBit05 =&gt; pkt_FPGA_CMD_SC_Rx_FPGA_CMD_ReservedBit05_o,</v>
      </c>
      <c r="T348" t="str">
        <f t="shared" si="283"/>
        <v xml:space="preserve">  signal pkt_FPGA_CMD_SC_Rx_FPGA_CMD_ReservedBit05_o : std_logic;</v>
      </c>
    </row>
    <row r="349" spans="2:20">
      <c r="B349" t="s">
        <v>409</v>
      </c>
      <c r="C349">
        <v>1</v>
      </c>
      <c r="D349" t="s">
        <v>407</v>
      </c>
      <c r="E349">
        <f t="shared" si="305"/>
        <v>150</v>
      </c>
      <c r="F349" t="str">
        <f t="shared" si="297"/>
        <v xml:space="preserve">  ReservedBit06 : std_logic;</v>
      </c>
      <c r="G349" t="str">
        <f t="shared" si="298"/>
        <v>pkt.FPGA_CMD.SC_Rx_FPGA_CMD.ReservedBit06</v>
      </c>
      <c r="H349" t="str">
        <f t="shared" si="291"/>
        <v>bitvector(150)</v>
      </c>
      <c r="I349" t="str">
        <f t="shared" si="285"/>
        <v>pkt_FPGA_CMD_SC_Rx_FPGA_CMD_ReservedBit06</v>
      </c>
      <c r="J349" t="str">
        <f t="shared" si="286"/>
        <v>std_logic</v>
      </c>
      <c r="K349" t="str">
        <f t="shared" si="299"/>
        <v>'0'</v>
      </c>
      <c r="M349" t="str">
        <f t="shared" si="300"/>
        <v xml:space="preserve">  ReservedBit06 =&gt; '0',</v>
      </c>
      <c r="N349" t="str">
        <f t="shared" si="292"/>
        <v>pkt.FPGA_CMD.SC_Rx_FPGA_CMD.ReservedBit06 &lt;= '0';</v>
      </c>
      <c r="O349" t="str">
        <f t="shared" si="301"/>
        <v>pkt.FPGA_CMD.SC_Rx_FPGA_CMD.ReservedBit06 := bitvector(150);</v>
      </c>
      <c r="P349" t="str">
        <f t="shared" si="302"/>
        <v>bitvector(150) := pkt.FPGA_CMD.SC_Rx_FPGA_CMD.ReservedBit06;</v>
      </c>
      <c r="Q349" t="str">
        <f t="shared" si="303"/>
        <v>pkt_FPGA_CMD_SC_Rx_FPGA_CMD_ReservedBit06 &lt;= bitvector(150);</v>
      </c>
      <c r="R349" t="str">
        <f t="shared" si="304"/>
        <v>pkt_FPGA_CMD_SC_Rx_FPGA_CMD_ReservedBit06 : out std_logic;    --                     (1)</v>
      </c>
      <c r="S349" t="str">
        <f t="shared" si="282"/>
        <v>pkt_FPGA_CMD_SC_Rx_FPGA_CMD_ReservedBit06 =&gt; pkt_FPGA_CMD_SC_Rx_FPGA_CMD_ReservedBit06_o,</v>
      </c>
      <c r="T349" t="str">
        <f t="shared" si="283"/>
        <v xml:space="preserve">  signal pkt_FPGA_CMD_SC_Rx_FPGA_CMD_ReservedBit06_o : std_logic;</v>
      </c>
    </row>
    <row r="350" spans="2:20">
      <c r="B350" t="s">
        <v>408</v>
      </c>
      <c r="C350">
        <v>1</v>
      </c>
      <c r="D350" t="s">
        <v>407</v>
      </c>
      <c r="E350">
        <f t="shared" si="305"/>
        <v>151</v>
      </c>
      <c r="F350" t="str">
        <f t="shared" si="297"/>
        <v xml:space="preserve">  ReservedBit07 : std_logic;</v>
      </c>
      <c r="G350" t="str">
        <f t="shared" si="298"/>
        <v>pkt.FPGA_CMD.SC_Rx_FPGA_CMD.ReservedBit07</v>
      </c>
      <c r="H350" t="str">
        <f t="shared" si="291"/>
        <v>bitvector(151)</v>
      </c>
      <c r="I350" t="str">
        <f t="shared" si="285"/>
        <v>pkt_FPGA_CMD_SC_Rx_FPGA_CMD_ReservedBit07</v>
      </c>
      <c r="J350" t="str">
        <f t="shared" si="286"/>
        <v>std_logic</v>
      </c>
      <c r="K350" t="str">
        <f t="shared" si="299"/>
        <v>'0'</v>
      </c>
      <c r="M350" t="str">
        <f t="shared" si="300"/>
        <v xml:space="preserve">  ReservedBit07 =&gt; '0',</v>
      </c>
      <c r="N350" t="str">
        <f t="shared" si="292"/>
        <v>pkt.FPGA_CMD.SC_Rx_FPGA_CMD.ReservedBit07 &lt;= '0';</v>
      </c>
      <c r="O350" t="str">
        <f t="shared" si="301"/>
        <v>pkt.FPGA_CMD.SC_Rx_FPGA_CMD.ReservedBit07 := bitvector(151);</v>
      </c>
      <c r="P350" t="str">
        <f t="shared" si="302"/>
        <v>bitvector(151) := pkt.FPGA_CMD.SC_Rx_FPGA_CMD.ReservedBit07;</v>
      </c>
      <c r="Q350" t="str">
        <f t="shared" si="303"/>
        <v>pkt_FPGA_CMD_SC_Rx_FPGA_CMD_ReservedBit07 &lt;= bitvector(151);</v>
      </c>
      <c r="R350" t="str">
        <f t="shared" si="304"/>
        <v>pkt_FPGA_CMD_SC_Rx_FPGA_CMD_ReservedBit07 : out std_logic;    --                     (1)</v>
      </c>
      <c r="S350" t="str">
        <f t="shared" si="282"/>
        <v>pkt_FPGA_CMD_SC_Rx_FPGA_CMD_ReservedBit07 =&gt; pkt_FPGA_CMD_SC_Rx_FPGA_CMD_ReservedBit07_o,</v>
      </c>
      <c r="T350" t="str">
        <f t="shared" si="283"/>
        <v xml:space="preserve">  signal pkt_FPGA_CMD_SC_Rx_FPGA_CMD_ReservedBit07_o : std_logic;</v>
      </c>
    </row>
    <row r="351" spans="2:20">
      <c r="B351" t="s">
        <v>412</v>
      </c>
      <c r="C351">
        <v>8</v>
      </c>
      <c r="D351" t="s">
        <v>407</v>
      </c>
      <c r="E351">
        <f t="shared" si="305"/>
        <v>152</v>
      </c>
      <c r="F351" t="str">
        <f t="shared" si="297"/>
        <v xml:space="preserve">  Gain : std_logic_vector(7 downto 0);</v>
      </c>
      <c r="G351" t="str">
        <f t="shared" si="298"/>
        <v>pkt.FPGA_CMD.SC_Rx_FPGA_CMD.Gain</v>
      </c>
      <c r="H351" t="str">
        <f t="shared" si="291"/>
        <v>bitvector(159 downto 152)</v>
      </c>
      <c r="I351" t="str">
        <f t="shared" si="285"/>
        <v>pkt_FPGA_CMD_SC_Rx_FPGA_CMD_Gain</v>
      </c>
      <c r="J351" t="str">
        <f t="shared" si="286"/>
        <v>std_logic_vector(7 downto 0)</v>
      </c>
      <c r="K351" t="str">
        <f t="shared" si="299"/>
        <v>X"00"</v>
      </c>
      <c r="M351" t="str">
        <f t="shared" si="300"/>
        <v xml:space="preserve">  Gain =&gt; X"00",</v>
      </c>
      <c r="N351" t="str">
        <f t="shared" si="292"/>
        <v>pkt.FPGA_CMD.SC_Rx_FPGA_CMD.Gain &lt;= X"00";</v>
      </c>
      <c r="O351" t="str">
        <f t="shared" si="301"/>
        <v>pkt.FPGA_CMD.SC_Rx_FPGA_CMD.Gain := bitvector(159 downto 152);</v>
      </c>
      <c r="P351" t="str">
        <f t="shared" si="302"/>
        <v>bitvector(159 downto 152) := pkt.FPGA_CMD.SC_Rx_FPGA_CMD.Gain;</v>
      </c>
      <c r="Q351" t="str">
        <f t="shared" si="303"/>
        <v>pkt_FPGA_CMD_SC_Rx_FPGA_CMD_Gain &lt;= bitvector(159 downto 152);</v>
      </c>
      <c r="R351" t="str">
        <f t="shared" si="304"/>
        <v>pkt_FPGA_CMD_SC_Rx_FPGA_CMD_Gain : out std_logic_vector(7 downto 0);    --                     (8)</v>
      </c>
      <c r="S351" t="str">
        <f t="shared" si="282"/>
        <v>pkt_FPGA_CMD_SC_Rx_FPGA_CMD_Gain =&gt; pkt_FPGA_CMD_SC_Rx_FPGA_CMD_Gain_o,</v>
      </c>
      <c r="T351" t="str">
        <f t="shared" si="283"/>
        <v xml:space="preserve">  signal pkt_FPGA_CMD_SC_Rx_FPGA_CMD_Gain_o : std_logic_vector(7 downto 0);</v>
      </c>
    </row>
    <row r="352" spans="2:20">
      <c r="B352" t="s">
        <v>55</v>
      </c>
      <c r="C352">
        <v>32</v>
      </c>
      <c r="D352" t="s">
        <v>407</v>
      </c>
      <c r="E352">
        <f>C351+E351</f>
        <v>160</v>
      </c>
      <c r="F352" t="str">
        <f t="shared" si="297"/>
        <v xml:space="preserve">  Reserved : std_logic_vector(31 downto 0);</v>
      </c>
      <c r="G352" t="str">
        <f t="shared" si="298"/>
        <v>pkt.FPGA_CMD.SC_Rx_FPGA_CMD.Reserved</v>
      </c>
      <c r="H352" t="str">
        <f t="shared" si="291"/>
        <v>bitvector(191 downto 160)</v>
      </c>
      <c r="I352" t="str">
        <f t="shared" si="285"/>
        <v>pkt_FPGA_CMD_SC_Rx_FPGA_CMD_Reserved</v>
      </c>
      <c r="J352" t="str">
        <f t="shared" si="286"/>
        <v>std_logic_vector(31 downto 0)</v>
      </c>
      <c r="K352" t="str">
        <f t="shared" si="299"/>
        <v>X"00000000"</v>
      </c>
      <c r="M352" t="str">
        <f t="shared" si="300"/>
        <v xml:space="preserve">  Reserved =&gt; X"00000000"</v>
      </c>
      <c r="N352" t="str">
        <f t="shared" si="292"/>
        <v>pkt.FPGA_CMD.SC_Rx_FPGA_CMD.Reserved &lt;= X"00000000";</v>
      </c>
      <c r="O352" t="str">
        <f t="shared" si="301"/>
        <v>pkt.FPGA_CMD.SC_Rx_FPGA_CMD.Reserved := bitvector(191 downto 160);</v>
      </c>
      <c r="P352" t="str">
        <f t="shared" si="302"/>
        <v>bitvector(191 downto 160) := pkt.FPGA_CMD.SC_Rx_FPGA_CMD.Reserved;</v>
      </c>
      <c r="Q352" t="str">
        <f t="shared" si="303"/>
        <v>pkt_FPGA_CMD_SC_Rx_FPGA_CMD_Reserved &lt;= bitvector(191 downto 160);</v>
      </c>
      <c r="R352" t="str">
        <f t="shared" si="304"/>
        <v>pkt_FPGA_CMD_SC_Rx_FPGA_CMD_Reserved : out std_logic_vector(31 downto 0);    --                     (32)</v>
      </c>
      <c r="S352" t="str">
        <f t="shared" si="282"/>
        <v>pkt_FPGA_CMD_SC_Rx_FPGA_CMD_Reserved =&gt; pkt_FPGA_CMD_SC_Rx_FPGA_CMD_Reserved_o,</v>
      </c>
      <c r="T352" t="str">
        <f t="shared" si="283"/>
        <v xml:space="preserve">  signal pkt_FPGA_CMD_SC_Rx_FPGA_CMD_Reserved_o : std_logic_vector(31 downto 0);</v>
      </c>
    </row>
    <row r="353" spans="2:20" s="74" customFormat="1">
      <c r="F353" s="74" t="str">
        <f>"end record;"&amp;"  --  "&amp;B331&amp;"_"&amp;C331/8&amp;"_Type"</f>
        <v>end record;  --  SC_Rx_FPGA_CMD_8_Type</v>
      </c>
      <c r="I353" s="74" t="str">
        <f t="shared" si="285"/>
        <v/>
      </c>
      <c r="J353" s="74" t="str">
        <f t="shared" si="286"/>
        <v/>
      </c>
      <c r="M353" s="74" t="str">
        <f>");"</f>
        <v>);</v>
      </c>
      <c r="N353" s="74" t="str">
        <f t="shared" si="292"/>
        <v>--  end record;  --  SC_Rx_FPGA_CMD_8_Type</v>
      </c>
      <c r="O353" s="74" t="str">
        <f t="shared" ref="O353" si="306">IF(D353="","--  "&amp;F353,IF(D353&lt;&gt;"T",G353&amp;" := "&amp;H353&amp;";","--  "&amp;H353))</f>
        <v>--  end record;  --  SC_Rx_FPGA_CMD_8_Type</v>
      </c>
      <c r="P353" s="74" t="str">
        <f t="shared" ref="P353" si="307">IF(D353="","--  "&amp;F353,IF(D353&lt;&gt;"T",H353&amp;" := "&amp;G353&amp;";","--  "&amp;H353))</f>
        <v>--  end record;  --  SC_Rx_FPGA_CMD_8_Type</v>
      </c>
      <c r="Q353" s="74" t="str">
        <f t="shared" ref="Q353" si="308">IF(D353="","--  "&amp;F353,IF(D353&lt;&gt;"T",I353&amp;" &lt;= "&amp;H353&amp;";","--  "&amp;H353))</f>
        <v>--  end record;  --  SC_Rx_FPGA_CMD_8_Type</v>
      </c>
      <c r="R353" s="74" t="str">
        <f t="shared" ref="R353" si="309">IF(D353="","--  "&amp;F353,IF(D353&lt;&gt;"T",I353&amp;" : out "&amp;J353&amp;";    --                     ("&amp;C353&amp;")","--  "&amp;H353))</f>
        <v>--  end record;  --  SC_Rx_FPGA_CMD_8_Type</v>
      </c>
      <c r="S353" t="str">
        <f t="shared" si="282"/>
        <v>--  end record;  --  SC_Rx_FPGA_CMD_8_Type</v>
      </c>
      <c r="T353" t="str">
        <f t="shared" si="283"/>
        <v>--  end record;  --  SC_Rx_FPGA_CMD_8_Type</v>
      </c>
    </row>
    <row r="354" spans="2:20">
      <c r="C354">
        <f>SUM(C332:C352)</f>
        <v>64</v>
      </c>
      <c r="D354">
        <f>C331+E331</f>
        <v>192</v>
      </c>
      <c r="E354">
        <f>C352+E352</f>
        <v>192</v>
      </c>
      <c r="F354" s="95" t="s">
        <v>562</v>
      </c>
      <c r="I354" t="str">
        <f t="shared" si="285"/>
        <v/>
      </c>
      <c r="J354" t="str">
        <f t="shared" si="286"/>
        <v/>
      </c>
      <c r="K354" s="94" t="s">
        <v>562</v>
      </c>
      <c r="L354" s="94" t="s">
        <v>562</v>
      </c>
      <c r="M354" s="94" t="s">
        <v>562</v>
      </c>
      <c r="N354" s="94" t="s">
        <v>562</v>
      </c>
      <c r="O354" s="94" t="s">
        <v>562</v>
      </c>
      <c r="P354" s="94" t="s">
        <v>562</v>
      </c>
      <c r="Q354" s="94" t="s">
        <v>562</v>
      </c>
      <c r="R354" s="94" t="s">
        <v>562</v>
      </c>
      <c r="S354" t="str">
        <f t="shared" si="282"/>
        <v xml:space="preserve">  --  </v>
      </c>
      <c r="T354" t="str">
        <f t="shared" si="283"/>
        <v xml:space="preserve">  --  </v>
      </c>
    </row>
    <row r="355" spans="2:20">
      <c r="F355" s="94" t="s">
        <v>562</v>
      </c>
      <c r="G355" s="93" t="str">
        <f>G370</f>
        <v>pkt.FPGA_CMD</v>
      </c>
      <c r="I355" t="str">
        <f t="shared" si="285"/>
        <v/>
      </c>
      <c r="J355" t="str">
        <f t="shared" si="286"/>
        <v/>
      </c>
      <c r="K355" s="94" t="s">
        <v>562</v>
      </c>
      <c r="L355" s="94" t="s">
        <v>562</v>
      </c>
      <c r="M355" s="94" t="s">
        <v>562</v>
      </c>
      <c r="N355" s="94" t="s">
        <v>562</v>
      </c>
      <c r="O355" s="94" t="s">
        <v>562</v>
      </c>
      <c r="P355" s="94" t="s">
        <v>562</v>
      </c>
      <c r="Q355" s="94" t="s">
        <v>562</v>
      </c>
      <c r="R355" s="94" t="s">
        <v>562</v>
      </c>
      <c r="S355" t="str">
        <f t="shared" si="282"/>
        <v>--  --</v>
      </c>
      <c r="T355" t="str">
        <f t="shared" si="283"/>
        <v>--  --</v>
      </c>
    </row>
    <row r="356" spans="2:20" s="74" customFormat="1">
      <c r="B356" s="74" t="s">
        <v>367</v>
      </c>
      <c r="C356" s="74">
        <v>288</v>
      </c>
      <c r="E356" s="74">
        <v>96</v>
      </c>
      <c r="F356" s="74" t="str">
        <f>"type "&amp;B356&amp;"_"&amp;C356/8&amp;"_Type is record"</f>
        <v>type FPGA_CMD_36_Type is record</v>
      </c>
      <c r="I356" s="74" t="str">
        <f t="shared" si="285"/>
        <v/>
      </c>
      <c r="J356" s="74" t="str">
        <f t="shared" si="286"/>
        <v/>
      </c>
      <c r="M356" s="74" t="str">
        <f>"constant "&amp;B356&amp;"_"&amp;C356/8&amp;"_i : "&amp;B356&amp;"_"&amp;C356/8&amp;"_Type := ("</f>
        <v>constant FPGA_CMD_36_i : FPGA_CMD_36_Type := (</v>
      </c>
      <c r="N356" s="74" t="str">
        <f t="shared" ref="N356:N362" si="310">IF(D356="","--  "&amp;F356,IF(D356&lt;&gt;"T",G356&amp;" &lt;= "&amp;K356&amp;";","--  "&amp;H356))</f>
        <v>--  type FPGA_CMD_36_Type is record</v>
      </c>
      <c r="O356" s="74" t="str">
        <f t="shared" ref="O356:O361" si="311">IF(D356="","--  "&amp;F356,IF(D356&lt;&gt;"T",G356&amp;" := "&amp;H356&amp;";","--  "&amp;H356))</f>
        <v>--  type FPGA_CMD_36_Type is record</v>
      </c>
      <c r="P356" s="74" t="str">
        <f t="shared" ref="P356:P361" si="312">IF(D356="","--  "&amp;F356,IF(D356&lt;&gt;"T",H356&amp;" := "&amp;G356&amp;";","--  "&amp;H356))</f>
        <v>--  type FPGA_CMD_36_Type is record</v>
      </c>
      <c r="Q356" s="74" t="str">
        <f t="shared" ref="Q356:Q361" si="313">IF(D356="","--  "&amp;F356,IF(D356&lt;&gt;"T",I356&amp;" &lt;= "&amp;H356&amp;";","--  "&amp;H356))</f>
        <v>--  type FPGA_CMD_36_Type is record</v>
      </c>
      <c r="R356" s="74" t="str">
        <f t="shared" ref="R356:R361" si="314">IF(D356="","--  "&amp;F356,IF(D356&lt;&gt;"T",I356&amp;" : out "&amp;J356&amp;";    --                     ("&amp;C356&amp;")","--  "&amp;H356))</f>
        <v>--  type FPGA_CMD_36_Type is record</v>
      </c>
      <c r="S356" t="str">
        <f t="shared" si="282"/>
        <v>--  type FPGA_CMD_36_Type is record</v>
      </c>
      <c r="T356" t="str">
        <f t="shared" si="283"/>
        <v>--  type FPGA_CMD_36_Type is record</v>
      </c>
    </row>
    <row r="357" spans="2:20">
      <c r="B357" t="s">
        <v>440</v>
      </c>
      <c r="C357">
        <v>32</v>
      </c>
      <c r="D357" t="s">
        <v>407</v>
      </c>
      <c r="E357">
        <f>E356</f>
        <v>96</v>
      </c>
      <c r="F357" t="str">
        <f t="shared" ref="F357:F361" si="315">IF(C357=1,"  "&amp;B357&amp;" : "&amp;"std_logic;",IF(D357="T","  "&amp;B357&amp;" : "&amp;B357&amp;"_"&amp;C357/8&amp;"_Type;","  "&amp;B357&amp;" : "&amp;"std_logic_vector("&amp;C357-1&amp;" downto 0);"))</f>
        <v xml:space="preserve">  Reserved_0 : std_logic_vector(31 downto 0);</v>
      </c>
      <c r="G357" t="str">
        <f>$G$355&amp;"."&amp;B357</f>
        <v>pkt.FPGA_CMD.Reserved_0</v>
      </c>
      <c r="H357" t="str">
        <f>IF(C357=1,"bitvector("&amp;E357&amp;")","bitvector("&amp;E357+C357-1&amp;" downto "&amp;E357&amp;")")</f>
        <v>bitvector(127 downto 96)</v>
      </c>
      <c r="I357" t="str">
        <f t="shared" si="285"/>
        <v>pkt_FPGA_CMD_Reserved_0</v>
      </c>
      <c r="J357" t="str">
        <f t="shared" si="286"/>
        <v>std_logic_vector(31 downto 0)</v>
      </c>
      <c r="K357" t="str">
        <f>IF(L357&lt;&gt;"",L357,IF(D357="T",B357&amp;"_"&amp;C357/8&amp;"_i",IF(C357=1,"'0'",(IF(C357=8,"X""00""",(IF(C357=16,"X""0000""",IF(C357=32,"X""00000000""","(others =&gt; '0')"))))))))</f>
        <v>X"00000000"</v>
      </c>
      <c r="M357" t="str">
        <f>IF(D358="",(IF(D357="T","  "&amp;B357&amp;" =&gt; "&amp;B357&amp;"_"&amp;C357/8&amp;"_i","  "&amp;B357&amp;" =&gt; "&amp;K357)),(IF(D357="T","  "&amp;B357&amp;" =&gt; "&amp;B357&amp;"_"&amp;C357/8&amp;"_i,","  "&amp;B357&amp;" =&gt; "&amp;K357&amp;",")))</f>
        <v xml:space="preserve">  Reserved_0 =&gt; X"00000000",</v>
      </c>
      <c r="N357" t="str">
        <f t="shared" si="310"/>
        <v>pkt.FPGA_CMD.Reserved_0 &lt;= X"00000000";</v>
      </c>
      <c r="O357" t="str">
        <f t="shared" si="311"/>
        <v>pkt.FPGA_CMD.Reserved_0 := bitvector(127 downto 96);</v>
      </c>
      <c r="P357" t="str">
        <f t="shared" si="312"/>
        <v>bitvector(127 downto 96) := pkt.FPGA_CMD.Reserved_0;</v>
      </c>
      <c r="Q357" t="str">
        <f t="shared" si="313"/>
        <v>pkt_FPGA_CMD_Reserved_0 &lt;= bitvector(127 downto 96);</v>
      </c>
      <c r="R357" t="str">
        <f t="shared" si="314"/>
        <v>pkt_FPGA_CMD_Reserved_0 : out std_logic_vector(31 downto 0);    --                     (32)</v>
      </c>
      <c r="S357" t="str">
        <f t="shared" si="282"/>
        <v>pkt_FPGA_CMD_Reserved_0 =&gt; pkt_FPGA_CMD_Reserved_0_o,</v>
      </c>
      <c r="T357" t="str">
        <f t="shared" si="283"/>
        <v xml:space="preserve">  signal pkt_FPGA_CMD_Reserved_0_o : std_logic_vector(31 downto 0);</v>
      </c>
    </row>
    <row r="358" spans="2:20">
      <c r="B358" t="s">
        <v>368</v>
      </c>
      <c r="C358">
        <v>64</v>
      </c>
      <c r="D358" s="74" t="s">
        <v>406</v>
      </c>
      <c r="E358">
        <f>C357+E357</f>
        <v>128</v>
      </c>
      <c r="F358" t="str">
        <f t="shared" si="315"/>
        <v xml:space="preserve">  SC_Rx_FPGA_CMD : SC_Rx_FPGA_CMD_8_Type;</v>
      </c>
      <c r="G358" s="92" t="str">
        <f>$G$355&amp;"."&amp;B358</f>
        <v>pkt.FPGA_CMD.SC_Rx_FPGA_CMD</v>
      </c>
      <c r="H358" t="str">
        <f t="shared" ref="H358:H361" si="316">IF(C358=1,"bitvector("&amp;E358&amp;")","bitvector("&amp;E358+C358-1&amp;" downto "&amp;E358&amp;")")</f>
        <v>bitvector(191 downto 128)</v>
      </c>
      <c r="I358" t="str">
        <f t="shared" si="285"/>
        <v/>
      </c>
      <c r="J358" t="str">
        <f t="shared" si="286"/>
        <v/>
      </c>
      <c r="K358" t="str">
        <f t="shared" ref="K358:K361" si="317">IF(L358&lt;&gt;"",L358,IF(D358="T",B358&amp;"_"&amp;C358/8&amp;"_i",IF(C358=1,"'0'",(IF(C358=8,"X""00""",(IF(C358=16,"X""0000""",IF(C358=32,"X""00000000""","(others =&gt; '0')"))))))))</f>
        <v>SC_Rx_FPGA_CMD_8_i</v>
      </c>
      <c r="M358" t="str">
        <f>IF(D359="",(IF(D358="T","  "&amp;B358&amp;" =&gt; "&amp;B358&amp;"_"&amp;C358/8&amp;"_i","  "&amp;B358&amp;" =&gt; "&amp;K358)),(IF(D358="T","  "&amp;B358&amp;" =&gt; "&amp;B358&amp;"_"&amp;C358/8&amp;"_i,","  "&amp;B358&amp;" =&gt; "&amp;K358&amp;",")))</f>
        <v xml:space="preserve">  SC_Rx_FPGA_CMD =&gt; SC_Rx_FPGA_CMD_8_i,</v>
      </c>
      <c r="N358" t="str">
        <f t="shared" si="310"/>
        <v>--  bitvector(191 downto 128)</v>
      </c>
      <c r="O358" t="str">
        <f t="shared" si="311"/>
        <v>--  bitvector(191 downto 128)</v>
      </c>
      <c r="P358" t="str">
        <f t="shared" si="312"/>
        <v>--  bitvector(191 downto 128)</v>
      </c>
      <c r="Q358" t="str">
        <f t="shared" si="313"/>
        <v>--  bitvector(191 downto 128)</v>
      </c>
      <c r="R358" t="str">
        <f t="shared" si="314"/>
        <v>--  bitvector(191 downto 128)</v>
      </c>
      <c r="S358" t="str">
        <f t="shared" si="282"/>
        <v xml:space="preserve">  -- bitvector(191 downto 128)</v>
      </c>
      <c r="T358" t="str">
        <f t="shared" si="283"/>
        <v xml:space="preserve">  --  bitvector(191 downto 128)</v>
      </c>
    </row>
    <row r="359" spans="2:20">
      <c r="B359" t="s">
        <v>369</v>
      </c>
      <c r="C359">
        <f>16*8</f>
        <v>128</v>
      </c>
      <c r="D359" s="74" t="s">
        <v>406</v>
      </c>
      <c r="E359">
        <f t="shared" ref="E359:E361" si="318">C358+E358</f>
        <v>192</v>
      </c>
      <c r="F359" t="str">
        <f t="shared" si="315"/>
        <v xml:space="preserve">  PA_Tx_FPGA_CMD : PA_Tx_FPGA_CMD_16_Type;</v>
      </c>
      <c r="G359" s="92" t="str">
        <f>$G$355&amp;"."&amp;B359</f>
        <v>pkt.FPGA_CMD.PA_Tx_FPGA_CMD</v>
      </c>
      <c r="H359" t="str">
        <f t="shared" si="316"/>
        <v>bitvector(319 downto 192)</v>
      </c>
      <c r="I359" t="str">
        <f t="shared" si="285"/>
        <v/>
      </c>
      <c r="J359" t="str">
        <f t="shared" si="286"/>
        <v/>
      </c>
      <c r="K359" t="str">
        <f t="shared" si="317"/>
        <v>PA_Tx_FPGA_CMD_16_i</v>
      </c>
      <c r="M359" t="str">
        <f>IF(D360="",(IF(D359="T","  "&amp;B359&amp;" =&gt; "&amp;B359&amp;"_"&amp;C359/8&amp;"_i","  "&amp;B359&amp;" =&gt; "&amp;K359)),(IF(D359="T","  "&amp;B359&amp;" =&gt; "&amp;B359&amp;"_"&amp;C359/8&amp;"_i,","  "&amp;B359&amp;" =&gt; "&amp;K359&amp;",")))</f>
        <v xml:space="preserve">  PA_Tx_FPGA_CMD =&gt; PA_Tx_FPGA_CMD_16_i,</v>
      </c>
      <c r="N359" t="str">
        <f t="shared" si="310"/>
        <v>--  bitvector(319 downto 192)</v>
      </c>
      <c r="O359" t="str">
        <f t="shared" si="311"/>
        <v>--  bitvector(319 downto 192)</v>
      </c>
      <c r="P359" t="str">
        <f t="shared" si="312"/>
        <v>--  bitvector(319 downto 192)</v>
      </c>
      <c r="Q359" t="str">
        <f t="shared" si="313"/>
        <v>--  bitvector(319 downto 192)</v>
      </c>
      <c r="R359" t="str">
        <f t="shared" si="314"/>
        <v>--  bitvector(319 downto 192)</v>
      </c>
      <c r="S359" t="str">
        <f t="shared" si="282"/>
        <v xml:space="preserve">  -- bitvector(319 downto 192)</v>
      </c>
      <c r="T359" t="str">
        <f t="shared" si="283"/>
        <v xml:space="preserve">  --  bitvector(319 downto 192)</v>
      </c>
    </row>
    <row r="360" spans="2:20">
      <c r="B360" t="s">
        <v>370</v>
      </c>
      <c r="C360">
        <v>16</v>
      </c>
      <c r="D360" s="74" t="s">
        <v>406</v>
      </c>
      <c r="E360">
        <f t="shared" si="318"/>
        <v>320</v>
      </c>
      <c r="F360" t="str">
        <f t="shared" si="315"/>
        <v xml:space="preserve">  Save_Beam_INFO : Save_Beam_INFO_2_Type;</v>
      </c>
      <c r="G360" s="92" t="str">
        <f>$G$355&amp;"."&amp;B360</f>
        <v>pkt.FPGA_CMD.Save_Beam_INFO</v>
      </c>
      <c r="H360" t="str">
        <f t="shared" si="316"/>
        <v>bitvector(335 downto 320)</v>
      </c>
      <c r="I360" t="str">
        <f t="shared" si="285"/>
        <v/>
      </c>
      <c r="J360" t="str">
        <f t="shared" si="286"/>
        <v/>
      </c>
      <c r="K360" t="str">
        <f t="shared" si="317"/>
        <v>Save_Beam_INFO_2_i</v>
      </c>
      <c r="M360" t="str">
        <f>IF(D361="",(IF(D360="T","  "&amp;B360&amp;" =&gt; "&amp;B360&amp;"_"&amp;C360/8&amp;"_i","  "&amp;B360&amp;" =&gt; "&amp;K360)),(IF(D360="T","  "&amp;B360&amp;" =&gt; "&amp;B360&amp;"_"&amp;C360/8&amp;"_i,","  "&amp;B360&amp;" =&gt; "&amp;K360&amp;",")))</f>
        <v xml:space="preserve">  Save_Beam_INFO =&gt; Save_Beam_INFO_2_i,</v>
      </c>
      <c r="N360" t="str">
        <f t="shared" si="310"/>
        <v>--  bitvector(335 downto 320)</v>
      </c>
      <c r="O360" t="str">
        <f t="shared" si="311"/>
        <v>--  bitvector(335 downto 320)</v>
      </c>
      <c r="P360" t="str">
        <f t="shared" si="312"/>
        <v>--  bitvector(335 downto 320)</v>
      </c>
      <c r="Q360" t="str">
        <f t="shared" si="313"/>
        <v>--  bitvector(335 downto 320)</v>
      </c>
      <c r="R360" t="str">
        <f t="shared" si="314"/>
        <v>--  bitvector(335 downto 320)</v>
      </c>
      <c r="S360" t="str">
        <f t="shared" si="282"/>
        <v xml:space="preserve">  -- bitvector(335 downto 320)</v>
      </c>
      <c r="T360" t="str">
        <f t="shared" si="283"/>
        <v xml:space="preserve">  --  bitvector(335 downto 320)</v>
      </c>
    </row>
    <row r="361" spans="2:20">
      <c r="B361" t="s">
        <v>441</v>
      </c>
      <c r="C361">
        <v>48</v>
      </c>
      <c r="D361" t="s">
        <v>407</v>
      </c>
      <c r="E361">
        <f t="shared" si="318"/>
        <v>336</v>
      </c>
      <c r="F361" t="str">
        <f t="shared" si="315"/>
        <v xml:space="preserve">  Reserved_1 : std_logic_vector(47 downto 0);</v>
      </c>
      <c r="G361" t="str">
        <f>$G$355&amp;"."&amp;B361</f>
        <v>pkt.FPGA_CMD.Reserved_1</v>
      </c>
      <c r="H361" t="str">
        <f t="shared" si="316"/>
        <v>bitvector(383 downto 336)</v>
      </c>
      <c r="I361" t="str">
        <f t="shared" si="285"/>
        <v>pkt_FPGA_CMD_Reserved_1</v>
      </c>
      <c r="J361" t="str">
        <f t="shared" si="286"/>
        <v>std_logic_vector(47 downto 0)</v>
      </c>
      <c r="K361" t="str">
        <f t="shared" si="317"/>
        <v>(others =&gt; '0')</v>
      </c>
      <c r="M361" t="str">
        <f>IF(D362="",(IF(D361="T","  "&amp;B361&amp;" =&gt; "&amp;B361&amp;"_"&amp;C361/8&amp;"_i","  "&amp;B361&amp;" =&gt; "&amp;K361)),(IF(D361="T","  "&amp;B361&amp;" =&gt; "&amp;B361&amp;"_"&amp;C361/8&amp;"_i,","  "&amp;B361&amp;" =&gt; "&amp;K361&amp;",")))</f>
        <v xml:space="preserve">  Reserved_1 =&gt; (others =&gt; '0')</v>
      </c>
      <c r="N361" t="str">
        <f t="shared" si="310"/>
        <v>pkt.FPGA_CMD.Reserved_1 &lt;= (others =&gt; '0');</v>
      </c>
      <c r="O361" t="str">
        <f t="shared" si="311"/>
        <v>pkt.FPGA_CMD.Reserved_1 := bitvector(383 downto 336);</v>
      </c>
      <c r="P361" t="str">
        <f t="shared" si="312"/>
        <v>bitvector(383 downto 336) := pkt.FPGA_CMD.Reserved_1;</v>
      </c>
      <c r="Q361" t="str">
        <f t="shared" si="313"/>
        <v>pkt_FPGA_CMD_Reserved_1 &lt;= bitvector(383 downto 336);</v>
      </c>
      <c r="R361" t="str">
        <f t="shared" si="314"/>
        <v>pkt_FPGA_CMD_Reserved_1 : out std_logic_vector(47 downto 0);    --                     (48)</v>
      </c>
      <c r="S361" t="str">
        <f t="shared" si="282"/>
        <v>pkt_FPGA_CMD_Reserved_1 =&gt; pkt_FPGA_CMD_Reserved_1_o,</v>
      </c>
      <c r="T361" t="str">
        <f t="shared" si="283"/>
        <v xml:space="preserve">  signal pkt_FPGA_CMD_Reserved_1_o : std_logic_vector(47 downto 0);</v>
      </c>
    </row>
    <row r="362" spans="2:20" s="74" customFormat="1">
      <c r="F362" s="74" t="str">
        <f>"end record;"&amp;"  --  "&amp;B356&amp;"_"&amp;C356/8&amp;"_Type"</f>
        <v>end record;  --  FPGA_CMD_36_Type</v>
      </c>
      <c r="I362" s="74" t="str">
        <f t="shared" si="285"/>
        <v/>
      </c>
      <c r="J362" s="74" t="str">
        <f t="shared" si="286"/>
        <v/>
      </c>
      <c r="M362" s="74" t="str">
        <f>");"</f>
        <v>);</v>
      </c>
      <c r="N362" s="74" t="str">
        <f t="shared" si="310"/>
        <v>--  end record;  --  FPGA_CMD_36_Type</v>
      </c>
      <c r="O362" s="74" t="str">
        <f t="shared" ref="O362" si="319">IF(D362="","--  "&amp;F362,IF(D362&lt;&gt;"T",G362&amp;" := "&amp;H362&amp;";","--  "&amp;H362))</f>
        <v>--  end record;  --  FPGA_CMD_36_Type</v>
      </c>
      <c r="P362" s="74" t="str">
        <f t="shared" ref="P362" si="320">IF(D362="","--  "&amp;F362,IF(D362&lt;&gt;"T",H362&amp;" := "&amp;G362&amp;";","--  "&amp;H362))</f>
        <v>--  end record;  --  FPGA_CMD_36_Type</v>
      </c>
      <c r="Q362" s="74" t="str">
        <f t="shared" ref="Q362" si="321">IF(D362="","--  "&amp;F362,IF(D362&lt;&gt;"T",I362&amp;" &lt;= "&amp;H362&amp;";","--  "&amp;H362))</f>
        <v>--  end record;  --  FPGA_CMD_36_Type</v>
      </c>
      <c r="R362" s="74" t="str">
        <f t="shared" ref="R362" si="322">IF(D362="","--  "&amp;F362,IF(D362&lt;&gt;"T",I362&amp;" : out "&amp;J362&amp;";    --                     ("&amp;C362&amp;")","--  "&amp;H362))</f>
        <v>--  end record;  --  FPGA_CMD_36_Type</v>
      </c>
      <c r="S362" t="str">
        <f t="shared" si="282"/>
        <v>--  end record;  --  FPGA_CMD_36_Type</v>
      </c>
      <c r="T362" t="str">
        <f t="shared" si="283"/>
        <v>--  end record;  --  FPGA_CMD_36_Type</v>
      </c>
    </row>
    <row r="363" spans="2:20">
      <c r="C363">
        <f>SUM(C357:C361)</f>
        <v>288</v>
      </c>
      <c r="D363">
        <f>C356+E356</f>
        <v>384</v>
      </c>
      <c r="E363">
        <f>C361+E361</f>
        <v>384</v>
      </c>
      <c r="F363" s="94" t="s">
        <v>562</v>
      </c>
      <c r="I363" t="str">
        <f t="shared" si="285"/>
        <v/>
      </c>
      <c r="J363" t="str">
        <f t="shared" si="286"/>
        <v/>
      </c>
      <c r="K363" s="94" t="s">
        <v>562</v>
      </c>
      <c r="L363" s="94" t="s">
        <v>562</v>
      </c>
      <c r="M363" s="94" t="s">
        <v>562</v>
      </c>
      <c r="N363" s="94" t="s">
        <v>562</v>
      </c>
      <c r="O363" s="94" t="s">
        <v>562</v>
      </c>
      <c r="P363" s="94" t="s">
        <v>562</v>
      </c>
      <c r="Q363" s="94" t="s">
        <v>562</v>
      </c>
      <c r="R363" s="94" t="s">
        <v>562</v>
      </c>
      <c r="S363" t="str">
        <f t="shared" si="282"/>
        <v xml:space="preserve">  --  </v>
      </c>
      <c r="T363" t="str">
        <f t="shared" si="283"/>
        <v xml:space="preserve">  --  </v>
      </c>
    </row>
    <row r="364" spans="2:20">
      <c r="F364" s="94" t="str">
        <f>B365&amp;"_Pkt_"&amp;C365/8&amp;"_Type"</f>
        <v>SCB2SPB_Pkt_300_Type</v>
      </c>
      <c r="G364" s="93" t="s">
        <v>570</v>
      </c>
      <c r="O364" s="94" t="s">
        <v>602</v>
      </c>
      <c r="P364" s="94" t="s">
        <v>602</v>
      </c>
      <c r="Q364" s="94" t="s">
        <v>602</v>
      </c>
      <c r="R364" s="94" t="s">
        <v>602</v>
      </c>
      <c r="S364" t="str">
        <f t="shared" si="282"/>
        <v>--  SCB2SPB_Pkt_300_Type</v>
      </c>
      <c r="T364" t="str">
        <f t="shared" si="283"/>
        <v>--  SCB2SPB_Pkt_300_Type</v>
      </c>
    </row>
    <row r="365" spans="2:20" s="74" customFormat="1">
      <c r="B365" s="74" t="str">
        <f>A1</f>
        <v>SCB2SPB</v>
      </c>
      <c r="C365" s="74">
        <v>2400</v>
      </c>
      <c r="E365" s="74">
        <v>0</v>
      </c>
      <c r="F365" s="74" t="str">
        <f>"type "&amp;B365&amp;"_Pkt_"&amp;C365/8&amp;"_Type is record"</f>
        <v>type SCB2SPB_Pkt_300_Type is record</v>
      </c>
      <c r="M365" s="74" t="str">
        <f>"constant "&amp;B365&amp;"_Pkt_"&amp;C365/8&amp;"_i : "&amp;B365&amp;"_Pkt_"&amp;C365/8&amp;"_Type := ("</f>
        <v>constant SCB2SPB_Pkt_300_i : SCB2SPB_Pkt_300_Type := (</v>
      </c>
      <c r="N365" s="74" t="str">
        <f t="shared" ref="N365:N376" si="323">IF(D365="","--  "&amp;F365,IF(D365&lt;&gt;"T",G365&amp;" &lt;= "&amp;K365&amp;";","--  "&amp;H365))</f>
        <v>--  type SCB2SPB_Pkt_300_Type is record</v>
      </c>
      <c r="O365" s="74" t="str">
        <f t="shared" ref="O365:O375" si="324">IF(D365="","--  "&amp;F365,IF(D365&lt;&gt;"T",G365&amp;" := "&amp;H365&amp;";","--  "&amp;H365))</f>
        <v>--  type SCB2SPB_Pkt_300_Type is record</v>
      </c>
      <c r="P365" s="74" t="str">
        <f t="shared" ref="P365:P369" si="325">IF(D365="","--  "&amp;F365,IF(D365&lt;&gt;"T",H365&amp;" := "&amp;G365&amp;";","--  "&amp;H365))</f>
        <v>--  type SCB2SPB_Pkt_300_Type is record</v>
      </c>
      <c r="Q365" s="74" t="str">
        <f t="shared" ref="Q365:Q376" si="326">IF(D365="","--  "&amp;F365,IF(D365&lt;&gt;"T",I365&amp;" &lt;= "&amp;H365&amp;";","--  "&amp;H365))</f>
        <v>--  type SCB2SPB_Pkt_300_Type is record</v>
      </c>
      <c r="R365" s="74" t="str">
        <f t="shared" ref="R365:R376" si="327">IF(D365="","--  "&amp;F365,IF(D365&lt;&gt;"T",I365&amp;" : out "&amp;J365&amp;";    --                     ("&amp;C365&amp;")","--  "&amp;H365))</f>
        <v>--  type SCB2SPB_Pkt_300_Type is record</v>
      </c>
      <c r="S365" t="str">
        <f t="shared" si="282"/>
        <v>--  type SCB2SPB_Pkt_300_Type is record</v>
      </c>
      <c r="T365" t="str">
        <f t="shared" si="283"/>
        <v>--  type SCB2SPB_Pkt_300_Type is record</v>
      </c>
    </row>
    <row r="366" spans="2:20">
      <c r="B366" t="s">
        <v>557</v>
      </c>
      <c r="C366">
        <v>32</v>
      </c>
      <c r="D366" t="s">
        <v>407</v>
      </c>
      <c r="E366">
        <v>0</v>
      </c>
      <c r="F366" t="str">
        <f t="shared" ref="F366:F375" si="328">IF(C366=1,"  "&amp;B366&amp;" : "&amp;"std_logic;",IF(D366="T","  "&amp;B366&amp;" : "&amp;B366&amp;"_"&amp;C366/8&amp;"_Type;","  "&amp;B366&amp;" : "&amp;"std_logic_vector("&amp;C366-1&amp;" downto 0);"))</f>
        <v xml:space="preserve">  Start_Bytes : std_logic_vector(31 downto 0);</v>
      </c>
      <c r="G366" t="str">
        <f t="shared" ref="G366:G375" si="329">$G$364&amp;"."&amp;B366</f>
        <v>pkt.Start_Bytes</v>
      </c>
      <c r="H366" t="str">
        <f>IF(C366=1,"bitvector("&amp;E366&amp;")","bitvector("&amp;E366+C366-1&amp;" downto "&amp;E366&amp;")")</f>
        <v>bitvector(31 downto 0)</v>
      </c>
      <c r="I366" t="str">
        <f t="shared" ref="I366:I377" si="330">IF(H366="","",(IF(D366="W",SUBSTITUTE(G366,".","_"),"")))</f>
        <v>pkt_Start_Bytes</v>
      </c>
      <c r="J366" t="str">
        <f t="shared" ref="J366:J377" si="331">IF(C366=1,"std_logic",(IF(D366="W","std_logic_vector("&amp;C366-1&amp;" downto 0)","")))</f>
        <v>std_logic_vector(31 downto 0)</v>
      </c>
      <c r="K366" t="str">
        <f>IF(L366&lt;&gt;"",L366,IF(D366="T",B366&amp;"_"&amp;C366/8&amp;"_i",IF(C366=1,"'0'",(IF(C366=8,"X""00""",(IF(C366=16,"X""0000""",IF(C366=32,"X""00000000""","(others =&gt; '0')"))))))))</f>
        <v>X"7F7F7F7F"</v>
      </c>
      <c r="L366" t="s">
        <v>565</v>
      </c>
      <c r="M366" t="str">
        <f t="shared" ref="M366:M375" si="332">IF(D367="",(IF(D366="T","  "&amp;B366&amp;" =&gt; "&amp;B366&amp;"_"&amp;C366/8&amp;"_i","  "&amp;B366&amp;" =&gt; "&amp;K366)),(IF(D366="T","  "&amp;B366&amp;" =&gt; "&amp;B366&amp;"_"&amp;C366/8&amp;"_i,","  "&amp;B366&amp;" =&gt; "&amp;K366&amp;",")))</f>
        <v xml:space="preserve">  Start_Bytes =&gt; X"7F7F7F7F",</v>
      </c>
      <c r="N366" t="str">
        <f t="shared" si="323"/>
        <v>pkt.Start_Bytes &lt;= X"7F7F7F7F";</v>
      </c>
      <c r="O366" t="str">
        <f t="shared" si="324"/>
        <v>pkt.Start_Bytes := bitvector(31 downto 0);</v>
      </c>
      <c r="P366" t="str">
        <f t="shared" si="325"/>
        <v>bitvector(31 downto 0) := pkt.Start_Bytes;</v>
      </c>
      <c r="Q366" t="str">
        <f t="shared" si="326"/>
        <v>pkt_Start_Bytes &lt;= bitvector(31 downto 0);</v>
      </c>
      <c r="R366" t="str">
        <f t="shared" si="327"/>
        <v>pkt_Start_Bytes : out std_logic_vector(31 downto 0);    --                     (32)</v>
      </c>
      <c r="S366" t="str">
        <f t="shared" si="282"/>
        <v>pkt_Start_Bytes =&gt; pkt_Start_Bytes_o,</v>
      </c>
      <c r="T366" t="str">
        <f t="shared" si="283"/>
        <v xml:space="preserve">  signal pkt_Start_Bytes_o : std_logic_vector(31 downto 0);</v>
      </c>
    </row>
    <row r="367" spans="2:20">
      <c r="B367" t="s">
        <v>364</v>
      </c>
      <c r="C367">
        <v>32</v>
      </c>
      <c r="D367" t="s">
        <v>407</v>
      </c>
      <c r="E367">
        <f>C366+E366</f>
        <v>32</v>
      </c>
      <c r="F367" t="str">
        <f t="shared" si="328"/>
        <v xml:space="preserve">  Count : std_logic_vector(31 downto 0);</v>
      </c>
      <c r="G367" t="str">
        <f t="shared" si="329"/>
        <v>pkt.Count</v>
      </c>
      <c r="H367" t="str">
        <f t="shared" ref="H367:H375" si="333">IF(C367=1,"bitvector("&amp;E367&amp;")","bitvector("&amp;E367+C367-1&amp;" downto "&amp;E367&amp;")")</f>
        <v>bitvector(63 downto 32)</v>
      </c>
      <c r="I367" t="str">
        <f t="shared" si="330"/>
        <v>pkt_Count</v>
      </c>
      <c r="J367" t="str">
        <f t="shared" si="331"/>
        <v>std_logic_vector(31 downto 0)</v>
      </c>
      <c r="K367" t="str">
        <f t="shared" ref="K367:K375" si="334">IF(L367&lt;&gt;"",L367,IF(D367="T",B367&amp;"_"&amp;C367/8&amp;"_i",IF(C367=1,"'0'",(IF(C367=8,"X""00""",(IF(C367=16,"X""0000""",IF(C367=32,"X""00000000""","(others =&gt; '0')"))))))))</f>
        <v>X"00000000"</v>
      </c>
      <c r="M367" t="str">
        <f t="shared" si="332"/>
        <v xml:space="preserve">  Count =&gt; X"00000000",</v>
      </c>
      <c r="N367" t="str">
        <f t="shared" si="323"/>
        <v>pkt.Count &lt;= X"00000000";</v>
      </c>
      <c r="O367" t="str">
        <f t="shared" si="324"/>
        <v>pkt.Count := bitvector(63 downto 32);</v>
      </c>
      <c r="P367" t="str">
        <f t="shared" si="325"/>
        <v>bitvector(63 downto 32) := pkt.Count;</v>
      </c>
      <c r="Q367" t="str">
        <f t="shared" si="326"/>
        <v>pkt_Count &lt;= bitvector(63 downto 32);</v>
      </c>
      <c r="R367" t="str">
        <f t="shared" si="327"/>
        <v>pkt_Count : out std_logic_vector(31 downto 0);    --                     (32)</v>
      </c>
      <c r="S367" t="str">
        <f t="shared" ref="S367:S376" si="335">IF(D367="","--  "&amp;F367,IF(D367&lt;&gt;"T",IF(I367&lt;&gt;"",I367&amp;" =&gt; "&amp;I367&amp;"_o,","  --  "),"  -- "&amp;H367))</f>
        <v>pkt_Count =&gt; pkt_Count_o,</v>
      </c>
      <c r="T367" t="str">
        <f t="shared" ref="T367:T376" si="336">IF(D367="","--  "&amp;F367,IF(D367&lt;&gt;"T",IF(I367&lt;&gt;"","  signal "&amp;I367&amp;"_o : "&amp;J367&amp;";","  --  "),"  --  "&amp;H367))</f>
        <v xml:space="preserve">  signal pkt_Count_o : std_logic_vector(31 downto 0);</v>
      </c>
    </row>
    <row r="368" spans="2:20">
      <c r="B368" t="s">
        <v>365</v>
      </c>
      <c r="C368">
        <v>16</v>
      </c>
      <c r="D368" t="s">
        <v>407</v>
      </c>
      <c r="E368">
        <f t="shared" ref="E368:E375" si="337">C367+E367</f>
        <v>64</v>
      </c>
      <c r="F368" t="str">
        <f t="shared" si="328"/>
        <v xml:space="preserve">  Command : std_logic_vector(15 downto 0);</v>
      </c>
      <c r="G368" t="str">
        <f t="shared" si="329"/>
        <v>pkt.Command</v>
      </c>
      <c r="H368" t="str">
        <f t="shared" si="333"/>
        <v>bitvector(79 downto 64)</v>
      </c>
      <c r="I368" t="str">
        <f t="shared" si="330"/>
        <v>pkt_Command</v>
      </c>
      <c r="J368" t="str">
        <f t="shared" si="331"/>
        <v>std_logic_vector(15 downto 0)</v>
      </c>
      <c r="K368" t="str">
        <f t="shared" si="334"/>
        <v>X"0000"</v>
      </c>
      <c r="M368" t="str">
        <f t="shared" si="332"/>
        <v xml:space="preserve">  Command =&gt; X"0000",</v>
      </c>
      <c r="N368" t="str">
        <f t="shared" si="323"/>
        <v>pkt.Command &lt;= X"0000";</v>
      </c>
      <c r="O368" t="str">
        <f t="shared" si="324"/>
        <v>pkt.Command := bitvector(79 downto 64);</v>
      </c>
      <c r="P368" t="str">
        <f t="shared" si="325"/>
        <v>bitvector(79 downto 64) := pkt.Command;</v>
      </c>
      <c r="Q368" t="str">
        <f t="shared" si="326"/>
        <v>pkt_Command &lt;= bitvector(79 downto 64);</v>
      </c>
      <c r="R368" t="str">
        <f t="shared" si="327"/>
        <v>pkt_Command : out std_logic_vector(15 downto 0);    --                     (16)</v>
      </c>
      <c r="S368" t="str">
        <f t="shared" si="335"/>
        <v>pkt_Command =&gt; pkt_Command_o,</v>
      </c>
      <c r="T368" t="str">
        <f t="shared" si="336"/>
        <v xml:space="preserve">  signal pkt_Command_o : std_logic_vector(15 downto 0);</v>
      </c>
    </row>
    <row r="369" spans="2:20">
      <c r="B369" t="s">
        <v>366</v>
      </c>
      <c r="C369">
        <v>16</v>
      </c>
      <c r="D369" t="s">
        <v>407</v>
      </c>
      <c r="E369">
        <f t="shared" si="337"/>
        <v>80</v>
      </c>
      <c r="F369" t="str">
        <f t="shared" si="328"/>
        <v xml:space="preserve">  ACK : std_logic_vector(15 downto 0);</v>
      </c>
      <c r="G369" t="str">
        <f t="shared" si="329"/>
        <v>pkt.ACK</v>
      </c>
      <c r="H369" t="str">
        <f t="shared" si="333"/>
        <v>bitvector(95 downto 80)</v>
      </c>
      <c r="I369" t="str">
        <f t="shared" si="330"/>
        <v>pkt_ACK</v>
      </c>
      <c r="J369" t="str">
        <f t="shared" si="331"/>
        <v>std_logic_vector(15 downto 0)</v>
      </c>
      <c r="K369" t="str">
        <f t="shared" si="334"/>
        <v>X"0000"</v>
      </c>
      <c r="M369" t="str">
        <f t="shared" si="332"/>
        <v xml:space="preserve">  ACK =&gt; X"0000",</v>
      </c>
      <c r="N369" t="str">
        <f t="shared" si="323"/>
        <v>pkt.ACK &lt;= X"0000";</v>
      </c>
      <c r="O369" t="str">
        <f t="shared" si="324"/>
        <v>pkt.ACK := bitvector(95 downto 80);</v>
      </c>
      <c r="P369" t="str">
        <f t="shared" si="325"/>
        <v>bitvector(95 downto 80) := pkt.ACK;</v>
      </c>
      <c r="Q369" t="str">
        <f t="shared" si="326"/>
        <v>pkt_ACK &lt;= bitvector(95 downto 80);</v>
      </c>
      <c r="R369" t="str">
        <f t="shared" si="327"/>
        <v>pkt_ACK : out std_logic_vector(15 downto 0);    --                     (16)</v>
      </c>
      <c r="S369" t="str">
        <f t="shared" si="335"/>
        <v>pkt_ACK =&gt; pkt_ACK_o,</v>
      </c>
      <c r="T369" t="str">
        <f t="shared" si="336"/>
        <v xml:space="preserve">  signal pkt_ACK_o : std_logic_vector(15 downto 0);</v>
      </c>
    </row>
    <row r="370" spans="2:20">
      <c r="B370" t="s">
        <v>367</v>
      </c>
      <c r="C370">
        <f>36*8</f>
        <v>288</v>
      </c>
      <c r="D370" s="74" t="s">
        <v>406</v>
      </c>
      <c r="E370">
        <f t="shared" si="337"/>
        <v>96</v>
      </c>
      <c r="F370" t="str">
        <f t="shared" si="328"/>
        <v xml:space="preserve">  FPGA_CMD : FPGA_CMD_36_Type;</v>
      </c>
      <c r="G370" s="92" t="str">
        <f t="shared" si="329"/>
        <v>pkt.FPGA_CMD</v>
      </c>
      <c r="H370" t="str">
        <f t="shared" si="333"/>
        <v>bitvector(383 downto 96)</v>
      </c>
      <c r="I370" t="str">
        <f t="shared" si="330"/>
        <v/>
      </c>
      <c r="J370" t="str">
        <f t="shared" si="331"/>
        <v/>
      </c>
      <c r="K370" t="str">
        <f t="shared" si="334"/>
        <v>FPGA_CMD_36_i</v>
      </c>
      <c r="M370" t="str">
        <f t="shared" si="332"/>
        <v xml:space="preserve">  FPGA_CMD =&gt; FPGA_CMD_36_i,</v>
      </c>
      <c r="N370" t="str">
        <f t="shared" si="323"/>
        <v>--  bitvector(383 downto 96)</v>
      </c>
      <c r="O370" t="str">
        <f>IF(D370="","--  "&amp;F370,IF(D370&lt;&gt;"T",G370&amp;" := "&amp;H370&amp;";","--  "&amp;H370))</f>
        <v>--  bitvector(383 downto 96)</v>
      </c>
      <c r="P370" t="str">
        <f>IF(D370="","--  "&amp;F370,IF(D370&lt;&gt;"T",H370&amp;" := "&amp;G370&amp;";","--  "&amp;H370))</f>
        <v>--  bitvector(383 downto 96)</v>
      </c>
      <c r="Q370" t="str">
        <f t="shared" si="326"/>
        <v>--  bitvector(383 downto 96)</v>
      </c>
      <c r="R370" t="str">
        <f t="shared" si="327"/>
        <v>--  bitvector(383 downto 96)</v>
      </c>
      <c r="S370" t="str">
        <f t="shared" si="335"/>
        <v xml:space="preserve">  -- bitvector(383 downto 96)</v>
      </c>
      <c r="T370" t="str">
        <f t="shared" si="336"/>
        <v xml:space="preserve">  --  bitvector(383 downto 96)</v>
      </c>
    </row>
    <row r="371" spans="2:20">
      <c r="B371" t="s">
        <v>371</v>
      </c>
      <c r="C371">
        <f>56*8</f>
        <v>448</v>
      </c>
      <c r="D371" s="74" t="s">
        <v>406</v>
      </c>
      <c r="E371">
        <f t="shared" si="337"/>
        <v>384</v>
      </c>
      <c r="F371" t="str">
        <f t="shared" si="328"/>
        <v xml:space="preserve">  GC_INFO : GC_INFO_56_Type;</v>
      </c>
      <c r="G371" s="92" t="str">
        <f t="shared" si="329"/>
        <v>pkt.GC_INFO</v>
      </c>
      <c r="H371" t="str">
        <f t="shared" si="333"/>
        <v>bitvector(831 downto 384)</v>
      </c>
      <c r="I371" t="str">
        <f t="shared" si="330"/>
        <v/>
      </c>
      <c r="J371" t="str">
        <f t="shared" si="331"/>
        <v/>
      </c>
      <c r="K371" t="str">
        <f t="shared" si="334"/>
        <v>GC_INFO_56_i</v>
      </c>
      <c r="M371" t="str">
        <f t="shared" si="332"/>
        <v xml:space="preserve">  GC_INFO =&gt; GC_INFO_56_i,</v>
      </c>
      <c r="N371" t="str">
        <f t="shared" si="323"/>
        <v>--  bitvector(831 downto 384)</v>
      </c>
      <c r="O371" t="str">
        <f t="shared" si="324"/>
        <v>--  bitvector(831 downto 384)</v>
      </c>
      <c r="P371" t="str">
        <f t="shared" ref="P371:P375" si="338">IF(D371="","--  "&amp;F371,IF(D371&lt;&gt;"T",H371&amp;" := "&amp;G371&amp;";","--  "&amp;H371))</f>
        <v>--  bitvector(831 downto 384)</v>
      </c>
      <c r="Q371" t="str">
        <f t="shared" si="326"/>
        <v>--  bitvector(831 downto 384)</v>
      </c>
      <c r="R371" t="str">
        <f t="shared" si="327"/>
        <v>--  bitvector(831 downto 384)</v>
      </c>
      <c r="S371" t="str">
        <f t="shared" si="335"/>
        <v xml:space="preserve">  -- bitvector(831 downto 384)</v>
      </c>
      <c r="T371" t="str">
        <f t="shared" si="336"/>
        <v xml:space="preserve">  --  bitvector(831 downto 384)</v>
      </c>
    </row>
    <row r="372" spans="2:20">
      <c r="B372" t="s">
        <v>393</v>
      </c>
      <c r="C372">
        <v>320</v>
      </c>
      <c r="D372" s="74" t="s">
        <v>406</v>
      </c>
      <c r="E372">
        <f t="shared" si="337"/>
        <v>832</v>
      </c>
      <c r="F372" t="str">
        <f t="shared" si="328"/>
        <v xml:space="preserve">  FPGA_State : FPGA_State_40_Type;</v>
      </c>
      <c r="G372" s="92" t="str">
        <f t="shared" si="329"/>
        <v>pkt.FPGA_State</v>
      </c>
      <c r="H372" t="str">
        <f t="shared" si="333"/>
        <v>bitvector(1151 downto 832)</v>
      </c>
      <c r="I372" t="str">
        <f t="shared" si="330"/>
        <v/>
      </c>
      <c r="J372" t="str">
        <f t="shared" si="331"/>
        <v/>
      </c>
      <c r="K372" t="str">
        <f t="shared" si="334"/>
        <v>FPGA_State_40_i</v>
      </c>
      <c r="M372" t="str">
        <f t="shared" si="332"/>
        <v xml:space="preserve">  FPGA_State =&gt; FPGA_State_40_i,</v>
      </c>
      <c r="N372" t="str">
        <f t="shared" si="323"/>
        <v>--  bitvector(1151 downto 832)</v>
      </c>
      <c r="O372" t="str">
        <f t="shared" si="324"/>
        <v>--  bitvector(1151 downto 832)</v>
      </c>
      <c r="P372" t="str">
        <f t="shared" si="338"/>
        <v>--  bitvector(1151 downto 832)</v>
      </c>
      <c r="Q372" t="str">
        <f t="shared" si="326"/>
        <v>--  bitvector(1151 downto 832)</v>
      </c>
      <c r="R372" t="str">
        <f t="shared" si="327"/>
        <v>--  bitvector(1151 downto 832)</v>
      </c>
      <c r="S372" t="str">
        <f t="shared" si="335"/>
        <v xml:space="preserve">  -- bitvector(1151 downto 832)</v>
      </c>
      <c r="T372" t="str">
        <f t="shared" si="336"/>
        <v xml:space="preserve">  --  bitvector(1151 downto 832)</v>
      </c>
    </row>
    <row r="373" spans="2:20">
      <c r="B373" t="s">
        <v>404</v>
      </c>
      <c r="C373">
        <f>152*8</f>
        <v>1216</v>
      </c>
      <c r="D373" s="74" t="s">
        <v>406</v>
      </c>
      <c r="E373">
        <f t="shared" si="337"/>
        <v>1152</v>
      </c>
      <c r="F373" t="str">
        <f t="shared" si="328"/>
        <v xml:space="preserve">  Data : Data_152_Type;</v>
      </c>
      <c r="G373" s="92" t="str">
        <f t="shared" si="329"/>
        <v>pkt.Data</v>
      </c>
      <c r="H373" t="str">
        <f t="shared" si="333"/>
        <v>bitvector(2367 downto 1152)</v>
      </c>
      <c r="I373" t="str">
        <f t="shared" si="330"/>
        <v/>
      </c>
      <c r="J373" t="str">
        <f t="shared" si="331"/>
        <v/>
      </c>
      <c r="K373" t="str">
        <f t="shared" si="334"/>
        <v>Data_152_i</v>
      </c>
      <c r="M373" t="str">
        <f t="shared" si="332"/>
        <v xml:space="preserve">  Data =&gt; Data_152_i,</v>
      </c>
      <c r="N373" t="str">
        <f t="shared" si="323"/>
        <v>--  bitvector(2367 downto 1152)</v>
      </c>
      <c r="O373" t="str">
        <f t="shared" si="324"/>
        <v>--  bitvector(2367 downto 1152)</v>
      </c>
      <c r="P373" t="str">
        <f t="shared" si="338"/>
        <v>--  bitvector(2367 downto 1152)</v>
      </c>
      <c r="Q373" t="str">
        <f t="shared" si="326"/>
        <v>--  bitvector(2367 downto 1152)</v>
      </c>
      <c r="R373" t="str">
        <f t="shared" si="327"/>
        <v>--  bitvector(2367 downto 1152)</v>
      </c>
      <c r="S373" t="str">
        <f t="shared" si="335"/>
        <v xml:space="preserve">  -- bitvector(2367 downto 1152)</v>
      </c>
      <c r="T373" t="str">
        <f t="shared" si="336"/>
        <v xml:space="preserve">  --  bitvector(2367 downto 1152)</v>
      </c>
    </row>
    <row r="374" spans="2:20">
      <c r="B374" t="s">
        <v>405</v>
      </c>
      <c r="C374">
        <v>16</v>
      </c>
      <c r="D374" t="s">
        <v>407</v>
      </c>
      <c r="E374">
        <f t="shared" si="337"/>
        <v>2368</v>
      </c>
      <c r="F374" t="str">
        <f t="shared" si="328"/>
        <v xml:space="preserve">  Checksum : std_logic_vector(15 downto 0);</v>
      </c>
      <c r="G374" t="str">
        <f t="shared" si="329"/>
        <v>pkt.Checksum</v>
      </c>
      <c r="H374" t="str">
        <f t="shared" si="333"/>
        <v>bitvector(2383 downto 2368)</v>
      </c>
      <c r="I374" t="str">
        <f t="shared" si="330"/>
        <v>pkt_Checksum</v>
      </c>
      <c r="J374" t="str">
        <f t="shared" si="331"/>
        <v>std_logic_vector(15 downto 0)</v>
      </c>
      <c r="K374" t="str">
        <f t="shared" si="334"/>
        <v>X"CCCC"</v>
      </c>
      <c r="L374" t="s">
        <v>566</v>
      </c>
      <c r="M374" t="str">
        <f t="shared" si="332"/>
        <v xml:space="preserve">  Checksum =&gt; X"CCCC",</v>
      </c>
      <c r="N374" t="str">
        <f t="shared" si="323"/>
        <v>pkt.Checksum &lt;= X"CCCC";</v>
      </c>
      <c r="O374" t="str">
        <f t="shared" si="324"/>
        <v>pkt.Checksum := bitvector(2383 downto 2368);</v>
      </c>
      <c r="P374" t="str">
        <f t="shared" si="338"/>
        <v>bitvector(2383 downto 2368) := pkt.Checksum;</v>
      </c>
      <c r="Q374" t="str">
        <f t="shared" si="326"/>
        <v>pkt_Checksum &lt;= bitvector(2383 downto 2368);</v>
      </c>
      <c r="R374" t="str">
        <f t="shared" si="327"/>
        <v>pkt_Checksum : out std_logic_vector(15 downto 0);    --                     (16)</v>
      </c>
      <c r="S374" t="str">
        <f t="shared" si="335"/>
        <v>pkt_Checksum =&gt; pkt_Checksum_o,</v>
      </c>
      <c r="T374" t="str">
        <f t="shared" si="336"/>
        <v xml:space="preserve">  signal pkt_Checksum_o : std_logic_vector(15 downto 0);</v>
      </c>
    </row>
    <row r="375" spans="2:20">
      <c r="B375" t="s">
        <v>558</v>
      </c>
      <c r="C375">
        <v>16</v>
      </c>
      <c r="D375" t="s">
        <v>407</v>
      </c>
      <c r="E375">
        <f t="shared" si="337"/>
        <v>2384</v>
      </c>
      <c r="F375" t="str">
        <f t="shared" si="328"/>
        <v xml:space="preserve">  Stop_Bytes : std_logic_vector(15 downto 0);</v>
      </c>
      <c r="G375" t="str">
        <f t="shared" si="329"/>
        <v>pkt.Stop_Bytes</v>
      </c>
      <c r="H375" t="str">
        <f t="shared" si="333"/>
        <v>bitvector(2399 downto 2384)</v>
      </c>
      <c r="I375" t="str">
        <f t="shared" si="330"/>
        <v>pkt_Stop_Bytes</v>
      </c>
      <c r="J375" t="str">
        <f t="shared" si="331"/>
        <v>std_logic_vector(15 downto 0)</v>
      </c>
      <c r="K375" t="str">
        <f t="shared" si="334"/>
        <v>X"8181"</v>
      </c>
      <c r="L375" t="s">
        <v>567</v>
      </c>
      <c r="M375" t="str">
        <f t="shared" si="332"/>
        <v xml:space="preserve">  Stop_Bytes =&gt; X"8181"</v>
      </c>
      <c r="N375" t="str">
        <f t="shared" si="323"/>
        <v>pkt.Stop_Bytes &lt;= X"8181";</v>
      </c>
      <c r="O375" t="str">
        <f t="shared" si="324"/>
        <v>pkt.Stop_Bytes := bitvector(2399 downto 2384);</v>
      </c>
      <c r="P375" t="str">
        <f t="shared" si="338"/>
        <v>bitvector(2399 downto 2384) := pkt.Stop_Bytes;</v>
      </c>
      <c r="Q375" t="str">
        <f t="shared" si="326"/>
        <v>pkt_Stop_Bytes &lt;= bitvector(2399 downto 2384);</v>
      </c>
      <c r="R375" t="str">
        <f t="shared" si="327"/>
        <v>pkt_Stop_Bytes : out std_logic_vector(15 downto 0);    --                     (16)</v>
      </c>
      <c r="S375" t="str">
        <f t="shared" si="335"/>
        <v>pkt_Stop_Bytes =&gt; pkt_Stop_Bytes_o,</v>
      </c>
      <c r="T375" t="str">
        <f t="shared" si="336"/>
        <v xml:space="preserve">  signal pkt_Stop_Bytes_o : std_logic_vector(15 downto 0);</v>
      </c>
    </row>
    <row r="376" spans="2:20" s="74" customFormat="1">
      <c r="F376" s="74" t="str">
        <f>"end record;"&amp;"  --  "&amp;B365&amp;"_Pkt_"&amp;C365/8&amp;"_Type"</f>
        <v>end record;  --  SCB2SPB_Pkt_300_Type</v>
      </c>
      <c r="I376" s="74" t="str">
        <f t="shared" si="330"/>
        <v/>
      </c>
      <c r="J376" s="74" t="str">
        <f t="shared" si="331"/>
        <v/>
      </c>
      <c r="M376" s="74" t="str">
        <f>");"</f>
        <v>);</v>
      </c>
      <c r="N376" s="74" t="str">
        <f t="shared" si="323"/>
        <v>--  end record;  --  SCB2SPB_Pkt_300_Type</v>
      </c>
      <c r="O376" s="74" t="str">
        <f>IF(D376="","--  "&amp;F376,IF(D376&lt;&gt;"T",G376&amp;" := "&amp;H376&amp;";","--  "&amp;H376))</f>
        <v>--  end record;  --  SCB2SPB_Pkt_300_Type</v>
      </c>
      <c r="P376" s="74" t="str">
        <f>IF(D376="","--  "&amp;F376,IF(D376&lt;&gt;"T",H376&amp;" := "&amp;G376&amp;";","--  "&amp;H376))</f>
        <v>--  end record;  --  SCB2SPB_Pkt_300_Type</v>
      </c>
      <c r="Q376" s="74" t="str">
        <f t="shared" si="326"/>
        <v>--  end record;  --  SCB2SPB_Pkt_300_Type</v>
      </c>
      <c r="R376" s="74" t="str">
        <f t="shared" si="327"/>
        <v>--  end record;  --  SCB2SPB_Pkt_300_Type</v>
      </c>
      <c r="S376" t="str">
        <f t="shared" si="335"/>
        <v>--  end record;  --  SCB2SPB_Pkt_300_Type</v>
      </c>
      <c r="T376" t="str">
        <f t="shared" si="336"/>
        <v>--  end record;  --  SCB2SPB_Pkt_300_Type</v>
      </c>
    </row>
    <row r="377" spans="2:20">
      <c r="C377">
        <f>SUM(C366:C375)</f>
        <v>2400</v>
      </c>
      <c r="D377">
        <f>C365+E365</f>
        <v>2400</v>
      </c>
      <c r="E377">
        <f>C375+E375</f>
        <v>2400</v>
      </c>
      <c r="F377" s="94" t="s">
        <v>562</v>
      </c>
      <c r="I377" t="str">
        <f t="shared" si="330"/>
        <v/>
      </c>
      <c r="J377" t="str">
        <f t="shared" si="331"/>
        <v/>
      </c>
      <c r="K377" s="94" t="s">
        <v>562</v>
      </c>
      <c r="L377" s="94" t="s">
        <v>562</v>
      </c>
      <c r="M377" s="94" t="s">
        <v>562</v>
      </c>
      <c r="N377" s="94" t="s">
        <v>562</v>
      </c>
      <c r="O377" s="94" t="s">
        <v>562</v>
      </c>
      <c r="P377" s="94" t="s">
        <v>562</v>
      </c>
      <c r="Q377" s="94" t="s">
        <v>562</v>
      </c>
      <c r="R377" s="94" t="s">
        <v>562</v>
      </c>
      <c r="S377" s="94"/>
    </row>
    <row r="378" spans="2:20">
      <c r="F378" s="94" t="s">
        <v>562</v>
      </c>
      <c r="K378" s="94" t="s">
        <v>562</v>
      </c>
      <c r="L378" s="94" t="s">
        <v>562</v>
      </c>
      <c r="M378" s="94" t="s">
        <v>562</v>
      </c>
      <c r="N378" s="94"/>
      <c r="O378" s="94" t="s">
        <v>562</v>
      </c>
      <c r="P378" s="94" t="s">
        <v>562</v>
      </c>
      <c r="Q378" s="94"/>
      <c r="R378" s="94"/>
      <c r="S378" s="94"/>
    </row>
    <row r="379" spans="2:20">
      <c r="M379" s="98" t="s">
        <v>591</v>
      </c>
      <c r="N379" s="98"/>
      <c r="O379" s="93" t="s">
        <v>574</v>
      </c>
      <c r="P379" s="97" t="s">
        <v>573</v>
      </c>
      <c r="Q379" s="97"/>
      <c r="R379" s="97"/>
      <c r="S379" s="97"/>
    </row>
    <row r="380" spans="2:20">
      <c r="M380" s="98" t="s">
        <v>591</v>
      </c>
      <c r="N380" s="98"/>
      <c r="O380" s="94" t="s">
        <v>562</v>
      </c>
      <c r="P380" s="94" t="s">
        <v>562</v>
      </c>
      <c r="Q380" s="94"/>
      <c r="R380" s="94"/>
      <c r="S380" s="94"/>
    </row>
    <row r="381" spans="2:20">
      <c r="M381" s="97" t="str">
        <f>"  function conv_ch_packet (bitvector : std_logic_vector) return "&amp;F364&amp;";"</f>
        <v>  function conv_ch_packet (bitvector : std_logic_vector) return SCB2SPB_Pkt_300_Type;</v>
      </c>
      <c r="N381" s="97"/>
      <c r="O381" s="94" t="s">
        <v>562</v>
      </c>
      <c r="P381" s="94" t="s">
        <v>562</v>
      </c>
      <c r="Q381" s="94"/>
      <c r="R381" s="94"/>
      <c r="S381" s="94"/>
    </row>
    <row r="382" spans="2:20">
      <c r="M382" s="97" t="str">
        <f>"  function conv_ch_bitvector (pkt : "&amp;F364&amp;") return std_logic_vector;"</f>
        <v>  function conv_ch_bitvector (pkt : SCB2SPB_Pkt_300_Type) return std_logic_vector;</v>
      </c>
      <c r="N382" s="97"/>
      <c r="O382" s="73"/>
      <c r="P382" s="97" t="str">
        <f>"end package body "&amp;A1&amp;"_Type;"</f>
        <v>end package body SCB2SPB_Type;</v>
      </c>
      <c r="Q382" s="97"/>
      <c r="R382" s="97"/>
      <c r="S382" s="97"/>
    </row>
    <row r="383" spans="2:20">
      <c r="M383" s="93"/>
      <c r="N383" s="93"/>
    </row>
    <row r="384" spans="2:20">
      <c r="M384" s="97" t="str">
        <f>"end package "&amp;A1&amp;"_Type;"</f>
        <v>end package SCB2SPB_Type;</v>
      </c>
      <c r="N384" s="97"/>
    </row>
    <row r="386" spans="6:20">
      <c r="P386">
        <v>1</v>
      </c>
      <c r="Q386" t="str">
        <f t="shared" ref="Q386:Q422" si="339">"pkt_Data_CH_Data_"&amp;P386&amp;" &lt;= bitvector("&amp;P386 * 32 - 1 + $E$40&amp;" downto "&amp;(P386 * 32 - 32 + $E$40)&amp;");"</f>
        <v>pkt_Data_CH_Data_1 &lt;= bitvector(1183 downto 1152);</v>
      </c>
      <c r="R386" t="str">
        <f t="shared" ref="R386:R422" si="340">"pkt_Data_CH_Data_"&amp;P386&amp;" : out  std_logic_vector(31 downto 0); --   (32)   ("&amp;P386 * 32 - 1 + $E$40&amp;" downto "&amp;(P386 * 32 - 32 + $E$40)&amp;");"</f>
        <v>pkt_Data_CH_Data_1 : out  std_logic_vector(31 downto 0); --   (32)   (1183 downto 1152);</v>
      </c>
      <c r="S386" t="str">
        <f>"pkt_Data_CH_Data_"&amp;P386&amp;" =&gt; pkt_Data_CH_Data_"&amp;P386&amp;"_o,"</f>
        <v>pkt_Data_CH_Data_1 =&gt; pkt_Data_CH_Data_1_o,</v>
      </c>
      <c r="T386" t="str">
        <f>"signal pkt_Data_CH_Data_"&amp;P386&amp;"_o : std_logic_vector(31 downto 0);"</f>
        <v>signal pkt_Data_CH_Data_1_o : std_logic_vector(31 downto 0);</v>
      </c>
    </row>
    <row r="387" spans="6:20">
      <c r="P387">
        <v>2</v>
      </c>
      <c r="Q387" t="str">
        <f t="shared" si="339"/>
        <v>pkt_Data_CH_Data_2 &lt;= bitvector(1215 downto 1184);</v>
      </c>
      <c r="R387" t="str">
        <f t="shared" si="340"/>
        <v>pkt_Data_CH_Data_2 : out  std_logic_vector(31 downto 0); --   (32)   (1215 downto 1184);</v>
      </c>
      <c r="S387" t="str">
        <f t="shared" ref="S387:S422" si="341">"pkt_Data_CH_Data_"&amp;P387&amp;" =&gt; pkt_Data_CH_Data_"&amp;P387&amp;"_o,"</f>
        <v>pkt_Data_CH_Data_2 =&gt; pkt_Data_CH_Data_2_o,</v>
      </c>
      <c r="T387" t="str">
        <f t="shared" ref="T387:T422" si="342">"signal pkt_Data_CH_Data_"&amp;P387&amp;"_o : std_logic_vector(31 downto 0);"</f>
        <v>signal pkt_Data_CH_Data_2_o : std_logic_vector(31 downto 0);</v>
      </c>
    </row>
    <row r="388" spans="6:20">
      <c r="F388" s="73"/>
      <c r="P388">
        <v>3</v>
      </c>
      <c r="Q388" t="str">
        <f t="shared" si="339"/>
        <v>pkt_Data_CH_Data_3 &lt;= bitvector(1247 downto 1216);</v>
      </c>
      <c r="R388" t="str">
        <f t="shared" si="340"/>
        <v>pkt_Data_CH_Data_3 : out  std_logic_vector(31 downto 0); --   (32)   (1247 downto 1216);</v>
      </c>
      <c r="S388" t="str">
        <f t="shared" si="341"/>
        <v>pkt_Data_CH_Data_3 =&gt; pkt_Data_CH_Data_3_o,</v>
      </c>
      <c r="T388" t="str">
        <f t="shared" si="342"/>
        <v>signal pkt_Data_CH_Data_3_o : std_logic_vector(31 downto 0);</v>
      </c>
    </row>
    <row r="389" spans="6:20">
      <c r="F389" s="73"/>
      <c r="P389">
        <v>4</v>
      </c>
      <c r="Q389" t="str">
        <f t="shared" si="339"/>
        <v>pkt_Data_CH_Data_4 &lt;= bitvector(1279 downto 1248);</v>
      </c>
      <c r="R389" t="str">
        <f t="shared" si="340"/>
        <v>pkt_Data_CH_Data_4 : out  std_logic_vector(31 downto 0); --   (32)   (1279 downto 1248);</v>
      </c>
      <c r="S389" t="str">
        <f t="shared" si="341"/>
        <v>pkt_Data_CH_Data_4 =&gt; pkt_Data_CH_Data_4_o,</v>
      </c>
      <c r="T389" t="str">
        <f t="shared" si="342"/>
        <v>signal pkt_Data_CH_Data_4_o : std_logic_vector(31 downto 0);</v>
      </c>
    </row>
    <row r="390" spans="6:20">
      <c r="F390" s="73"/>
      <c r="P390">
        <v>5</v>
      </c>
      <c r="Q390" t="str">
        <f t="shared" si="339"/>
        <v>pkt_Data_CH_Data_5 &lt;= bitvector(1311 downto 1280);</v>
      </c>
      <c r="R390" t="str">
        <f t="shared" si="340"/>
        <v>pkt_Data_CH_Data_5 : out  std_logic_vector(31 downto 0); --   (32)   (1311 downto 1280);</v>
      </c>
      <c r="S390" t="str">
        <f t="shared" si="341"/>
        <v>pkt_Data_CH_Data_5 =&gt; pkt_Data_CH_Data_5_o,</v>
      </c>
      <c r="T390" t="str">
        <f t="shared" si="342"/>
        <v>signal pkt_Data_CH_Data_5_o : std_logic_vector(31 downto 0);</v>
      </c>
    </row>
    <row r="391" spans="6:20">
      <c r="F391" s="73"/>
      <c r="P391">
        <v>6</v>
      </c>
      <c r="Q391" t="str">
        <f t="shared" si="339"/>
        <v>pkt_Data_CH_Data_6 &lt;= bitvector(1343 downto 1312);</v>
      </c>
      <c r="R391" t="str">
        <f t="shared" si="340"/>
        <v>pkt_Data_CH_Data_6 : out  std_logic_vector(31 downto 0); --   (32)   (1343 downto 1312);</v>
      </c>
      <c r="S391" t="str">
        <f t="shared" si="341"/>
        <v>pkt_Data_CH_Data_6 =&gt; pkt_Data_CH_Data_6_o,</v>
      </c>
      <c r="T391" t="str">
        <f t="shared" si="342"/>
        <v>signal pkt_Data_CH_Data_6_o : std_logic_vector(31 downto 0);</v>
      </c>
    </row>
    <row r="392" spans="6:20">
      <c r="P392">
        <v>7</v>
      </c>
      <c r="Q392" t="str">
        <f t="shared" si="339"/>
        <v>pkt_Data_CH_Data_7 &lt;= bitvector(1375 downto 1344);</v>
      </c>
      <c r="R392" t="str">
        <f t="shared" si="340"/>
        <v>pkt_Data_CH_Data_7 : out  std_logic_vector(31 downto 0); --   (32)   (1375 downto 1344);</v>
      </c>
      <c r="S392" t="str">
        <f t="shared" si="341"/>
        <v>pkt_Data_CH_Data_7 =&gt; pkt_Data_CH_Data_7_o,</v>
      </c>
      <c r="T392" t="str">
        <f t="shared" si="342"/>
        <v>signal pkt_Data_CH_Data_7_o : std_logic_vector(31 downto 0);</v>
      </c>
    </row>
    <row r="393" spans="6:20">
      <c r="P393">
        <v>8</v>
      </c>
      <c r="Q393" t="str">
        <f t="shared" si="339"/>
        <v>pkt_Data_CH_Data_8 &lt;= bitvector(1407 downto 1376);</v>
      </c>
      <c r="R393" t="str">
        <f t="shared" si="340"/>
        <v>pkt_Data_CH_Data_8 : out  std_logic_vector(31 downto 0); --   (32)   (1407 downto 1376);</v>
      </c>
      <c r="S393" t="str">
        <f t="shared" si="341"/>
        <v>pkt_Data_CH_Data_8 =&gt; pkt_Data_CH_Data_8_o,</v>
      </c>
      <c r="T393" t="str">
        <f t="shared" si="342"/>
        <v>signal pkt_Data_CH_Data_8_o : std_logic_vector(31 downto 0);</v>
      </c>
    </row>
    <row r="394" spans="6:20">
      <c r="P394">
        <v>9</v>
      </c>
      <c r="Q394" t="str">
        <f t="shared" si="339"/>
        <v>pkt_Data_CH_Data_9 &lt;= bitvector(1439 downto 1408);</v>
      </c>
      <c r="R394" t="str">
        <f t="shared" si="340"/>
        <v>pkt_Data_CH_Data_9 : out  std_logic_vector(31 downto 0); --   (32)   (1439 downto 1408);</v>
      </c>
      <c r="S394" t="str">
        <f t="shared" si="341"/>
        <v>pkt_Data_CH_Data_9 =&gt; pkt_Data_CH_Data_9_o,</v>
      </c>
      <c r="T394" t="str">
        <f t="shared" si="342"/>
        <v>signal pkt_Data_CH_Data_9_o : std_logic_vector(31 downto 0);</v>
      </c>
    </row>
    <row r="395" spans="6:20">
      <c r="P395">
        <v>10</v>
      </c>
      <c r="Q395" t="str">
        <f t="shared" si="339"/>
        <v>pkt_Data_CH_Data_10 &lt;= bitvector(1471 downto 1440);</v>
      </c>
      <c r="R395" t="str">
        <f t="shared" si="340"/>
        <v>pkt_Data_CH_Data_10 : out  std_logic_vector(31 downto 0); --   (32)   (1471 downto 1440);</v>
      </c>
      <c r="S395" t="str">
        <f t="shared" si="341"/>
        <v>pkt_Data_CH_Data_10 =&gt; pkt_Data_CH_Data_10_o,</v>
      </c>
      <c r="T395" t="str">
        <f t="shared" si="342"/>
        <v>signal pkt_Data_CH_Data_10_o : std_logic_vector(31 downto 0);</v>
      </c>
    </row>
    <row r="396" spans="6:20">
      <c r="P396">
        <v>11</v>
      </c>
      <c r="Q396" t="str">
        <f t="shared" si="339"/>
        <v>pkt_Data_CH_Data_11 &lt;= bitvector(1503 downto 1472);</v>
      </c>
      <c r="R396" t="str">
        <f t="shared" si="340"/>
        <v>pkt_Data_CH_Data_11 : out  std_logic_vector(31 downto 0); --   (32)   (1503 downto 1472);</v>
      </c>
      <c r="S396" t="str">
        <f t="shared" si="341"/>
        <v>pkt_Data_CH_Data_11 =&gt; pkt_Data_CH_Data_11_o,</v>
      </c>
      <c r="T396" t="str">
        <f t="shared" si="342"/>
        <v>signal pkt_Data_CH_Data_11_o : std_logic_vector(31 downto 0);</v>
      </c>
    </row>
    <row r="397" spans="6:20">
      <c r="P397">
        <v>12</v>
      </c>
      <c r="Q397" t="str">
        <f t="shared" si="339"/>
        <v>pkt_Data_CH_Data_12 &lt;= bitvector(1535 downto 1504);</v>
      </c>
      <c r="R397" t="str">
        <f t="shared" si="340"/>
        <v>pkt_Data_CH_Data_12 : out  std_logic_vector(31 downto 0); --   (32)   (1535 downto 1504);</v>
      </c>
      <c r="S397" t="str">
        <f t="shared" si="341"/>
        <v>pkt_Data_CH_Data_12 =&gt; pkt_Data_CH_Data_12_o,</v>
      </c>
      <c r="T397" t="str">
        <f t="shared" si="342"/>
        <v>signal pkt_Data_CH_Data_12_o : std_logic_vector(31 downto 0);</v>
      </c>
    </row>
    <row r="398" spans="6:20">
      <c r="P398">
        <v>13</v>
      </c>
      <c r="Q398" t="str">
        <f t="shared" si="339"/>
        <v>pkt_Data_CH_Data_13 &lt;= bitvector(1567 downto 1536);</v>
      </c>
      <c r="R398" t="str">
        <f t="shared" si="340"/>
        <v>pkt_Data_CH_Data_13 : out  std_logic_vector(31 downto 0); --   (32)   (1567 downto 1536);</v>
      </c>
      <c r="S398" t="str">
        <f t="shared" si="341"/>
        <v>pkt_Data_CH_Data_13 =&gt; pkt_Data_CH_Data_13_o,</v>
      </c>
      <c r="T398" t="str">
        <f t="shared" si="342"/>
        <v>signal pkt_Data_CH_Data_13_o : std_logic_vector(31 downto 0);</v>
      </c>
    </row>
    <row r="399" spans="6:20">
      <c r="P399">
        <v>14</v>
      </c>
      <c r="Q399" t="str">
        <f t="shared" si="339"/>
        <v>pkt_Data_CH_Data_14 &lt;= bitvector(1599 downto 1568);</v>
      </c>
      <c r="R399" t="str">
        <f t="shared" si="340"/>
        <v>pkt_Data_CH_Data_14 : out  std_logic_vector(31 downto 0); --   (32)   (1599 downto 1568);</v>
      </c>
      <c r="S399" t="str">
        <f t="shared" si="341"/>
        <v>pkt_Data_CH_Data_14 =&gt; pkt_Data_CH_Data_14_o,</v>
      </c>
      <c r="T399" t="str">
        <f t="shared" si="342"/>
        <v>signal pkt_Data_CH_Data_14_o : std_logic_vector(31 downto 0);</v>
      </c>
    </row>
    <row r="400" spans="6:20">
      <c r="P400">
        <v>15</v>
      </c>
      <c r="Q400" t="str">
        <f t="shared" si="339"/>
        <v>pkt_Data_CH_Data_15 &lt;= bitvector(1631 downto 1600);</v>
      </c>
      <c r="R400" t="str">
        <f t="shared" si="340"/>
        <v>pkt_Data_CH_Data_15 : out  std_logic_vector(31 downto 0); --   (32)   (1631 downto 1600);</v>
      </c>
      <c r="S400" t="str">
        <f t="shared" si="341"/>
        <v>pkt_Data_CH_Data_15 =&gt; pkt_Data_CH_Data_15_o,</v>
      </c>
      <c r="T400" t="str">
        <f t="shared" si="342"/>
        <v>signal pkt_Data_CH_Data_15_o : std_logic_vector(31 downto 0);</v>
      </c>
    </row>
    <row r="401" spans="16:20">
      <c r="P401">
        <v>16</v>
      </c>
      <c r="Q401" t="str">
        <f t="shared" si="339"/>
        <v>pkt_Data_CH_Data_16 &lt;= bitvector(1663 downto 1632);</v>
      </c>
      <c r="R401" t="str">
        <f t="shared" si="340"/>
        <v>pkt_Data_CH_Data_16 : out  std_logic_vector(31 downto 0); --   (32)   (1663 downto 1632);</v>
      </c>
      <c r="S401" t="str">
        <f t="shared" si="341"/>
        <v>pkt_Data_CH_Data_16 =&gt; pkt_Data_CH_Data_16_o,</v>
      </c>
      <c r="T401" t="str">
        <f t="shared" si="342"/>
        <v>signal pkt_Data_CH_Data_16_o : std_logic_vector(31 downto 0);</v>
      </c>
    </row>
    <row r="402" spans="16:20">
      <c r="P402">
        <v>17</v>
      </c>
      <c r="Q402" t="str">
        <f t="shared" si="339"/>
        <v>pkt_Data_CH_Data_17 &lt;= bitvector(1695 downto 1664);</v>
      </c>
      <c r="R402" t="str">
        <f t="shared" si="340"/>
        <v>pkt_Data_CH_Data_17 : out  std_logic_vector(31 downto 0); --   (32)   (1695 downto 1664);</v>
      </c>
      <c r="S402" t="str">
        <f t="shared" si="341"/>
        <v>pkt_Data_CH_Data_17 =&gt; pkt_Data_CH_Data_17_o,</v>
      </c>
      <c r="T402" t="str">
        <f t="shared" si="342"/>
        <v>signal pkt_Data_CH_Data_17_o : std_logic_vector(31 downto 0);</v>
      </c>
    </row>
    <row r="403" spans="16:20">
      <c r="P403">
        <v>18</v>
      </c>
      <c r="Q403" t="str">
        <f t="shared" si="339"/>
        <v>pkt_Data_CH_Data_18 &lt;= bitvector(1727 downto 1696);</v>
      </c>
      <c r="R403" t="str">
        <f t="shared" si="340"/>
        <v>pkt_Data_CH_Data_18 : out  std_logic_vector(31 downto 0); --   (32)   (1727 downto 1696);</v>
      </c>
      <c r="S403" t="str">
        <f t="shared" si="341"/>
        <v>pkt_Data_CH_Data_18 =&gt; pkt_Data_CH_Data_18_o,</v>
      </c>
      <c r="T403" t="str">
        <f t="shared" si="342"/>
        <v>signal pkt_Data_CH_Data_18_o : std_logic_vector(31 downto 0);</v>
      </c>
    </row>
    <row r="404" spans="16:20">
      <c r="P404">
        <v>19</v>
      </c>
      <c r="Q404" t="str">
        <f t="shared" si="339"/>
        <v>pkt_Data_CH_Data_19 &lt;= bitvector(1759 downto 1728);</v>
      </c>
      <c r="R404" t="str">
        <f t="shared" si="340"/>
        <v>pkt_Data_CH_Data_19 : out  std_logic_vector(31 downto 0); --   (32)   (1759 downto 1728);</v>
      </c>
      <c r="S404" t="str">
        <f t="shared" si="341"/>
        <v>pkt_Data_CH_Data_19 =&gt; pkt_Data_CH_Data_19_o,</v>
      </c>
      <c r="T404" t="str">
        <f t="shared" si="342"/>
        <v>signal pkt_Data_CH_Data_19_o : std_logic_vector(31 downto 0);</v>
      </c>
    </row>
    <row r="405" spans="16:20">
      <c r="P405">
        <v>20</v>
      </c>
      <c r="Q405" t="str">
        <f t="shared" si="339"/>
        <v>pkt_Data_CH_Data_20 &lt;= bitvector(1791 downto 1760);</v>
      </c>
      <c r="R405" t="str">
        <f t="shared" si="340"/>
        <v>pkt_Data_CH_Data_20 : out  std_logic_vector(31 downto 0); --   (32)   (1791 downto 1760);</v>
      </c>
      <c r="S405" t="str">
        <f t="shared" si="341"/>
        <v>pkt_Data_CH_Data_20 =&gt; pkt_Data_CH_Data_20_o,</v>
      </c>
      <c r="T405" t="str">
        <f t="shared" si="342"/>
        <v>signal pkt_Data_CH_Data_20_o : std_logic_vector(31 downto 0);</v>
      </c>
    </row>
    <row r="406" spans="16:20">
      <c r="P406">
        <v>21</v>
      </c>
      <c r="Q406" t="str">
        <f t="shared" si="339"/>
        <v>pkt_Data_CH_Data_21 &lt;= bitvector(1823 downto 1792);</v>
      </c>
      <c r="R406" t="str">
        <f t="shared" si="340"/>
        <v>pkt_Data_CH_Data_21 : out  std_logic_vector(31 downto 0); --   (32)   (1823 downto 1792);</v>
      </c>
      <c r="S406" t="str">
        <f t="shared" si="341"/>
        <v>pkt_Data_CH_Data_21 =&gt; pkt_Data_CH_Data_21_o,</v>
      </c>
      <c r="T406" t="str">
        <f t="shared" si="342"/>
        <v>signal pkt_Data_CH_Data_21_o : std_logic_vector(31 downto 0);</v>
      </c>
    </row>
    <row r="407" spans="16:20">
      <c r="P407">
        <v>22</v>
      </c>
      <c r="Q407" t="str">
        <f t="shared" si="339"/>
        <v>pkt_Data_CH_Data_22 &lt;= bitvector(1855 downto 1824);</v>
      </c>
      <c r="R407" t="str">
        <f t="shared" si="340"/>
        <v>pkt_Data_CH_Data_22 : out  std_logic_vector(31 downto 0); --   (32)   (1855 downto 1824);</v>
      </c>
      <c r="S407" t="str">
        <f t="shared" si="341"/>
        <v>pkt_Data_CH_Data_22 =&gt; pkt_Data_CH_Data_22_o,</v>
      </c>
      <c r="T407" t="str">
        <f t="shared" si="342"/>
        <v>signal pkt_Data_CH_Data_22_o : std_logic_vector(31 downto 0);</v>
      </c>
    </row>
    <row r="408" spans="16:20">
      <c r="P408">
        <v>23</v>
      </c>
      <c r="Q408" t="str">
        <f t="shared" si="339"/>
        <v>pkt_Data_CH_Data_23 &lt;= bitvector(1887 downto 1856);</v>
      </c>
      <c r="R408" t="str">
        <f t="shared" si="340"/>
        <v>pkt_Data_CH_Data_23 : out  std_logic_vector(31 downto 0); --   (32)   (1887 downto 1856);</v>
      </c>
      <c r="S408" t="str">
        <f t="shared" si="341"/>
        <v>pkt_Data_CH_Data_23 =&gt; pkt_Data_CH_Data_23_o,</v>
      </c>
      <c r="T408" t="str">
        <f t="shared" si="342"/>
        <v>signal pkt_Data_CH_Data_23_o : std_logic_vector(31 downto 0);</v>
      </c>
    </row>
    <row r="409" spans="16:20">
      <c r="P409">
        <v>24</v>
      </c>
      <c r="Q409" t="str">
        <f t="shared" si="339"/>
        <v>pkt_Data_CH_Data_24 &lt;= bitvector(1919 downto 1888);</v>
      </c>
      <c r="R409" t="str">
        <f t="shared" si="340"/>
        <v>pkt_Data_CH_Data_24 : out  std_logic_vector(31 downto 0); --   (32)   (1919 downto 1888);</v>
      </c>
      <c r="S409" t="str">
        <f t="shared" si="341"/>
        <v>pkt_Data_CH_Data_24 =&gt; pkt_Data_CH_Data_24_o,</v>
      </c>
      <c r="T409" t="str">
        <f t="shared" si="342"/>
        <v>signal pkt_Data_CH_Data_24_o : std_logic_vector(31 downto 0);</v>
      </c>
    </row>
    <row r="410" spans="16:20">
      <c r="P410">
        <v>25</v>
      </c>
      <c r="Q410" t="str">
        <f t="shared" si="339"/>
        <v>pkt_Data_CH_Data_25 &lt;= bitvector(1951 downto 1920);</v>
      </c>
      <c r="R410" t="str">
        <f t="shared" si="340"/>
        <v>pkt_Data_CH_Data_25 : out  std_logic_vector(31 downto 0); --   (32)   (1951 downto 1920);</v>
      </c>
      <c r="S410" t="str">
        <f t="shared" si="341"/>
        <v>pkt_Data_CH_Data_25 =&gt; pkt_Data_CH_Data_25_o,</v>
      </c>
      <c r="T410" t="str">
        <f t="shared" si="342"/>
        <v>signal pkt_Data_CH_Data_25_o : std_logic_vector(31 downto 0);</v>
      </c>
    </row>
    <row r="411" spans="16:20">
      <c r="P411">
        <v>26</v>
      </c>
      <c r="Q411" t="str">
        <f t="shared" si="339"/>
        <v>pkt_Data_CH_Data_26 &lt;= bitvector(1983 downto 1952);</v>
      </c>
      <c r="R411" t="str">
        <f t="shared" si="340"/>
        <v>pkt_Data_CH_Data_26 : out  std_logic_vector(31 downto 0); --   (32)   (1983 downto 1952);</v>
      </c>
      <c r="S411" t="str">
        <f t="shared" si="341"/>
        <v>pkt_Data_CH_Data_26 =&gt; pkt_Data_CH_Data_26_o,</v>
      </c>
      <c r="T411" t="str">
        <f t="shared" si="342"/>
        <v>signal pkt_Data_CH_Data_26_o : std_logic_vector(31 downto 0);</v>
      </c>
    </row>
    <row r="412" spans="16:20">
      <c r="P412">
        <v>27</v>
      </c>
      <c r="Q412" t="str">
        <f t="shared" si="339"/>
        <v>pkt_Data_CH_Data_27 &lt;= bitvector(2015 downto 1984);</v>
      </c>
      <c r="R412" t="str">
        <f t="shared" si="340"/>
        <v>pkt_Data_CH_Data_27 : out  std_logic_vector(31 downto 0); --   (32)   (2015 downto 1984);</v>
      </c>
      <c r="S412" t="str">
        <f t="shared" si="341"/>
        <v>pkt_Data_CH_Data_27 =&gt; pkt_Data_CH_Data_27_o,</v>
      </c>
      <c r="T412" t="str">
        <f t="shared" si="342"/>
        <v>signal pkt_Data_CH_Data_27_o : std_logic_vector(31 downto 0);</v>
      </c>
    </row>
    <row r="413" spans="16:20">
      <c r="P413">
        <v>28</v>
      </c>
      <c r="Q413" t="str">
        <f t="shared" si="339"/>
        <v>pkt_Data_CH_Data_28 &lt;= bitvector(2047 downto 2016);</v>
      </c>
      <c r="R413" t="str">
        <f t="shared" si="340"/>
        <v>pkt_Data_CH_Data_28 : out  std_logic_vector(31 downto 0); --   (32)   (2047 downto 2016);</v>
      </c>
      <c r="S413" t="str">
        <f t="shared" si="341"/>
        <v>pkt_Data_CH_Data_28 =&gt; pkt_Data_CH_Data_28_o,</v>
      </c>
      <c r="T413" t="str">
        <f t="shared" si="342"/>
        <v>signal pkt_Data_CH_Data_28_o : std_logic_vector(31 downto 0);</v>
      </c>
    </row>
    <row r="414" spans="16:20">
      <c r="P414">
        <v>29</v>
      </c>
      <c r="Q414" t="str">
        <f t="shared" si="339"/>
        <v>pkt_Data_CH_Data_29 &lt;= bitvector(2079 downto 2048);</v>
      </c>
      <c r="R414" t="str">
        <f t="shared" si="340"/>
        <v>pkt_Data_CH_Data_29 : out  std_logic_vector(31 downto 0); --   (32)   (2079 downto 2048);</v>
      </c>
      <c r="S414" t="str">
        <f t="shared" si="341"/>
        <v>pkt_Data_CH_Data_29 =&gt; pkt_Data_CH_Data_29_o,</v>
      </c>
      <c r="T414" t="str">
        <f t="shared" si="342"/>
        <v>signal pkt_Data_CH_Data_29_o : std_logic_vector(31 downto 0);</v>
      </c>
    </row>
    <row r="415" spans="16:20">
      <c r="P415">
        <v>30</v>
      </c>
      <c r="Q415" t="str">
        <f t="shared" si="339"/>
        <v>pkt_Data_CH_Data_30 &lt;= bitvector(2111 downto 2080);</v>
      </c>
      <c r="R415" t="str">
        <f t="shared" si="340"/>
        <v>pkt_Data_CH_Data_30 : out  std_logic_vector(31 downto 0); --   (32)   (2111 downto 2080);</v>
      </c>
      <c r="S415" t="str">
        <f t="shared" si="341"/>
        <v>pkt_Data_CH_Data_30 =&gt; pkt_Data_CH_Data_30_o,</v>
      </c>
      <c r="T415" t="str">
        <f t="shared" si="342"/>
        <v>signal pkt_Data_CH_Data_30_o : std_logic_vector(31 downto 0);</v>
      </c>
    </row>
    <row r="416" spans="16:20">
      <c r="P416">
        <v>31</v>
      </c>
      <c r="Q416" t="str">
        <f t="shared" si="339"/>
        <v>pkt_Data_CH_Data_31 &lt;= bitvector(2143 downto 2112);</v>
      </c>
      <c r="R416" t="str">
        <f t="shared" si="340"/>
        <v>pkt_Data_CH_Data_31 : out  std_logic_vector(31 downto 0); --   (32)   (2143 downto 2112);</v>
      </c>
      <c r="S416" t="str">
        <f t="shared" si="341"/>
        <v>pkt_Data_CH_Data_31 =&gt; pkt_Data_CH_Data_31_o,</v>
      </c>
      <c r="T416" t="str">
        <f t="shared" si="342"/>
        <v>signal pkt_Data_CH_Data_31_o : std_logic_vector(31 downto 0);</v>
      </c>
    </row>
    <row r="417" spans="16:20">
      <c r="P417">
        <v>32</v>
      </c>
      <c r="Q417" t="str">
        <f t="shared" si="339"/>
        <v>pkt_Data_CH_Data_32 &lt;= bitvector(2175 downto 2144);</v>
      </c>
      <c r="R417" t="str">
        <f t="shared" si="340"/>
        <v>pkt_Data_CH_Data_32 : out  std_logic_vector(31 downto 0); --   (32)   (2175 downto 2144);</v>
      </c>
      <c r="S417" t="str">
        <f t="shared" si="341"/>
        <v>pkt_Data_CH_Data_32 =&gt; pkt_Data_CH_Data_32_o,</v>
      </c>
      <c r="T417" t="str">
        <f t="shared" si="342"/>
        <v>signal pkt_Data_CH_Data_32_o : std_logic_vector(31 downto 0);</v>
      </c>
    </row>
    <row r="418" spans="16:20">
      <c r="P418">
        <v>33</v>
      </c>
      <c r="Q418" t="str">
        <f t="shared" si="339"/>
        <v>pkt_Data_CH_Data_33 &lt;= bitvector(2207 downto 2176);</v>
      </c>
      <c r="R418" t="str">
        <f t="shared" si="340"/>
        <v>pkt_Data_CH_Data_33 : out  std_logic_vector(31 downto 0); --   (32)   (2207 downto 2176);</v>
      </c>
      <c r="S418" t="str">
        <f t="shared" si="341"/>
        <v>pkt_Data_CH_Data_33 =&gt; pkt_Data_CH_Data_33_o,</v>
      </c>
      <c r="T418" t="str">
        <f t="shared" si="342"/>
        <v>signal pkt_Data_CH_Data_33_o : std_logic_vector(31 downto 0);</v>
      </c>
    </row>
    <row r="419" spans="16:20">
      <c r="P419">
        <v>34</v>
      </c>
      <c r="Q419" t="str">
        <f t="shared" si="339"/>
        <v>pkt_Data_CH_Data_34 &lt;= bitvector(2239 downto 2208);</v>
      </c>
      <c r="R419" t="str">
        <f t="shared" si="340"/>
        <v>pkt_Data_CH_Data_34 : out  std_logic_vector(31 downto 0); --   (32)   (2239 downto 2208);</v>
      </c>
      <c r="S419" t="str">
        <f t="shared" si="341"/>
        <v>pkt_Data_CH_Data_34 =&gt; pkt_Data_CH_Data_34_o,</v>
      </c>
      <c r="T419" t="str">
        <f t="shared" si="342"/>
        <v>signal pkt_Data_CH_Data_34_o : std_logic_vector(31 downto 0);</v>
      </c>
    </row>
    <row r="420" spans="16:20">
      <c r="P420">
        <v>35</v>
      </c>
      <c r="Q420" t="str">
        <f t="shared" si="339"/>
        <v>pkt_Data_CH_Data_35 &lt;= bitvector(2271 downto 2240);</v>
      </c>
      <c r="R420" t="str">
        <f t="shared" si="340"/>
        <v>pkt_Data_CH_Data_35 : out  std_logic_vector(31 downto 0); --   (32)   (2271 downto 2240);</v>
      </c>
      <c r="S420" t="str">
        <f t="shared" si="341"/>
        <v>pkt_Data_CH_Data_35 =&gt; pkt_Data_CH_Data_35_o,</v>
      </c>
      <c r="T420" t="str">
        <f t="shared" si="342"/>
        <v>signal pkt_Data_CH_Data_35_o : std_logic_vector(31 downto 0);</v>
      </c>
    </row>
    <row r="421" spans="16:20">
      <c r="P421">
        <v>36</v>
      </c>
      <c r="Q421" t="str">
        <f t="shared" si="339"/>
        <v>pkt_Data_CH_Data_36 &lt;= bitvector(2303 downto 2272);</v>
      </c>
      <c r="R421" t="str">
        <f t="shared" si="340"/>
        <v>pkt_Data_CH_Data_36 : out  std_logic_vector(31 downto 0); --   (32)   (2303 downto 2272);</v>
      </c>
      <c r="S421" t="str">
        <f t="shared" si="341"/>
        <v>pkt_Data_CH_Data_36 =&gt; pkt_Data_CH_Data_36_o,</v>
      </c>
      <c r="T421" t="str">
        <f t="shared" si="342"/>
        <v>signal pkt_Data_CH_Data_36_o : std_logic_vector(31 downto 0);</v>
      </c>
    </row>
    <row r="422" spans="16:20">
      <c r="P422">
        <v>37</v>
      </c>
      <c r="Q422" t="str">
        <f t="shared" si="339"/>
        <v>pkt_Data_CH_Data_37 &lt;= bitvector(2335 downto 2304);</v>
      </c>
      <c r="R422" t="str">
        <f t="shared" si="340"/>
        <v>pkt_Data_CH_Data_37 : out  std_logic_vector(31 downto 0); --   (32)   (2335 downto 2304);</v>
      </c>
      <c r="S422" t="str">
        <f t="shared" si="341"/>
        <v>pkt_Data_CH_Data_37 =&gt; pkt_Data_CH_Data_37_o,</v>
      </c>
      <c r="T422" t="str">
        <f t="shared" si="342"/>
        <v>signal pkt_Data_CH_Data_37_o : std_logic_vector(31 downto 0);</v>
      </c>
    </row>
    <row r="423" spans="16:20">
      <c r="R423" s="94" t="s">
        <v>562</v>
      </c>
    </row>
    <row r="424" spans="16:20">
      <c r="R424" t="s">
        <v>605</v>
      </c>
      <c r="S424" t="s">
        <v>606</v>
      </c>
      <c r="T424" t="s">
        <v>607</v>
      </c>
    </row>
    <row r="425" spans="16:20">
      <c r="R425" s="96" t="s">
        <v>597</v>
      </c>
    </row>
    <row r="426" spans="16:20">
      <c r="R426" s="96" t="s">
        <v>598</v>
      </c>
    </row>
    <row r="427" spans="16:20">
      <c r="R427" s="96" t="s">
        <v>561</v>
      </c>
    </row>
    <row r="428" spans="16:20">
      <c r="R428" s="96" t="s">
        <v>599</v>
      </c>
    </row>
    <row r="429" spans="16:20">
      <c r="R429" s="99" t="s">
        <v>562</v>
      </c>
    </row>
    <row r="430" spans="16:20">
      <c r="R430" s="96" t="s">
        <v>600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ABE8-FA6E-4252-ADC7-CFBD80E90958}">
  <dimension ref="A1:O18"/>
  <sheetViews>
    <sheetView workbookViewId="0">
      <selection activeCell="O1" sqref="O1:O8"/>
    </sheetView>
  </sheetViews>
  <sheetFormatPr defaultRowHeight="17"/>
  <cols>
    <col min="1" max="1" width="15.83203125" bestFit="1" customWidth="1"/>
    <col min="2" max="2" width="13.1640625" bestFit="1" customWidth="1"/>
    <col min="3" max="3" width="9.9140625" bestFit="1" customWidth="1"/>
    <col min="5" max="5" width="4.58203125" bestFit="1" customWidth="1"/>
    <col min="15" max="15" width="21.6640625" customWidth="1"/>
  </cols>
  <sheetData>
    <row r="1" spans="1:15">
      <c r="A1" s="38" t="s">
        <v>256</v>
      </c>
      <c r="B1" s="38" t="s">
        <v>257</v>
      </c>
      <c r="C1" s="38" t="s">
        <v>258</v>
      </c>
      <c r="D1" s="40" t="s">
        <v>34</v>
      </c>
      <c r="E1" s="40" t="s">
        <v>35</v>
      </c>
      <c r="F1" s="19" t="s">
        <v>259</v>
      </c>
      <c r="G1" s="38" t="s">
        <v>20</v>
      </c>
      <c r="H1" s="39" t="s">
        <v>260</v>
      </c>
      <c r="O1" t="str">
        <f>A10</f>
        <v>PLC_State</v>
      </c>
    </row>
    <row r="2" spans="1:15">
      <c r="A2" s="40"/>
      <c r="B2" s="40"/>
      <c r="C2" s="40"/>
      <c r="D2" s="40"/>
      <c r="E2" s="40"/>
      <c r="F2" s="38"/>
      <c r="G2" s="38"/>
      <c r="H2" s="38"/>
      <c r="O2" t="str">
        <f>A9</f>
        <v>DAQ_Count_Reset</v>
      </c>
    </row>
    <row r="3" spans="1:15">
      <c r="A3" s="73" t="str" cm="1">
        <f t="array" ref="A3:A10">TRANSPOSE(A1:H1)</f>
        <v>Ping On/Off</v>
      </c>
      <c r="B3">
        <v>1</v>
      </c>
      <c r="O3" t="str">
        <f>A8</f>
        <v>AD_On_Result</v>
      </c>
    </row>
    <row r="4" spans="1:15">
      <c r="A4" s="73" t="str">
        <v>PA_FPGA_Reset</v>
      </c>
      <c r="B4">
        <v>2</v>
      </c>
      <c r="O4" t="str">
        <f>A7</f>
        <v>ReservedBit03</v>
      </c>
    </row>
    <row r="5" spans="1:15">
      <c r="A5" s="73" t="str">
        <v>SC_FPGA_Reset</v>
      </c>
      <c r="B5">
        <v>3</v>
      </c>
      <c r="O5" t="str">
        <f>A6</f>
        <v>ReservedBit04</v>
      </c>
    </row>
    <row r="6" spans="1:15">
      <c r="A6" s="73" t="str">
        <v>ReservedBit04</v>
      </c>
      <c r="B6">
        <v>4</v>
      </c>
      <c r="O6" t="str">
        <f>A5</f>
        <v>SC_FPGA_Reset</v>
      </c>
    </row>
    <row r="7" spans="1:15">
      <c r="A7" s="73" t="str">
        <v>ReservedBit03</v>
      </c>
      <c r="B7">
        <v>5</v>
      </c>
      <c r="O7" t="str">
        <f>A4</f>
        <v>PA_FPGA_Reset</v>
      </c>
    </row>
    <row r="8" spans="1:15">
      <c r="A8" s="73" t="str">
        <v>AD_On_Result</v>
      </c>
      <c r="B8">
        <v>6</v>
      </c>
      <c r="O8" t="str">
        <f>A3</f>
        <v>Ping On/Off</v>
      </c>
    </row>
    <row r="9" spans="1:15">
      <c r="A9" s="73" t="str">
        <v>DAQ_Count_Reset</v>
      </c>
      <c r="B9">
        <v>7</v>
      </c>
      <c r="O9">
        <f>A18</f>
        <v>0</v>
      </c>
    </row>
    <row r="10" spans="1:15">
      <c r="A10" s="73" t="str">
        <v>PLC_State</v>
      </c>
      <c r="B10">
        <v>8</v>
      </c>
      <c r="O10">
        <f>A17</f>
        <v>0</v>
      </c>
    </row>
    <row r="11" spans="1:15">
      <c r="A11" s="73" cm="1">
        <f t="array" ref="A11:A18">TRANSPOSE(A2:H2)</f>
        <v>0</v>
      </c>
      <c r="O11">
        <f>A16</f>
        <v>0</v>
      </c>
    </row>
    <row r="12" spans="1:15">
      <c r="A12" s="73">
        <v>0</v>
      </c>
      <c r="O12">
        <f>A15</f>
        <v>0</v>
      </c>
    </row>
    <row r="13" spans="1:15">
      <c r="A13">
        <v>0</v>
      </c>
      <c r="O13">
        <f>A14</f>
        <v>0</v>
      </c>
    </row>
    <row r="14" spans="1:15">
      <c r="A14">
        <v>0</v>
      </c>
      <c r="O14">
        <f>A13</f>
        <v>0</v>
      </c>
    </row>
    <row r="15" spans="1:15">
      <c r="A15">
        <v>0</v>
      </c>
      <c r="O15">
        <f>A12</f>
        <v>0</v>
      </c>
    </row>
    <row r="16" spans="1:15">
      <c r="A16">
        <v>0</v>
      </c>
      <c r="O16">
        <f>A11</f>
        <v>0</v>
      </c>
    </row>
    <row r="17" spans="1:1">
      <c r="A17">
        <v>0</v>
      </c>
    </row>
    <row r="18" spans="1:1">
      <c r="A18">
        <v>0</v>
      </c>
    </row>
  </sheetData>
  <sortState xmlns:xlrd2="http://schemas.microsoft.com/office/spreadsheetml/2017/richdata2" ref="O1:P14">
    <sortCondition descending="1" ref="P1:P14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76"/>
  <sheetViews>
    <sheetView workbookViewId="0">
      <selection activeCell="D22" sqref="D22:E36"/>
    </sheetView>
  </sheetViews>
  <sheetFormatPr defaultRowHeight="17"/>
  <cols>
    <col min="1" max="1" width="3.58203125" style="1" customWidth="1"/>
    <col min="2" max="2" width="11.25" style="1" bestFit="1" customWidth="1"/>
    <col min="3" max="3" width="17.75" style="2" bestFit="1" customWidth="1"/>
    <col min="4" max="4" width="14.33203125" style="2" bestFit="1" customWidth="1"/>
    <col min="5" max="5" width="9.58203125" style="1" bestFit="1" customWidth="1"/>
    <col min="6" max="6" width="11.75" style="2" bestFit="1" customWidth="1"/>
    <col min="7" max="7" width="7.25" style="1" bestFit="1" customWidth="1"/>
    <col min="8" max="15" width="18.75" style="1" customWidth="1"/>
    <col min="16" max="16" width="51.5" style="2" bestFit="1" customWidth="1"/>
    <col min="17" max="17" width="3.58203125" style="1" customWidth="1"/>
    <col min="18" max="18" width="24.08203125" style="1" bestFit="1" customWidth="1"/>
    <col min="19" max="19" width="6.5" style="1" bestFit="1" customWidth="1"/>
    <col min="20" max="20" width="153" style="1" bestFit="1" customWidth="1"/>
    <col min="21" max="21" width="8.08203125" style="1" bestFit="1" customWidth="1"/>
    <col min="22" max="22" width="5.58203125" style="1" bestFit="1" customWidth="1"/>
    <col min="23" max="16384" width="8.6640625" style="1"/>
  </cols>
  <sheetData>
    <row r="1" spans="2:22" ht="17.5" thickBot="1"/>
    <row r="2" spans="2:22" ht="30.5" thickBot="1">
      <c r="C2" s="191" t="s">
        <v>0</v>
      </c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3"/>
    </row>
    <row r="3" spans="2:22" ht="17.5" thickBot="1">
      <c r="E3" s="2"/>
      <c r="G3" s="2"/>
    </row>
    <row r="4" spans="2:22" ht="16.5" customHeight="1">
      <c r="B4" s="243" t="s">
        <v>1</v>
      </c>
      <c r="C4" s="205" t="s">
        <v>2</v>
      </c>
      <c r="D4" s="196"/>
      <c r="E4" s="196"/>
      <c r="F4" s="196" t="s">
        <v>3</v>
      </c>
      <c r="G4" s="194" t="s">
        <v>4</v>
      </c>
      <c r="H4" s="196" t="s">
        <v>5</v>
      </c>
      <c r="I4" s="196"/>
      <c r="J4" s="196"/>
      <c r="K4" s="196"/>
      <c r="L4" s="196"/>
      <c r="M4" s="196"/>
      <c r="N4" s="196"/>
      <c r="O4" s="197"/>
      <c r="P4" s="198" t="s">
        <v>6</v>
      </c>
      <c r="R4" s="7" t="s">
        <v>7</v>
      </c>
      <c r="S4" s="7"/>
      <c r="T4" s="7"/>
      <c r="U4" s="7"/>
      <c r="V4" s="7"/>
    </row>
    <row r="5" spans="2:22" ht="17.5" thickBot="1">
      <c r="B5" s="244"/>
      <c r="C5" s="245"/>
      <c r="D5" s="111"/>
      <c r="E5" s="111"/>
      <c r="F5" s="111"/>
      <c r="G5" s="195"/>
      <c r="H5" s="9">
        <v>7</v>
      </c>
      <c r="I5" s="9">
        <v>6</v>
      </c>
      <c r="J5" s="9">
        <v>5</v>
      </c>
      <c r="K5" s="9">
        <v>4</v>
      </c>
      <c r="L5" s="9">
        <v>3</v>
      </c>
      <c r="M5" s="9">
        <v>2</v>
      </c>
      <c r="N5" s="9">
        <v>1</v>
      </c>
      <c r="O5" s="11">
        <v>0</v>
      </c>
      <c r="P5" s="199"/>
      <c r="R5" s="13" t="s">
        <v>8</v>
      </c>
      <c r="S5" s="13" t="s">
        <v>9</v>
      </c>
      <c r="T5" s="13" t="s">
        <v>10</v>
      </c>
      <c r="U5" s="13" t="s">
        <v>11</v>
      </c>
      <c r="V5" s="13" t="s">
        <v>12</v>
      </c>
    </row>
    <row r="6" spans="2:22">
      <c r="B6" s="14">
        <f>G6</f>
        <v>1</v>
      </c>
      <c r="C6" s="205" t="s">
        <v>13</v>
      </c>
      <c r="D6" s="196"/>
      <c r="E6" s="196"/>
      <c r="F6" s="202" t="s">
        <v>14</v>
      </c>
      <c r="G6" s="4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5">
        <v>1</v>
      </c>
      <c r="P6" s="15"/>
      <c r="R6" s="16" t="s">
        <v>15</v>
      </c>
      <c r="S6" s="16">
        <v>4</v>
      </c>
      <c r="T6" s="17" t="s">
        <v>16</v>
      </c>
      <c r="U6" s="16">
        <v>0</v>
      </c>
      <c r="V6" s="17"/>
    </row>
    <row r="7" spans="2:22">
      <c r="B7" s="18">
        <f>B6+G7</f>
        <v>2</v>
      </c>
      <c r="C7" s="206"/>
      <c r="D7" s="148"/>
      <c r="E7" s="148"/>
      <c r="F7" s="207"/>
      <c r="G7" s="21">
        <v>1</v>
      </c>
      <c r="H7" s="19">
        <v>0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22">
        <v>1</v>
      </c>
      <c r="P7" s="23"/>
      <c r="R7" s="75" t="s">
        <v>17</v>
      </c>
      <c r="S7" s="75">
        <v>2</v>
      </c>
      <c r="T7" s="76" t="s">
        <v>450</v>
      </c>
      <c r="U7" s="24">
        <v>1</v>
      </c>
      <c r="V7" s="25"/>
    </row>
    <row r="8" spans="2:22">
      <c r="B8" s="18">
        <f t="shared" ref="B8:B71" si="0">B7+G8</f>
        <v>3</v>
      </c>
      <c r="C8" s="206"/>
      <c r="D8" s="148"/>
      <c r="E8" s="148"/>
      <c r="F8" s="207"/>
      <c r="G8" s="21">
        <v>1</v>
      </c>
      <c r="H8" s="19">
        <v>0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22">
        <v>1</v>
      </c>
      <c r="P8" s="23"/>
      <c r="R8" s="16" t="s">
        <v>18</v>
      </c>
      <c r="S8" s="16">
        <v>1</v>
      </c>
      <c r="T8" s="26" t="s">
        <v>19</v>
      </c>
      <c r="U8" s="16">
        <v>0</v>
      </c>
      <c r="V8" s="16"/>
    </row>
    <row r="9" spans="2:22" ht="17.5" thickBot="1">
      <c r="B9" s="27">
        <f t="shared" si="0"/>
        <v>4</v>
      </c>
      <c r="C9" s="208">
        <f>SUM(G6:G9)</f>
        <v>4</v>
      </c>
      <c r="D9" s="209"/>
      <c r="E9" s="209"/>
      <c r="F9" s="203"/>
      <c r="G9" s="10">
        <v>1</v>
      </c>
      <c r="H9" s="9">
        <v>0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11">
        <v>1</v>
      </c>
      <c r="P9" s="12"/>
      <c r="R9" s="16" t="s">
        <v>20</v>
      </c>
      <c r="S9" s="16">
        <v>1</v>
      </c>
      <c r="T9" s="26" t="s">
        <v>21</v>
      </c>
      <c r="U9" s="16">
        <v>0</v>
      </c>
      <c r="V9" s="16"/>
    </row>
    <row r="10" spans="2:22">
      <c r="B10" s="28">
        <f t="shared" si="0"/>
        <v>8</v>
      </c>
      <c r="C10" s="205" t="s">
        <v>22</v>
      </c>
      <c r="D10" s="196"/>
      <c r="E10" s="196"/>
      <c r="F10" s="196" t="s">
        <v>23</v>
      </c>
      <c r="G10" s="196">
        <v>4</v>
      </c>
      <c r="H10" s="200" t="s">
        <v>24</v>
      </c>
      <c r="I10" s="128"/>
      <c r="J10" s="128"/>
      <c r="K10" s="128"/>
      <c r="L10" s="128"/>
      <c r="M10" s="128"/>
      <c r="N10" s="128"/>
      <c r="O10" s="201"/>
      <c r="P10" s="114"/>
      <c r="R10" s="77" t="s">
        <v>62</v>
      </c>
      <c r="S10" s="78">
        <v>1</v>
      </c>
      <c r="T10" s="79" t="s">
        <v>451</v>
      </c>
      <c r="U10" s="78">
        <v>0</v>
      </c>
      <c r="V10" s="78"/>
    </row>
    <row r="11" spans="2:22" ht="17.5" thickBot="1">
      <c r="B11" s="29">
        <f t="shared" si="0"/>
        <v>8</v>
      </c>
      <c r="C11" s="220">
        <f>G10</f>
        <v>4</v>
      </c>
      <c r="D11" s="221"/>
      <c r="E11" s="221"/>
      <c r="F11" s="111"/>
      <c r="G11" s="111"/>
      <c r="H11" s="115"/>
      <c r="I11" s="116"/>
      <c r="J11" s="116"/>
      <c r="K11" s="116"/>
      <c r="L11" s="116"/>
      <c r="M11" s="116"/>
      <c r="N11" s="116"/>
      <c r="O11" s="117"/>
      <c r="P11" s="117"/>
      <c r="R11" s="16" t="s">
        <v>25</v>
      </c>
      <c r="S11" s="16">
        <v>1</v>
      </c>
      <c r="T11" s="26" t="s">
        <v>26</v>
      </c>
      <c r="U11" s="16">
        <v>1</v>
      </c>
      <c r="V11" s="16"/>
    </row>
    <row r="12" spans="2:22">
      <c r="B12" s="14">
        <f t="shared" si="0"/>
        <v>10</v>
      </c>
      <c r="C12" s="222" t="s">
        <v>29</v>
      </c>
      <c r="D12" s="223"/>
      <c r="E12" s="224"/>
      <c r="F12" s="202" t="s">
        <v>30</v>
      </c>
      <c r="G12" s="202">
        <v>2</v>
      </c>
      <c r="H12" s="30" t="s">
        <v>31</v>
      </c>
      <c r="I12" s="30" t="s">
        <v>32</v>
      </c>
      <c r="J12" s="30" t="s">
        <v>33</v>
      </c>
      <c r="K12" s="30" t="s">
        <v>34</v>
      </c>
      <c r="L12" s="30" t="s">
        <v>35</v>
      </c>
      <c r="M12" s="30" t="s">
        <v>36</v>
      </c>
      <c r="N12" s="30" t="s">
        <v>37</v>
      </c>
      <c r="O12" s="31" t="s">
        <v>38</v>
      </c>
      <c r="P12" s="204" t="s">
        <v>39</v>
      </c>
      <c r="R12" s="24" t="s">
        <v>27</v>
      </c>
      <c r="S12" s="24">
        <v>1</v>
      </c>
      <c r="T12" s="25" t="s">
        <v>28</v>
      </c>
      <c r="U12" s="24">
        <v>1</v>
      </c>
      <c r="V12" s="25"/>
    </row>
    <row r="13" spans="2:22" ht="17.5" thickBot="1">
      <c r="B13" s="8">
        <f t="shared" si="0"/>
        <v>10</v>
      </c>
      <c r="C13" s="225">
        <f>SUM(G12)</f>
        <v>2</v>
      </c>
      <c r="D13" s="226"/>
      <c r="E13" s="227"/>
      <c r="F13" s="203"/>
      <c r="G13" s="203"/>
      <c r="H13" s="32" t="s">
        <v>42</v>
      </c>
      <c r="I13" s="32" t="s">
        <v>43</v>
      </c>
      <c r="J13" s="32" t="s">
        <v>44</v>
      </c>
      <c r="K13" s="32" t="s">
        <v>45</v>
      </c>
      <c r="L13" s="32" t="s">
        <v>46</v>
      </c>
      <c r="M13" s="32" t="s">
        <v>47</v>
      </c>
      <c r="N13" s="32" t="s">
        <v>48</v>
      </c>
      <c r="O13" s="33" t="s">
        <v>49</v>
      </c>
      <c r="P13" s="117"/>
      <c r="R13" s="24" t="s">
        <v>414</v>
      </c>
      <c r="S13" s="24">
        <v>1</v>
      </c>
      <c r="T13" s="25" t="s">
        <v>41</v>
      </c>
      <c r="U13" s="24">
        <v>0</v>
      </c>
      <c r="V13" s="25"/>
    </row>
    <row r="14" spans="2:22">
      <c r="B14" s="14">
        <f t="shared" si="0"/>
        <v>12</v>
      </c>
      <c r="C14" s="222" t="s">
        <v>52</v>
      </c>
      <c r="D14" s="223"/>
      <c r="E14" s="224"/>
      <c r="F14" s="196" t="s">
        <v>30</v>
      </c>
      <c r="G14" s="196">
        <v>2</v>
      </c>
      <c r="H14" s="30" t="s">
        <v>31</v>
      </c>
      <c r="I14" s="30" t="s">
        <v>32</v>
      </c>
      <c r="J14" s="30" t="s">
        <v>33</v>
      </c>
      <c r="K14" s="30" t="s">
        <v>34</v>
      </c>
      <c r="L14" s="30" t="s">
        <v>35</v>
      </c>
      <c r="M14" s="30" t="s">
        <v>36</v>
      </c>
      <c r="N14" s="30" t="s">
        <v>37</v>
      </c>
      <c r="O14" s="31" t="s">
        <v>38</v>
      </c>
      <c r="P14" s="15"/>
      <c r="R14" s="24" t="s">
        <v>50</v>
      </c>
      <c r="S14" s="24">
        <v>1</v>
      </c>
      <c r="T14" s="25" t="s">
        <v>51</v>
      </c>
      <c r="U14" s="24">
        <v>0</v>
      </c>
      <c r="V14" s="25"/>
    </row>
    <row r="15" spans="2:22" ht="17.5" thickBot="1">
      <c r="B15" s="8">
        <f t="shared" si="0"/>
        <v>12</v>
      </c>
      <c r="C15" s="225">
        <f>SUM(G14)</f>
        <v>2</v>
      </c>
      <c r="D15" s="226"/>
      <c r="E15" s="227"/>
      <c r="F15" s="111"/>
      <c r="G15" s="111"/>
      <c r="H15" s="32" t="s">
        <v>42</v>
      </c>
      <c r="I15" s="32" t="s">
        <v>43</v>
      </c>
      <c r="J15" s="32" t="s">
        <v>44</v>
      </c>
      <c r="K15" s="32" t="s">
        <v>45</v>
      </c>
      <c r="L15" s="32" t="s">
        <v>46</v>
      </c>
      <c r="M15" s="32" t="s">
        <v>47</v>
      </c>
      <c r="N15" s="32" t="s">
        <v>48</v>
      </c>
      <c r="O15" s="33" t="s">
        <v>49</v>
      </c>
      <c r="P15" s="34"/>
      <c r="R15" s="24" t="s">
        <v>53</v>
      </c>
      <c r="S15" s="24">
        <v>1</v>
      </c>
      <c r="T15" s="25" t="s">
        <v>452</v>
      </c>
      <c r="U15" s="24">
        <v>0</v>
      </c>
      <c r="V15" s="24"/>
    </row>
    <row r="16" spans="2:22">
      <c r="B16" s="35">
        <f t="shared" si="0"/>
        <v>16</v>
      </c>
      <c r="C16" s="246" t="s">
        <v>54</v>
      </c>
      <c r="D16" s="223" t="s">
        <v>55</v>
      </c>
      <c r="E16" s="224"/>
      <c r="F16" s="3" t="s">
        <v>56</v>
      </c>
      <c r="G16" s="3">
        <v>4</v>
      </c>
      <c r="H16" s="232" t="s">
        <v>57</v>
      </c>
      <c r="I16" s="223"/>
      <c r="J16" s="223"/>
      <c r="K16" s="223"/>
      <c r="L16" s="223"/>
      <c r="M16" s="223"/>
      <c r="N16" s="223"/>
      <c r="O16" s="198"/>
      <c r="P16" s="6" t="s">
        <v>58</v>
      </c>
      <c r="R16" s="24" t="s">
        <v>453</v>
      </c>
      <c r="S16" s="24">
        <v>1</v>
      </c>
      <c r="T16" s="25" t="s">
        <v>60</v>
      </c>
      <c r="U16" s="24">
        <v>0</v>
      </c>
      <c r="V16" s="25"/>
    </row>
    <row r="17" spans="2:22">
      <c r="B17" s="18">
        <f t="shared" si="0"/>
        <v>17</v>
      </c>
      <c r="C17" s="185"/>
      <c r="D17" s="150" t="s">
        <v>59</v>
      </c>
      <c r="E17" s="151"/>
      <c r="F17" s="36" t="s">
        <v>56</v>
      </c>
      <c r="G17" s="36">
        <v>1</v>
      </c>
      <c r="H17" s="37" t="s">
        <v>31</v>
      </c>
      <c r="I17" s="37" t="s">
        <v>32</v>
      </c>
      <c r="J17" s="235" t="s">
        <v>17</v>
      </c>
      <c r="K17" s="236"/>
      <c r="L17" s="186" t="s">
        <v>15</v>
      </c>
      <c r="M17" s="178"/>
      <c r="N17" s="178"/>
      <c r="O17" s="187"/>
      <c r="P17" s="15"/>
      <c r="R17" s="75" t="s">
        <v>454</v>
      </c>
      <c r="S17" s="80">
        <v>2</v>
      </c>
      <c r="T17" s="79" t="s">
        <v>455</v>
      </c>
      <c r="U17" s="80">
        <v>0</v>
      </c>
      <c r="V17" s="80"/>
    </row>
    <row r="18" spans="2:22">
      <c r="B18" s="18">
        <f t="shared" si="0"/>
        <v>18</v>
      </c>
      <c r="C18" s="185"/>
      <c r="D18" s="233"/>
      <c r="E18" s="234"/>
      <c r="F18" s="19" t="s">
        <v>56</v>
      </c>
      <c r="G18" s="19">
        <v>1</v>
      </c>
      <c r="H18" s="38" t="s">
        <v>53</v>
      </c>
      <c r="I18" s="19" t="s">
        <v>50</v>
      </c>
      <c r="J18" s="38" t="s">
        <v>40</v>
      </c>
      <c r="K18" s="19" t="s">
        <v>27</v>
      </c>
      <c r="L18" s="38" t="s">
        <v>61</v>
      </c>
      <c r="M18" s="80" t="s">
        <v>62</v>
      </c>
      <c r="N18" s="38" t="s">
        <v>20</v>
      </c>
      <c r="O18" s="39" t="s">
        <v>63</v>
      </c>
      <c r="P18" s="23"/>
      <c r="R18" s="80" t="s">
        <v>456</v>
      </c>
      <c r="S18" s="80">
        <v>1</v>
      </c>
      <c r="T18" s="81" t="s">
        <v>457</v>
      </c>
      <c r="U18" s="80">
        <v>0</v>
      </c>
      <c r="V18" s="80"/>
    </row>
    <row r="19" spans="2:22">
      <c r="B19" s="18">
        <f t="shared" si="0"/>
        <v>19</v>
      </c>
      <c r="C19" s="185"/>
      <c r="D19" s="233"/>
      <c r="E19" s="234"/>
      <c r="F19" s="19" t="s">
        <v>56</v>
      </c>
      <c r="G19" s="19">
        <v>1</v>
      </c>
      <c r="H19" s="40" t="s">
        <v>31</v>
      </c>
      <c r="I19" s="40" t="s">
        <v>32</v>
      </c>
      <c r="J19" s="40" t="s">
        <v>33</v>
      </c>
      <c r="K19" s="40" t="s">
        <v>34</v>
      </c>
      <c r="L19" s="78" t="s">
        <v>456</v>
      </c>
      <c r="M19" s="237" t="s">
        <v>454</v>
      </c>
      <c r="N19" s="180"/>
      <c r="O19" s="39" t="s">
        <v>458</v>
      </c>
      <c r="P19" s="23"/>
      <c r="R19" s="24" t="s">
        <v>64</v>
      </c>
      <c r="S19" s="24">
        <v>8</v>
      </c>
      <c r="T19" s="25" t="s">
        <v>65</v>
      </c>
      <c r="U19" s="16">
        <v>0</v>
      </c>
      <c r="V19" s="16"/>
    </row>
    <row r="20" spans="2:22">
      <c r="B20" s="18">
        <f t="shared" si="0"/>
        <v>20</v>
      </c>
      <c r="C20" s="185"/>
      <c r="D20" s="152"/>
      <c r="E20" s="153"/>
      <c r="F20" s="19" t="s">
        <v>56</v>
      </c>
      <c r="G20" s="19">
        <v>1</v>
      </c>
      <c r="H20" s="183" t="s">
        <v>64</v>
      </c>
      <c r="I20" s="102"/>
      <c r="J20" s="102"/>
      <c r="K20" s="102"/>
      <c r="L20" s="102"/>
      <c r="M20" s="102"/>
      <c r="N20" s="102"/>
      <c r="O20" s="184"/>
      <c r="P20" s="23"/>
    </row>
    <row r="21" spans="2:22" ht="17.5" thickBot="1">
      <c r="B21" s="41">
        <f t="shared" si="0"/>
        <v>24</v>
      </c>
      <c r="C21" s="185"/>
      <c r="D21" s="238">
        <f>SUM(G17:G21)</f>
        <v>8</v>
      </c>
      <c r="E21" s="239"/>
      <c r="F21" s="9" t="s">
        <v>56</v>
      </c>
      <c r="G21" s="9">
        <v>4</v>
      </c>
      <c r="H21" s="230" t="s">
        <v>57</v>
      </c>
      <c r="I21" s="231"/>
      <c r="J21" s="231"/>
      <c r="K21" s="231"/>
      <c r="L21" s="231"/>
      <c r="M21" s="231"/>
      <c r="N21" s="231"/>
      <c r="O21" s="199"/>
      <c r="P21" s="34" t="s">
        <v>58</v>
      </c>
      <c r="R21" s="7" t="s">
        <v>66</v>
      </c>
      <c r="S21" s="7"/>
      <c r="T21" s="7"/>
      <c r="U21" s="7"/>
      <c r="V21" s="7"/>
    </row>
    <row r="22" spans="2:22">
      <c r="B22" s="18">
        <f t="shared" si="0"/>
        <v>25</v>
      </c>
      <c r="C22" s="185"/>
      <c r="D22" s="240" t="s">
        <v>69</v>
      </c>
      <c r="E22" s="241"/>
      <c r="F22" s="3" t="s">
        <v>56</v>
      </c>
      <c r="G22" s="3">
        <v>1</v>
      </c>
      <c r="H22" s="3" t="s">
        <v>70</v>
      </c>
      <c r="I22" s="3" t="s">
        <v>71</v>
      </c>
      <c r="J22" s="232" t="s">
        <v>72</v>
      </c>
      <c r="K22" s="223"/>
      <c r="L22" s="223"/>
      <c r="M22" s="223"/>
      <c r="N22" s="223"/>
      <c r="O22" s="198"/>
      <c r="P22" s="15"/>
      <c r="R22" s="42" t="s">
        <v>68</v>
      </c>
      <c r="S22" s="42" t="s">
        <v>9</v>
      </c>
      <c r="T22" s="42" t="s">
        <v>10</v>
      </c>
      <c r="U22" s="42" t="s">
        <v>11</v>
      </c>
      <c r="V22" s="42" t="s">
        <v>12</v>
      </c>
    </row>
    <row r="23" spans="2:22">
      <c r="B23" s="18">
        <f t="shared" si="0"/>
        <v>26</v>
      </c>
      <c r="C23" s="185"/>
      <c r="D23" s="242"/>
      <c r="E23" s="234"/>
      <c r="F23" s="19" t="s">
        <v>56</v>
      </c>
      <c r="G23" s="19">
        <v>1</v>
      </c>
      <c r="H23" s="19" t="s">
        <v>74</v>
      </c>
      <c r="I23" s="183" t="s">
        <v>75</v>
      </c>
      <c r="J23" s="102"/>
      <c r="K23" s="102"/>
      <c r="L23" s="102"/>
      <c r="M23" s="102"/>
      <c r="N23" s="102"/>
      <c r="O23" s="184"/>
      <c r="P23" s="23"/>
      <c r="R23" s="16" t="s">
        <v>72</v>
      </c>
      <c r="S23" s="16">
        <v>6</v>
      </c>
      <c r="T23" s="26" t="s">
        <v>73</v>
      </c>
      <c r="U23" s="16">
        <v>0</v>
      </c>
      <c r="V23" s="16"/>
    </row>
    <row r="24" spans="2:22">
      <c r="B24" s="18">
        <f t="shared" si="0"/>
        <v>27</v>
      </c>
      <c r="C24" s="185"/>
      <c r="D24" s="242"/>
      <c r="E24" s="234"/>
      <c r="F24" s="19" t="s">
        <v>56</v>
      </c>
      <c r="G24" s="19">
        <v>1</v>
      </c>
      <c r="H24" s="183" t="s">
        <v>77</v>
      </c>
      <c r="I24" s="102"/>
      <c r="J24" s="102"/>
      <c r="K24" s="102"/>
      <c r="L24" s="102"/>
      <c r="M24" s="102"/>
      <c r="N24" s="102"/>
      <c r="O24" s="184"/>
      <c r="P24" s="23"/>
      <c r="R24" s="24" t="s">
        <v>71</v>
      </c>
      <c r="S24" s="24">
        <v>1</v>
      </c>
      <c r="T24" s="25" t="s">
        <v>76</v>
      </c>
      <c r="U24" s="24">
        <v>0</v>
      </c>
      <c r="V24" s="25"/>
    </row>
    <row r="25" spans="2:22">
      <c r="B25" s="18">
        <f t="shared" si="0"/>
        <v>28</v>
      </c>
      <c r="C25" s="185"/>
      <c r="D25" s="242"/>
      <c r="E25" s="234"/>
      <c r="F25" s="19" t="s">
        <v>56</v>
      </c>
      <c r="G25" s="19">
        <v>1</v>
      </c>
      <c r="H25" s="19" t="s">
        <v>79</v>
      </c>
      <c r="I25" s="183" t="s">
        <v>80</v>
      </c>
      <c r="J25" s="102"/>
      <c r="K25" s="102"/>
      <c r="L25" s="102"/>
      <c r="M25" s="102"/>
      <c r="N25" s="102"/>
      <c r="O25" s="184"/>
      <c r="P25" s="23"/>
      <c r="R25" s="16" t="s">
        <v>70</v>
      </c>
      <c r="S25" s="16">
        <v>1</v>
      </c>
      <c r="T25" s="17" t="s">
        <v>78</v>
      </c>
      <c r="U25" s="16">
        <v>0</v>
      </c>
      <c r="V25" s="16"/>
    </row>
    <row r="26" spans="2:22">
      <c r="B26" s="18">
        <f t="shared" si="0"/>
        <v>29</v>
      </c>
      <c r="C26" s="185"/>
      <c r="D26" s="242"/>
      <c r="E26" s="234"/>
      <c r="F26" s="19" t="s">
        <v>56</v>
      </c>
      <c r="G26" s="19">
        <v>1</v>
      </c>
      <c r="H26" s="183" t="s">
        <v>82</v>
      </c>
      <c r="I26" s="102"/>
      <c r="J26" s="102"/>
      <c r="K26" s="102"/>
      <c r="L26" s="102"/>
      <c r="M26" s="102"/>
      <c r="N26" s="102"/>
      <c r="O26" s="184"/>
      <c r="P26" s="23"/>
      <c r="R26" s="24" t="s">
        <v>75</v>
      </c>
      <c r="S26" s="24">
        <v>7</v>
      </c>
      <c r="T26" s="25" t="s">
        <v>81</v>
      </c>
      <c r="U26" s="24">
        <v>0</v>
      </c>
      <c r="V26" s="16"/>
    </row>
    <row r="27" spans="2:22">
      <c r="B27" s="18">
        <f t="shared" si="0"/>
        <v>30</v>
      </c>
      <c r="C27" s="185"/>
      <c r="D27" s="242"/>
      <c r="E27" s="234"/>
      <c r="F27" s="19" t="s">
        <v>56</v>
      </c>
      <c r="G27" s="19">
        <v>1</v>
      </c>
      <c r="H27" s="40" t="s">
        <v>31</v>
      </c>
      <c r="I27" s="183" t="s">
        <v>84</v>
      </c>
      <c r="J27" s="102"/>
      <c r="K27" s="102"/>
      <c r="L27" s="102"/>
      <c r="M27" s="102"/>
      <c r="N27" s="102"/>
      <c r="O27" s="184"/>
      <c r="P27" s="23"/>
      <c r="R27" s="24" t="s">
        <v>74</v>
      </c>
      <c r="S27" s="24">
        <v>1</v>
      </c>
      <c r="T27" s="25" t="s">
        <v>83</v>
      </c>
      <c r="U27" s="24">
        <v>1</v>
      </c>
      <c r="V27" s="25"/>
    </row>
    <row r="28" spans="2:22">
      <c r="B28" s="18">
        <f t="shared" si="0"/>
        <v>31</v>
      </c>
      <c r="C28" s="185"/>
      <c r="D28" s="242"/>
      <c r="E28" s="234"/>
      <c r="F28" s="19" t="s">
        <v>56</v>
      </c>
      <c r="G28" s="19">
        <v>1</v>
      </c>
      <c r="H28" s="183" t="s">
        <v>87</v>
      </c>
      <c r="I28" s="102"/>
      <c r="J28" s="102"/>
      <c r="K28" s="102"/>
      <c r="L28" s="102"/>
      <c r="M28" s="102"/>
      <c r="N28" s="102"/>
      <c r="O28" s="184"/>
      <c r="P28" s="23"/>
      <c r="R28" s="24" t="s">
        <v>85</v>
      </c>
      <c r="S28" s="24">
        <v>8</v>
      </c>
      <c r="T28" s="25" t="s">
        <v>86</v>
      </c>
      <c r="U28" s="24">
        <v>90</v>
      </c>
      <c r="V28" s="25"/>
    </row>
    <row r="29" spans="2:22">
      <c r="B29" s="41">
        <f t="shared" si="0"/>
        <v>32</v>
      </c>
      <c r="C29" s="185"/>
      <c r="D29" s="242"/>
      <c r="E29" s="234"/>
      <c r="F29" s="19" t="s">
        <v>56</v>
      </c>
      <c r="G29" s="19">
        <v>1</v>
      </c>
      <c r="H29" s="19" t="s">
        <v>90</v>
      </c>
      <c r="I29" s="183" t="s">
        <v>91</v>
      </c>
      <c r="J29" s="102"/>
      <c r="K29" s="102"/>
      <c r="L29" s="102"/>
      <c r="M29" s="102"/>
      <c r="N29" s="102"/>
      <c r="O29" s="184"/>
      <c r="P29" s="23"/>
      <c r="R29" s="24" t="s">
        <v>88</v>
      </c>
      <c r="S29" s="24">
        <v>7</v>
      </c>
      <c r="T29" s="25" t="s">
        <v>89</v>
      </c>
      <c r="U29" s="24">
        <v>60</v>
      </c>
      <c r="V29" s="25"/>
    </row>
    <row r="30" spans="2:22">
      <c r="B30" s="18">
        <f t="shared" si="0"/>
        <v>33</v>
      </c>
      <c r="C30" s="185"/>
      <c r="D30" s="242"/>
      <c r="E30" s="234"/>
      <c r="F30" s="19" t="s">
        <v>56</v>
      </c>
      <c r="G30" s="19">
        <v>1</v>
      </c>
      <c r="H30" s="183" t="s">
        <v>93</v>
      </c>
      <c r="I30" s="102"/>
      <c r="J30" s="102"/>
      <c r="K30" s="102"/>
      <c r="L30" s="102"/>
      <c r="M30" s="102"/>
      <c r="N30" s="102"/>
      <c r="O30" s="184"/>
      <c r="P30" s="23"/>
      <c r="R30" s="24" t="s">
        <v>79</v>
      </c>
      <c r="S30" s="24">
        <v>1</v>
      </c>
      <c r="T30" s="25" t="s">
        <v>92</v>
      </c>
      <c r="U30" s="24">
        <v>0</v>
      </c>
      <c r="V30" s="25"/>
    </row>
    <row r="31" spans="2:22">
      <c r="B31" s="18">
        <f t="shared" si="0"/>
        <v>34</v>
      </c>
      <c r="C31" s="185"/>
      <c r="D31" s="242"/>
      <c r="E31" s="234"/>
      <c r="F31" s="19" t="s">
        <v>56</v>
      </c>
      <c r="G31" s="19">
        <v>1</v>
      </c>
      <c r="H31" s="40" t="s">
        <v>31</v>
      </c>
      <c r="I31" s="183" t="s">
        <v>97</v>
      </c>
      <c r="J31" s="102"/>
      <c r="K31" s="102"/>
      <c r="L31" s="102"/>
      <c r="M31" s="102"/>
      <c r="N31" s="102"/>
      <c r="O31" s="184"/>
      <c r="P31" s="23"/>
      <c r="R31" s="24" t="s">
        <v>94</v>
      </c>
      <c r="S31" s="24">
        <v>15</v>
      </c>
      <c r="T31" s="25" t="s">
        <v>95</v>
      </c>
      <c r="U31" s="24" t="s">
        <v>96</v>
      </c>
      <c r="V31" s="25"/>
    </row>
    <row r="32" spans="2:22">
      <c r="B32" s="18">
        <f t="shared" si="0"/>
        <v>35</v>
      </c>
      <c r="C32" s="185"/>
      <c r="D32" s="242"/>
      <c r="E32" s="234"/>
      <c r="F32" s="19" t="s">
        <v>56</v>
      </c>
      <c r="G32" s="19">
        <v>1</v>
      </c>
      <c r="H32" s="183" t="s">
        <v>100</v>
      </c>
      <c r="I32" s="102"/>
      <c r="J32" s="102"/>
      <c r="K32" s="102"/>
      <c r="L32" s="102"/>
      <c r="M32" s="102"/>
      <c r="N32" s="102"/>
      <c r="O32" s="184"/>
      <c r="P32" s="23"/>
      <c r="R32" s="24" t="s">
        <v>98</v>
      </c>
      <c r="S32" s="24">
        <v>8</v>
      </c>
      <c r="T32" s="25" t="s">
        <v>99</v>
      </c>
      <c r="U32" s="24">
        <v>0</v>
      </c>
      <c r="V32" s="25"/>
    </row>
    <row r="33" spans="2:22">
      <c r="B33" s="18">
        <f t="shared" si="0"/>
        <v>36</v>
      </c>
      <c r="C33" s="185"/>
      <c r="D33" s="242"/>
      <c r="E33" s="234"/>
      <c r="F33" s="19" t="s">
        <v>56</v>
      </c>
      <c r="G33" s="19">
        <v>1</v>
      </c>
      <c r="H33" s="188" t="s">
        <v>459</v>
      </c>
      <c r="I33" s="189"/>
      <c r="J33" s="189"/>
      <c r="K33" s="190"/>
      <c r="L33" s="183" t="s">
        <v>101</v>
      </c>
      <c r="M33" s="102"/>
      <c r="N33" s="102"/>
      <c r="O33" s="184"/>
      <c r="P33" s="23"/>
      <c r="R33" s="24" t="s">
        <v>91</v>
      </c>
      <c r="S33" s="24">
        <v>7</v>
      </c>
      <c r="T33" s="25" t="s">
        <v>89</v>
      </c>
      <c r="U33" s="24">
        <v>60</v>
      </c>
      <c r="V33" s="25"/>
    </row>
    <row r="34" spans="2:22">
      <c r="B34" s="18">
        <f t="shared" si="0"/>
        <v>37</v>
      </c>
      <c r="C34" s="185"/>
      <c r="D34" s="242"/>
      <c r="E34" s="234"/>
      <c r="F34" s="19" t="s">
        <v>56</v>
      </c>
      <c r="G34" s="19">
        <v>1</v>
      </c>
      <c r="H34" s="183" t="s">
        <v>102</v>
      </c>
      <c r="I34" s="102"/>
      <c r="J34" s="102"/>
      <c r="K34" s="102"/>
      <c r="L34" s="102"/>
      <c r="M34" s="102"/>
      <c r="N34" s="102"/>
      <c r="O34" s="184"/>
      <c r="P34" s="23"/>
      <c r="R34" s="24" t="s">
        <v>90</v>
      </c>
      <c r="S34" s="24">
        <v>1</v>
      </c>
      <c r="T34" s="25" t="s">
        <v>92</v>
      </c>
      <c r="U34" s="24">
        <v>0</v>
      </c>
      <c r="V34" s="25"/>
    </row>
    <row r="35" spans="2:22">
      <c r="B35" s="18">
        <f t="shared" si="0"/>
        <v>38</v>
      </c>
      <c r="C35" s="185"/>
      <c r="D35" s="242"/>
      <c r="E35" s="234"/>
      <c r="F35" s="19" t="s">
        <v>56</v>
      </c>
      <c r="G35" s="19">
        <v>1</v>
      </c>
      <c r="H35" s="183" t="s">
        <v>104</v>
      </c>
      <c r="I35" s="102"/>
      <c r="J35" s="102"/>
      <c r="K35" s="102"/>
      <c r="L35" s="102"/>
      <c r="M35" s="102"/>
      <c r="N35" s="102"/>
      <c r="O35" s="184"/>
      <c r="P35" s="23"/>
      <c r="R35" s="24" t="s">
        <v>103</v>
      </c>
      <c r="S35" s="24">
        <v>15</v>
      </c>
      <c r="T35" s="25" t="s">
        <v>95</v>
      </c>
      <c r="U35" s="24" t="s">
        <v>96</v>
      </c>
      <c r="V35" s="25"/>
    </row>
    <row r="36" spans="2:22">
      <c r="B36" s="43">
        <f t="shared" si="0"/>
        <v>39</v>
      </c>
      <c r="C36" s="185"/>
      <c r="D36" s="123"/>
      <c r="E36" s="153"/>
      <c r="F36" s="38" t="s">
        <v>56</v>
      </c>
      <c r="G36" s="19">
        <v>1</v>
      </c>
      <c r="H36" s="19" t="s">
        <v>105</v>
      </c>
      <c r="I36" s="19" t="s">
        <v>106</v>
      </c>
      <c r="J36" s="19" t="s">
        <v>57</v>
      </c>
      <c r="K36" s="19" t="s">
        <v>57</v>
      </c>
      <c r="L36" s="183" t="s">
        <v>107</v>
      </c>
      <c r="M36" s="102"/>
      <c r="N36" s="102"/>
      <c r="O36" s="184"/>
      <c r="P36" s="23"/>
      <c r="R36" s="24" t="s">
        <v>100</v>
      </c>
      <c r="S36" s="24">
        <v>8</v>
      </c>
      <c r="T36" s="25" t="s">
        <v>99</v>
      </c>
      <c r="U36" s="24">
        <v>0</v>
      </c>
      <c r="V36" s="25"/>
    </row>
    <row r="37" spans="2:22" ht="17.5" thickBot="1">
      <c r="B37" s="44">
        <f t="shared" si="0"/>
        <v>40</v>
      </c>
      <c r="C37" s="185"/>
      <c r="D37" s="228">
        <f>SUM(G22:G37)</f>
        <v>16</v>
      </c>
      <c r="E37" s="229"/>
      <c r="F37" s="45" t="s">
        <v>56</v>
      </c>
      <c r="G37" s="45">
        <v>1</v>
      </c>
      <c r="H37" s="230" t="s">
        <v>110</v>
      </c>
      <c r="I37" s="231"/>
      <c r="J37" s="231"/>
      <c r="K37" s="231"/>
      <c r="L37" s="231"/>
      <c r="M37" s="231"/>
      <c r="N37" s="231"/>
      <c r="O37" s="199"/>
      <c r="P37" s="12"/>
      <c r="R37" s="24" t="s">
        <v>459</v>
      </c>
      <c r="S37" s="24">
        <v>4</v>
      </c>
      <c r="T37" s="25" t="s">
        <v>460</v>
      </c>
      <c r="U37" s="24">
        <v>0</v>
      </c>
      <c r="V37" s="25"/>
    </row>
    <row r="38" spans="2:22">
      <c r="B38" s="43">
        <f t="shared" si="0"/>
        <v>42</v>
      </c>
      <c r="C38" s="185"/>
      <c r="D38" s="240" t="s">
        <v>461</v>
      </c>
      <c r="E38" s="241"/>
      <c r="F38" s="131" t="s">
        <v>56</v>
      </c>
      <c r="G38" s="131">
        <v>2</v>
      </c>
      <c r="H38" s="82" t="s">
        <v>114</v>
      </c>
      <c r="I38" s="83" t="s">
        <v>115</v>
      </c>
      <c r="J38" s="83" t="s">
        <v>119</v>
      </c>
      <c r="K38" s="83" t="s">
        <v>116</v>
      </c>
      <c r="L38" s="83" t="s">
        <v>120</v>
      </c>
      <c r="M38" s="83" t="s">
        <v>117</v>
      </c>
      <c r="N38" s="83" t="s">
        <v>118</v>
      </c>
      <c r="O38" s="84" t="s">
        <v>462</v>
      </c>
      <c r="P38" s="46"/>
      <c r="R38" s="24" t="s">
        <v>108</v>
      </c>
      <c r="S38" s="24">
        <v>4</v>
      </c>
      <c r="T38" s="25" t="s">
        <v>109</v>
      </c>
      <c r="U38" s="24">
        <v>0</v>
      </c>
      <c r="V38" s="25"/>
    </row>
    <row r="39" spans="2:22">
      <c r="B39" s="43">
        <f t="shared" si="0"/>
        <v>42</v>
      </c>
      <c r="C39" s="247"/>
      <c r="D39" s="123"/>
      <c r="E39" s="153"/>
      <c r="F39" s="146"/>
      <c r="G39" s="146"/>
      <c r="H39" s="85" t="s">
        <v>113</v>
      </c>
      <c r="I39" s="86" t="s">
        <v>32</v>
      </c>
      <c r="J39" s="86" t="s">
        <v>33</v>
      </c>
      <c r="K39" s="86" t="s">
        <v>34</v>
      </c>
      <c r="L39" s="179" t="s">
        <v>463</v>
      </c>
      <c r="M39" s="180"/>
      <c r="N39" s="77" t="s">
        <v>464</v>
      </c>
      <c r="O39" s="87" t="s">
        <v>465</v>
      </c>
      <c r="P39" s="47"/>
      <c r="R39" s="24" t="s">
        <v>111</v>
      </c>
      <c r="S39" s="24">
        <v>16</v>
      </c>
      <c r="T39" s="25" t="s">
        <v>112</v>
      </c>
      <c r="U39" s="24">
        <v>0</v>
      </c>
      <c r="V39" s="25"/>
    </row>
    <row r="40" spans="2:22" ht="17.5" thickBot="1">
      <c r="B40" s="48">
        <f t="shared" si="0"/>
        <v>48</v>
      </c>
      <c r="C40" s="49">
        <f>SUM(G16:G40)</f>
        <v>36</v>
      </c>
      <c r="D40" s="181">
        <f>SUM(G38:G40)</f>
        <v>8</v>
      </c>
      <c r="E40" s="182"/>
      <c r="F40" s="45" t="s">
        <v>56</v>
      </c>
      <c r="G40" s="45">
        <v>6</v>
      </c>
      <c r="H40" s="169" t="s">
        <v>57</v>
      </c>
      <c r="I40" s="170"/>
      <c r="J40" s="170"/>
      <c r="K40" s="170"/>
      <c r="L40" s="170"/>
      <c r="M40" s="170"/>
      <c r="N40" s="170"/>
      <c r="O40" s="171"/>
      <c r="P40" s="34"/>
      <c r="R40" s="24" t="s">
        <v>121</v>
      </c>
      <c r="S40" s="24">
        <v>4</v>
      </c>
      <c r="T40" s="25" t="s">
        <v>122</v>
      </c>
      <c r="U40" s="24">
        <v>0</v>
      </c>
      <c r="V40" s="25"/>
    </row>
    <row r="41" spans="2:22">
      <c r="B41" s="50">
        <f>B37+G41</f>
        <v>44</v>
      </c>
      <c r="C41" s="185" t="s">
        <v>125</v>
      </c>
      <c r="D41" s="113" t="s">
        <v>126</v>
      </c>
      <c r="E41" s="130"/>
      <c r="F41" s="20" t="s">
        <v>14</v>
      </c>
      <c r="G41" s="20">
        <v>4</v>
      </c>
      <c r="H41" s="186" t="s">
        <v>24</v>
      </c>
      <c r="I41" s="178"/>
      <c r="J41" s="178"/>
      <c r="K41" s="178"/>
      <c r="L41" s="178"/>
      <c r="M41" s="178"/>
      <c r="N41" s="178"/>
      <c r="O41" s="187"/>
      <c r="P41" s="15"/>
      <c r="R41" s="24" t="s">
        <v>106</v>
      </c>
      <c r="S41" s="24">
        <v>1</v>
      </c>
      <c r="T41" s="25" t="s">
        <v>123</v>
      </c>
      <c r="U41" s="24">
        <v>0</v>
      </c>
      <c r="V41" s="25"/>
    </row>
    <row r="42" spans="2:22">
      <c r="B42" s="18">
        <f t="shared" si="0"/>
        <v>46</v>
      </c>
      <c r="C42" s="185"/>
      <c r="D42" s="177" t="s">
        <v>129</v>
      </c>
      <c r="E42" s="165"/>
      <c r="F42" s="163" t="s">
        <v>30</v>
      </c>
      <c r="G42" s="163">
        <v>2</v>
      </c>
      <c r="H42" s="40" t="s">
        <v>31</v>
      </c>
      <c r="I42" s="40" t="s">
        <v>32</v>
      </c>
      <c r="J42" s="19" t="s">
        <v>130</v>
      </c>
      <c r="K42" s="19" t="s">
        <v>131</v>
      </c>
      <c r="L42" s="40" t="s">
        <v>35</v>
      </c>
      <c r="M42" s="40" t="s">
        <v>36</v>
      </c>
      <c r="N42" s="38" t="s">
        <v>62</v>
      </c>
      <c r="O42" s="22" t="s">
        <v>18</v>
      </c>
      <c r="P42" s="23"/>
      <c r="R42" s="24" t="s">
        <v>105</v>
      </c>
      <c r="S42" s="24">
        <v>1</v>
      </c>
      <c r="T42" s="25" t="s">
        <v>124</v>
      </c>
      <c r="U42" s="24">
        <v>0</v>
      </c>
      <c r="V42" s="25"/>
    </row>
    <row r="43" spans="2:22">
      <c r="B43" s="18">
        <f t="shared" si="0"/>
        <v>46</v>
      </c>
      <c r="C43" s="185"/>
      <c r="D43" s="178"/>
      <c r="E43" s="167"/>
      <c r="F43" s="110"/>
      <c r="G43" s="110"/>
      <c r="H43" s="40" t="s">
        <v>42</v>
      </c>
      <c r="I43" s="38" t="s">
        <v>132</v>
      </c>
      <c r="J43" s="38" t="s">
        <v>197</v>
      </c>
      <c r="K43" s="19" t="s">
        <v>133</v>
      </c>
      <c r="L43" s="38" t="s">
        <v>134</v>
      </c>
      <c r="M43" s="19" t="s">
        <v>135</v>
      </c>
      <c r="N43" s="19" t="s">
        <v>136</v>
      </c>
      <c r="O43" s="39" t="s">
        <v>137</v>
      </c>
      <c r="P43" s="23"/>
      <c r="R43" s="24" t="s">
        <v>127</v>
      </c>
      <c r="S43" s="24">
        <v>8</v>
      </c>
      <c r="T43" s="25" t="s">
        <v>128</v>
      </c>
      <c r="U43" s="24">
        <v>0</v>
      </c>
      <c r="V43" s="25"/>
    </row>
    <row r="44" spans="2:22">
      <c r="B44" s="41">
        <f t="shared" si="0"/>
        <v>48</v>
      </c>
      <c r="C44" s="185"/>
      <c r="D44" s="176" t="s">
        <v>57</v>
      </c>
      <c r="E44" s="151"/>
      <c r="F44" s="52" t="s">
        <v>56</v>
      </c>
      <c r="G44" s="52">
        <v>2</v>
      </c>
      <c r="H44" s="145" t="s">
        <v>57</v>
      </c>
      <c r="I44" s="145"/>
      <c r="J44" s="145"/>
      <c r="K44" s="145"/>
      <c r="L44" s="145"/>
      <c r="M44" s="145"/>
      <c r="N44" s="145"/>
      <c r="O44" s="175"/>
      <c r="P44" s="23" t="s">
        <v>67</v>
      </c>
    </row>
    <row r="45" spans="2:22">
      <c r="B45" s="18">
        <f t="shared" si="0"/>
        <v>50</v>
      </c>
      <c r="C45" s="185"/>
      <c r="D45" s="177" t="s">
        <v>140</v>
      </c>
      <c r="E45" s="165"/>
      <c r="F45" s="148" t="s">
        <v>56</v>
      </c>
      <c r="G45" s="148">
        <v>2</v>
      </c>
      <c r="H45" s="38" t="s">
        <v>141</v>
      </c>
      <c r="I45" s="38" t="s">
        <v>142</v>
      </c>
      <c r="J45" s="40" t="s">
        <v>33</v>
      </c>
      <c r="K45" s="38" t="s">
        <v>143</v>
      </c>
      <c r="L45" s="38" t="s">
        <v>144</v>
      </c>
      <c r="M45" s="38" t="s">
        <v>145</v>
      </c>
      <c r="N45" s="38" t="s">
        <v>146</v>
      </c>
      <c r="O45" s="54" t="s">
        <v>38</v>
      </c>
      <c r="P45" s="23"/>
      <c r="R45" s="88" t="s">
        <v>466</v>
      </c>
      <c r="S45" s="88" t="s">
        <v>9</v>
      </c>
      <c r="T45" s="88" t="s">
        <v>10</v>
      </c>
      <c r="U45" s="88" t="s">
        <v>11</v>
      </c>
      <c r="V45" s="88" t="s">
        <v>12</v>
      </c>
    </row>
    <row r="46" spans="2:22">
      <c r="B46" s="18">
        <f t="shared" si="0"/>
        <v>50</v>
      </c>
      <c r="C46" s="185"/>
      <c r="D46" s="178"/>
      <c r="E46" s="167"/>
      <c r="F46" s="148"/>
      <c r="G46" s="148"/>
      <c r="H46" s="19" t="s">
        <v>148</v>
      </c>
      <c r="I46" s="38" t="s">
        <v>149</v>
      </c>
      <c r="J46" s="38" t="s">
        <v>150</v>
      </c>
      <c r="K46" s="38" t="s">
        <v>151</v>
      </c>
      <c r="L46" s="38" t="s">
        <v>152</v>
      </c>
      <c r="M46" s="38" t="s">
        <v>153</v>
      </c>
      <c r="N46" s="19" t="s">
        <v>154</v>
      </c>
      <c r="O46" s="55" t="s">
        <v>155</v>
      </c>
      <c r="P46" s="23"/>
      <c r="R46" s="16" t="s">
        <v>467</v>
      </c>
      <c r="S46" s="16">
        <v>9</v>
      </c>
      <c r="T46" s="26" t="s">
        <v>468</v>
      </c>
      <c r="U46" s="16">
        <v>0</v>
      </c>
      <c r="V46" s="16"/>
    </row>
    <row r="47" spans="2:22">
      <c r="B47" s="18">
        <f t="shared" si="0"/>
        <v>52</v>
      </c>
      <c r="C47" s="185"/>
      <c r="D47" s="177" t="s">
        <v>157</v>
      </c>
      <c r="E47" s="165"/>
      <c r="F47" s="148" t="s">
        <v>56</v>
      </c>
      <c r="G47" s="148">
        <v>2</v>
      </c>
      <c r="H47" s="19" t="s">
        <v>158</v>
      </c>
      <c r="I47" s="19" t="s">
        <v>159</v>
      </c>
      <c r="J47" s="19" t="s">
        <v>160</v>
      </c>
      <c r="K47" s="38" t="s">
        <v>161</v>
      </c>
      <c r="L47" s="38" t="s">
        <v>162</v>
      </c>
      <c r="M47" s="38" t="s">
        <v>163</v>
      </c>
      <c r="N47" s="38" t="s">
        <v>130</v>
      </c>
      <c r="O47" s="22" t="s">
        <v>131</v>
      </c>
      <c r="P47" s="23"/>
      <c r="R47" s="75" t="s">
        <v>465</v>
      </c>
      <c r="S47" s="80">
        <v>1</v>
      </c>
      <c r="T47" s="81" t="s">
        <v>469</v>
      </c>
      <c r="U47" s="80">
        <v>0</v>
      </c>
      <c r="V47" s="81"/>
    </row>
    <row r="48" spans="2:22">
      <c r="B48" s="18">
        <f t="shared" si="0"/>
        <v>52</v>
      </c>
      <c r="C48" s="185"/>
      <c r="D48" s="178"/>
      <c r="E48" s="167"/>
      <c r="F48" s="148"/>
      <c r="G48" s="148"/>
      <c r="H48" s="40" t="s">
        <v>42</v>
      </c>
      <c r="I48" s="40" t="s">
        <v>43</v>
      </c>
      <c r="J48" s="19" t="s">
        <v>165</v>
      </c>
      <c r="K48" s="38" t="s">
        <v>166</v>
      </c>
      <c r="L48" s="38" t="s">
        <v>167</v>
      </c>
      <c r="M48" s="38" t="s">
        <v>168</v>
      </c>
      <c r="N48" s="38" t="s">
        <v>169</v>
      </c>
      <c r="O48" s="22" t="s">
        <v>170</v>
      </c>
      <c r="P48" s="23"/>
      <c r="R48" s="78" t="s">
        <v>464</v>
      </c>
      <c r="S48" s="78">
        <v>1</v>
      </c>
      <c r="T48" s="81" t="s">
        <v>470</v>
      </c>
      <c r="U48" s="78">
        <v>0</v>
      </c>
      <c r="V48" s="78"/>
    </row>
    <row r="49" spans="2:22">
      <c r="B49" s="18">
        <f t="shared" si="0"/>
        <v>54</v>
      </c>
      <c r="C49" s="185"/>
      <c r="D49" s="177" t="s">
        <v>172</v>
      </c>
      <c r="E49" s="165"/>
      <c r="F49" s="148" t="s">
        <v>56</v>
      </c>
      <c r="G49" s="148">
        <v>2</v>
      </c>
      <c r="H49" s="40" t="s">
        <v>31</v>
      </c>
      <c r="I49" s="40" t="s">
        <v>32</v>
      </c>
      <c r="J49" s="40" t="s">
        <v>33</v>
      </c>
      <c r="K49" s="40" t="s">
        <v>34</v>
      </c>
      <c r="L49" s="159" t="s">
        <v>173</v>
      </c>
      <c r="M49" s="159"/>
      <c r="N49" s="159"/>
      <c r="O49" s="160"/>
      <c r="P49" s="23"/>
      <c r="R49" s="80" t="s">
        <v>463</v>
      </c>
      <c r="S49" s="80">
        <v>2</v>
      </c>
      <c r="T49" s="81" t="s">
        <v>471</v>
      </c>
      <c r="U49" s="80">
        <v>0</v>
      </c>
      <c r="V49" s="78"/>
    </row>
    <row r="50" spans="2:22">
      <c r="B50" s="18">
        <f t="shared" si="0"/>
        <v>54</v>
      </c>
      <c r="C50" s="185"/>
      <c r="D50" s="178"/>
      <c r="E50" s="167"/>
      <c r="F50" s="148"/>
      <c r="G50" s="148"/>
      <c r="H50" s="40" t="s">
        <v>42</v>
      </c>
      <c r="I50" s="40" t="s">
        <v>43</v>
      </c>
      <c r="J50" s="40" t="s">
        <v>44</v>
      </c>
      <c r="K50" s="40" t="s">
        <v>45</v>
      </c>
      <c r="L50" s="40" t="s">
        <v>46</v>
      </c>
      <c r="M50" s="40" t="s">
        <v>47</v>
      </c>
      <c r="N50" s="40" t="s">
        <v>48</v>
      </c>
      <c r="O50" s="54" t="s">
        <v>49</v>
      </c>
      <c r="P50" s="23"/>
      <c r="R50" s="2"/>
      <c r="S50" s="2"/>
      <c r="U50" s="2"/>
    </row>
    <row r="51" spans="2:22">
      <c r="B51" s="41">
        <f t="shared" si="0"/>
        <v>56</v>
      </c>
      <c r="C51" s="185"/>
      <c r="D51" s="177" t="s">
        <v>177</v>
      </c>
      <c r="E51" s="165"/>
      <c r="F51" s="148" t="s">
        <v>56</v>
      </c>
      <c r="G51" s="148">
        <v>2</v>
      </c>
      <c r="H51" s="40" t="s">
        <v>31</v>
      </c>
      <c r="I51" s="57" t="s">
        <v>178</v>
      </c>
      <c r="J51" s="57" t="s">
        <v>179</v>
      </c>
      <c r="K51" s="57" t="s">
        <v>180</v>
      </c>
      <c r="L51" s="57" t="s">
        <v>181</v>
      </c>
      <c r="M51" s="57" t="s">
        <v>182</v>
      </c>
      <c r="N51" s="57" t="s">
        <v>183</v>
      </c>
      <c r="O51" s="55" t="s">
        <v>130</v>
      </c>
      <c r="P51" s="23"/>
      <c r="R51" s="172" t="s">
        <v>138</v>
      </c>
      <c r="S51" s="173"/>
      <c r="T51" s="173"/>
      <c r="U51" s="173"/>
      <c r="V51" s="174"/>
    </row>
    <row r="52" spans="2:22">
      <c r="B52" s="41">
        <f t="shared" si="0"/>
        <v>56</v>
      </c>
      <c r="C52" s="185"/>
      <c r="D52" s="178"/>
      <c r="E52" s="167"/>
      <c r="F52" s="148"/>
      <c r="G52" s="148"/>
      <c r="H52" s="38" t="s">
        <v>185</v>
      </c>
      <c r="I52" s="40" t="s">
        <v>186</v>
      </c>
      <c r="J52" s="40" t="s">
        <v>187</v>
      </c>
      <c r="K52" s="57" t="s">
        <v>188</v>
      </c>
      <c r="L52" s="40" t="s">
        <v>189</v>
      </c>
      <c r="M52" s="40" t="s">
        <v>190</v>
      </c>
      <c r="N52" s="40" t="s">
        <v>48</v>
      </c>
      <c r="O52" s="54" t="s">
        <v>49</v>
      </c>
      <c r="P52" s="23"/>
      <c r="R52" s="53" t="s">
        <v>139</v>
      </c>
      <c r="S52" s="53" t="s">
        <v>9</v>
      </c>
      <c r="T52" s="53" t="s">
        <v>10</v>
      </c>
      <c r="U52" s="53" t="s">
        <v>11</v>
      </c>
      <c r="V52" s="53" t="s">
        <v>12</v>
      </c>
    </row>
    <row r="53" spans="2:22">
      <c r="B53" s="18">
        <f t="shared" si="0"/>
        <v>57</v>
      </c>
      <c r="C53" s="185"/>
      <c r="D53" s="102" t="s">
        <v>192</v>
      </c>
      <c r="E53" s="103"/>
      <c r="F53" s="19" t="s">
        <v>193</v>
      </c>
      <c r="G53" s="19">
        <v>1</v>
      </c>
      <c r="H53" s="159" t="s">
        <v>194</v>
      </c>
      <c r="I53" s="159"/>
      <c r="J53" s="159"/>
      <c r="K53" s="159"/>
      <c r="L53" s="159"/>
      <c r="M53" s="159"/>
      <c r="N53" s="159"/>
      <c r="O53" s="160"/>
      <c r="P53" s="23"/>
      <c r="R53" s="24" t="s">
        <v>18</v>
      </c>
      <c r="S53" s="24">
        <v>1</v>
      </c>
      <c r="T53" s="25" t="s">
        <v>147</v>
      </c>
      <c r="U53" s="24">
        <v>0</v>
      </c>
      <c r="V53" s="25"/>
    </row>
    <row r="54" spans="2:22">
      <c r="B54" s="18">
        <f t="shared" si="0"/>
        <v>58</v>
      </c>
      <c r="C54" s="185"/>
      <c r="D54" s="102" t="s">
        <v>472</v>
      </c>
      <c r="E54" s="103"/>
      <c r="F54" s="19" t="s">
        <v>196</v>
      </c>
      <c r="G54" s="19">
        <v>1</v>
      </c>
      <c r="H54" s="159" t="s">
        <v>473</v>
      </c>
      <c r="I54" s="159"/>
      <c r="J54" s="159"/>
      <c r="K54" s="159"/>
      <c r="L54" s="159"/>
      <c r="M54" s="159"/>
      <c r="N54" s="159"/>
      <c r="O54" s="160"/>
      <c r="P54" s="23"/>
      <c r="R54" s="24" t="s">
        <v>62</v>
      </c>
      <c r="S54" s="24">
        <v>1</v>
      </c>
      <c r="T54" s="56" t="s">
        <v>156</v>
      </c>
      <c r="U54" s="24">
        <v>0</v>
      </c>
      <c r="V54" s="25"/>
    </row>
    <row r="55" spans="2:22">
      <c r="B55" s="18">
        <f t="shared" si="0"/>
        <v>59</v>
      </c>
      <c r="C55" s="185"/>
      <c r="D55" s="102" t="s">
        <v>199</v>
      </c>
      <c r="E55" s="103"/>
      <c r="F55" s="19" t="s">
        <v>196</v>
      </c>
      <c r="G55" s="19">
        <v>1</v>
      </c>
      <c r="H55" s="159" t="s">
        <v>200</v>
      </c>
      <c r="I55" s="159"/>
      <c r="J55" s="159"/>
      <c r="K55" s="159"/>
      <c r="L55" s="159"/>
      <c r="M55" s="159"/>
      <c r="N55" s="159"/>
      <c r="O55" s="160"/>
      <c r="P55" s="23"/>
      <c r="R55" s="24" t="s">
        <v>131</v>
      </c>
      <c r="S55" s="24">
        <v>1</v>
      </c>
      <c r="T55" s="25" t="s">
        <v>164</v>
      </c>
      <c r="U55" s="24">
        <v>0</v>
      </c>
      <c r="V55" s="25"/>
    </row>
    <row r="56" spans="2:22">
      <c r="B56" s="18">
        <f t="shared" si="0"/>
        <v>60</v>
      </c>
      <c r="C56" s="185"/>
      <c r="D56" s="102" t="s">
        <v>202</v>
      </c>
      <c r="E56" s="103"/>
      <c r="F56" s="19" t="s">
        <v>196</v>
      </c>
      <c r="G56" s="19">
        <v>1</v>
      </c>
      <c r="H56" s="159" t="s">
        <v>203</v>
      </c>
      <c r="I56" s="159"/>
      <c r="J56" s="159"/>
      <c r="K56" s="159"/>
      <c r="L56" s="159"/>
      <c r="M56" s="159"/>
      <c r="N56" s="159"/>
      <c r="O56" s="160"/>
      <c r="P56" s="23"/>
      <c r="R56" s="24" t="s">
        <v>130</v>
      </c>
      <c r="S56" s="24">
        <v>1</v>
      </c>
      <c r="T56" s="25" t="s">
        <v>171</v>
      </c>
      <c r="U56" s="24">
        <v>0</v>
      </c>
      <c r="V56" s="25"/>
    </row>
    <row r="57" spans="2:22">
      <c r="B57" s="18">
        <f t="shared" si="0"/>
        <v>61</v>
      </c>
      <c r="C57" s="185"/>
      <c r="D57" s="102" t="s">
        <v>204</v>
      </c>
      <c r="E57" s="103"/>
      <c r="F57" s="19" t="s">
        <v>196</v>
      </c>
      <c r="G57" s="19">
        <v>1</v>
      </c>
      <c r="H57" s="159" t="s">
        <v>205</v>
      </c>
      <c r="I57" s="159"/>
      <c r="J57" s="159"/>
      <c r="K57" s="159"/>
      <c r="L57" s="159"/>
      <c r="M57" s="159"/>
      <c r="N57" s="159"/>
      <c r="O57" s="160"/>
      <c r="P57" s="23"/>
      <c r="R57" s="24" t="s">
        <v>174</v>
      </c>
      <c r="S57" s="24">
        <v>1</v>
      </c>
      <c r="T57" s="25" t="s">
        <v>175</v>
      </c>
      <c r="U57" s="24">
        <v>0</v>
      </c>
      <c r="V57" s="25"/>
    </row>
    <row r="58" spans="2:22">
      <c r="B58" s="18">
        <f t="shared" si="0"/>
        <v>62</v>
      </c>
      <c r="C58" s="185"/>
      <c r="D58" s="105" t="s">
        <v>207</v>
      </c>
      <c r="E58" s="168"/>
      <c r="F58" s="38" t="s">
        <v>196</v>
      </c>
      <c r="G58" s="38">
        <v>1</v>
      </c>
      <c r="H58" s="159" t="s">
        <v>208</v>
      </c>
      <c r="I58" s="159"/>
      <c r="J58" s="159"/>
      <c r="K58" s="159"/>
      <c r="L58" s="159"/>
      <c r="M58" s="159"/>
      <c r="N58" s="159"/>
      <c r="O58" s="160"/>
      <c r="P58" s="23"/>
      <c r="R58" s="24" t="s">
        <v>136</v>
      </c>
      <c r="S58" s="24">
        <v>1</v>
      </c>
      <c r="T58" s="25" t="s">
        <v>176</v>
      </c>
      <c r="U58" s="24">
        <v>0</v>
      </c>
      <c r="V58" s="25"/>
    </row>
    <row r="59" spans="2:22">
      <c r="B59" s="18">
        <f t="shared" si="0"/>
        <v>63</v>
      </c>
      <c r="C59" s="185"/>
      <c r="D59" s="102" t="s">
        <v>72</v>
      </c>
      <c r="E59" s="103"/>
      <c r="F59" s="19" t="s">
        <v>196</v>
      </c>
      <c r="G59" s="19">
        <v>1</v>
      </c>
      <c r="H59" s="159" t="s">
        <v>73</v>
      </c>
      <c r="I59" s="159"/>
      <c r="J59" s="159"/>
      <c r="K59" s="159"/>
      <c r="L59" s="159"/>
      <c r="M59" s="159"/>
      <c r="N59" s="159"/>
      <c r="O59" s="160"/>
      <c r="P59" s="23"/>
      <c r="R59" s="24" t="s">
        <v>135</v>
      </c>
      <c r="S59" s="24">
        <v>1</v>
      </c>
      <c r="T59" s="25" t="s">
        <v>184</v>
      </c>
      <c r="U59" s="24">
        <v>0</v>
      </c>
      <c r="V59" s="25"/>
    </row>
    <row r="60" spans="2:22">
      <c r="B60" s="41">
        <f t="shared" si="0"/>
        <v>64</v>
      </c>
      <c r="C60" s="185"/>
      <c r="D60" s="102" t="s">
        <v>173</v>
      </c>
      <c r="E60" s="103"/>
      <c r="F60" s="19" t="s">
        <v>196</v>
      </c>
      <c r="G60" s="19">
        <v>1</v>
      </c>
      <c r="H60" s="159" t="s">
        <v>211</v>
      </c>
      <c r="I60" s="159"/>
      <c r="J60" s="159"/>
      <c r="K60" s="159"/>
      <c r="L60" s="159"/>
      <c r="M60" s="159"/>
      <c r="N60" s="159"/>
      <c r="O60" s="160"/>
      <c r="P60" s="23"/>
      <c r="R60" s="24" t="s">
        <v>134</v>
      </c>
      <c r="S60" s="24">
        <v>1</v>
      </c>
      <c r="T60" s="25" t="s">
        <v>191</v>
      </c>
      <c r="U60" s="24">
        <v>0</v>
      </c>
      <c r="V60" s="25"/>
    </row>
    <row r="61" spans="2:22">
      <c r="B61" s="18">
        <f t="shared" si="0"/>
        <v>66</v>
      </c>
      <c r="C61" s="185"/>
      <c r="D61" s="105" t="s">
        <v>214</v>
      </c>
      <c r="E61" s="168"/>
      <c r="F61" s="38" t="s">
        <v>196</v>
      </c>
      <c r="G61" s="38">
        <v>2</v>
      </c>
      <c r="H61" s="159" t="s">
        <v>215</v>
      </c>
      <c r="I61" s="159"/>
      <c r="J61" s="159"/>
      <c r="K61" s="159"/>
      <c r="L61" s="159"/>
      <c r="M61" s="159"/>
      <c r="N61" s="159"/>
      <c r="O61" s="160"/>
      <c r="P61" s="23"/>
      <c r="R61" s="24" t="s">
        <v>133</v>
      </c>
      <c r="S61" s="24">
        <v>1</v>
      </c>
      <c r="T61" s="25" t="s">
        <v>195</v>
      </c>
      <c r="U61" s="24">
        <v>0</v>
      </c>
      <c r="V61" s="25"/>
    </row>
    <row r="62" spans="2:22">
      <c r="B62" s="41">
        <f t="shared" si="0"/>
        <v>72</v>
      </c>
      <c r="C62" s="185"/>
      <c r="D62" s="176" t="s">
        <v>57</v>
      </c>
      <c r="E62" s="151"/>
      <c r="F62" s="52" t="s">
        <v>56</v>
      </c>
      <c r="G62" s="52">
        <v>6</v>
      </c>
      <c r="H62" s="145" t="s">
        <v>57</v>
      </c>
      <c r="I62" s="145"/>
      <c r="J62" s="145"/>
      <c r="K62" s="145"/>
      <c r="L62" s="145"/>
      <c r="M62" s="145"/>
      <c r="N62" s="145"/>
      <c r="O62" s="175"/>
      <c r="P62" s="47" t="s">
        <v>217</v>
      </c>
      <c r="R62" s="24" t="s">
        <v>197</v>
      </c>
      <c r="S62" s="24">
        <v>1</v>
      </c>
      <c r="T62" s="25" t="s">
        <v>198</v>
      </c>
      <c r="U62" s="24">
        <v>0</v>
      </c>
      <c r="V62" s="25"/>
    </row>
    <row r="63" spans="2:22">
      <c r="B63" s="18">
        <f t="shared" si="0"/>
        <v>76</v>
      </c>
      <c r="C63" s="185"/>
      <c r="D63" s="105" t="s">
        <v>220</v>
      </c>
      <c r="E63" s="168"/>
      <c r="F63" s="38" t="s">
        <v>221</v>
      </c>
      <c r="G63" s="38">
        <v>4</v>
      </c>
      <c r="H63" s="159" t="s">
        <v>222</v>
      </c>
      <c r="I63" s="159"/>
      <c r="J63" s="159"/>
      <c r="K63" s="159"/>
      <c r="L63" s="159"/>
      <c r="M63" s="159"/>
      <c r="N63" s="159"/>
      <c r="O63" s="160"/>
      <c r="P63" s="23"/>
      <c r="R63" s="24" t="s">
        <v>132</v>
      </c>
      <c r="S63" s="24">
        <v>1</v>
      </c>
      <c r="T63" s="25" t="s">
        <v>201</v>
      </c>
      <c r="U63" s="24">
        <v>0</v>
      </c>
      <c r="V63" s="25"/>
    </row>
    <row r="64" spans="2:22">
      <c r="B64" s="41">
        <f t="shared" si="0"/>
        <v>80</v>
      </c>
      <c r="C64" s="185"/>
      <c r="D64" s="105" t="s">
        <v>224</v>
      </c>
      <c r="E64" s="168"/>
      <c r="F64" s="38" t="s">
        <v>221</v>
      </c>
      <c r="G64" s="38">
        <v>4</v>
      </c>
      <c r="H64" s="159" t="s">
        <v>225</v>
      </c>
      <c r="I64" s="159"/>
      <c r="J64" s="159"/>
      <c r="K64" s="159"/>
      <c r="L64" s="159"/>
      <c r="M64" s="159"/>
      <c r="N64" s="159"/>
      <c r="O64" s="160"/>
      <c r="P64" s="23"/>
      <c r="R64" s="2"/>
      <c r="S64" s="2"/>
      <c r="U64" s="2"/>
    </row>
    <row r="65" spans="2:22">
      <c r="B65" s="18">
        <f t="shared" si="0"/>
        <v>82</v>
      </c>
      <c r="C65" s="185"/>
      <c r="D65" s="105" t="s">
        <v>227</v>
      </c>
      <c r="E65" s="168"/>
      <c r="F65" s="38" t="s">
        <v>30</v>
      </c>
      <c r="G65" s="38">
        <v>2</v>
      </c>
      <c r="H65" s="159" t="s">
        <v>228</v>
      </c>
      <c r="I65" s="159"/>
      <c r="J65" s="159"/>
      <c r="K65" s="159"/>
      <c r="L65" s="159"/>
      <c r="M65" s="159"/>
      <c r="N65" s="159"/>
      <c r="O65" s="160"/>
      <c r="P65" s="23"/>
      <c r="R65" s="121" t="s">
        <v>206</v>
      </c>
      <c r="S65" s="121"/>
      <c r="T65" s="121"/>
      <c r="U65" s="121"/>
      <c r="V65" s="121"/>
    </row>
    <row r="66" spans="2:22">
      <c r="B66" s="18">
        <f t="shared" si="0"/>
        <v>84</v>
      </c>
      <c r="C66" s="185"/>
      <c r="D66" s="105" t="s">
        <v>231</v>
      </c>
      <c r="E66" s="168"/>
      <c r="F66" s="38" t="s">
        <v>232</v>
      </c>
      <c r="G66" s="38">
        <v>2</v>
      </c>
      <c r="H66" s="159" t="s">
        <v>233</v>
      </c>
      <c r="I66" s="159"/>
      <c r="J66" s="159"/>
      <c r="K66" s="159"/>
      <c r="L66" s="159"/>
      <c r="M66" s="159"/>
      <c r="N66" s="159"/>
      <c r="O66" s="160"/>
      <c r="P66" s="23"/>
      <c r="R66" s="58" t="s">
        <v>140</v>
      </c>
      <c r="S66" s="58" t="s">
        <v>9</v>
      </c>
      <c r="T66" s="58" t="s">
        <v>10</v>
      </c>
      <c r="U66" s="59" t="s">
        <v>11</v>
      </c>
      <c r="V66" s="58" t="s">
        <v>12</v>
      </c>
    </row>
    <row r="67" spans="2:22">
      <c r="B67" s="18">
        <f t="shared" si="0"/>
        <v>86</v>
      </c>
      <c r="C67" s="185"/>
      <c r="D67" s="105" t="s">
        <v>236</v>
      </c>
      <c r="E67" s="168"/>
      <c r="F67" s="38" t="s">
        <v>232</v>
      </c>
      <c r="G67" s="38">
        <v>2</v>
      </c>
      <c r="H67" s="159" t="s">
        <v>237</v>
      </c>
      <c r="I67" s="159"/>
      <c r="J67" s="159"/>
      <c r="K67" s="159"/>
      <c r="L67" s="159"/>
      <c r="M67" s="159"/>
      <c r="N67" s="159"/>
      <c r="O67" s="160"/>
      <c r="P67" s="23"/>
      <c r="R67" s="24" t="s">
        <v>209</v>
      </c>
      <c r="S67" s="24">
        <v>1</v>
      </c>
      <c r="T67" s="25" t="s">
        <v>210</v>
      </c>
      <c r="U67" s="24">
        <v>0</v>
      </c>
      <c r="V67" s="25"/>
    </row>
    <row r="68" spans="2:22">
      <c r="B68" s="41">
        <f t="shared" si="0"/>
        <v>88</v>
      </c>
      <c r="C68" s="185"/>
      <c r="D68" s="105" t="s">
        <v>240</v>
      </c>
      <c r="E68" s="168"/>
      <c r="F68" s="38" t="s">
        <v>232</v>
      </c>
      <c r="G68" s="38">
        <v>2</v>
      </c>
      <c r="H68" s="159" t="s">
        <v>241</v>
      </c>
      <c r="I68" s="159"/>
      <c r="J68" s="159"/>
      <c r="K68" s="159"/>
      <c r="L68" s="159"/>
      <c r="M68" s="159"/>
      <c r="N68" s="159"/>
      <c r="O68" s="160"/>
      <c r="P68" s="47"/>
      <c r="R68" s="24" t="s">
        <v>212</v>
      </c>
      <c r="S68" s="24">
        <v>1</v>
      </c>
      <c r="T68" s="25" t="s">
        <v>213</v>
      </c>
      <c r="U68" s="24">
        <v>0</v>
      </c>
      <c r="V68" s="25"/>
    </row>
    <row r="69" spans="2:22">
      <c r="B69" s="18">
        <f t="shared" si="0"/>
        <v>89</v>
      </c>
      <c r="C69" s="185"/>
      <c r="D69" s="105" t="s">
        <v>243</v>
      </c>
      <c r="E69" s="168"/>
      <c r="F69" s="38" t="s">
        <v>56</v>
      </c>
      <c r="G69" s="38">
        <v>1</v>
      </c>
      <c r="H69" s="159" t="s">
        <v>244</v>
      </c>
      <c r="I69" s="159"/>
      <c r="J69" s="159"/>
      <c r="K69" s="159"/>
      <c r="L69" s="159"/>
      <c r="M69" s="159"/>
      <c r="N69" s="159"/>
      <c r="O69" s="160"/>
      <c r="P69" s="47"/>
      <c r="R69" s="24" t="s">
        <v>144</v>
      </c>
      <c r="S69" s="24">
        <v>1</v>
      </c>
      <c r="T69" s="25" t="s">
        <v>216</v>
      </c>
      <c r="U69" s="24">
        <v>0</v>
      </c>
      <c r="V69" s="25"/>
    </row>
    <row r="70" spans="2:22" ht="17.5" thickBot="1">
      <c r="B70" s="48">
        <f t="shared" si="0"/>
        <v>96</v>
      </c>
      <c r="C70" s="49">
        <f>SUM(G41:G70)</f>
        <v>56</v>
      </c>
      <c r="D70" s="116" t="s">
        <v>57</v>
      </c>
      <c r="E70" s="218"/>
      <c r="F70" s="45" t="s">
        <v>56</v>
      </c>
      <c r="G70" s="45">
        <v>7</v>
      </c>
      <c r="H70" s="169" t="s">
        <v>57</v>
      </c>
      <c r="I70" s="170"/>
      <c r="J70" s="170"/>
      <c r="K70" s="170"/>
      <c r="L70" s="170"/>
      <c r="M70" s="170"/>
      <c r="N70" s="170"/>
      <c r="O70" s="171"/>
      <c r="P70" s="62" t="s">
        <v>246</v>
      </c>
      <c r="R70" s="16" t="s">
        <v>218</v>
      </c>
      <c r="S70" s="16">
        <v>1</v>
      </c>
      <c r="T70" s="17" t="s">
        <v>219</v>
      </c>
      <c r="U70" s="16">
        <v>0</v>
      </c>
      <c r="V70" s="17"/>
    </row>
    <row r="71" spans="2:22">
      <c r="B71" s="50">
        <f t="shared" si="0"/>
        <v>100</v>
      </c>
      <c r="C71" s="154" t="s">
        <v>248</v>
      </c>
      <c r="D71" s="219" t="s">
        <v>249</v>
      </c>
      <c r="E71" s="157"/>
      <c r="F71" s="63" t="s">
        <v>56</v>
      </c>
      <c r="G71" s="63">
        <v>4</v>
      </c>
      <c r="H71" s="157" t="s">
        <v>250</v>
      </c>
      <c r="I71" s="157"/>
      <c r="J71" s="157"/>
      <c r="K71" s="157"/>
      <c r="L71" s="157"/>
      <c r="M71" s="157"/>
      <c r="N71" s="157"/>
      <c r="O71" s="158"/>
      <c r="P71" s="64"/>
      <c r="R71" s="24" t="s">
        <v>142</v>
      </c>
      <c r="S71" s="24">
        <v>1</v>
      </c>
      <c r="T71" s="25" t="s">
        <v>223</v>
      </c>
      <c r="U71" s="24">
        <v>0</v>
      </c>
      <c r="V71" s="25"/>
    </row>
    <row r="72" spans="2:22">
      <c r="B72" s="18">
        <f t="shared" ref="B72:B118" si="1">B71+G72</f>
        <v>101</v>
      </c>
      <c r="C72" s="155"/>
      <c r="D72" s="168" t="s">
        <v>252</v>
      </c>
      <c r="E72" s="159"/>
      <c r="F72" s="38" t="s">
        <v>56</v>
      </c>
      <c r="G72" s="38">
        <v>1</v>
      </c>
      <c r="H72" s="159" t="s">
        <v>253</v>
      </c>
      <c r="I72" s="159"/>
      <c r="J72" s="159"/>
      <c r="K72" s="159"/>
      <c r="L72" s="159"/>
      <c r="M72" s="159"/>
      <c r="N72" s="159"/>
      <c r="O72" s="160"/>
      <c r="P72" s="47"/>
      <c r="R72" s="24" t="s">
        <v>226</v>
      </c>
      <c r="S72" s="24">
        <v>1</v>
      </c>
      <c r="T72" s="25" t="s">
        <v>474</v>
      </c>
      <c r="U72" s="24">
        <v>0</v>
      </c>
      <c r="V72" s="25"/>
    </row>
    <row r="73" spans="2:22">
      <c r="B73" s="18">
        <f t="shared" si="1"/>
        <v>102</v>
      </c>
      <c r="C73" s="155"/>
      <c r="D73" s="168" t="s">
        <v>255</v>
      </c>
      <c r="E73" s="159"/>
      <c r="F73" s="38" t="s">
        <v>56</v>
      </c>
      <c r="G73" s="38">
        <v>1</v>
      </c>
      <c r="H73" s="38" t="s">
        <v>256</v>
      </c>
      <c r="I73" s="38" t="s">
        <v>257</v>
      </c>
      <c r="J73" s="38" t="s">
        <v>258</v>
      </c>
      <c r="K73" s="40" t="s">
        <v>34</v>
      </c>
      <c r="L73" s="40" t="s">
        <v>35</v>
      </c>
      <c r="M73" s="19" t="s">
        <v>259</v>
      </c>
      <c r="N73" s="38" t="s">
        <v>20</v>
      </c>
      <c r="O73" s="39" t="s">
        <v>260</v>
      </c>
      <c r="P73" s="47"/>
      <c r="R73" s="60" t="s">
        <v>229</v>
      </c>
      <c r="S73" s="60">
        <v>1</v>
      </c>
      <c r="T73" s="61" t="s">
        <v>230</v>
      </c>
      <c r="U73" s="60">
        <v>0</v>
      </c>
      <c r="V73" s="61"/>
    </row>
    <row r="74" spans="2:22">
      <c r="B74" s="18">
        <f t="shared" si="1"/>
        <v>103</v>
      </c>
      <c r="C74" s="155"/>
      <c r="D74" s="168" t="s">
        <v>475</v>
      </c>
      <c r="E74" s="159"/>
      <c r="F74" s="38" t="s">
        <v>56</v>
      </c>
      <c r="G74" s="38">
        <v>1</v>
      </c>
      <c r="H74" s="159" t="s">
        <v>262</v>
      </c>
      <c r="I74" s="159"/>
      <c r="J74" s="159"/>
      <c r="K74" s="159"/>
      <c r="L74" s="159"/>
      <c r="M74" s="159"/>
      <c r="N74" s="159"/>
      <c r="O74" s="160"/>
      <c r="P74" s="47"/>
      <c r="R74" s="24" t="s">
        <v>234</v>
      </c>
      <c r="S74" s="24">
        <v>1</v>
      </c>
      <c r="T74" s="25" t="s">
        <v>235</v>
      </c>
      <c r="U74" s="24">
        <v>0</v>
      </c>
      <c r="V74" s="25"/>
    </row>
    <row r="75" spans="2:22">
      <c r="B75" s="41">
        <f t="shared" si="1"/>
        <v>104</v>
      </c>
      <c r="C75" s="155"/>
      <c r="D75" s="103" t="s">
        <v>264</v>
      </c>
      <c r="E75" s="148"/>
      <c r="F75" s="38" t="s">
        <v>56</v>
      </c>
      <c r="G75" s="38">
        <v>1</v>
      </c>
      <c r="H75" s="159" t="s">
        <v>265</v>
      </c>
      <c r="I75" s="159"/>
      <c r="J75" s="159"/>
      <c r="K75" s="159"/>
      <c r="L75" s="159"/>
      <c r="M75" s="159"/>
      <c r="N75" s="159"/>
      <c r="O75" s="160"/>
      <c r="P75" s="47"/>
      <c r="R75" s="24" t="s">
        <v>238</v>
      </c>
      <c r="S75" s="24">
        <v>1</v>
      </c>
      <c r="T75" s="25" t="s">
        <v>239</v>
      </c>
      <c r="U75" s="24">
        <v>0</v>
      </c>
      <c r="V75" s="25"/>
    </row>
    <row r="76" spans="2:22">
      <c r="B76" s="18">
        <f t="shared" si="1"/>
        <v>105</v>
      </c>
      <c r="C76" s="155"/>
      <c r="D76" s="159" t="s">
        <v>57</v>
      </c>
      <c r="E76" s="159"/>
      <c r="F76" s="38" t="s">
        <v>56</v>
      </c>
      <c r="G76" s="38">
        <v>1</v>
      </c>
      <c r="H76" s="104" t="s">
        <v>266</v>
      </c>
      <c r="I76" s="105"/>
      <c r="J76" s="105"/>
      <c r="K76" s="105"/>
      <c r="L76" s="105"/>
      <c r="M76" s="105"/>
      <c r="N76" s="105"/>
      <c r="O76" s="106"/>
      <c r="P76" s="47"/>
      <c r="R76" s="24" t="s">
        <v>152</v>
      </c>
      <c r="S76" s="24">
        <v>1</v>
      </c>
      <c r="T76" s="25" t="s">
        <v>242</v>
      </c>
      <c r="U76" s="24">
        <v>0</v>
      </c>
      <c r="V76" s="25"/>
    </row>
    <row r="77" spans="2:22">
      <c r="B77" s="18">
        <f t="shared" si="1"/>
        <v>106</v>
      </c>
      <c r="C77" s="155"/>
      <c r="D77" s="159" t="s">
        <v>57</v>
      </c>
      <c r="E77" s="159"/>
      <c r="F77" s="38" t="s">
        <v>56</v>
      </c>
      <c r="G77" s="38">
        <v>1</v>
      </c>
      <c r="H77" s="104" t="s">
        <v>268</v>
      </c>
      <c r="I77" s="105"/>
      <c r="J77" s="105"/>
      <c r="K77" s="105"/>
      <c r="L77" s="105"/>
      <c r="M77" s="105"/>
      <c r="N77" s="105"/>
      <c r="O77" s="106"/>
      <c r="P77" s="47"/>
      <c r="R77" s="24" t="s">
        <v>151</v>
      </c>
      <c r="S77" s="24">
        <v>1</v>
      </c>
      <c r="T77" s="25" t="s">
        <v>245</v>
      </c>
      <c r="U77" s="24">
        <v>0</v>
      </c>
      <c r="V77" s="25"/>
    </row>
    <row r="78" spans="2:22">
      <c r="B78" s="18">
        <f t="shared" si="1"/>
        <v>107</v>
      </c>
      <c r="C78" s="155"/>
      <c r="D78" s="159" t="s">
        <v>57</v>
      </c>
      <c r="E78" s="159"/>
      <c r="F78" s="38" t="s">
        <v>56</v>
      </c>
      <c r="G78" s="38">
        <v>1</v>
      </c>
      <c r="H78" s="104" t="s">
        <v>270</v>
      </c>
      <c r="I78" s="105"/>
      <c r="J78" s="105"/>
      <c r="K78" s="105"/>
      <c r="L78" s="105"/>
      <c r="M78" s="105"/>
      <c r="N78" s="105"/>
      <c r="O78" s="106"/>
      <c r="P78" s="47"/>
      <c r="R78" s="24" t="s">
        <v>150</v>
      </c>
      <c r="S78" s="24">
        <v>1</v>
      </c>
      <c r="T78" s="25" t="s">
        <v>247</v>
      </c>
      <c r="U78" s="24">
        <v>0</v>
      </c>
      <c r="V78" s="25"/>
    </row>
    <row r="79" spans="2:22">
      <c r="B79" s="18">
        <f t="shared" si="1"/>
        <v>108</v>
      </c>
      <c r="C79" s="155"/>
      <c r="D79" s="159" t="s">
        <v>57</v>
      </c>
      <c r="E79" s="159"/>
      <c r="F79" s="38" t="s">
        <v>56</v>
      </c>
      <c r="G79" s="38">
        <v>1</v>
      </c>
      <c r="H79" s="104" t="s">
        <v>272</v>
      </c>
      <c r="I79" s="105"/>
      <c r="J79" s="105"/>
      <c r="K79" s="105"/>
      <c r="L79" s="105"/>
      <c r="M79" s="105"/>
      <c r="N79" s="105"/>
      <c r="O79" s="106"/>
      <c r="P79" s="47"/>
      <c r="R79" s="24" t="s">
        <v>149</v>
      </c>
      <c r="S79" s="24">
        <v>1</v>
      </c>
      <c r="T79" s="25" t="s">
        <v>251</v>
      </c>
      <c r="U79" s="24">
        <v>0</v>
      </c>
      <c r="V79" s="25"/>
    </row>
    <row r="80" spans="2:22">
      <c r="B80" s="18">
        <f t="shared" si="1"/>
        <v>109</v>
      </c>
      <c r="C80" s="155"/>
      <c r="D80" s="159" t="s">
        <v>57</v>
      </c>
      <c r="E80" s="159"/>
      <c r="F80" s="38" t="s">
        <v>56</v>
      </c>
      <c r="G80" s="38">
        <v>1</v>
      </c>
      <c r="H80" s="104" t="s">
        <v>274</v>
      </c>
      <c r="I80" s="105"/>
      <c r="J80" s="105"/>
      <c r="K80" s="105"/>
      <c r="L80" s="105"/>
      <c r="M80" s="105"/>
      <c r="N80" s="105"/>
      <c r="O80" s="106"/>
      <c r="P80" s="47"/>
      <c r="R80" s="24" t="s">
        <v>148</v>
      </c>
      <c r="S80" s="24">
        <v>1</v>
      </c>
      <c r="T80" s="25" t="s">
        <v>254</v>
      </c>
      <c r="U80" s="24">
        <v>0</v>
      </c>
      <c r="V80" s="25"/>
    </row>
    <row r="81" spans="2:22">
      <c r="B81" s="18">
        <f t="shared" si="1"/>
        <v>110</v>
      </c>
      <c r="C81" s="155"/>
      <c r="D81" s="159" t="s">
        <v>57</v>
      </c>
      <c r="E81" s="159"/>
      <c r="F81" s="38" t="s">
        <v>56</v>
      </c>
      <c r="G81" s="38">
        <v>1</v>
      </c>
      <c r="H81" s="104" t="s">
        <v>276</v>
      </c>
      <c r="I81" s="105"/>
      <c r="J81" s="105"/>
      <c r="K81" s="105"/>
      <c r="L81" s="105"/>
      <c r="M81" s="105"/>
      <c r="N81" s="105"/>
      <c r="O81" s="106"/>
      <c r="P81" s="47"/>
      <c r="R81" s="2"/>
      <c r="S81" s="2"/>
      <c r="U81" s="2"/>
    </row>
    <row r="82" spans="2:22">
      <c r="B82" s="18">
        <f t="shared" si="1"/>
        <v>111</v>
      </c>
      <c r="C82" s="155"/>
      <c r="D82" s="105" t="s">
        <v>57</v>
      </c>
      <c r="E82" s="168"/>
      <c r="F82" s="38" t="s">
        <v>56</v>
      </c>
      <c r="G82" s="38">
        <v>1</v>
      </c>
      <c r="H82" s="104" t="s">
        <v>279</v>
      </c>
      <c r="I82" s="105"/>
      <c r="J82" s="105"/>
      <c r="K82" s="105"/>
      <c r="L82" s="105"/>
      <c r="M82" s="105"/>
      <c r="N82" s="105"/>
      <c r="O82" s="106"/>
      <c r="P82" s="47"/>
      <c r="R82" s="121" t="s">
        <v>263</v>
      </c>
      <c r="S82" s="121"/>
      <c r="T82" s="121"/>
      <c r="U82" s="121"/>
      <c r="V82" s="121"/>
    </row>
    <row r="83" spans="2:22">
      <c r="B83" s="41">
        <f t="shared" si="1"/>
        <v>112</v>
      </c>
      <c r="C83" s="155"/>
      <c r="D83" s="105" t="s">
        <v>57</v>
      </c>
      <c r="E83" s="168"/>
      <c r="F83" s="38" t="s">
        <v>56</v>
      </c>
      <c r="G83" s="38">
        <v>1</v>
      </c>
      <c r="H83" s="104" t="s">
        <v>281</v>
      </c>
      <c r="I83" s="105"/>
      <c r="J83" s="105"/>
      <c r="K83" s="105"/>
      <c r="L83" s="105"/>
      <c r="M83" s="105"/>
      <c r="N83" s="105"/>
      <c r="O83" s="106"/>
      <c r="P83" s="65"/>
      <c r="R83" s="58" t="s">
        <v>157</v>
      </c>
      <c r="S83" s="58" t="s">
        <v>9</v>
      </c>
      <c r="T83" s="58" t="s">
        <v>10</v>
      </c>
      <c r="U83" s="58" t="s">
        <v>11</v>
      </c>
      <c r="V83" s="58" t="s">
        <v>12</v>
      </c>
    </row>
    <row r="84" spans="2:22">
      <c r="B84" s="18">
        <f t="shared" si="1"/>
        <v>114</v>
      </c>
      <c r="C84" s="155"/>
      <c r="D84" s="150" t="s">
        <v>476</v>
      </c>
      <c r="E84" s="151"/>
      <c r="F84" s="145" t="s">
        <v>56</v>
      </c>
      <c r="G84" s="145">
        <v>2</v>
      </c>
      <c r="H84" s="40" t="s">
        <v>31</v>
      </c>
      <c r="I84" s="40" t="s">
        <v>32</v>
      </c>
      <c r="J84" s="40" t="s">
        <v>33</v>
      </c>
      <c r="K84" s="38" t="s">
        <v>285</v>
      </c>
      <c r="L84" s="40" t="s">
        <v>35</v>
      </c>
      <c r="M84" s="40" t="s">
        <v>36</v>
      </c>
      <c r="N84" s="40" t="s">
        <v>37</v>
      </c>
      <c r="O84" s="38" t="s">
        <v>286</v>
      </c>
      <c r="P84" s="147" t="s">
        <v>287</v>
      </c>
      <c r="R84" s="24" t="s">
        <v>131</v>
      </c>
      <c r="S84" s="24">
        <v>1</v>
      </c>
      <c r="T84" s="25" t="s">
        <v>267</v>
      </c>
      <c r="U84" s="24">
        <v>0</v>
      </c>
      <c r="V84" s="25"/>
    </row>
    <row r="85" spans="2:22">
      <c r="B85" s="18">
        <f t="shared" si="1"/>
        <v>114</v>
      </c>
      <c r="C85" s="155"/>
      <c r="D85" s="152"/>
      <c r="E85" s="153"/>
      <c r="F85" s="146"/>
      <c r="G85" s="146"/>
      <c r="H85" s="40" t="s">
        <v>31</v>
      </c>
      <c r="I85" s="40" t="s">
        <v>32</v>
      </c>
      <c r="J85" s="40" t="s">
        <v>33</v>
      </c>
      <c r="K85" s="40" t="s">
        <v>34</v>
      </c>
      <c r="L85" s="40" t="s">
        <v>35</v>
      </c>
      <c r="M85" s="38" t="s">
        <v>288</v>
      </c>
      <c r="N85" s="38" t="s">
        <v>289</v>
      </c>
      <c r="O85" s="38" t="s">
        <v>290</v>
      </c>
      <c r="P85" s="127"/>
      <c r="R85" s="24" t="s">
        <v>130</v>
      </c>
      <c r="S85" s="24">
        <v>1</v>
      </c>
      <c r="T85" s="25" t="s">
        <v>269</v>
      </c>
      <c r="U85" s="24">
        <v>0</v>
      </c>
      <c r="V85" s="25"/>
    </row>
    <row r="86" spans="2:22">
      <c r="B86" s="18">
        <f t="shared" si="1"/>
        <v>116</v>
      </c>
      <c r="C86" s="155"/>
      <c r="D86" s="164" t="s">
        <v>293</v>
      </c>
      <c r="E86" s="165"/>
      <c r="F86" s="163" t="s">
        <v>56</v>
      </c>
      <c r="G86" s="163">
        <v>2</v>
      </c>
      <c r="H86" s="89" t="s">
        <v>477</v>
      </c>
      <c r="I86" s="38" t="s">
        <v>478</v>
      </c>
      <c r="J86" s="38" t="s">
        <v>479</v>
      </c>
      <c r="K86" s="38" t="s">
        <v>480</v>
      </c>
      <c r="L86" s="38" t="s">
        <v>481</v>
      </c>
      <c r="M86" s="89" t="s">
        <v>482</v>
      </c>
      <c r="N86" s="38" t="s">
        <v>483</v>
      </c>
      <c r="O86" s="38" t="s">
        <v>484</v>
      </c>
      <c r="P86" s="147" t="s">
        <v>294</v>
      </c>
      <c r="R86" s="24" t="s">
        <v>163</v>
      </c>
      <c r="S86" s="24">
        <v>1</v>
      </c>
      <c r="T86" s="25" t="s">
        <v>271</v>
      </c>
      <c r="U86" s="24">
        <v>0</v>
      </c>
      <c r="V86" s="25"/>
    </row>
    <row r="87" spans="2:22">
      <c r="B87" s="18">
        <f t="shared" si="1"/>
        <v>116</v>
      </c>
      <c r="C87" s="155"/>
      <c r="D87" s="166"/>
      <c r="E87" s="167"/>
      <c r="F87" s="110"/>
      <c r="G87" s="110"/>
      <c r="H87" s="40" t="s">
        <v>31</v>
      </c>
      <c r="I87" s="40" t="s">
        <v>32</v>
      </c>
      <c r="J87" s="40" t="s">
        <v>33</v>
      </c>
      <c r="K87" s="89" t="s">
        <v>485</v>
      </c>
      <c r="L87" s="40" t="s">
        <v>35</v>
      </c>
      <c r="M87" s="40" t="s">
        <v>36</v>
      </c>
      <c r="N87" s="89" t="s">
        <v>486</v>
      </c>
      <c r="O87" s="38" t="s">
        <v>487</v>
      </c>
      <c r="P87" s="127"/>
      <c r="R87" s="24" t="s">
        <v>162</v>
      </c>
      <c r="S87" s="24">
        <v>1</v>
      </c>
      <c r="T87" s="25" t="s">
        <v>273</v>
      </c>
      <c r="U87" s="24">
        <v>0</v>
      </c>
      <c r="V87" s="25"/>
    </row>
    <row r="88" spans="2:22">
      <c r="B88" s="18">
        <f t="shared" si="1"/>
        <v>118</v>
      </c>
      <c r="C88" s="155"/>
      <c r="D88" s="162" t="s">
        <v>297</v>
      </c>
      <c r="E88" s="151"/>
      <c r="F88" s="145" t="s">
        <v>56</v>
      </c>
      <c r="G88" s="145">
        <v>2</v>
      </c>
      <c r="H88" s="40" t="s">
        <v>31</v>
      </c>
      <c r="I88" s="40" t="s">
        <v>32</v>
      </c>
      <c r="J88" s="40" t="s">
        <v>33</v>
      </c>
      <c r="K88" s="40" t="s">
        <v>34</v>
      </c>
      <c r="L88" s="40" t="s">
        <v>35</v>
      </c>
      <c r="M88" s="40" t="s">
        <v>36</v>
      </c>
      <c r="N88" s="40" t="s">
        <v>37</v>
      </c>
      <c r="O88" s="40" t="s">
        <v>38</v>
      </c>
      <c r="P88" s="147" t="s">
        <v>298</v>
      </c>
      <c r="R88" s="24" t="s">
        <v>161</v>
      </c>
      <c r="S88" s="24">
        <v>1</v>
      </c>
      <c r="T88" s="25" t="s">
        <v>275</v>
      </c>
      <c r="U88" s="24">
        <v>0</v>
      </c>
      <c r="V88" s="25"/>
    </row>
    <row r="89" spans="2:22">
      <c r="B89" s="18">
        <f t="shared" si="1"/>
        <v>118</v>
      </c>
      <c r="C89" s="155"/>
      <c r="D89" s="152"/>
      <c r="E89" s="153"/>
      <c r="F89" s="146"/>
      <c r="G89" s="146"/>
      <c r="H89" s="40" t="s">
        <v>31</v>
      </c>
      <c r="I89" s="40" t="s">
        <v>32</v>
      </c>
      <c r="J89" s="40" t="s">
        <v>33</v>
      </c>
      <c r="K89" s="40" t="s">
        <v>34</v>
      </c>
      <c r="L89" s="40" t="s">
        <v>35</v>
      </c>
      <c r="M89" s="40" t="s">
        <v>36</v>
      </c>
      <c r="N89" s="40" t="s">
        <v>37</v>
      </c>
      <c r="O89" s="40" t="s">
        <v>38</v>
      </c>
      <c r="P89" s="127"/>
      <c r="R89" s="24" t="s">
        <v>277</v>
      </c>
      <c r="S89" s="24">
        <v>1</v>
      </c>
      <c r="T89" s="25" t="s">
        <v>278</v>
      </c>
      <c r="U89" s="24">
        <v>0</v>
      </c>
      <c r="V89" s="25"/>
    </row>
    <row r="90" spans="2:22">
      <c r="B90" s="41">
        <f t="shared" si="1"/>
        <v>120</v>
      </c>
      <c r="C90" s="155"/>
      <c r="D90" s="103" t="s">
        <v>303</v>
      </c>
      <c r="E90" s="148"/>
      <c r="F90" s="19" t="s">
        <v>56</v>
      </c>
      <c r="G90" s="19">
        <v>2</v>
      </c>
      <c r="H90" s="148" t="s">
        <v>304</v>
      </c>
      <c r="I90" s="148"/>
      <c r="J90" s="148"/>
      <c r="K90" s="148"/>
      <c r="L90" s="148"/>
      <c r="M90" s="148"/>
      <c r="N90" s="148"/>
      <c r="O90" s="149"/>
      <c r="P90" s="47" t="s">
        <v>67</v>
      </c>
      <c r="R90" s="24" t="s">
        <v>280</v>
      </c>
      <c r="S90" s="24">
        <v>1</v>
      </c>
      <c r="T90" s="25" t="s">
        <v>488</v>
      </c>
      <c r="U90" s="24">
        <v>0</v>
      </c>
      <c r="V90" s="25"/>
    </row>
    <row r="91" spans="2:22">
      <c r="B91" s="18">
        <f t="shared" si="1"/>
        <v>122</v>
      </c>
      <c r="C91" s="155"/>
      <c r="D91" s="103" t="s">
        <v>307</v>
      </c>
      <c r="E91" s="148"/>
      <c r="F91" s="19" t="s">
        <v>56</v>
      </c>
      <c r="G91" s="19">
        <v>2</v>
      </c>
      <c r="H91" s="148" t="s">
        <v>308</v>
      </c>
      <c r="I91" s="148"/>
      <c r="J91" s="148"/>
      <c r="K91" s="148"/>
      <c r="L91" s="148"/>
      <c r="M91" s="148"/>
      <c r="N91" s="148"/>
      <c r="O91" s="149"/>
      <c r="P91" s="47" t="s">
        <v>67</v>
      </c>
      <c r="R91" s="24" t="s">
        <v>282</v>
      </c>
      <c r="S91" s="24">
        <v>1</v>
      </c>
      <c r="T91" s="25" t="s">
        <v>283</v>
      </c>
      <c r="U91" s="24">
        <v>0</v>
      </c>
      <c r="V91" s="25"/>
    </row>
    <row r="92" spans="2:22">
      <c r="B92" s="18">
        <f t="shared" si="1"/>
        <v>124</v>
      </c>
      <c r="C92" s="155"/>
      <c r="D92" s="103" t="s">
        <v>309</v>
      </c>
      <c r="E92" s="148"/>
      <c r="F92" s="19" t="s">
        <v>56</v>
      </c>
      <c r="G92" s="19">
        <v>2</v>
      </c>
      <c r="H92" s="148" t="s">
        <v>310</v>
      </c>
      <c r="I92" s="148"/>
      <c r="J92" s="148"/>
      <c r="K92" s="148"/>
      <c r="L92" s="148"/>
      <c r="M92" s="148"/>
      <c r="N92" s="148"/>
      <c r="O92" s="149"/>
      <c r="P92" s="47" t="s">
        <v>67</v>
      </c>
      <c r="R92" s="24" t="s">
        <v>291</v>
      </c>
      <c r="S92" s="24">
        <v>1</v>
      </c>
      <c r="T92" s="25" t="s">
        <v>292</v>
      </c>
      <c r="U92" s="24">
        <v>0</v>
      </c>
      <c r="V92" s="25"/>
    </row>
    <row r="93" spans="2:22">
      <c r="B93" s="18">
        <f t="shared" si="1"/>
        <v>126</v>
      </c>
      <c r="C93" s="155"/>
      <c r="D93" s="103" t="s">
        <v>311</v>
      </c>
      <c r="E93" s="148"/>
      <c r="F93" s="19" t="s">
        <v>56</v>
      </c>
      <c r="G93" s="19">
        <v>2</v>
      </c>
      <c r="H93" s="148" t="s">
        <v>312</v>
      </c>
      <c r="I93" s="148"/>
      <c r="J93" s="148"/>
      <c r="K93" s="148"/>
      <c r="L93" s="148"/>
      <c r="M93" s="148"/>
      <c r="N93" s="148"/>
      <c r="O93" s="149"/>
      <c r="P93" s="47" t="s">
        <v>67</v>
      </c>
      <c r="R93" s="24" t="s">
        <v>295</v>
      </c>
      <c r="S93" s="24">
        <v>1</v>
      </c>
      <c r="T93" s="25" t="s">
        <v>296</v>
      </c>
      <c r="U93" s="24">
        <v>0</v>
      </c>
      <c r="V93" s="25"/>
    </row>
    <row r="94" spans="2:22">
      <c r="B94" s="41">
        <f t="shared" si="1"/>
        <v>128</v>
      </c>
      <c r="C94" s="155"/>
      <c r="D94" s="103" t="s">
        <v>314</v>
      </c>
      <c r="E94" s="148"/>
      <c r="F94" s="19" t="s">
        <v>56</v>
      </c>
      <c r="G94" s="19">
        <v>2</v>
      </c>
      <c r="H94" s="148" t="s">
        <v>315</v>
      </c>
      <c r="I94" s="148"/>
      <c r="J94" s="148"/>
      <c r="K94" s="148"/>
      <c r="L94" s="148"/>
      <c r="M94" s="148"/>
      <c r="N94" s="148"/>
      <c r="O94" s="149"/>
      <c r="P94" s="47" t="s">
        <v>67</v>
      </c>
      <c r="R94" s="24" t="s">
        <v>299</v>
      </c>
      <c r="S94" s="24">
        <v>1</v>
      </c>
      <c r="T94" s="25" t="s">
        <v>300</v>
      </c>
      <c r="U94" s="24">
        <v>0</v>
      </c>
      <c r="V94" s="24"/>
    </row>
    <row r="95" spans="2:22">
      <c r="B95" s="18">
        <f t="shared" si="1"/>
        <v>130</v>
      </c>
      <c r="C95" s="155"/>
      <c r="D95" s="103" t="s">
        <v>316</v>
      </c>
      <c r="E95" s="148"/>
      <c r="F95" s="19" t="s">
        <v>56</v>
      </c>
      <c r="G95" s="19">
        <v>2</v>
      </c>
      <c r="H95" s="148" t="s">
        <v>317</v>
      </c>
      <c r="I95" s="148"/>
      <c r="J95" s="148"/>
      <c r="K95" s="148"/>
      <c r="L95" s="148"/>
      <c r="M95" s="148"/>
      <c r="N95" s="148"/>
      <c r="O95" s="149"/>
      <c r="P95" s="47" t="s">
        <v>67</v>
      </c>
      <c r="R95" s="24" t="s">
        <v>301</v>
      </c>
      <c r="S95" s="24">
        <v>1</v>
      </c>
      <c r="T95" s="25" t="s">
        <v>302</v>
      </c>
      <c r="U95" s="24">
        <v>0</v>
      </c>
      <c r="V95" s="24"/>
    </row>
    <row r="96" spans="2:22">
      <c r="B96" s="18">
        <f t="shared" si="1"/>
        <v>131</v>
      </c>
      <c r="C96" s="156"/>
      <c r="D96" s="161" t="s">
        <v>319</v>
      </c>
      <c r="E96" s="103"/>
      <c r="F96" s="19" t="s">
        <v>56</v>
      </c>
      <c r="G96" s="51">
        <v>1</v>
      </c>
      <c r="H96" s="40" t="s">
        <v>31</v>
      </c>
      <c r="I96" s="40" t="s">
        <v>32</v>
      </c>
      <c r="J96" s="40" t="s">
        <v>33</v>
      </c>
      <c r="K96" s="40" t="s">
        <v>34</v>
      </c>
      <c r="L96" s="19" t="s">
        <v>320</v>
      </c>
      <c r="M96" s="19" t="s">
        <v>321</v>
      </c>
      <c r="N96" s="19" t="s">
        <v>322</v>
      </c>
      <c r="O96" s="19" t="s">
        <v>323</v>
      </c>
      <c r="P96" s="65" t="s">
        <v>324</v>
      </c>
      <c r="R96" s="24" t="s">
        <v>305</v>
      </c>
      <c r="S96" s="24">
        <v>1</v>
      </c>
      <c r="T96" s="25" t="s">
        <v>306</v>
      </c>
      <c r="U96" s="24">
        <v>0</v>
      </c>
      <c r="V96" s="24"/>
    </row>
    <row r="97" spans="2:22" ht="17.5" thickBot="1">
      <c r="B97" s="48">
        <f>B96+G97</f>
        <v>136</v>
      </c>
      <c r="C97" s="66">
        <f>SUM(G71:G97)</f>
        <v>40</v>
      </c>
      <c r="D97" s="215" t="s">
        <v>57</v>
      </c>
      <c r="E97" s="111"/>
      <c r="F97" s="67" t="s">
        <v>56</v>
      </c>
      <c r="G97" s="67">
        <v>5</v>
      </c>
      <c r="H97" s="216" t="s">
        <v>57</v>
      </c>
      <c r="I97" s="216"/>
      <c r="J97" s="216"/>
      <c r="K97" s="216"/>
      <c r="L97" s="216"/>
      <c r="M97" s="216"/>
      <c r="N97" s="216"/>
      <c r="O97" s="217"/>
      <c r="P97" s="34" t="s">
        <v>325</v>
      </c>
      <c r="R97" s="24" t="s">
        <v>165</v>
      </c>
      <c r="S97" s="24">
        <v>1</v>
      </c>
      <c r="T97" s="25" t="s">
        <v>313</v>
      </c>
      <c r="U97" s="24">
        <v>0</v>
      </c>
      <c r="V97" s="24"/>
    </row>
    <row r="98" spans="2:22">
      <c r="B98" s="50">
        <f t="shared" si="1"/>
        <v>284</v>
      </c>
      <c r="C98" s="125" t="s">
        <v>327</v>
      </c>
      <c r="D98" s="128" t="s">
        <v>328</v>
      </c>
      <c r="E98" s="129"/>
      <c r="F98" s="131" t="s">
        <v>221</v>
      </c>
      <c r="G98" s="131">
        <f>37 * 4</f>
        <v>148</v>
      </c>
      <c r="H98" s="133" t="s">
        <v>329</v>
      </c>
      <c r="I98" s="134"/>
      <c r="J98" s="134"/>
      <c r="K98" s="134"/>
      <c r="L98" s="134"/>
      <c r="M98" s="134"/>
      <c r="N98" s="134"/>
      <c r="O98" s="135"/>
      <c r="P98" s="125" t="s">
        <v>330</v>
      </c>
      <c r="R98" s="2"/>
      <c r="S98" s="2"/>
      <c r="U98" s="2"/>
    </row>
    <row r="99" spans="2:22">
      <c r="B99" s="18">
        <f t="shared" si="1"/>
        <v>284</v>
      </c>
      <c r="C99" s="126"/>
      <c r="D99" s="113"/>
      <c r="E99" s="130"/>
      <c r="F99" s="132"/>
      <c r="G99" s="132"/>
      <c r="H99" s="104" t="s">
        <v>331</v>
      </c>
      <c r="I99" s="105"/>
      <c r="J99" s="105"/>
      <c r="K99" s="105"/>
      <c r="L99" s="105"/>
      <c r="M99" s="105"/>
      <c r="N99" s="105"/>
      <c r="O99" s="106"/>
      <c r="P99" s="126"/>
      <c r="R99" s="121" t="s">
        <v>318</v>
      </c>
      <c r="S99" s="121"/>
      <c r="T99" s="121"/>
      <c r="U99" s="121"/>
      <c r="V99" s="121"/>
    </row>
    <row r="100" spans="2:22">
      <c r="B100" s="18">
        <f t="shared" si="1"/>
        <v>284</v>
      </c>
      <c r="C100" s="126"/>
      <c r="D100" s="113"/>
      <c r="E100" s="130"/>
      <c r="F100" s="132"/>
      <c r="G100" s="132"/>
      <c r="H100" s="104" t="s">
        <v>333</v>
      </c>
      <c r="I100" s="105"/>
      <c r="J100" s="105"/>
      <c r="K100" s="105"/>
      <c r="L100" s="105"/>
      <c r="M100" s="105"/>
      <c r="N100" s="105"/>
      <c r="O100" s="106"/>
      <c r="P100" s="126"/>
      <c r="R100" s="58" t="s">
        <v>172</v>
      </c>
      <c r="S100" s="58" t="s">
        <v>9</v>
      </c>
      <c r="T100" s="58" t="s">
        <v>10</v>
      </c>
      <c r="U100" s="58" t="s">
        <v>11</v>
      </c>
      <c r="V100" s="58" t="s">
        <v>12</v>
      </c>
    </row>
    <row r="101" spans="2:22">
      <c r="B101" s="18">
        <f t="shared" si="1"/>
        <v>284</v>
      </c>
      <c r="C101" s="126"/>
      <c r="D101" s="113"/>
      <c r="E101" s="130"/>
      <c r="F101" s="132"/>
      <c r="G101" s="132"/>
      <c r="H101" s="104" t="s">
        <v>334</v>
      </c>
      <c r="I101" s="105"/>
      <c r="J101" s="105"/>
      <c r="K101" s="105"/>
      <c r="L101" s="105"/>
      <c r="M101" s="105"/>
      <c r="N101" s="105"/>
      <c r="O101" s="106"/>
      <c r="P101" s="126"/>
      <c r="R101" s="24" t="s">
        <v>173</v>
      </c>
      <c r="S101" s="24">
        <v>4</v>
      </c>
      <c r="T101" s="25" t="s">
        <v>326</v>
      </c>
      <c r="U101" s="24"/>
      <c r="V101" s="24"/>
    </row>
    <row r="102" spans="2:22">
      <c r="B102" s="18">
        <f t="shared" si="1"/>
        <v>284</v>
      </c>
      <c r="C102" s="126"/>
      <c r="D102" s="113"/>
      <c r="E102" s="130"/>
      <c r="F102" s="132"/>
      <c r="G102" s="132"/>
      <c r="H102" s="122" t="s">
        <v>336</v>
      </c>
      <c r="I102" s="123"/>
      <c r="J102" s="123"/>
      <c r="K102" s="123"/>
      <c r="L102" s="123"/>
      <c r="M102" s="123"/>
      <c r="N102" s="123"/>
      <c r="O102" s="124"/>
      <c r="P102" s="126"/>
      <c r="R102" s="2"/>
      <c r="S102" s="2"/>
      <c r="U102" s="2"/>
    </row>
    <row r="103" spans="2:22">
      <c r="B103" s="18">
        <f t="shared" si="1"/>
        <v>284</v>
      </c>
      <c r="C103" s="126"/>
      <c r="D103" s="113"/>
      <c r="E103" s="130"/>
      <c r="F103" s="132"/>
      <c r="G103" s="132"/>
      <c r="H103" s="104" t="s">
        <v>338</v>
      </c>
      <c r="I103" s="105"/>
      <c r="J103" s="105"/>
      <c r="K103" s="105"/>
      <c r="L103" s="105"/>
      <c r="M103" s="105"/>
      <c r="N103" s="105"/>
      <c r="O103" s="106"/>
      <c r="P103" s="126"/>
      <c r="R103" s="121" t="s">
        <v>332</v>
      </c>
      <c r="S103" s="121"/>
      <c r="T103" s="121"/>
      <c r="U103" s="121"/>
      <c r="V103" s="121"/>
    </row>
    <row r="104" spans="2:22">
      <c r="B104" s="18">
        <f t="shared" si="1"/>
        <v>284</v>
      </c>
      <c r="C104" s="126"/>
      <c r="D104" s="113"/>
      <c r="E104" s="130"/>
      <c r="F104" s="132"/>
      <c r="G104" s="132"/>
      <c r="H104" s="104" t="s">
        <v>340</v>
      </c>
      <c r="I104" s="105"/>
      <c r="J104" s="105"/>
      <c r="K104" s="105"/>
      <c r="L104" s="105"/>
      <c r="M104" s="105"/>
      <c r="N104" s="105"/>
      <c r="O104" s="106"/>
      <c r="P104" s="126"/>
      <c r="R104" s="58" t="s">
        <v>177</v>
      </c>
      <c r="S104" s="58" t="s">
        <v>9</v>
      </c>
      <c r="T104" s="58" t="s">
        <v>10</v>
      </c>
      <c r="U104" s="58" t="s">
        <v>11</v>
      </c>
      <c r="V104" s="58" t="s">
        <v>12</v>
      </c>
    </row>
    <row r="105" spans="2:22">
      <c r="B105" s="18">
        <f t="shared" si="1"/>
        <v>284</v>
      </c>
      <c r="C105" s="126"/>
      <c r="D105" s="113"/>
      <c r="E105" s="130"/>
      <c r="F105" s="132"/>
      <c r="G105" s="132"/>
      <c r="H105" s="104" t="s">
        <v>342</v>
      </c>
      <c r="I105" s="105"/>
      <c r="J105" s="105"/>
      <c r="K105" s="105"/>
      <c r="L105" s="105"/>
      <c r="M105" s="105"/>
      <c r="N105" s="105"/>
      <c r="O105" s="106"/>
      <c r="P105" s="126"/>
      <c r="R105" s="60" t="s">
        <v>130</v>
      </c>
      <c r="S105" s="60">
        <v>1</v>
      </c>
      <c r="T105" s="61" t="s">
        <v>335</v>
      </c>
      <c r="U105" s="60"/>
      <c r="V105" s="60"/>
    </row>
    <row r="106" spans="2:22">
      <c r="B106" s="18">
        <f t="shared" si="1"/>
        <v>284</v>
      </c>
      <c r="C106" s="126"/>
      <c r="D106" s="113"/>
      <c r="E106" s="130"/>
      <c r="F106" s="132"/>
      <c r="G106" s="132"/>
      <c r="H106" s="136" t="s">
        <v>344</v>
      </c>
      <c r="I106" s="137"/>
      <c r="J106" s="137"/>
      <c r="K106" s="137"/>
      <c r="L106" s="137"/>
      <c r="M106" s="137"/>
      <c r="N106" s="137"/>
      <c r="O106" s="138"/>
      <c r="P106" s="126"/>
      <c r="R106" s="60" t="s">
        <v>183</v>
      </c>
      <c r="S106" s="60">
        <v>1</v>
      </c>
      <c r="T106" s="61" t="s">
        <v>337</v>
      </c>
      <c r="U106" s="60"/>
      <c r="V106" s="60"/>
    </row>
    <row r="107" spans="2:22">
      <c r="B107" s="18">
        <f t="shared" si="1"/>
        <v>284</v>
      </c>
      <c r="C107" s="126"/>
      <c r="D107" s="113"/>
      <c r="E107" s="130"/>
      <c r="F107" s="132"/>
      <c r="G107" s="132"/>
      <c r="H107" s="139"/>
      <c r="I107" s="140"/>
      <c r="J107" s="140"/>
      <c r="K107" s="140"/>
      <c r="L107" s="140"/>
      <c r="M107" s="140"/>
      <c r="N107" s="140"/>
      <c r="O107" s="141"/>
      <c r="P107" s="126"/>
      <c r="R107" s="60" t="s">
        <v>182</v>
      </c>
      <c r="S107" s="60">
        <v>1</v>
      </c>
      <c r="T107" s="61" t="s">
        <v>339</v>
      </c>
      <c r="U107" s="60"/>
      <c r="V107" s="60"/>
    </row>
    <row r="108" spans="2:22" ht="16.5" customHeight="1">
      <c r="B108" s="18">
        <f t="shared" si="1"/>
        <v>284</v>
      </c>
      <c r="C108" s="126"/>
      <c r="D108" s="113"/>
      <c r="E108" s="130"/>
      <c r="F108" s="132"/>
      <c r="G108" s="132"/>
      <c r="H108" s="139"/>
      <c r="I108" s="140"/>
      <c r="J108" s="140"/>
      <c r="K108" s="140"/>
      <c r="L108" s="140"/>
      <c r="M108" s="140"/>
      <c r="N108" s="140"/>
      <c r="O108" s="141"/>
      <c r="P108" s="126"/>
      <c r="R108" s="60" t="s">
        <v>181</v>
      </c>
      <c r="S108" s="60">
        <v>1</v>
      </c>
      <c r="T108" s="61" t="s">
        <v>341</v>
      </c>
      <c r="U108" s="60"/>
      <c r="V108" s="60"/>
    </row>
    <row r="109" spans="2:22" ht="16.5" customHeight="1">
      <c r="B109" s="18">
        <f t="shared" si="1"/>
        <v>284</v>
      </c>
      <c r="C109" s="126"/>
      <c r="D109" s="113"/>
      <c r="E109" s="130"/>
      <c r="F109" s="132"/>
      <c r="G109" s="132"/>
      <c r="H109" s="142"/>
      <c r="I109" s="143"/>
      <c r="J109" s="143"/>
      <c r="K109" s="143"/>
      <c r="L109" s="143"/>
      <c r="M109" s="143"/>
      <c r="N109" s="143"/>
      <c r="O109" s="144"/>
      <c r="P109" s="126"/>
      <c r="R109" s="60" t="s">
        <v>180</v>
      </c>
      <c r="S109" s="60">
        <v>1</v>
      </c>
      <c r="T109" s="61" t="s">
        <v>343</v>
      </c>
      <c r="U109" s="60"/>
      <c r="V109" s="60"/>
    </row>
    <row r="110" spans="2:22" ht="16.5" customHeight="1">
      <c r="B110" s="18">
        <f t="shared" si="1"/>
        <v>284</v>
      </c>
      <c r="C110" s="126"/>
      <c r="D110" s="113"/>
      <c r="E110" s="130"/>
      <c r="F110" s="132"/>
      <c r="G110" s="132"/>
      <c r="H110" s="104" t="s">
        <v>350</v>
      </c>
      <c r="I110" s="105"/>
      <c r="J110" s="105"/>
      <c r="K110" s="105"/>
      <c r="L110" s="105"/>
      <c r="M110" s="105"/>
      <c r="N110" s="105"/>
      <c r="O110" s="106"/>
      <c r="P110" s="126"/>
      <c r="R110" s="60" t="s">
        <v>179</v>
      </c>
      <c r="S110" s="60">
        <v>1</v>
      </c>
      <c r="T110" s="61" t="s">
        <v>345</v>
      </c>
      <c r="U110" s="60"/>
      <c r="V110" s="60"/>
    </row>
    <row r="111" spans="2:22" ht="16.5" customHeight="1">
      <c r="B111" s="18">
        <f t="shared" si="1"/>
        <v>284</v>
      </c>
      <c r="C111" s="126"/>
      <c r="D111" s="113"/>
      <c r="E111" s="130"/>
      <c r="F111" s="132"/>
      <c r="G111" s="132"/>
      <c r="H111" s="104" t="s">
        <v>351</v>
      </c>
      <c r="I111" s="105"/>
      <c r="J111" s="105"/>
      <c r="K111" s="105"/>
      <c r="L111" s="105"/>
      <c r="M111" s="105"/>
      <c r="N111" s="105"/>
      <c r="O111" s="106"/>
      <c r="P111" s="126"/>
      <c r="R111" s="60" t="s">
        <v>178</v>
      </c>
      <c r="S111" s="60">
        <v>1</v>
      </c>
      <c r="T111" s="61" t="s">
        <v>346</v>
      </c>
      <c r="U111" s="60"/>
      <c r="V111" s="60"/>
    </row>
    <row r="112" spans="2:22" ht="16.5" customHeight="1">
      <c r="B112" s="18">
        <f t="shared" si="1"/>
        <v>284</v>
      </c>
      <c r="C112" s="126"/>
      <c r="D112" s="113"/>
      <c r="E112" s="130"/>
      <c r="F112" s="132"/>
      <c r="G112" s="132"/>
      <c r="H112" s="104" t="s">
        <v>352</v>
      </c>
      <c r="I112" s="105"/>
      <c r="J112" s="105"/>
      <c r="K112" s="105"/>
      <c r="L112" s="105"/>
      <c r="M112" s="105"/>
      <c r="N112" s="105"/>
      <c r="O112" s="106"/>
      <c r="P112" s="126"/>
      <c r="R112" s="60" t="s">
        <v>188</v>
      </c>
      <c r="S112" s="60">
        <v>1</v>
      </c>
      <c r="T112" s="61" t="s">
        <v>347</v>
      </c>
      <c r="U112" s="60"/>
      <c r="V112" s="60"/>
    </row>
    <row r="113" spans="2:22">
      <c r="B113" s="18">
        <f t="shared" si="1"/>
        <v>284</v>
      </c>
      <c r="C113" s="127"/>
      <c r="D113" s="113"/>
      <c r="E113" s="130"/>
      <c r="F113" s="132"/>
      <c r="G113" s="132"/>
      <c r="H113" s="213" t="s">
        <v>353</v>
      </c>
      <c r="I113" s="176"/>
      <c r="J113" s="176"/>
      <c r="K113" s="176"/>
      <c r="L113" s="176"/>
      <c r="M113" s="176"/>
      <c r="N113" s="176"/>
      <c r="O113" s="214"/>
      <c r="P113" s="127"/>
      <c r="R113" s="24" t="s">
        <v>348</v>
      </c>
      <c r="S113" s="24">
        <v>1</v>
      </c>
      <c r="T113" s="25" t="s">
        <v>349</v>
      </c>
      <c r="U113" s="24"/>
      <c r="V113" s="24"/>
    </row>
    <row r="114" spans="2:22" ht="17.5" thickBot="1">
      <c r="B114" s="48">
        <f t="shared" si="1"/>
        <v>288</v>
      </c>
      <c r="C114" s="66">
        <f>SUM(G98:G114)</f>
        <v>152</v>
      </c>
      <c r="D114" s="102" t="s">
        <v>57</v>
      </c>
      <c r="E114" s="103"/>
      <c r="F114" s="38" t="s">
        <v>56</v>
      </c>
      <c r="G114" s="38">
        <v>4</v>
      </c>
      <c r="H114" s="104" t="s">
        <v>57</v>
      </c>
      <c r="I114" s="105"/>
      <c r="J114" s="105"/>
      <c r="K114" s="105"/>
      <c r="L114" s="105"/>
      <c r="M114" s="105"/>
      <c r="N114" s="105"/>
      <c r="O114" s="106"/>
      <c r="P114" s="47" t="s">
        <v>354</v>
      </c>
    </row>
    <row r="115" spans="2:22">
      <c r="B115" s="50">
        <f t="shared" si="1"/>
        <v>290</v>
      </c>
      <c r="C115" s="107" t="s">
        <v>355</v>
      </c>
      <c r="D115" s="108"/>
      <c r="E115" s="109"/>
      <c r="F115" s="110" t="s">
        <v>30</v>
      </c>
      <c r="G115" s="110">
        <v>2</v>
      </c>
      <c r="H115" s="112" t="s">
        <v>356</v>
      </c>
      <c r="I115" s="113"/>
      <c r="J115" s="113"/>
      <c r="K115" s="113"/>
      <c r="L115" s="113"/>
      <c r="M115" s="113"/>
      <c r="N115" s="113"/>
      <c r="O115" s="114"/>
      <c r="P115" s="147"/>
    </row>
    <row r="116" spans="2:22" ht="17.5" thickBot="1">
      <c r="B116" s="27">
        <f t="shared" si="1"/>
        <v>290</v>
      </c>
      <c r="C116" s="118">
        <v>2</v>
      </c>
      <c r="D116" s="119"/>
      <c r="E116" s="120"/>
      <c r="F116" s="111"/>
      <c r="G116" s="111"/>
      <c r="H116" s="115"/>
      <c r="I116" s="116"/>
      <c r="J116" s="116"/>
      <c r="K116" s="116"/>
      <c r="L116" s="116"/>
      <c r="M116" s="116"/>
      <c r="N116" s="116"/>
      <c r="O116" s="117"/>
      <c r="P116" s="212"/>
    </row>
    <row r="117" spans="2:22">
      <c r="B117" s="50">
        <f t="shared" si="1"/>
        <v>292</v>
      </c>
      <c r="C117" s="107" t="s">
        <v>357</v>
      </c>
      <c r="D117" s="210"/>
      <c r="E117" s="211"/>
      <c r="F117" s="196" t="s">
        <v>30</v>
      </c>
      <c r="G117" s="196">
        <v>2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5">
        <v>1</v>
      </c>
      <c r="P117" s="64"/>
    </row>
    <row r="118" spans="2:22" ht="17.5" thickBot="1">
      <c r="B118" s="27">
        <f t="shared" si="1"/>
        <v>292</v>
      </c>
      <c r="C118" s="118">
        <f>SUM(G117)</f>
        <v>2</v>
      </c>
      <c r="D118" s="119"/>
      <c r="E118" s="120"/>
      <c r="F118" s="111"/>
      <c r="G118" s="111"/>
      <c r="H118" s="9">
        <v>1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11">
        <v>1</v>
      </c>
      <c r="P118" s="34"/>
    </row>
    <row r="119" spans="2:22">
      <c r="B119" s="2"/>
      <c r="E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22">
      <c r="B120" s="2"/>
      <c r="E120" s="2"/>
      <c r="G120" s="2"/>
    </row>
    <row r="121" spans="2:22" ht="17.5" thickBot="1">
      <c r="B121" s="2"/>
      <c r="C121" s="2" t="s">
        <v>358</v>
      </c>
      <c r="E121" s="2"/>
      <c r="G121" s="2"/>
    </row>
    <row r="122" spans="2:22">
      <c r="B122" s="2"/>
      <c r="C122" s="100">
        <f>SUM(G6:G118)</f>
        <v>300</v>
      </c>
      <c r="E122" s="2"/>
      <c r="G122" s="2"/>
    </row>
    <row r="123" spans="2:22" ht="21.5" thickBot="1">
      <c r="B123" s="2"/>
      <c r="C123" s="101"/>
      <c r="D123" s="68" t="s">
        <v>359</v>
      </c>
      <c r="E123" s="2"/>
      <c r="G123" s="2"/>
    </row>
    <row r="124" spans="2:22" ht="17.25" customHeight="1">
      <c r="B124" s="2"/>
      <c r="E124" s="2"/>
      <c r="G124" s="2"/>
    </row>
    <row r="125" spans="2:22" ht="17.25" customHeight="1">
      <c r="B125" s="2"/>
      <c r="C125" s="90">
        <f>10/8*8</f>
        <v>10</v>
      </c>
      <c r="D125" s="90" t="s">
        <v>362</v>
      </c>
      <c r="E125" s="72" t="s">
        <v>489</v>
      </c>
      <c r="G125" s="2"/>
    </row>
    <row r="126" spans="2:22" ht="21">
      <c r="B126" s="2"/>
      <c r="C126" s="91">
        <v>200000</v>
      </c>
      <c r="D126" s="90" t="s">
        <v>363</v>
      </c>
      <c r="G126" s="2"/>
    </row>
    <row r="127" spans="2:22" ht="21">
      <c r="B127" s="2"/>
      <c r="C127" s="69">
        <f>C122*C125*C126</f>
        <v>600000000</v>
      </c>
      <c r="D127" s="70" t="s">
        <v>360</v>
      </c>
    </row>
    <row r="128" spans="2:22" ht="21">
      <c r="B128" s="2"/>
      <c r="C128" s="71">
        <f>C122*C125*C126/1000000</f>
        <v>600</v>
      </c>
      <c r="D128" s="70" t="s">
        <v>361</v>
      </c>
      <c r="F128" s="1"/>
    </row>
    <row r="129" spans="2:6">
      <c r="B129" s="2"/>
    </row>
    <row r="130" spans="2:6">
      <c r="B130" s="2"/>
    </row>
    <row r="131" spans="2:6">
      <c r="B131" s="2"/>
      <c r="C131" s="1"/>
      <c r="D131" s="1"/>
      <c r="F131" s="1"/>
    </row>
    <row r="132" spans="2:6">
      <c r="B132" s="2"/>
      <c r="C132" s="1"/>
      <c r="D132" s="1"/>
      <c r="F132" s="1"/>
    </row>
    <row r="133" spans="2:6">
      <c r="B133" s="2"/>
    </row>
    <row r="134" spans="2:6">
      <c r="B134" s="2"/>
    </row>
    <row r="135" spans="2:6">
      <c r="B135" s="2"/>
    </row>
    <row r="136" spans="2:6">
      <c r="B136" s="2"/>
    </row>
    <row r="137" spans="2:6">
      <c r="B137" s="2"/>
    </row>
    <row r="138" spans="2:6">
      <c r="B138" s="2"/>
    </row>
    <row r="139" spans="2:6">
      <c r="B139" s="2"/>
    </row>
    <row r="140" spans="2:6">
      <c r="B140" s="2"/>
    </row>
    <row r="141" spans="2:6">
      <c r="B141" s="2"/>
    </row>
    <row r="142" spans="2:6">
      <c r="B142" s="2"/>
    </row>
    <row r="143" spans="2:6">
      <c r="B143" s="2"/>
    </row>
    <row r="144" spans="2:6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</sheetData>
  <mergeCells count="206">
    <mergeCell ref="B4:B5"/>
    <mergeCell ref="C4:E5"/>
    <mergeCell ref="F4:F5"/>
    <mergeCell ref="C14:E14"/>
    <mergeCell ref="F14:F15"/>
    <mergeCell ref="C15:E15"/>
    <mergeCell ref="D16:E16"/>
    <mergeCell ref="G14:G15"/>
    <mergeCell ref="C16:C39"/>
    <mergeCell ref="D38:E39"/>
    <mergeCell ref="H26:O26"/>
    <mergeCell ref="I27:O27"/>
    <mergeCell ref="C11:E11"/>
    <mergeCell ref="C12:E12"/>
    <mergeCell ref="F12:F13"/>
    <mergeCell ref="C13:E13"/>
    <mergeCell ref="F10:F11"/>
    <mergeCell ref="D37:E37"/>
    <mergeCell ref="H37:O37"/>
    <mergeCell ref="H34:O34"/>
    <mergeCell ref="H35:O35"/>
    <mergeCell ref="L36:O36"/>
    <mergeCell ref="H16:O16"/>
    <mergeCell ref="D17:E20"/>
    <mergeCell ref="J17:K17"/>
    <mergeCell ref="L17:O17"/>
    <mergeCell ref="M19:N19"/>
    <mergeCell ref="H20:O20"/>
    <mergeCell ref="D21:E21"/>
    <mergeCell ref="H21:O21"/>
    <mergeCell ref="D22:E36"/>
    <mergeCell ref="J22:O22"/>
    <mergeCell ref="I23:O23"/>
    <mergeCell ref="H24:O24"/>
    <mergeCell ref="D79:E79"/>
    <mergeCell ref="D73:E73"/>
    <mergeCell ref="D74:E74"/>
    <mergeCell ref="D75:E75"/>
    <mergeCell ref="D76:E76"/>
    <mergeCell ref="D80:E80"/>
    <mergeCell ref="D70:E70"/>
    <mergeCell ref="D71:E71"/>
    <mergeCell ref="D72:E72"/>
    <mergeCell ref="D97:E97"/>
    <mergeCell ref="H95:O95"/>
    <mergeCell ref="H97:O97"/>
    <mergeCell ref="D92:E92"/>
    <mergeCell ref="D93:E93"/>
    <mergeCell ref="D94:E94"/>
    <mergeCell ref="H92:O92"/>
    <mergeCell ref="H93:O93"/>
    <mergeCell ref="H94:O94"/>
    <mergeCell ref="C118:E118"/>
    <mergeCell ref="G117:G118"/>
    <mergeCell ref="C117:E117"/>
    <mergeCell ref="F117:F118"/>
    <mergeCell ref="P115:P116"/>
    <mergeCell ref="H110:O110"/>
    <mergeCell ref="H111:O111"/>
    <mergeCell ref="H112:O112"/>
    <mergeCell ref="H113:O113"/>
    <mergeCell ref="C2:O2"/>
    <mergeCell ref="G4:G5"/>
    <mergeCell ref="H4:O4"/>
    <mergeCell ref="P4:P5"/>
    <mergeCell ref="G10:G11"/>
    <mergeCell ref="H10:O11"/>
    <mergeCell ref="P10:P11"/>
    <mergeCell ref="G12:G13"/>
    <mergeCell ref="P12:P13"/>
    <mergeCell ref="C6:E8"/>
    <mergeCell ref="F6:F9"/>
    <mergeCell ref="C9:E9"/>
    <mergeCell ref="C10:E10"/>
    <mergeCell ref="I25:O25"/>
    <mergeCell ref="C41:C69"/>
    <mergeCell ref="D41:E41"/>
    <mergeCell ref="H41:O41"/>
    <mergeCell ref="D42:E43"/>
    <mergeCell ref="F42:F43"/>
    <mergeCell ref="H28:O28"/>
    <mergeCell ref="I29:O29"/>
    <mergeCell ref="H30:O30"/>
    <mergeCell ref="I31:O31"/>
    <mergeCell ref="H32:O32"/>
    <mergeCell ref="H33:K33"/>
    <mergeCell ref="L33:O33"/>
    <mergeCell ref="D67:E67"/>
    <mergeCell ref="D68:E68"/>
    <mergeCell ref="D69:E69"/>
    <mergeCell ref="D64:E64"/>
    <mergeCell ref="D65:E65"/>
    <mergeCell ref="D66:E66"/>
    <mergeCell ref="H64:O64"/>
    <mergeCell ref="H65:O65"/>
    <mergeCell ref="D61:E61"/>
    <mergeCell ref="D62:E62"/>
    <mergeCell ref="D63:E63"/>
    <mergeCell ref="H61:O61"/>
    <mergeCell ref="G42:G43"/>
    <mergeCell ref="D44:E44"/>
    <mergeCell ref="H44:O44"/>
    <mergeCell ref="D45:E46"/>
    <mergeCell ref="F45:F46"/>
    <mergeCell ref="G45:G46"/>
    <mergeCell ref="F38:F39"/>
    <mergeCell ref="G38:G39"/>
    <mergeCell ref="L39:M39"/>
    <mergeCell ref="D40:E40"/>
    <mergeCell ref="H40:O40"/>
    <mergeCell ref="H56:O56"/>
    <mergeCell ref="H57:O57"/>
    <mergeCell ref="D51:E52"/>
    <mergeCell ref="F51:F52"/>
    <mergeCell ref="G49:G50"/>
    <mergeCell ref="L49:O49"/>
    <mergeCell ref="D47:E48"/>
    <mergeCell ref="F47:F48"/>
    <mergeCell ref="G47:G48"/>
    <mergeCell ref="D49:E50"/>
    <mergeCell ref="F49:F50"/>
    <mergeCell ref="R65:V65"/>
    <mergeCell ref="H66:O66"/>
    <mergeCell ref="H67:O67"/>
    <mergeCell ref="H68:O68"/>
    <mergeCell ref="H69:O69"/>
    <mergeCell ref="H70:O70"/>
    <mergeCell ref="G51:G52"/>
    <mergeCell ref="R51:V51"/>
    <mergeCell ref="D53:E53"/>
    <mergeCell ref="H53:O53"/>
    <mergeCell ref="D54:E54"/>
    <mergeCell ref="H54:O54"/>
    <mergeCell ref="H62:O62"/>
    <mergeCell ref="H63:O63"/>
    <mergeCell ref="D58:E58"/>
    <mergeCell ref="D59:E59"/>
    <mergeCell ref="D60:E60"/>
    <mergeCell ref="H58:O58"/>
    <mergeCell ref="H59:O59"/>
    <mergeCell ref="H60:O60"/>
    <mergeCell ref="D55:E55"/>
    <mergeCell ref="D56:E56"/>
    <mergeCell ref="D57:E57"/>
    <mergeCell ref="H55:O55"/>
    <mergeCell ref="C71:C96"/>
    <mergeCell ref="H71:O71"/>
    <mergeCell ref="H72:O72"/>
    <mergeCell ref="H74:O74"/>
    <mergeCell ref="H75:O75"/>
    <mergeCell ref="H76:O76"/>
    <mergeCell ref="H77:O77"/>
    <mergeCell ref="H78:O78"/>
    <mergeCell ref="H79:O79"/>
    <mergeCell ref="H80:O80"/>
    <mergeCell ref="D95:E95"/>
    <mergeCell ref="D96:E96"/>
    <mergeCell ref="D88:E89"/>
    <mergeCell ref="F88:F89"/>
    <mergeCell ref="G86:G87"/>
    <mergeCell ref="D86:E87"/>
    <mergeCell ref="F86:F87"/>
    <mergeCell ref="D81:E81"/>
    <mergeCell ref="D82:E82"/>
    <mergeCell ref="D83:E83"/>
    <mergeCell ref="H81:O81"/>
    <mergeCell ref="H82:O82"/>
    <mergeCell ref="D77:E77"/>
    <mergeCell ref="D78:E78"/>
    <mergeCell ref="G88:G89"/>
    <mergeCell ref="P88:P89"/>
    <mergeCell ref="D90:E90"/>
    <mergeCell ref="H90:O90"/>
    <mergeCell ref="D91:E91"/>
    <mergeCell ref="H91:O91"/>
    <mergeCell ref="R82:V82"/>
    <mergeCell ref="H83:O83"/>
    <mergeCell ref="D84:E85"/>
    <mergeCell ref="F84:F85"/>
    <mergeCell ref="G84:G85"/>
    <mergeCell ref="P84:P85"/>
    <mergeCell ref="P86:P87"/>
    <mergeCell ref="C122:C123"/>
    <mergeCell ref="D114:E114"/>
    <mergeCell ref="H114:O114"/>
    <mergeCell ref="C115:E115"/>
    <mergeCell ref="F115:F116"/>
    <mergeCell ref="G115:G116"/>
    <mergeCell ref="H115:O116"/>
    <mergeCell ref="C116:E116"/>
    <mergeCell ref="R99:V99"/>
    <mergeCell ref="H100:O100"/>
    <mergeCell ref="H101:O101"/>
    <mergeCell ref="H102:O102"/>
    <mergeCell ref="H103:O103"/>
    <mergeCell ref="R103:V103"/>
    <mergeCell ref="C98:C113"/>
    <mergeCell ref="D98:E113"/>
    <mergeCell ref="F98:F113"/>
    <mergeCell ref="G98:G113"/>
    <mergeCell ref="H98:O98"/>
    <mergeCell ref="P98:P113"/>
    <mergeCell ref="H99:O99"/>
    <mergeCell ref="H104:O104"/>
    <mergeCell ref="H105:O105"/>
    <mergeCell ref="H106:O10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bit_reverse</vt:lpstr>
      <vt:lpstr>SCB2SPB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yooaroma</dc:creator>
  <cp:lastModifiedBy>승현 유</cp:lastModifiedBy>
  <dcterms:created xsi:type="dcterms:W3CDTF">2015-06-05T18:19:34Z</dcterms:created>
  <dcterms:modified xsi:type="dcterms:W3CDTF">2024-01-26T12:17:18Z</dcterms:modified>
</cp:coreProperties>
</file>