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el\Desktop\임수훈('22년)\96. 지침, 편람 등\"/>
    </mc:Choice>
  </mc:AlternateContent>
  <bookViews>
    <workbookView xWindow="0" yWindow="0" windowWidth="28800" windowHeight="11595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9" i="1" l="1"/>
  <c r="F7" i="1" l="1"/>
  <c r="E7" i="1"/>
  <c r="H7" i="1" s="1"/>
  <c r="I7" i="1" s="1"/>
  <c r="F6" i="1"/>
  <c r="E6" i="1"/>
  <c r="H6" i="1" s="1"/>
  <c r="F5" i="1"/>
  <c r="E5" i="1"/>
  <c r="G5" i="1" l="1"/>
  <c r="H5" i="1"/>
  <c r="G7" i="1"/>
  <c r="J7" i="1"/>
  <c r="K7" i="1" s="1"/>
  <c r="G6" i="1"/>
  <c r="I6" i="1" s="1"/>
  <c r="J6" i="1" s="1"/>
  <c r="K6" i="1" s="1"/>
  <c r="I5" i="1" l="1"/>
  <c r="J5" i="1" s="1"/>
  <c r="K5" i="1" s="1"/>
  <c r="E9" i="1" s="1"/>
  <c r="M5" i="1" s="1"/>
  <c r="N5" i="1" s="1"/>
  <c r="Q5" i="1" s="1"/>
  <c r="R5" i="1" s="1"/>
  <c r="O5" i="1" l="1"/>
  <c r="T5" i="1"/>
  <c r="U5" i="1" s="1"/>
  <c r="V5" i="1" l="1"/>
</calcChain>
</file>

<file path=xl/sharedStrings.xml><?xml version="1.0" encoding="utf-8"?>
<sst xmlns="http://schemas.openxmlformats.org/spreadsheetml/2006/main" count="20" uniqueCount="20">
  <si>
    <t>합산
(M + D/C)</t>
  </si>
  <si>
    <t>일할계산
분모(C)</t>
  </si>
  <si>
    <t>일할계산값
(D/C)</t>
  </si>
  <si>
    <t>일할계산
시작일</t>
  </si>
  <si>
    <t>일할계산
종료일</t>
  </si>
  <si>
    <t>시작일</t>
  </si>
  <si>
    <t>종료일</t>
  </si>
  <si>
    <t>회차</t>
  </si>
  <si>
    <t>일(D)</t>
  </si>
  <si>
    <t>개월(M)</t>
  </si>
  <si>
    <t>합    계(1년 초과 여부)</t>
    <phoneticPr fontId="5" type="noConversion"/>
  </si>
  <si>
    <t>일할계산 시작일</t>
    <phoneticPr fontId="5" type="noConversion"/>
  </si>
  <si>
    <t>일할계산 종료일</t>
    <phoneticPr fontId="5" type="noConversion"/>
  </si>
  <si>
    <t>예상 종료일</t>
    <phoneticPr fontId="5" type="noConversion"/>
  </si>
  <si>
    <t>잔여개월수</t>
    <phoneticPr fontId="5" type="noConversion"/>
  </si>
  <si>
    <t>(모의계산)
예상 시작일</t>
    <phoneticPr fontId="5" type="noConversion"/>
  </si>
  <si>
    <r>
      <rPr>
        <b/>
        <sz val="11"/>
        <color rgb="FF000000"/>
        <rFont val="돋움"/>
        <family val="3"/>
        <charset val="129"/>
      </rPr>
      <t>* 유의사항</t>
    </r>
    <r>
      <rPr>
        <sz val="11"/>
        <color rgb="FF000000"/>
        <rFont val="돋움"/>
        <family val="3"/>
        <charset val="129"/>
      </rPr>
      <t xml:space="preserve">: (회차) 육아휴직 분할사용 시에만 회차 구분
</t>
    </r>
    <r>
      <rPr>
        <b/>
        <sz val="11"/>
        <color rgb="FF000000"/>
        <rFont val="돋움"/>
        <family val="3"/>
        <charset val="129"/>
      </rPr>
      <t>* 육아휴직을 중단없이 연이어 사용했으나 바로 다음날 확인서를 새로 접수(고용승계 등)한 경우에는 회차 구분없이 입력
   = 바로 다음날 분할사용한 것이 맞는 경우에만 회차 분리하여 입력</t>
    </r>
    <r>
      <rPr>
        <sz val="11"/>
        <color rgb="FF000000"/>
        <rFont val="돋움"/>
        <family val="3"/>
        <charset val="129"/>
      </rPr>
      <t xml:space="preserve">
→ 사용기간 일수에 일부 오차가 발생할 수 있으므로 </t>
    </r>
    <r>
      <rPr>
        <b/>
        <sz val="11"/>
        <color rgb="FF000000"/>
        <rFont val="돋움"/>
        <family val="3"/>
        <charset val="129"/>
      </rPr>
      <t>반드시 참고용으로만 활용</t>
    </r>
    <r>
      <rPr>
        <sz val="11"/>
        <color rgb="FF000000"/>
        <rFont val="돋움"/>
        <family val="3"/>
        <charset val="129"/>
      </rPr>
      <t>바랍니다.</t>
    </r>
    <phoneticPr fontId="5" type="noConversion"/>
  </si>
  <si>
    <t>2. 잔여기간 모의계산</t>
    <phoneticPr fontId="5" type="noConversion"/>
  </si>
  <si>
    <r>
      <t xml:space="preserve">1. 육아휴직 사용기간 계산
</t>
    </r>
    <r>
      <rPr>
        <b/>
        <sz val="11"/>
        <color rgb="FF000000"/>
        <rFont val="돋움"/>
        <family val="3"/>
        <charset val="129"/>
      </rPr>
      <t>(관련: 여성고용정책과-326, 2020. 1. 16.)</t>
    </r>
    <phoneticPr fontId="5" type="noConversion"/>
  </si>
  <si>
    <r>
      <rPr>
        <b/>
        <sz val="11"/>
        <color rgb="FF000000"/>
        <rFont val="돋움"/>
        <family val="3"/>
        <charset val="129"/>
      </rPr>
      <t>&lt;</t>
    </r>
    <r>
      <rPr>
        <b/>
        <sz val="11"/>
        <color rgb="FF0000FF"/>
        <rFont val="돋움"/>
        <family val="3"/>
        <charset val="129"/>
      </rPr>
      <t>작성방법: 녹색 셀 입력</t>
    </r>
    <r>
      <rPr>
        <sz val="11"/>
        <rFont val="돋움"/>
        <family val="3"/>
        <charset val="129"/>
      </rPr>
      <t>("연도-월-일" 형태로 입력)</t>
    </r>
    <r>
      <rPr>
        <b/>
        <sz val="11"/>
        <color rgb="FF000000"/>
        <rFont val="돋움"/>
        <family val="3"/>
        <charset val="129"/>
      </rPr>
      <t xml:space="preserve">&gt;
</t>
    </r>
    <r>
      <rPr>
        <sz val="11"/>
        <color rgb="FF000000"/>
        <rFont val="돋움"/>
        <family val="3"/>
        <charset val="129"/>
      </rPr>
      <t xml:space="preserve">
</t>
    </r>
    <r>
      <rPr>
        <b/>
        <sz val="11"/>
        <color rgb="FF000000"/>
        <rFont val="돋움"/>
        <family val="3"/>
        <charset val="129"/>
      </rPr>
      <t>1. 사용기간 계산:</t>
    </r>
    <r>
      <rPr>
        <sz val="11"/>
        <color rgb="FF000000"/>
        <rFont val="돋움"/>
        <family val="3"/>
        <charset val="129"/>
      </rPr>
      <t xml:space="preserve"> 시작일 및 종료일 입력 → 총 사용기간 확인 가능
</t>
    </r>
    <r>
      <rPr>
        <b/>
        <sz val="11"/>
        <color rgb="FF000000"/>
        <rFont val="돋움"/>
        <family val="3"/>
        <charset val="129"/>
      </rPr>
      <t xml:space="preserve">2. 잔여기간 모의계산: </t>
    </r>
    <r>
      <rPr>
        <sz val="11"/>
        <color rgb="FF000000"/>
        <rFont val="돋움"/>
        <family val="3"/>
        <charset val="129"/>
      </rPr>
      <t>잔여 기간에 대해, 예상시작일 입력하면 예상 종료일 확인 가능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</si>
</sst>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0"/>
    <numFmt numFmtId="178" formatCode="0_);[Red]\(0\)"/>
    <numFmt numFmtId="179" formatCode="General&quot; 개월&quot;"/>
    <numFmt numFmtId="180" formatCode="0.000_ &quot;개월&quot;"/>
  </numFmts>
  <fonts count="13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12"/>
      <color rgb="FFFF0000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FE6F7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0" borderId="5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1" xfId="0" applyNumberFormat="1" applyFont="1" applyBorder="1" applyAlignment="1" applyProtection="1">
      <alignment horizontal="center" vertical="center"/>
    </xf>
    <xf numFmtId="14" fontId="0" fillId="0" borderId="1" xfId="0" applyNumberFormat="1" applyBorder="1" applyProtection="1">
      <alignment vertical="center"/>
    </xf>
    <xf numFmtId="176" fontId="0" fillId="0" borderId="3" xfId="0" applyNumberFormat="1" applyBorder="1" applyProtection="1">
      <alignment vertical="center"/>
    </xf>
    <xf numFmtId="0" fontId="2" fillId="0" borderId="5" xfId="0" applyNumberFormat="1" applyFont="1" applyBorder="1" applyAlignment="1" applyProtection="1">
      <alignment horizontal="center" vertical="center"/>
    </xf>
    <xf numFmtId="14" fontId="0" fillId="0" borderId="5" xfId="0" applyNumberFormat="1" applyBorder="1" applyProtection="1">
      <alignment vertical="center"/>
    </xf>
    <xf numFmtId="176" fontId="0" fillId="0" borderId="6" xfId="0" applyNumberFormat="1" applyBorder="1" applyProtection="1">
      <alignment vertical="center"/>
    </xf>
    <xf numFmtId="177" fontId="8" fillId="0" borderId="7" xfId="0" applyNumberFormat="1" applyFont="1" applyFill="1" applyBorder="1" applyAlignment="1" applyProtection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 wrapText="1"/>
    </xf>
    <xf numFmtId="180" fontId="0" fillId="0" borderId="14" xfId="0" applyNumberFormat="1" applyBorder="1" applyAlignment="1">
      <alignment horizontal="center" vertical="center"/>
    </xf>
    <xf numFmtId="14" fontId="9" fillId="3" borderId="14" xfId="0" applyNumberFormat="1" applyFont="1" applyFill="1" applyBorder="1">
      <alignment vertical="center"/>
    </xf>
    <xf numFmtId="14" fontId="10" fillId="4" borderId="1" xfId="0" applyNumberFormat="1" applyFont="1" applyFill="1" applyBorder="1" applyAlignment="1" applyProtection="1">
      <alignment horizontal="center" vertical="center"/>
      <protection locked="0"/>
    </xf>
    <xf numFmtId="14" fontId="10" fillId="4" borderId="5" xfId="0" applyNumberFormat="1" applyFont="1" applyFill="1" applyBorder="1" applyAlignment="1" applyProtection="1">
      <alignment horizontal="center" vertical="center"/>
      <protection locked="0"/>
    </xf>
    <xf numFmtId="14" fontId="1" fillId="4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left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center" vertical="center"/>
    </xf>
    <xf numFmtId="0" fontId="3" fillId="0" borderId="17" xfId="0" applyNumberFormat="1" applyFont="1" applyFill="1" applyBorder="1" applyAlignment="1" applyProtection="1">
      <alignment horizontal="center" vertical="center"/>
    </xf>
    <xf numFmtId="0" fontId="6" fillId="0" borderId="11" xfId="0" applyNumberFormat="1" applyFont="1" applyFill="1" applyBorder="1" applyAlignment="1" applyProtection="1">
      <alignment horizontal="center" vertical="center"/>
    </xf>
    <xf numFmtId="0" fontId="6" fillId="0" borderId="12" xfId="0" applyNumberFormat="1" applyFont="1" applyFill="1" applyBorder="1" applyAlignment="1" applyProtection="1">
      <alignment vertical="center"/>
    </xf>
    <xf numFmtId="0" fontId="6" fillId="0" borderId="13" xfId="0" applyNumberFormat="1" applyFont="1" applyFill="1" applyBorder="1" applyAlignment="1" applyProtection="1">
      <alignment horizontal="center" vertical="center" wrapText="1"/>
    </xf>
    <xf numFmtId="179" fontId="7" fillId="3" borderId="11" xfId="0" applyNumberFormat="1" applyFont="1" applyFill="1" applyBorder="1" applyAlignment="1" applyProtection="1">
      <alignment vertical="center" wrapText="1"/>
    </xf>
    <xf numFmtId="179" fontId="7" fillId="3" borderId="12" xfId="0" applyNumberFormat="1" applyFont="1" applyFill="1" applyBorder="1" applyAlignment="1" applyProtection="1">
      <alignment vertical="center"/>
    </xf>
    <xf numFmtId="179" fontId="7" fillId="3" borderId="12" xfId="0" applyNumberFormat="1" applyFont="1" applyFill="1" applyBorder="1" applyAlignment="1" applyProtection="1">
      <alignment horizontal="center" vertical="center" wrapText="1"/>
    </xf>
    <xf numFmtId="179" fontId="7" fillId="3" borderId="13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4"/>
  <sheetViews>
    <sheetView tabSelected="1" zoomScaleNormal="100" zoomScaleSheetLayoutView="75" workbookViewId="0">
      <selection activeCell="P9" sqref="P9"/>
    </sheetView>
  </sheetViews>
  <sheetFormatPr defaultColWidth="8.88671875" defaultRowHeight="13.5" x14ac:dyDescent="0.15"/>
  <cols>
    <col min="1" max="1" width="6.33203125" customWidth="1"/>
    <col min="2" max="2" width="5.77734375" customWidth="1"/>
    <col min="3" max="4" width="13.77734375" style="6" customWidth="1"/>
    <col min="5" max="5" width="11.44140625" customWidth="1"/>
    <col min="6" max="6" width="11.44140625" bestFit="1" customWidth="1"/>
    <col min="7" max="9" width="10.88671875" hidden="1" customWidth="1"/>
    <col min="10" max="10" width="10.88671875" customWidth="1"/>
    <col min="11" max="11" width="10.6640625" customWidth="1"/>
    <col min="13" max="13" width="10.44140625" bestFit="1" customWidth="1"/>
    <col min="14" max="15" width="0" hidden="1" customWidth="1"/>
    <col min="16" max="16" width="15.5546875" bestFit="1" customWidth="1"/>
    <col min="17" max="17" width="11.44140625" hidden="1" customWidth="1"/>
    <col min="18" max="18" width="14.109375" hidden="1" customWidth="1"/>
    <col min="19" max="19" width="3.21875" hidden="1" customWidth="1"/>
    <col min="20" max="20" width="14.109375" hidden="1" customWidth="1"/>
    <col min="21" max="21" width="4.21875" hidden="1" customWidth="1"/>
    <col min="22" max="22" width="12.6640625" bestFit="1" customWidth="1"/>
  </cols>
  <sheetData>
    <row r="1" spans="2:22" ht="14.25" thickBot="1" x14ac:dyDescent="0.2">
      <c r="C1" s="11"/>
      <c r="D1" s="11"/>
    </row>
    <row r="2" spans="2:22" ht="53.25" customHeight="1" thickBot="1" x14ac:dyDescent="0.2">
      <c r="B2" s="37" t="s">
        <v>18</v>
      </c>
      <c r="C2" s="38"/>
      <c r="D2" s="38"/>
      <c r="E2" s="38"/>
      <c r="F2" s="38"/>
      <c r="G2" s="38"/>
      <c r="H2" s="38"/>
      <c r="I2" s="38"/>
      <c r="J2" s="38"/>
      <c r="K2" s="39"/>
      <c r="M2" s="49" t="s">
        <v>17</v>
      </c>
      <c r="N2" s="50"/>
      <c r="O2" s="50"/>
      <c r="P2" s="50"/>
      <c r="Q2" s="50"/>
      <c r="R2" s="50"/>
      <c r="S2" s="50"/>
      <c r="T2" s="50"/>
      <c r="U2" s="50"/>
      <c r="V2" s="51"/>
    </row>
    <row r="3" spans="2:22" ht="14.25" thickBot="1" x14ac:dyDescent="0.2">
      <c r="M3" s="47"/>
      <c r="N3" s="48"/>
      <c r="O3" s="48"/>
      <c r="P3" s="48"/>
      <c r="Q3" s="48"/>
      <c r="R3" s="48"/>
      <c r="S3" s="48"/>
      <c r="T3" s="48"/>
      <c r="U3" s="48"/>
      <c r="V3" s="48"/>
    </row>
    <row r="4" spans="2:22" ht="41.25" customHeight="1" x14ac:dyDescent="0.15">
      <c r="B4" s="7" t="s">
        <v>7</v>
      </c>
      <c r="C4" s="8" t="s">
        <v>5</v>
      </c>
      <c r="D4" s="8" t="s">
        <v>6</v>
      </c>
      <c r="E4" s="8" t="s">
        <v>9</v>
      </c>
      <c r="F4" s="8" t="s">
        <v>8</v>
      </c>
      <c r="G4" s="9" t="s">
        <v>3</v>
      </c>
      <c r="H4" s="9" t="s">
        <v>4</v>
      </c>
      <c r="I4" s="9" t="s">
        <v>1</v>
      </c>
      <c r="J4" s="9" t="s">
        <v>2</v>
      </c>
      <c r="K4" s="10" t="s">
        <v>0</v>
      </c>
      <c r="M4" s="28" t="s">
        <v>14</v>
      </c>
      <c r="N4" s="27"/>
      <c r="O4" s="29"/>
      <c r="P4" s="30" t="s">
        <v>15</v>
      </c>
      <c r="Q4" s="27"/>
      <c r="R4" s="8" t="s">
        <v>11</v>
      </c>
      <c r="S4" s="8"/>
      <c r="T4" s="8" t="s">
        <v>12</v>
      </c>
      <c r="U4" s="29"/>
      <c r="V4" s="28" t="s">
        <v>13</v>
      </c>
    </row>
    <row r="5" spans="2:22" ht="20.100000000000001" customHeight="1" thickBot="1" x14ac:dyDescent="0.2">
      <c r="B5" s="3">
        <v>1</v>
      </c>
      <c r="C5" s="33">
        <v>44927</v>
      </c>
      <c r="D5" s="33">
        <v>45197</v>
      </c>
      <c r="E5" s="20">
        <f>IF(ISBLANK(C5),0,DATEDIF(C5,D5+1,"m"))</f>
        <v>8</v>
      </c>
      <c r="F5" s="20">
        <f>IF(OR(DATEDIF(C5,D5+1,"md")&lt;0,ISBLANK(C5)),0,DATEDIF(C5,D5+1,"md"))</f>
        <v>28</v>
      </c>
      <c r="G5" s="21">
        <f>IF(DATEDIF(C5,D5+1,"md")&lt;0,DATE(YEAR(C5),MONTH(C5)+E5,DAY(C5))+DATEDIF(C5,D5+1,"md"),DATE(YEAR(C5),MONTH(C5)+E5,DAY(C5)))</f>
        <v>45170</v>
      </c>
      <c r="H5" s="21">
        <f>DATE(YEAR(C5),MONTH(C5)+E5+1,DAY(C5))-1</f>
        <v>45199</v>
      </c>
      <c r="I5" s="12">
        <f>IF(ISBLANK(C5),"",H5-G5+1)</f>
        <v>30</v>
      </c>
      <c r="J5" s="2">
        <f>IF(ISBLANK(C5),0,ROUNDDOWN(F5/I5,3))</f>
        <v>0.93300000000000005</v>
      </c>
      <c r="K5" s="22">
        <f>ROUNDDOWN(E5+J5,3)</f>
        <v>8.9329999999999998</v>
      </c>
      <c r="M5" s="31">
        <f>12-E9</f>
        <v>3.0670000000000002</v>
      </c>
      <c r="N5" s="17">
        <f>ROUNDDOWN(M5,0)</f>
        <v>3</v>
      </c>
      <c r="O5" s="17">
        <f>M5-N5</f>
        <v>6.7000000000000171E-2</v>
      </c>
      <c r="P5" s="35">
        <v>43552</v>
      </c>
      <c r="Q5" s="18">
        <f>EDATE(P5,N5)-1</f>
        <v>43643</v>
      </c>
      <c r="R5" s="18">
        <f>Q5+1</f>
        <v>43644</v>
      </c>
      <c r="S5" s="19">
        <v>1</v>
      </c>
      <c r="T5" s="18">
        <f>EDATE(R5,S5)-1</f>
        <v>43673</v>
      </c>
      <c r="U5" s="19">
        <f>IF(ISBLANK(R5),"",T5-R5+1)</f>
        <v>30</v>
      </c>
      <c r="V5" s="32">
        <f>Q5+ROUNDDOWN(O5*U5,0)</f>
        <v>43645</v>
      </c>
    </row>
    <row r="6" spans="2:22" ht="20.100000000000001" customHeight="1" x14ac:dyDescent="0.15">
      <c r="B6" s="3">
        <v>2</v>
      </c>
      <c r="C6" s="33"/>
      <c r="D6" s="33"/>
      <c r="E6" s="20">
        <f>IF(ISBLANK(C6),0,DATEDIF(C6,D6+1,"m"))</f>
        <v>0</v>
      </c>
      <c r="F6" s="20">
        <f>IF(OR(DATEDIF(C6,D6+1,"md")&lt;0,ISBLANK(C6)),0,DATEDIF(C6,D6+1,"md"))</f>
        <v>0</v>
      </c>
      <c r="G6" s="21">
        <f>IF(DATEDIF(C6,D6+1,"md")&lt;0,DATE(YEAR(C6),MONTH(C6)+E6,DAY(C6))+DATEDIF(C6,D6+1,"md"),DATE(YEAR(C6),MONTH(C6)+E6,DAY(C6)))</f>
        <v>0</v>
      </c>
      <c r="H6" s="21">
        <f>DATE(YEAR(C6),MONTH(C6)+E6+1,DAY(C6))-1</f>
        <v>30</v>
      </c>
      <c r="I6" s="12" t="str">
        <f>IF(ISBLANK(C6),"",H6-G6+1)</f>
        <v/>
      </c>
      <c r="J6" s="2">
        <f>IF(ISBLANK(C6),0,ROUNDDOWN(F6/I6,3))</f>
        <v>0</v>
      </c>
      <c r="K6" s="22">
        <f>ROUNDDOWN(E6+J6,3)</f>
        <v>0</v>
      </c>
    </row>
    <row r="7" spans="2:22" ht="20.100000000000001" customHeight="1" thickBot="1" x14ac:dyDescent="0.2">
      <c r="B7" s="4">
        <v>3</v>
      </c>
      <c r="C7" s="34"/>
      <c r="D7" s="34"/>
      <c r="E7" s="23">
        <f>IF(ISBLANK(C7),0,DATEDIF(C7,D7+1,"m"))</f>
        <v>0</v>
      </c>
      <c r="F7" s="23">
        <f>IF(OR(DATEDIF(C7,D7+1,"md")&lt;0,ISBLANK(C7)),0,DATEDIF(C7,D7+1,"md"))</f>
        <v>0</v>
      </c>
      <c r="G7" s="24">
        <f>IF(DATEDIF(C7,D7+1,"md")&lt;0,DATE(YEAR(C7),MONTH(C7)+E7,DAY(C7))+DATEDIF(C7,D7+1,"md"),DATE(YEAR(C7),MONTH(C7)+E7,DAY(C7)))</f>
        <v>0</v>
      </c>
      <c r="H7" s="24">
        <f>DATE(YEAR(C7),MONTH(C7)+E7+1,DAY(C7))-1</f>
        <v>30</v>
      </c>
      <c r="I7" s="13" t="str">
        <f>IF(ISBLANK(C7),"",H7-G7+1)</f>
        <v/>
      </c>
      <c r="J7" s="5">
        <f>IF(ISBLANK(C7),0,ROUNDDOWN(F7/I7,3))</f>
        <v>0</v>
      </c>
      <c r="K7" s="25">
        <f>ROUNDDOWN(E7+J7,3)</f>
        <v>0</v>
      </c>
    </row>
    <row r="8" spans="2:22" ht="14.25" thickBot="1" x14ac:dyDescent="0.2">
      <c r="B8" s="1"/>
    </row>
    <row r="9" spans="2:22" ht="19.5" customHeight="1" thickBot="1" x14ac:dyDescent="0.2">
      <c r="B9" s="40" t="s">
        <v>10</v>
      </c>
      <c r="C9" s="41"/>
      <c r="D9" s="42"/>
      <c r="E9" s="43">
        <f>SUM(K5:K7)</f>
        <v>8.9329999999999998</v>
      </c>
      <c r="F9" s="44"/>
      <c r="G9" s="44"/>
      <c r="H9" s="44"/>
      <c r="I9" s="45"/>
      <c r="J9" s="46"/>
      <c r="K9" s="26" t="str">
        <f>IF(J9&gt;12,"1년 초과","1년 이내")</f>
        <v>1년 이내</v>
      </c>
      <c r="L9" s="15"/>
      <c r="M9" s="16"/>
    </row>
    <row r="11" spans="2:22" x14ac:dyDescent="0.15">
      <c r="C11" s="11"/>
      <c r="D11" s="11"/>
    </row>
    <row r="12" spans="2:22" ht="91.5" customHeight="1" x14ac:dyDescent="0.15">
      <c r="B12" s="36" t="s">
        <v>19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2:22" x14ac:dyDescent="0.15">
      <c r="C13" s="14"/>
      <c r="D13" s="14"/>
    </row>
    <row r="14" spans="2:22" ht="89.25" customHeight="1" x14ac:dyDescent="0.15">
      <c r="B14" s="36" t="s">
        <v>16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</sheetData>
  <sheetProtection password="ABAE" sheet="1" objects="1" scenarios="1"/>
  <mergeCells count="7">
    <mergeCell ref="B14:V14"/>
    <mergeCell ref="B12:V12"/>
    <mergeCell ref="B2:K2"/>
    <mergeCell ref="B9:D9"/>
    <mergeCell ref="E9:J9"/>
    <mergeCell ref="M3:V3"/>
    <mergeCell ref="M2:V2"/>
  </mergeCells>
  <phoneticPr fontId="5" type="noConversion"/>
  <pageMargins left="0.74805557727813721" right="0.74805557727813721" top="0.98430556058883667" bottom="0.98430556058883667" header="0.51152777671813965" footer="0.5115277767181396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</dc:creator>
  <cp:lastModifiedBy>Moel</cp:lastModifiedBy>
  <cp:revision>25</cp:revision>
  <dcterms:created xsi:type="dcterms:W3CDTF">2020-01-31T04:17:05Z</dcterms:created>
  <dcterms:modified xsi:type="dcterms:W3CDTF">2023-12-01T01:54:31Z</dcterms:modified>
  <cp:version>0906.0200.01</cp:version>
</cp:coreProperties>
</file>