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AM비교" sheetId="1" r:id="rId1"/>
    <sheet name="이슈사항" sheetId="10" r:id="rId2"/>
    <sheet name="oracel상세견적" sheetId="7" r:id="rId3"/>
    <sheet name="이니텍상세견적" sheetId="8" r:id="rId4"/>
    <sheet name="Nets상세견적" sheetId="9" r:id="rId5"/>
    <sheet name="SSO_AS-IS" sheetId="2" r:id="rId6"/>
    <sheet name="단일서비스인증" sheetId="3" r:id="rId7"/>
    <sheet name="APP" sheetId="4" r:id="rId8"/>
  </sheets>
  <definedNames>
    <definedName name="_xlnm._FilterDatabase" localSheetId="6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C5" i="1"/>
  <c r="D5" i="1"/>
  <c r="B5" i="1"/>
</calcChain>
</file>

<file path=xl/sharedStrings.xml><?xml version="1.0" encoding="utf-8"?>
<sst xmlns="http://schemas.openxmlformats.org/spreadsheetml/2006/main" count="1042" uniqueCount="668">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</sst>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@&quot;님 귀하&quot;"/>
    <numFmt numFmtId="178" formatCode="&quot;₩&quot;#,##0\(\V\A\T\ &quot;별&quot;&quot;도&quot;\)"/>
    <numFmt numFmtId="179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2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3" fillId="3" borderId="1" xfId="1" quotePrefix="1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41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6" fontId="7" fillId="0" borderId="1" xfId="0" quotePrefix="1" applyNumberFormat="1" applyFont="1" applyBorder="1" applyAlignment="1">
      <alignment vertical="center" wrapText="1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1" applyFont="1" applyBorder="1" applyAlignment="1">
      <alignment vertical="center"/>
    </xf>
    <xf numFmtId="41" fontId="7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1" fontId="0" fillId="0" borderId="8" xfId="1" applyFont="1" applyBorder="1" applyAlignment="1">
      <alignment horizontal="left" vertical="center"/>
    </xf>
    <xf numFmtId="41" fontId="0" fillId="0" borderId="9" xfId="1" applyFont="1" applyBorder="1" applyAlignment="1">
      <alignment horizontal="left" vertical="center"/>
    </xf>
    <xf numFmtId="41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1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41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1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3" fillId="7" borderId="1" xfId="0" applyNumberFormat="1" applyFont="1" applyFill="1" applyBorder="1" applyAlignment="1">
      <alignment vertical="center"/>
    </xf>
    <xf numFmtId="41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1" fontId="21" fillId="3" borderId="1" xfId="1" quotePrefix="1" applyFont="1" applyFill="1" applyBorder="1" applyAlignment="1">
      <alignment horizontal="right" vertical="center"/>
    </xf>
    <xf numFmtId="41" fontId="21" fillId="3" borderId="1" xfId="1" applyFont="1" applyFill="1" applyBorder="1" applyAlignment="1">
      <alignment horizontal="right" vertical="center"/>
    </xf>
    <xf numFmtId="41" fontId="3" fillId="7" borderId="15" xfId="0" applyNumberFormat="1" applyFont="1" applyFill="1" applyBorder="1" applyAlignment="1">
      <alignment vertical="center"/>
    </xf>
    <xf numFmtId="41" fontId="3" fillId="7" borderId="15" xfId="0" applyNumberFormat="1" applyFont="1" applyFill="1" applyBorder="1" applyAlignment="1">
      <alignment horizontal="right" vertical="center"/>
    </xf>
    <xf numFmtId="41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41" fontId="3" fillId="3" borderId="15" xfId="0" applyNumberFormat="1" applyFont="1" applyFill="1" applyBorder="1" applyAlignment="1">
      <alignment vertical="center"/>
    </xf>
    <xf numFmtId="41" fontId="3" fillId="3" borderId="15" xfId="0" applyNumberFormat="1" applyFont="1" applyFill="1" applyBorder="1" applyAlignment="1">
      <alignment horizontal="right" vertical="center"/>
    </xf>
    <xf numFmtId="41" fontId="3" fillId="3" borderId="16" xfId="0" applyNumberFormat="1" applyFont="1" applyFill="1" applyBorder="1" applyAlignment="1">
      <alignment vertical="center"/>
    </xf>
    <xf numFmtId="41" fontId="3" fillId="7" borderId="23" xfId="0" applyNumberFormat="1" applyFont="1" applyFill="1" applyBorder="1" applyAlignment="1">
      <alignment horizontal="right" vertical="center"/>
    </xf>
    <xf numFmtId="41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7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41" fontId="17" fillId="8" borderId="26" xfId="5" applyNumberFormat="1" applyFont="1" applyFill="1" applyBorder="1" applyAlignment="1">
      <alignment vertical="center"/>
    </xf>
    <xf numFmtId="41" fontId="17" fillId="8" borderId="28" xfId="5" applyNumberFormat="1" applyFont="1" applyFill="1" applyBorder="1" applyAlignment="1">
      <alignment vertical="center"/>
    </xf>
    <xf numFmtId="41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1" fontId="17" fillId="8" borderId="33" xfId="5" applyNumberFormat="1" applyFont="1" applyFill="1" applyBorder="1" applyAlignment="1">
      <alignment vertical="center"/>
    </xf>
    <xf numFmtId="41" fontId="17" fillId="8" borderId="35" xfId="5" applyNumberFormat="1" applyFont="1" applyFill="1" applyBorder="1" applyAlignment="1">
      <alignment vertical="center"/>
    </xf>
    <xf numFmtId="41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41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41" fontId="30" fillId="8" borderId="50" xfId="1" applyFont="1" applyFill="1" applyBorder="1" applyAlignment="1">
      <alignment horizontal="center" vertical="center"/>
    </xf>
    <xf numFmtId="41" fontId="30" fillId="8" borderId="51" xfId="1" applyFont="1" applyFill="1" applyBorder="1" applyAlignment="1">
      <alignment horizontal="center" vertical="center"/>
    </xf>
    <xf numFmtId="41" fontId="7" fillId="0" borderId="54" xfId="1" applyFont="1" applyBorder="1" applyAlignment="1">
      <alignment vertical="center"/>
    </xf>
    <xf numFmtId="41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/>
    </xf>
    <xf numFmtId="41" fontId="7" fillId="0" borderId="5" xfId="1" applyFont="1" applyBorder="1" applyAlignment="1">
      <alignment vertical="center"/>
    </xf>
    <xf numFmtId="41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41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41" fontId="30" fillId="9" borderId="1" xfId="0" applyNumberFormat="1" applyFont="1" applyFill="1" applyBorder="1" applyAlignment="1">
      <alignment vertical="center"/>
    </xf>
    <xf numFmtId="41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41" fontId="30" fillId="9" borderId="69" xfId="0" applyNumberFormat="1" applyFont="1" applyFill="1" applyBorder="1" applyAlignment="1">
      <alignment vertical="center"/>
    </xf>
    <xf numFmtId="41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41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3" xfId="1" quotePrefix="1" applyFont="1" applyFill="1" applyBorder="1" applyAlignment="1">
      <alignment horizontal="center" vertical="center"/>
    </xf>
    <xf numFmtId="41" fontId="3" fillId="3" borderId="5" xfId="1" quotePrefix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5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41" fontId="33" fillId="0" borderId="72" xfId="1" applyFont="1" applyFill="1" applyBorder="1" applyAlignment="1">
      <alignment horizontal="left"/>
    </xf>
    <xf numFmtId="41" fontId="33" fillId="0" borderId="73" xfId="1" applyFont="1" applyFill="1" applyBorder="1" applyAlignment="1">
      <alignment horizontal="left"/>
    </xf>
    <xf numFmtId="41" fontId="33" fillId="0" borderId="0" xfId="1" applyFont="1" applyFill="1" applyBorder="1" applyAlignment="1">
      <alignment horizontal="right" vertical="center"/>
    </xf>
    <xf numFmtId="41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178" fontId="25" fillId="0" borderId="38" xfId="5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41" fontId="17" fillId="0" borderId="38" xfId="1" applyFont="1" applyBorder="1" applyAlignment="1">
      <alignment horizontal="left" vertical="center"/>
    </xf>
    <xf numFmtId="41" fontId="17" fillId="0" borderId="39" xfId="1" applyFont="1" applyBorder="1" applyAlignment="1">
      <alignment horizontal="left" vertical="center"/>
    </xf>
    <xf numFmtId="179" fontId="25" fillId="0" borderId="38" xfId="5" applyNumberFormat="1" applyFont="1" applyBorder="1" applyAlignment="1">
      <alignment horizontal="left" vertical="center"/>
    </xf>
    <xf numFmtId="41" fontId="27" fillId="0" borderId="0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41" fontId="17" fillId="0" borderId="38" xfId="1" applyNumberFormat="1" applyFont="1" applyBorder="1" applyAlignment="1">
      <alignment horizontal="left" vertical="center"/>
    </xf>
    <xf numFmtId="41" fontId="17" fillId="0" borderId="39" xfId="1" applyNumberFormat="1" applyFont="1" applyBorder="1" applyAlignment="1">
      <alignment horizontal="left" vertical="center"/>
    </xf>
  </cellXfs>
  <cellStyles count="6">
    <cellStyle name="60% - 강조색3" xfId="4" builtinId="40"/>
    <cellStyle name="쉼표 [0]" xfId="1" builtinId="6"/>
    <cellStyle name="스타일 1" xfId="2"/>
    <cellStyle name="표준" xfId="0" builtinId="0"/>
    <cellStyle name="표준_견적서 (2)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/>
        <xdr:cNvGrpSpPr>
          <a:grpSpLocks/>
        </xdr:cNvGrpSpPr>
      </xdr:nvGrpSpPr>
      <xdr:grpSpPr bwMode="auto">
        <a:xfrm>
          <a:off x="6934200" y="209550"/>
          <a:ext cx="7153275" cy="0"/>
          <a:chOff x="1265" y="2865"/>
          <a:chExt cx="9560" cy="80"/>
        </a:xfrm>
      </xdr:grpSpPr>
      <xdr:sp macro="" textlink="">
        <xdr:nvSpPr>
          <xdr:cNvPr id="4" name="Rectangle 4"/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/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590550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" workbookViewId="0">
      <selection activeCell="D19" sqref="D19"/>
    </sheetView>
  </sheetViews>
  <sheetFormatPr defaultRowHeight="16.5"/>
  <cols>
    <col min="1" max="1" width="31.25" style="31" customWidth="1"/>
    <col min="2" max="2" width="49.125" style="32" bestFit="1" customWidth="1"/>
    <col min="3" max="3" width="51.125" style="32" bestFit="1" customWidth="1"/>
    <col min="4" max="4" width="41.75" style="33" bestFit="1" customWidth="1"/>
    <col min="5" max="5" width="48.125" style="32" customWidth="1"/>
    <col min="6" max="6" width="9" style="32"/>
    <col min="7" max="7" width="32.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671258016</v>
      </c>
      <c r="C2" s="37">
        <v>968000000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630000000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1301258016</v>
      </c>
      <c r="C5" s="50">
        <f>C2</f>
        <v>968000000</v>
      </c>
      <c r="D5" s="50">
        <f>D2+D4</f>
        <v>495600000</v>
      </c>
    </row>
    <row r="6" spans="1:7">
      <c r="A6" s="53" t="s">
        <v>501</v>
      </c>
      <c r="B6" s="57">
        <v>937824495</v>
      </c>
      <c r="C6" s="57" t="s">
        <v>647</v>
      </c>
      <c r="D6" s="57">
        <v>221160000</v>
      </c>
    </row>
    <row r="7" spans="1:7">
      <c r="A7" s="148" t="s">
        <v>462</v>
      </c>
      <c r="B7" s="44" t="s">
        <v>468</v>
      </c>
      <c r="C7" s="39" t="s">
        <v>469</v>
      </c>
      <c r="D7" s="45" t="s">
        <v>472</v>
      </c>
      <c r="G7" s="34"/>
    </row>
    <row r="8" spans="1:7">
      <c r="A8" s="149"/>
      <c r="B8" s="43" t="s">
        <v>489</v>
      </c>
      <c r="C8" s="48" t="s">
        <v>470</v>
      </c>
      <c r="D8" s="46" t="s">
        <v>503</v>
      </c>
      <c r="G8" s="34"/>
    </row>
    <row r="9" spans="1:7" ht="33">
      <c r="A9" s="149"/>
      <c r="B9" s="43"/>
      <c r="C9" s="56" t="s">
        <v>496</v>
      </c>
      <c r="D9" s="46" t="s">
        <v>646</v>
      </c>
      <c r="G9" s="34"/>
    </row>
    <row r="10" spans="1:7">
      <c r="A10" s="150"/>
      <c r="B10" s="43"/>
      <c r="C10" s="48" t="s">
        <v>645</v>
      </c>
      <c r="D10" s="46"/>
      <c r="G10" s="34"/>
    </row>
    <row r="11" spans="1:7" ht="49.5">
      <c r="A11" s="148" t="s">
        <v>463</v>
      </c>
      <c r="B11" s="49" t="s">
        <v>474</v>
      </c>
      <c r="C11" s="39" t="s">
        <v>488</v>
      </c>
      <c r="D11" s="147" t="s">
        <v>664</v>
      </c>
    </row>
    <row r="12" spans="1:7">
      <c r="A12" s="149"/>
      <c r="B12" s="48" t="s">
        <v>473</v>
      </c>
      <c r="C12" s="48"/>
      <c r="D12" s="46"/>
    </row>
    <row r="13" spans="1:7">
      <c r="A13" s="149"/>
      <c r="B13" s="48" t="s">
        <v>644</v>
      </c>
      <c r="C13" s="48"/>
      <c r="D13" s="46"/>
    </row>
    <row r="14" spans="1:7">
      <c r="A14" s="150"/>
      <c r="B14" s="41"/>
      <c r="C14" s="41"/>
      <c r="D14" s="47"/>
    </row>
    <row r="15" spans="1:7">
      <c r="A15" s="54" t="s">
        <v>480</v>
      </c>
      <c r="B15" s="41"/>
      <c r="C15" s="41"/>
      <c r="D15" s="42"/>
    </row>
    <row r="16" spans="1:7">
      <c r="A16" s="54" t="s">
        <v>497</v>
      </c>
      <c r="B16" s="35" t="s">
        <v>491</v>
      </c>
      <c r="C16" s="35" t="s">
        <v>491</v>
      </c>
      <c r="D16" s="35" t="s">
        <v>491</v>
      </c>
    </row>
    <row r="17" spans="1:5">
      <c r="A17" s="54" t="s">
        <v>498</v>
      </c>
      <c r="B17" s="35" t="s">
        <v>491</v>
      </c>
      <c r="C17" s="35" t="s">
        <v>491</v>
      </c>
      <c r="D17" s="35" t="s">
        <v>491</v>
      </c>
    </row>
    <row r="18" spans="1:5">
      <c r="A18" s="51" t="s">
        <v>479</v>
      </c>
      <c r="B18" s="35" t="s">
        <v>491</v>
      </c>
      <c r="C18" s="35" t="s">
        <v>492</v>
      </c>
      <c r="D18" s="35" t="s">
        <v>491</v>
      </c>
    </row>
    <row r="19" spans="1:5" ht="33">
      <c r="A19" s="54" t="s">
        <v>499</v>
      </c>
      <c r="B19" s="41" t="s">
        <v>508</v>
      </c>
      <c r="C19" s="35" t="s">
        <v>491</v>
      </c>
      <c r="D19" s="35" t="s">
        <v>491</v>
      </c>
      <c r="E19" s="34" t="s">
        <v>507</v>
      </c>
    </row>
    <row r="20" spans="1:5">
      <c r="A20" s="51" t="s">
        <v>484</v>
      </c>
      <c r="B20" s="41" t="s">
        <v>508</v>
      </c>
      <c r="C20" s="35" t="s">
        <v>642</v>
      </c>
      <c r="D20" s="35" t="s">
        <v>642</v>
      </c>
    </row>
    <row r="21" spans="1:5">
      <c r="A21" s="54" t="s">
        <v>500</v>
      </c>
      <c r="B21" s="41" t="s">
        <v>491</v>
      </c>
      <c r="C21" s="41"/>
      <c r="D21" s="42"/>
    </row>
    <row r="22" spans="1:5">
      <c r="A22" s="54" t="s">
        <v>505</v>
      </c>
      <c r="B22" s="35" t="s">
        <v>491</v>
      </c>
      <c r="C22" s="35" t="s">
        <v>491</v>
      </c>
      <c r="D22" s="35" t="s">
        <v>491</v>
      </c>
    </row>
    <row r="23" spans="1:5">
      <c r="A23" s="51" t="s">
        <v>476</v>
      </c>
      <c r="B23" s="35" t="s">
        <v>490</v>
      </c>
      <c r="C23" s="35" t="s">
        <v>642</v>
      </c>
      <c r="D23" s="36" t="s">
        <v>491</v>
      </c>
    </row>
    <row r="24" spans="1:5">
      <c r="A24" s="51" t="s">
        <v>477</v>
      </c>
      <c r="B24" s="35" t="s">
        <v>490</v>
      </c>
      <c r="C24" s="35" t="s">
        <v>491</v>
      </c>
      <c r="D24" s="36" t="s">
        <v>504</v>
      </c>
    </row>
    <row r="25" spans="1:5">
      <c r="A25" s="51" t="s">
        <v>478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482</v>
      </c>
      <c r="B26" s="35" t="s">
        <v>493</v>
      </c>
      <c r="C26" s="35" t="s">
        <v>494</v>
      </c>
      <c r="D26" s="36" t="s">
        <v>495</v>
      </c>
    </row>
    <row r="27" spans="1:5" ht="41.25" customHeight="1">
      <c r="A27" s="55" t="s">
        <v>483</v>
      </c>
      <c r="B27" s="35" t="s">
        <v>495</v>
      </c>
      <c r="C27" s="35" t="s">
        <v>491</v>
      </c>
      <c r="D27" s="36" t="s">
        <v>491</v>
      </c>
    </row>
    <row r="28" spans="1:5">
      <c r="A28" s="51" t="s">
        <v>485</v>
      </c>
      <c r="B28" s="41" t="s">
        <v>508</v>
      </c>
      <c r="C28" s="35" t="s">
        <v>491</v>
      </c>
      <c r="D28" s="35" t="s">
        <v>491</v>
      </c>
    </row>
    <row r="29" spans="1:5">
      <c r="A29" s="51" t="s">
        <v>486</v>
      </c>
      <c r="B29" s="41" t="s">
        <v>508</v>
      </c>
      <c r="C29" s="35" t="s">
        <v>494</v>
      </c>
      <c r="D29" s="35" t="s">
        <v>494</v>
      </c>
    </row>
    <row r="30" spans="1:5">
      <c r="A30" s="51" t="s">
        <v>487</v>
      </c>
      <c r="B30" s="41" t="s">
        <v>508</v>
      </c>
      <c r="C30" s="35" t="s">
        <v>491</v>
      </c>
      <c r="D30" s="35" t="s">
        <v>491</v>
      </c>
    </row>
    <row r="31" spans="1:5">
      <c r="A31" s="51" t="s">
        <v>506</v>
      </c>
      <c r="B31" s="35" t="s">
        <v>491</v>
      </c>
      <c r="C31" s="35" t="s">
        <v>491</v>
      </c>
      <c r="D31" s="36" t="s">
        <v>643</v>
      </c>
    </row>
  </sheetData>
  <mergeCells count="2">
    <mergeCell ref="A7:A10"/>
    <mergeCell ref="A11:A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4" sqref="B14"/>
    </sheetView>
  </sheetViews>
  <sheetFormatPr defaultRowHeight="16.5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:C13"/>
    </sheetView>
  </sheetViews>
  <sheetFormatPr defaultRowHeight="16.5"/>
  <cols>
    <col min="2" max="2" width="55.75" customWidth="1"/>
    <col min="4" max="4" width="5.125" bestFit="1" customWidth="1"/>
    <col min="5" max="6" width="13" bestFit="1" customWidth="1"/>
    <col min="7" max="7" width="11.5" bestFit="1" customWidth="1"/>
    <col min="8" max="8" width="18" customWidth="1"/>
  </cols>
  <sheetData>
    <row r="1" spans="1:8" ht="27">
      <c r="A1" s="174" t="s">
        <v>541</v>
      </c>
      <c r="B1" s="174"/>
      <c r="C1" s="174"/>
      <c r="D1" s="174"/>
      <c r="E1" s="174"/>
      <c r="F1" s="174"/>
      <c r="G1" s="174"/>
      <c r="H1" s="174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69" t="s">
        <v>544</v>
      </c>
      <c r="B3" s="170"/>
      <c r="C3" s="170"/>
      <c r="D3" s="170"/>
      <c r="E3" s="170"/>
      <c r="F3" s="170"/>
      <c r="G3" s="170"/>
      <c r="H3" s="170"/>
    </row>
    <row r="4" spans="1:8">
      <c r="A4" s="171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72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72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5.5">
      <c r="A7" s="172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5.5">
      <c r="A8" s="175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73" t="s">
        <v>553</v>
      </c>
      <c r="B9" s="168"/>
      <c r="C9" s="168"/>
      <c r="D9" s="168"/>
      <c r="E9" s="168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69" t="s">
        <v>556</v>
      </c>
      <c r="B11" s="170"/>
      <c r="C11" s="170"/>
      <c r="D11" s="170"/>
      <c r="E11" s="170"/>
      <c r="F11" s="170"/>
      <c r="G11" s="170"/>
      <c r="H11" s="170"/>
    </row>
    <row r="12" spans="1:8" ht="51">
      <c r="A12" s="176" t="s">
        <v>557</v>
      </c>
      <c r="B12" s="1" t="s">
        <v>558</v>
      </c>
      <c r="C12" s="177" t="s">
        <v>559</v>
      </c>
      <c r="D12" s="179">
        <v>5</v>
      </c>
      <c r="E12" s="181" t="s">
        <v>536</v>
      </c>
      <c r="F12" s="181" t="s">
        <v>536</v>
      </c>
      <c r="G12" s="164">
        <v>20000000</v>
      </c>
      <c r="H12" s="166">
        <f>G12*D12</f>
        <v>100000000</v>
      </c>
    </row>
    <row r="13" spans="1:8" ht="25.5">
      <c r="A13" s="176"/>
      <c r="B13" s="1" t="s">
        <v>560</v>
      </c>
      <c r="C13" s="178"/>
      <c r="D13" s="180"/>
      <c r="E13" s="182"/>
      <c r="F13" s="182"/>
      <c r="G13" s="165"/>
      <c r="H13" s="167"/>
    </row>
    <row r="14" spans="1:8">
      <c r="A14" s="168" t="s">
        <v>561</v>
      </c>
      <c r="B14" s="168"/>
      <c r="C14" s="168"/>
      <c r="D14" s="168"/>
      <c r="E14" s="168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69" t="s">
        <v>562</v>
      </c>
      <c r="B16" s="170"/>
      <c r="C16" s="170"/>
      <c r="D16" s="170"/>
      <c r="E16" s="170"/>
      <c r="F16" s="170"/>
      <c r="G16" s="170"/>
      <c r="H16" s="170"/>
    </row>
    <row r="17" spans="1:8">
      <c r="A17" s="171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72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5.5">
      <c r="A19" s="172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73" t="s">
        <v>538</v>
      </c>
      <c r="B20" s="168"/>
      <c r="C20" s="168"/>
      <c r="D20" s="168"/>
      <c r="E20" s="168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58" t="s">
        <v>528</v>
      </c>
      <c r="C21" s="159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60" t="s">
        <v>566</v>
      </c>
      <c r="B22" s="161"/>
      <c r="C22" s="161"/>
      <c r="D22" s="161"/>
      <c r="E22" s="161"/>
      <c r="F22" s="161"/>
      <c r="G22" s="161"/>
      <c r="H22" s="162"/>
    </row>
    <row r="23" spans="1:8">
      <c r="A23" s="163" t="s">
        <v>539</v>
      </c>
      <c r="B23" s="154" t="s">
        <v>567</v>
      </c>
      <c r="C23" s="155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63"/>
      <c r="B24" s="154" t="s">
        <v>568</v>
      </c>
      <c r="C24" s="155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63"/>
      <c r="B25" s="154" t="s">
        <v>569</v>
      </c>
      <c r="C25" s="155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63"/>
      <c r="B26" s="154" t="s">
        <v>570</v>
      </c>
      <c r="C26" s="155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63"/>
      <c r="B27" s="154" t="s">
        <v>571</v>
      </c>
      <c r="C27" s="155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63"/>
      <c r="B28" s="154" t="s">
        <v>572</v>
      </c>
      <c r="C28" s="155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63"/>
      <c r="B29" s="154" t="s">
        <v>540</v>
      </c>
      <c r="C29" s="155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63"/>
      <c r="B30" s="154" t="s">
        <v>573</v>
      </c>
      <c r="C30" s="155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63"/>
      <c r="B31" s="154" t="s">
        <v>574</v>
      </c>
      <c r="C31" s="155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63"/>
      <c r="B32" s="154" t="s">
        <v>575</v>
      </c>
      <c r="C32" s="155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63"/>
      <c r="B33" s="154" t="s">
        <v>576</v>
      </c>
      <c r="C33" s="155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63"/>
      <c r="B34" s="154" t="s">
        <v>577</v>
      </c>
      <c r="C34" s="155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63"/>
      <c r="B35" s="154" t="s">
        <v>578</v>
      </c>
      <c r="C35" s="155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63"/>
      <c r="B36" s="154" t="s">
        <v>579</v>
      </c>
      <c r="C36" s="155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63"/>
      <c r="B37" s="154" t="s">
        <v>580</v>
      </c>
      <c r="C37" s="155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63"/>
      <c r="B38" s="154" t="s">
        <v>581</v>
      </c>
      <c r="C38" s="155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63"/>
      <c r="B39" s="154" t="s">
        <v>582</v>
      </c>
      <c r="C39" s="155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7.25" thickBot="1">
      <c r="A40" s="156" t="s">
        <v>583</v>
      </c>
      <c r="B40" s="157"/>
      <c r="C40" s="157"/>
      <c r="D40" s="157"/>
      <c r="E40" s="157"/>
      <c r="F40" s="69">
        <f>SUM(F23:F37)</f>
        <v>0</v>
      </c>
      <c r="G40" s="70"/>
      <c r="H40" s="71">
        <f>SUM(H23:H39)</f>
        <v>630000000</v>
      </c>
    </row>
    <row r="41" spans="1:8" ht="17.25" thickBot="1">
      <c r="A41" s="72"/>
      <c r="B41" s="73"/>
      <c r="C41" s="73"/>
      <c r="D41" s="73"/>
      <c r="E41" s="74"/>
      <c r="F41" s="75"/>
      <c r="G41" s="76"/>
      <c r="H41" s="77"/>
    </row>
    <row r="42" spans="1:8" ht="17.25" thickBot="1">
      <c r="A42" s="151" t="s">
        <v>584</v>
      </c>
      <c r="B42" s="152"/>
      <c r="C42" s="152"/>
      <c r="D42" s="152"/>
      <c r="E42" s="153"/>
      <c r="F42" s="78">
        <f>F40</f>
        <v>0</v>
      </c>
      <c r="G42" s="78"/>
      <c r="H42" s="71">
        <f>H9+H14+H40+H20</f>
        <v>2561323358.072628</v>
      </c>
    </row>
    <row r="43" spans="1:8" ht="17.25" thickBot="1">
      <c r="A43" s="151" t="s">
        <v>585</v>
      </c>
      <c r="B43" s="152"/>
      <c r="C43" s="152"/>
      <c r="D43" s="152"/>
      <c r="E43" s="153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3:E43"/>
    <mergeCell ref="B36:C36"/>
    <mergeCell ref="B37:C37"/>
    <mergeCell ref="B38:C38"/>
    <mergeCell ref="B39:C39"/>
    <mergeCell ref="A40:E40"/>
    <mergeCell ref="A42:E4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I17" sqref="I17"/>
    </sheetView>
  </sheetViews>
  <sheetFormatPr defaultRowHeight="16.5"/>
  <cols>
    <col min="1" max="1" width="48.5" bestFit="1" customWidth="1"/>
    <col min="2" max="2" width="42.5" bestFit="1" customWidth="1"/>
    <col min="3" max="3" width="20.5" bestFit="1" customWidth="1"/>
    <col min="4" max="4" width="13.75" bestFit="1" customWidth="1"/>
    <col min="5" max="5" width="6.75" bestFit="1" customWidth="1"/>
    <col min="6" max="6" width="27" bestFit="1" customWidth="1"/>
    <col min="7" max="7" width="10.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25.5">
      <c r="A2" s="223" t="s">
        <v>586</v>
      </c>
      <c r="B2" s="223"/>
      <c r="C2" s="223"/>
      <c r="D2" s="223"/>
      <c r="E2" s="223"/>
      <c r="F2" s="223"/>
      <c r="G2" s="223"/>
      <c r="H2" s="223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4.75" thickBot="1">
      <c r="A4" s="224"/>
      <c r="B4" s="224"/>
      <c r="C4" s="224"/>
      <c r="D4" s="224"/>
      <c r="E4" s="224"/>
      <c r="F4" s="224"/>
      <c r="G4" s="224"/>
      <c r="H4" s="224"/>
    </row>
    <row r="5" spans="1:8">
      <c r="A5" s="225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226"/>
      <c r="B6" s="227"/>
      <c r="C6" s="228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229">
        <v>43336</v>
      </c>
      <c r="C7" s="229"/>
      <c r="D7" s="219" t="s">
        <v>593</v>
      </c>
      <c r="E7" s="219"/>
      <c r="F7" s="230" t="s">
        <v>594</v>
      </c>
      <c r="G7" s="230"/>
      <c r="H7" s="231"/>
    </row>
    <row r="8" spans="1:8">
      <c r="A8" s="105" t="s">
        <v>595</v>
      </c>
      <c r="B8" s="218">
        <f>G21</f>
        <v>880000000</v>
      </c>
      <c r="C8" s="218"/>
      <c r="D8" s="219" t="s">
        <v>596</v>
      </c>
      <c r="E8" s="219"/>
      <c r="F8" s="220" t="s">
        <v>597</v>
      </c>
      <c r="G8" s="220"/>
      <c r="H8" s="221"/>
    </row>
    <row r="9" spans="1:8">
      <c r="A9" s="106"/>
      <c r="B9" s="222">
        <f>B8*1.1</f>
        <v>968000000.00000012</v>
      </c>
      <c r="C9" s="222"/>
      <c r="D9" s="219" t="s">
        <v>598</v>
      </c>
      <c r="E9" s="219"/>
      <c r="F9" s="220" t="s">
        <v>599</v>
      </c>
      <c r="G9" s="220"/>
      <c r="H9" s="221"/>
    </row>
    <row r="10" spans="1:8">
      <c r="A10" s="107" t="s">
        <v>600</v>
      </c>
      <c r="B10" s="204" t="s">
        <v>601</v>
      </c>
      <c r="C10" s="205"/>
      <c r="D10" s="205"/>
      <c r="E10" s="205"/>
      <c r="F10" s="205"/>
      <c r="G10" s="205"/>
      <c r="H10" s="206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7.25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7.25" thickBot="1">
      <c r="A13" s="113" t="s">
        <v>604</v>
      </c>
      <c r="B13" s="207" t="s">
        <v>605</v>
      </c>
      <c r="C13" s="208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7.25" thickTop="1">
      <c r="A14" s="209" t="s">
        <v>611</v>
      </c>
      <c r="B14" s="211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10"/>
      <c r="B15" s="212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14" t="s">
        <v>618</v>
      </c>
    </row>
    <row r="16" spans="1:8">
      <c r="A16" s="210"/>
      <c r="B16" s="212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15"/>
    </row>
    <row r="17" spans="1:8" ht="22.5">
      <c r="A17" s="210"/>
      <c r="B17" s="212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16" t="s">
        <v>622</v>
      </c>
    </row>
    <row r="18" spans="1:8" ht="22.5">
      <c r="A18" s="210"/>
      <c r="B18" s="213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15"/>
    </row>
    <row r="19" spans="1:8">
      <c r="A19" s="210"/>
      <c r="B19" s="217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2.5">
      <c r="A20" s="210"/>
      <c r="B20" s="213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190" t="s">
        <v>630</v>
      </c>
      <c r="B21" s="191"/>
      <c r="C21" s="191"/>
      <c r="D21" s="191"/>
      <c r="E21" s="191"/>
      <c r="F21" s="192"/>
      <c r="G21" s="127">
        <f>SUM(G14:G20)</f>
        <v>880000000</v>
      </c>
      <c r="H21" s="128"/>
    </row>
    <row r="22" spans="1:8">
      <c r="A22" s="129" t="s">
        <v>631</v>
      </c>
      <c r="B22" s="193" t="s">
        <v>632</v>
      </c>
      <c r="C22" s="194" t="s">
        <v>633</v>
      </c>
      <c r="D22" s="194" t="s">
        <v>633</v>
      </c>
      <c r="E22" s="194" t="s">
        <v>633</v>
      </c>
      <c r="F22" s="194" t="s">
        <v>633</v>
      </c>
      <c r="G22" s="194" t="s">
        <v>633</v>
      </c>
      <c r="H22" s="195" t="s">
        <v>633</v>
      </c>
    </row>
    <row r="23" spans="1:8">
      <c r="A23" s="130"/>
      <c r="B23" s="196" t="s">
        <v>634</v>
      </c>
      <c r="C23" s="197" t="s">
        <v>635</v>
      </c>
      <c r="D23" s="197" t="s">
        <v>635</v>
      </c>
      <c r="E23" s="197" t="s">
        <v>635</v>
      </c>
      <c r="F23" s="197" t="s">
        <v>635</v>
      </c>
      <c r="G23" s="197" t="s">
        <v>635</v>
      </c>
      <c r="H23" s="198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199" t="s">
        <v>637</v>
      </c>
      <c r="C25" s="200"/>
      <c r="D25" s="200"/>
      <c r="E25" s="200"/>
      <c r="F25" s="200"/>
      <c r="G25" s="200"/>
      <c r="H25" s="201"/>
    </row>
    <row r="26" spans="1:8">
      <c r="A26" s="134"/>
      <c r="B26" s="199" t="s">
        <v>638</v>
      </c>
      <c r="C26" s="202"/>
      <c r="D26" s="202"/>
      <c r="E26" s="202"/>
      <c r="F26" s="202"/>
      <c r="G26" s="202"/>
      <c r="H26" s="203"/>
    </row>
    <row r="27" spans="1:8" ht="17.25" thickBot="1">
      <c r="A27" s="134"/>
      <c r="B27" s="199"/>
      <c r="C27" s="200"/>
      <c r="D27" s="200"/>
      <c r="E27" s="200"/>
      <c r="F27" s="200"/>
      <c r="G27" s="200"/>
      <c r="H27" s="201"/>
    </row>
    <row r="28" spans="1:8" ht="18" thickTop="1" thickBot="1">
      <c r="A28" s="183" t="s">
        <v>639</v>
      </c>
      <c r="B28" s="184"/>
      <c r="C28" s="184"/>
      <c r="D28" s="184"/>
      <c r="E28" s="184"/>
      <c r="F28" s="185"/>
      <c r="G28" s="135">
        <f>SUM(G21)*1.1</f>
        <v>968000000.00000012</v>
      </c>
      <c r="H28" s="136"/>
    </row>
    <row r="29" spans="1:8" ht="17.25" thickTop="1">
      <c r="A29" s="137"/>
      <c r="B29" s="138"/>
      <c r="C29" s="138"/>
      <c r="D29" s="186" t="s">
        <v>640</v>
      </c>
      <c r="E29" s="186"/>
      <c r="F29" s="186"/>
      <c r="G29" s="186"/>
      <c r="H29" s="187"/>
    </row>
    <row r="30" spans="1:8">
      <c r="A30" s="139"/>
      <c r="B30" s="140"/>
      <c r="C30" s="140"/>
      <c r="D30" s="188" t="s">
        <v>641</v>
      </c>
      <c r="E30" s="188"/>
      <c r="F30" s="188"/>
      <c r="G30" s="188"/>
      <c r="H30" s="189"/>
    </row>
    <row r="31" spans="1:8" ht="17.25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:H2"/>
    <mergeCell ref="A4:H4"/>
    <mergeCell ref="A5:A6"/>
    <mergeCell ref="B6:C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10:H10"/>
    <mergeCell ref="B13:C13"/>
    <mergeCell ref="A14:A20"/>
    <mergeCell ref="B14:B18"/>
    <mergeCell ref="H15:H16"/>
    <mergeCell ref="H17:H18"/>
    <mergeCell ref="B19:B20"/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590550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M28" sqref="M28"/>
    </sheetView>
  </sheetViews>
  <sheetFormatPr defaultRowHeight="16.5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24" sqref="I24"/>
    </sheetView>
  </sheetViews>
  <sheetFormatPr defaultRowHeight="16.5"/>
  <cols>
    <col min="2" max="2" width="17.25" bestFit="1" customWidth="1"/>
    <col min="3" max="3" width="82.25" bestFit="1" customWidth="1"/>
    <col min="4" max="4" width="19.25" bestFit="1" customWidth="1"/>
    <col min="5" max="5" width="8.75" bestFit="1" customWidth="1"/>
    <col min="9" max="9" width="11.7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3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"/>
    </sheetView>
  </sheetViews>
  <sheetFormatPr defaultRowHeight="16.5"/>
  <cols>
    <col min="2" max="2" width="30.375" bestFit="1" customWidth="1"/>
    <col min="4" max="4" width="33.125" bestFit="1" customWidth="1"/>
    <col min="5" max="5" width="23.5" bestFit="1" customWidth="1"/>
    <col min="7" max="7" width="26.37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/>
  <phoneticPr fontId="2" type="noConversion"/>
  <hyperlinks>
    <hyperlink ref="C2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RowHeight="16.5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IAM비교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2018-09-05T05:00:26Z</dcterms:modified>
</cp:coreProperties>
</file>