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"/>
    </mc:Choice>
  </mc:AlternateContent>
  <bookViews>
    <workbookView xWindow="0" yWindow="0" windowWidth="28800" windowHeight="1173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<sst xmlns="http://schemas.openxmlformats.org/spreadsheetml/2006/main" count="691" uniqueCount="282">
  <si>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</si>
  <si>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</si>
  <si>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</si>
  <si>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</si>
  <si>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</si>
  <si>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</si>
  <si>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</si>
  <si>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</si>
  <si>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</si>
  <si>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</si>
  <si>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</si>
  <si>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</si>
  <si>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</si>
  <si>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</si>
  <si>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</si>
  <si>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</si>
  <si>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</si>
  <si>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</si>
  <si>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</si>
  <si>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</si>
  <si>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</si>
  <si>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</si>
  <si>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</si>
  <si>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</si>
  <si>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</si>
  <si>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</si>
  <si>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</si>
  <si>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</si>
  <si>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</si>
  <si>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</si>
  <si>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</si>
  <si>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</si>
  <si>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</si>
  <si>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</si>
  <si>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</si>
  <si>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</si>
  <si>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</si>
  <si>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</si>
  <si>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</si>
  <si>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</si>
  <si>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</si>
  <si>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</si>
  <si>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</si>
  <si>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</si>
  <si>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</si>
  <si>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</si>
  <si>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</si>
  <si>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</si>
  <si>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</si>
  <si>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</si>
  <si>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</si>
  <si>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</si>
  <si>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</si>
  <si>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</si>
  <si>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</si>
  <si>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</si>
  <si>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</si>
  <si>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</si>
  <si>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</si>
  <si>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</si>
  <si>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</si>
  <si>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</si>
  <si>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</si>
  <si>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</si>
  <si>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</si>
  <si>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</si>
  <si>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</si>
  <si>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</si>
  <si>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</si>
  <si>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</si>
  <si>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</si>
  <si>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</si>
  <si>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</si>
  <si>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</si>
  <si>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</si>
  <si>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</si>
  <si>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</si>
  <si>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</si>
  <si>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</si>
  <si>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</si>
  <si>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</si>
  <si>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</si>
  <si>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</si>
  <si>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</si>
  <si>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</si>
  <si>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</si>
  <si>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</si>
  <si>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</si>
  <si>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</si>
  <si>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</si>
  <si>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</si>
  <si>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</si>
  <si>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</si>
  <si>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</si>
  <si>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</si>
  <si>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</si>
  <si>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</si>
  <si>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</si>
  <si>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</si>
  <si>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</si>
  <si>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</si>
  <si>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</si>
  <si>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</si>
  <si>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</si>
  <si>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</si>
  <si>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</si>
  <si>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</si>
  <si>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</si>
  <si>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</si>
  <si>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</si>
  <si>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</si>
  <si>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</si>
  <si>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</si>
  <si>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</si>
  <si>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</si>
  <si>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</si>
  <si>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</si>
  <si>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</si>
  <si>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</si>
  <si>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</si>
  <si>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</si>
  <si>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</si>
  <si>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</si>
  <si>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</si>
  <si>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</si>
  <si>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</si>
  <si>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</si>
  <si>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</si>
  <si>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</si>
  <si>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</si>
  <si>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</si>
  <si>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</si>
  <si>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</si>
  <si>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</si>
  <si>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</si>
  <si>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</si>
  <si>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</si>
  <si>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</si>
  <si>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</si>
  <si>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</si>
  <si>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</si>
  <si>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</si>
  <si>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</si>
  <si>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</si>
  <si>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</si>
  <si>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</si>
  <si>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</si>
  <si>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</si>
  <si>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</si>
  <si>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</si>
  <si>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</si>
  <si>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</si>
  <si>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</si>
  <si>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</si>
  <si>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</si>
  <si>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</si>
  <si>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</si>
  <si>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</si>
  <si>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</si>
  <si>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</si>
  <si>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</si>
  <si>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</si>
  <si>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</si>
  <si>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</si>
  <si>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</si>
  <si>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</si>
  <si>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</si>
  <si>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</si>
  <si>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</si>
  <si>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</si>
  <si>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</si>
  <si>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</si>
  <si>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</si>
  <si>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</si>
  <si>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</si>
  <si>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</si>
  <si>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</si>
  <si>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</si>
  <si>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</si>
  <si>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</si>
  <si>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</si>
  <si>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</si>
  <si>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</si>
  <si>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</si>
  <si>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</si>
  <si>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</si>
  <si>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</si>
  <si>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</si>
  <si>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</si>
  <si>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</si>
  <si>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</si>
  <si>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</si>
  <si>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</si>
  <si>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</si>
  <si>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</si>
  <si>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</si>
  <si>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</si>
  <si>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</si>
  <si>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</si>
  <si>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</si>
  <si>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</si>
  <si>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</si>
  <si>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</si>
  <si>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</si>
  <si>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</si>
  <si>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</si>
  <si>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</si>
  <si>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</si>
  <si>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</si>
  <si>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</si>
  <si>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</si>
  <si>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</si>
  <si>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</si>
  <si>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</si>
  <si>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</si>
  <si>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</si>
  <si>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</si>
  <si>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</si>
  <si>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</si>
  <si>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</si>
  <si>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</si>
  <si>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</si>
  <si>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</si>
  <si>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</si>
  <si>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</si>
  <si>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</si>
  <si>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</si>
  <si>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</si>
  <si>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</si>
  <si>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</si>
  <si>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</si>
  <si>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</si>
  <si>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</si>
  <si>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</si>
  <si>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</si>
  <si>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</si>
  <si>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</si>
  <si>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</si>
  <si>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</si>
  <si>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</si>
  <si>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</si>
  <si>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</si>
  <si>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</si>
  <si>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</si>
  <si>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</si>
  <si>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</si>
  <si>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</si>
  <si>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</si>
  <si>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</si>
  <si>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</si>
  <si>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</si>
  <si>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</si>
  <si>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</si>
  <si>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</si>
  <si>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</si>
  <si>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</si>
  <si>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</si>
  <si>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</si>
  <si>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</si>
  <si>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</si>
  <si>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</si>
  <si>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</si>
  <si>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</si>
  <si>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</si>
  <si>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</si>
  <si>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</si>
  <si>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</si>
  <si>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</si>
  <si>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</si>
  <si>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</si>
  <si>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</si>
  <si>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</si>
  <si>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</si>
  <si>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</si>
  <si>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</si>
  <si>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</si>
  <si>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</si>
  <si>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</si>
  <si>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(설문지 : FFQ 95문항 설문지, 사용자 : 최재성, ID : 33349119)</t>
  </si>
  <si>
    <t>2021년 01월 27일 11:13:44</t>
  </si>
  <si>
    <t>최재성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</si>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</sst>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/>
    <xf numFmtId="164" fontId="0" fillId="0" borderId="0" xfId="0" applyNumberFormat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0" fontId="18" fillId="0" borderId="0" xfId="2"/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161.85318000000001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158096"/>
        <c:axId val="254196496"/>
      </c:barChart>
      <c:catAx>
        <c:axId val="254158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196496"/>
        <c:crosses val="autoZero"/>
        <c:auto val="1"/>
        <c:lblAlgn val="ctr"/>
        <c:lblOffset val="100"/>
        <c:noMultiLvlLbl val="0"/>
      </c:catAx>
      <c:valAx>
        <c:axId val="254196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15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4.360271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868560"/>
        <c:axId val="254872872"/>
      </c:barChart>
      <c:catAx>
        <c:axId val="254868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872872"/>
        <c:crosses val="autoZero"/>
        <c:auto val="1"/>
        <c:lblAlgn val="ctr"/>
        <c:lblOffset val="100"/>
        <c:noMultiLvlLbl val="0"/>
      </c:catAx>
      <c:valAx>
        <c:axId val="254872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868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0.91285989999999995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874048"/>
        <c:axId val="255364640"/>
      </c:barChart>
      <c:catAx>
        <c:axId val="254874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364640"/>
        <c:crosses val="autoZero"/>
        <c:auto val="1"/>
        <c:lblAlgn val="ctr"/>
        <c:lblOffset val="100"/>
        <c:noMultiLvlLbl val="0"/>
      </c:catAx>
      <c:valAx>
        <c:axId val="255364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87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2857.5212000000001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361504"/>
        <c:axId val="255361896"/>
      </c:barChart>
      <c:catAx>
        <c:axId val="255361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361896"/>
        <c:crosses val="autoZero"/>
        <c:auto val="1"/>
        <c:lblAlgn val="ctr"/>
        <c:lblOffset val="100"/>
        <c:noMultiLvlLbl val="0"/>
      </c:catAx>
      <c:valAx>
        <c:axId val="255361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361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6738.0079999999998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362680"/>
        <c:axId val="255361112"/>
      </c:barChart>
      <c:catAx>
        <c:axId val="255362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361112"/>
        <c:crosses val="autoZero"/>
        <c:auto val="1"/>
        <c:lblAlgn val="ctr"/>
        <c:lblOffset val="100"/>
        <c:noMultiLvlLbl val="0"/>
      </c:catAx>
      <c:valAx>
        <c:axId val="25536111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362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179.68033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362288"/>
        <c:axId val="255363464"/>
      </c:barChart>
      <c:catAx>
        <c:axId val="255362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363464"/>
        <c:crosses val="autoZero"/>
        <c:auto val="1"/>
        <c:lblAlgn val="ctr"/>
        <c:lblOffset val="100"/>
        <c:noMultiLvlLbl val="0"/>
      </c:catAx>
      <c:valAx>
        <c:axId val="255363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362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244.57907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365032"/>
        <c:axId val="255363856"/>
      </c:barChart>
      <c:catAx>
        <c:axId val="255365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363856"/>
        <c:crosses val="autoZero"/>
        <c:auto val="1"/>
        <c:lblAlgn val="ctr"/>
        <c:lblOffset val="100"/>
        <c:noMultiLvlLbl val="0"/>
      </c:catAx>
      <c:valAx>
        <c:axId val="255363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365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27.807034999999999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359152"/>
        <c:axId val="255365424"/>
      </c:barChart>
      <c:catAx>
        <c:axId val="255359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365424"/>
        <c:crosses val="autoZero"/>
        <c:auto val="1"/>
        <c:lblAlgn val="ctr"/>
        <c:lblOffset val="100"/>
        <c:noMultiLvlLbl val="0"/>
      </c:catAx>
      <c:valAx>
        <c:axId val="2553654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359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1798.8433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364248"/>
        <c:axId val="255359544"/>
      </c:barChart>
      <c:catAx>
        <c:axId val="255364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359544"/>
        <c:crosses val="autoZero"/>
        <c:auto val="1"/>
        <c:lblAlgn val="ctr"/>
        <c:lblOffset val="100"/>
        <c:noMultiLvlLbl val="0"/>
      </c:catAx>
      <c:valAx>
        <c:axId val="25535954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364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0.10562929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763952"/>
        <c:axId val="255769832"/>
      </c:barChart>
      <c:catAx>
        <c:axId val="255763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769832"/>
        <c:crosses val="autoZero"/>
        <c:auto val="1"/>
        <c:lblAlgn val="ctr"/>
        <c:lblOffset val="100"/>
        <c:noMultiLvlLbl val="0"/>
      </c:catAx>
      <c:valAx>
        <c:axId val="255769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763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9.2747519999999994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766304"/>
        <c:axId val="255768264"/>
      </c:barChart>
      <c:catAx>
        <c:axId val="255766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768264"/>
        <c:crosses val="autoZero"/>
        <c:auto val="1"/>
        <c:lblAlgn val="ctr"/>
        <c:lblOffset val="100"/>
        <c:noMultiLvlLbl val="0"/>
      </c:catAx>
      <c:valAx>
        <c:axId val="2557682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766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48.147297000000002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3102040"/>
        <c:axId val="255159536"/>
      </c:barChart>
      <c:catAx>
        <c:axId val="203102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159536"/>
        <c:crosses val="autoZero"/>
        <c:auto val="1"/>
        <c:lblAlgn val="ctr"/>
        <c:lblOffset val="100"/>
        <c:noMultiLvlLbl val="0"/>
      </c:catAx>
      <c:valAx>
        <c:axId val="255159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3102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266.29390000000001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767872"/>
        <c:axId val="255765128"/>
      </c:barChart>
      <c:catAx>
        <c:axId val="255767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765128"/>
        <c:crosses val="autoZero"/>
        <c:auto val="1"/>
        <c:lblAlgn val="ctr"/>
        <c:lblOffset val="100"/>
        <c:noMultiLvlLbl val="0"/>
      </c:catAx>
      <c:valAx>
        <c:axId val="255765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767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233.76184000000001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765912"/>
        <c:axId val="255769440"/>
      </c:barChart>
      <c:catAx>
        <c:axId val="255765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769440"/>
        <c:crosses val="autoZero"/>
        <c:auto val="1"/>
        <c:lblAlgn val="ctr"/>
        <c:lblOffset val="100"/>
        <c:noMultiLvlLbl val="0"/>
      </c:catAx>
      <c:valAx>
        <c:axId val="255769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765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6.6859999999999999</c:v>
                </c:pt>
                <c:pt idx="1">
                  <c:v>8.5239999999999991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55763168"/>
        <c:axId val="255764736"/>
      </c:barChart>
      <c:catAx>
        <c:axId val="255763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764736"/>
        <c:crosses val="autoZero"/>
        <c:auto val="1"/>
        <c:lblAlgn val="ctr"/>
        <c:lblOffset val="100"/>
        <c:noMultiLvlLbl val="0"/>
      </c:catAx>
      <c:valAx>
        <c:axId val="255764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763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26.858498000000001</c:v>
                </c:pt>
                <c:pt idx="1">
                  <c:v>35.282314</c:v>
                </c:pt>
                <c:pt idx="2">
                  <c:v>29.545511000000001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940.18420000000003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769048"/>
        <c:axId val="255767480"/>
      </c:barChart>
      <c:catAx>
        <c:axId val="255769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767480"/>
        <c:crosses val="autoZero"/>
        <c:auto val="1"/>
        <c:lblAlgn val="ctr"/>
        <c:lblOffset val="100"/>
        <c:noMultiLvlLbl val="0"/>
      </c:catAx>
      <c:valAx>
        <c:axId val="2557674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769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41.524284000000002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767088"/>
        <c:axId val="254411872"/>
      </c:barChart>
      <c:catAx>
        <c:axId val="255767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411872"/>
        <c:crosses val="autoZero"/>
        <c:auto val="1"/>
        <c:lblAlgn val="ctr"/>
        <c:lblOffset val="100"/>
        <c:noMultiLvlLbl val="0"/>
      </c:catAx>
      <c:valAx>
        <c:axId val="254411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767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77.84</c:v>
                </c:pt>
                <c:pt idx="1">
                  <c:v>7.7919999999999998</c:v>
                </c:pt>
                <c:pt idx="2">
                  <c:v>14.368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54407168"/>
        <c:axId val="254406776"/>
      </c:barChart>
      <c:catAx>
        <c:axId val="254407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406776"/>
        <c:crosses val="autoZero"/>
        <c:auto val="1"/>
        <c:lblAlgn val="ctr"/>
        <c:lblOffset val="100"/>
        <c:noMultiLvlLbl val="0"/>
      </c:catAx>
      <c:valAx>
        <c:axId val="254406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407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5031.76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411088"/>
        <c:axId val="254410304"/>
      </c:barChart>
      <c:catAx>
        <c:axId val="254411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410304"/>
        <c:crosses val="autoZero"/>
        <c:auto val="1"/>
        <c:lblAlgn val="ctr"/>
        <c:lblOffset val="100"/>
        <c:noMultiLvlLbl val="0"/>
      </c:catAx>
      <c:valAx>
        <c:axId val="2544103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411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156.38797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407560"/>
        <c:axId val="254407952"/>
      </c:barChart>
      <c:catAx>
        <c:axId val="254407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407952"/>
        <c:crosses val="autoZero"/>
        <c:auto val="1"/>
        <c:lblAlgn val="ctr"/>
        <c:lblOffset val="100"/>
        <c:noMultiLvlLbl val="0"/>
      </c:catAx>
      <c:valAx>
        <c:axId val="2544079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407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890.61490000000003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412264"/>
        <c:axId val="254411480"/>
      </c:barChart>
      <c:catAx>
        <c:axId val="254412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411480"/>
        <c:crosses val="autoZero"/>
        <c:auto val="1"/>
        <c:lblAlgn val="ctr"/>
        <c:lblOffset val="100"/>
        <c:noMultiLvlLbl val="0"/>
      </c:catAx>
      <c:valAx>
        <c:axId val="254411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412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10.881618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3622448"/>
        <c:axId val="203623232"/>
      </c:barChart>
      <c:catAx>
        <c:axId val="203622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3623232"/>
        <c:crosses val="autoZero"/>
        <c:auto val="1"/>
        <c:lblAlgn val="ctr"/>
        <c:lblOffset val="100"/>
        <c:noMultiLvlLbl val="0"/>
      </c:catAx>
      <c:valAx>
        <c:axId val="203623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3622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12375.683999999999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406384"/>
        <c:axId val="254409520"/>
      </c:barChart>
      <c:catAx>
        <c:axId val="254406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409520"/>
        <c:crosses val="autoZero"/>
        <c:auto val="1"/>
        <c:lblAlgn val="ctr"/>
        <c:lblOffset val="100"/>
        <c:noMultiLvlLbl val="0"/>
      </c:catAx>
      <c:valAx>
        <c:axId val="254409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406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32.782443999999998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409128"/>
        <c:axId val="254405208"/>
      </c:barChart>
      <c:catAx>
        <c:axId val="254409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405208"/>
        <c:crosses val="autoZero"/>
        <c:auto val="1"/>
        <c:lblAlgn val="ctr"/>
        <c:lblOffset val="100"/>
        <c:noMultiLvlLbl val="0"/>
      </c:catAx>
      <c:valAx>
        <c:axId val="254405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409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6.072476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7015200"/>
        <c:axId val="437019512"/>
      </c:barChart>
      <c:catAx>
        <c:axId val="437015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7019512"/>
        <c:crosses val="autoZero"/>
        <c:auto val="1"/>
        <c:lblAlgn val="ctr"/>
        <c:lblOffset val="100"/>
        <c:noMultiLvlLbl val="0"/>
      </c:catAx>
      <c:valAx>
        <c:axId val="437019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7015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431.15260000000001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3621664"/>
        <c:axId val="203622056"/>
      </c:barChart>
      <c:catAx>
        <c:axId val="203621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3622056"/>
        <c:crosses val="autoZero"/>
        <c:auto val="1"/>
        <c:lblAlgn val="ctr"/>
        <c:lblOffset val="100"/>
        <c:noMultiLvlLbl val="0"/>
      </c:catAx>
      <c:valAx>
        <c:axId val="203622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3621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2.7162478000000001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866992"/>
        <c:axId val="254872480"/>
      </c:barChart>
      <c:catAx>
        <c:axId val="254866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872480"/>
        <c:crosses val="autoZero"/>
        <c:auto val="1"/>
        <c:lblAlgn val="ctr"/>
        <c:lblOffset val="100"/>
        <c:noMultiLvlLbl val="0"/>
      </c:catAx>
      <c:valAx>
        <c:axId val="2548724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866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41.404957000000003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867776"/>
        <c:axId val="254866600"/>
      </c:barChart>
      <c:catAx>
        <c:axId val="254867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866600"/>
        <c:crosses val="autoZero"/>
        <c:auto val="1"/>
        <c:lblAlgn val="ctr"/>
        <c:lblOffset val="100"/>
        <c:noMultiLvlLbl val="0"/>
      </c:catAx>
      <c:valAx>
        <c:axId val="254866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867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6.072476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868168"/>
        <c:axId val="254869736"/>
      </c:barChart>
      <c:catAx>
        <c:axId val="254868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869736"/>
        <c:crosses val="autoZero"/>
        <c:auto val="1"/>
        <c:lblAlgn val="ctr"/>
        <c:lblOffset val="100"/>
        <c:noMultiLvlLbl val="0"/>
      </c:catAx>
      <c:valAx>
        <c:axId val="254869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868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1047.8634999999999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871304"/>
        <c:axId val="254870912"/>
      </c:barChart>
      <c:catAx>
        <c:axId val="254871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870912"/>
        <c:crosses val="autoZero"/>
        <c:auto val="1"/>
        <c:lblAlgn val="ctr"/>
        <c:lblOffset val="100"/>
        <c:noMultiLvlLbl val="0"/>
      </c:catAx>
      <c:valAx>
        <c:axId val="254870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871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21.956047000000002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869344"/>
        <c:axId val="254871696"/>
      </c:barChart>
      <c:catAx>
        <c:axId val="254869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871696"/>
        <c:crosses val="autoZero"/>
        <c:auto val="1"/>
        <c:lblAlgn val="ctr"/>
        <c:lblOffset val="100"/>
        <c:noMultiLvlLbl val="0"/>
      </c:catAx>
      <c:valAx>
        <c:axId val="254871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869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최재성, ID : 33349119)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01월 27일 11:13:44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2400</v>
      </c>
      <c r="C6" s="59">
        <f>'DRIs DATA 입력'!C6</f>
        <v>5031.76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161.85318000000001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48.147297000000002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77.84</v>
      </c>
      <c r="G8" s="59">
        <f>'DRIs DATA 입력'!G8</f>
        <v>7.7919999999999998</v>
      </c>
      <c r="H8" s="59">
        <f>'DRIs DATA 입력'!H8</f>
        <v>14.368</v>
      </c>
      <c r="I8" s="46"/>
      <c r="J8" s="59" t="s">
        <v>216</v>
      </c>
      <c r="K8" s="59">
        <f>'DRIs DATA 입력'!K8</f>
        <v>6.6859999999999999</v>
      </c>
      <c r="L8" s="59">
        <f>'DRIs DATA 입력'!L8</f>
        <v>8.5239999999999991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940.18420000000003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41.524284000000002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10.881618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431.15260000000001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156.38797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3.7102499999999998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2.7162478000000001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41.404957000000003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6.072476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1047.8634999999999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21.956047000000002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4.360271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0.91285989999999995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890.61490000000003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2857.5212000000001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12375.683999999999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6738.0079999999998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179.68033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244.57907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32.782443999999998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27.807034999999999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1798.8433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0.10562929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9.2747519999999994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266.29390000000001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233.76184000000001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8">
      <c r="A1" s="160" t="s">
        <v>276</v>
      </c>
      <c r="B1" s="159" t="s">
        <v>278</v>
      </c>
      <c r="C1" s="159"/>
      <c r="D1" s="159"/>
      <c r="E1" s="159"/>
      <c r="F1" s="159"/>
      <c r="G1" s="160" t="s">
        <v>277</v>
      </c>
      <c r="H1" s="159" t="s">
        <v>279</v>
      </c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65"/>
      <c r="BK1" s="63"/>
      <c r="BL1" s="63"/>
      <c r="BM1" s="63"/>
      <c r="BN1" s="63"/>
      <c r="BO1" s="63"/>
      <c r="BP1" s="63"/>
    </row>
    <row r="2" spans="1:68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65"/>
      <c r="BK2" s="63"/>
      <c r="BL2" s="63"/>
      <c r="BM2" s="63"/>
      <c r="BN2" s="63"/>
      <c r="BO2" s="63"/>
      <c r="BP2" s="63"/>
    </row>
    <row r="3" spans="1:68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159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65"/>
      <c r="BK3" s="63"/>
      <c r="BL3" s="63"/>
      <c r="BM3" s="63"/>
      <c r="BN3" s="63"/>
      <c r="BO3" s="63"/>
      <c r="BP3" s="63"/>
    </row>
    <row r="4" spans="1:68">
      <c r="A4" s="69" t="s">
        <v>56</v>
      </c>
      <c r="B4" s="69"/>
      <c r="C4" s="69"/>
      <c r="D4" s="159"/>
      <c r="E4" s="66" t="s">
        <v>198</v>
      </c>
      <c r="F4" s="67"/>
      <c r="G4" s="67"/>
      <c r="H4" s="68"/>
      <c r="I4" s="159"/>
      <c r="J4" s="66" t="s">
        <v>199</v>
      </c>
      <c r="K4" s="67"/>
      <c r="L4" s="68"/>
      <c r="M4" s="159"/>
      <c r="N4" s="69" t="s">
        <v>200</v>
      </c>
      <c r="O4" s="69"/>
      <c r="P4" s="69"/>
      <c r="Q4" s="69"/>
      <c r="R4" s="69"/>
      <c r="S4" s="69"/>
      <c r="T4" s="159"/>
      <c r="U4" s="69" t="s">
        <v>201</v>
      </c>
      <c r="V4" s="69"/>
      <c r="W4" s="69"/>
      <c r="X4" s="69"/>
      <c r="Y4" s="69"/>
      <c r="Z4" s="69"/>
      <c r="AA4" s="159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65"/>
      <c r="BK4" s="63"/>
      <c r="BL4" s="63"/>
      <c r="BM4" s="63"/>
      <c r="BN4" s="63"/>
      <c r="BO4" s="63"/>
      <c r="BP4" s="63"/>
    </row>
    <row r="5" spans="1:68">
      <c r="A5" s="161"/>
      <c r="B5" s="161" t="s">
        <v>202</v>
      </c>
      <c r="C5" s="161" t="s">
        <v>203</v>
      </c>
      <c r="D5" s="159"/>
      <c r="E5" s="161"/>
      <c r="F5" s="161" t="s">
        <v>204</v>
      </c>
      <c r="G5" s="161" t="s">
        <v>205</v>
      </c>
      <c r="H5" s="161" t="s">
        <v>200</v>
      </c>
      <c r="I5" s="159"/>
      <c r="J5" s="161"/>
      <c r="K5" s="161" t="s">
        <v>206</v>
      </c>
      <c r="L5" s="161" t="s">
        <v>207</v>
      </c>
      <c r="M5" s="159"/>
      <c r="N5" s="161"/>
      <c r="O5" s="161" t="s">
        <v>208</v>
      </c>
      <c r="P5" s="161" t="s">
        <v>209</v>
      </c>
      <c r="Q5" s="161" t="s">
        <v>210</v>
      </c>
      <c r="R5" s="161" t="s">
        <v>211</v>
      </c>
      <c r="S5" s="161" t="s">
        <v>203</v>
      </c>
      <c r="T5" s="159"/>
      <c r="U5" s="161"/>
      <c r="V5" s="161" t="s">
        <v>208</v>
      </c>
      <c r="W5" s="161" t="s">
        <v>209</v>
      </c>
      <c r="X5" s="161" t="s">
        <v>210</v>
      </c>
      <c r="Y5" s="161" t="s">
        <v>211</v>
      </c>
      <c r="Z5" s="161" t="s">
        <v>203</v>
      </c>
      <c r="AA5" s="159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65"/>
      <c r="BK5" s="63"/>
      <c r="BL5" s="63"/>
      <c r="BM5" s="63"/>
      <c r="BN5" s="63"/>
      <c r="BO5" s="63"/>
      <c r="BP5" s="63"/>
    </row>
    <row r="6" spans="1:68">
      <c r="A6" s="161" t="s">
        <v>56</v>
      </c>
      <c r="B6" s="161">
        <v>2400</v>
      </c>
      <c r="C6" s="161">
        <v>5031.76</v>
      </c>
      <c r="D6" s="159"/>
      <c r="E6" s="161" t="s">
        <v>212</v>
      </c>
      <c r="F6" s="161">
        <v>55</v>
      </c>
      <c r="G6" s="161">
        <v>15</v>
      </c>
      <c r="H6" s="161">
        <v>7</v>
      </c>
      <c r="I6" s="159"/>
      <c r="J6" s="161" t="s">
        <v>212</v>
      </c>
      <c r="K6" s="161">
        <v>0.1</v>
      </c>
      <c r="L6" s="161">
        <v>4</v>
      </c>
      <c r="M6" s="159"/>
      <c r="N6" s="161" t="s">
        <v>213</v>
      </c>
      <c r="O6" s="161">
        <v>50</v>
      </c>
      <c r="P6" s="161">
        <v>60</v>
      </c>
      <c r="Q6" s="161">
        <v>0</v>
      </c>
      <c r="R6" s="161">
        <v>0</v>
      </c>
      <c r="S6" s="161">
        <v>161.85318000000001</v>
      </c>
      <c r="T6" s="159"/>
      <c r="U6" s="161" t="s">
        <v>214</v>
      </c>
      <c r="V6" s="161">
        <v>0</v>
      </c>
      <c r="W6" s="161">
        <v>0</v>
      </c>
      <c r="X6" s="161">
        <v>25</v>
      </c>
      <c r="Y6" s="161">
        <v>0</v>
      </c>
      <c r="Z6" s="161">
        <v>48.147297000000002</v>
      </c>
      <c r="AA6" s="159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65"/>
      <c r="BK6" s="63"/>
      <c r="BL6" s="63"/>
      <c r="BM6" s="63"/>
      <c r="BN6" s="63"/>
      <c r="BO6" s="63"/>
      <c r="BP6" s="63"/>
    </row>
    <row r="7" spans="1:68">
      <c r="A7" s="159"/>
      <c r="B7" s="159"/>
      <c r="C7" s="159"/>
      <c r="D7" s="159"/>
      <c r="E7" s="161" t="s">
        <v>215</v>
      </c>
      <c r="F7" s="161">
        <v>65</v>
      </c>
      <c r="G7" s="161">
        <v>30</v>
      </c>
      <c r="H7" s="161">
        <v>20</v>
      </c>
      <c r="I7" s="159"/>
      <c r="J7" s="161" t="s">
        <v>215</v>
      </c>
      <c r="K7" s="161">
        <v>1</v>
      </c>
      <c r="L7" s="161">
        <v>10</v>
      </c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65"/>
      <c r="BK7" s="63"/>
      <c r="BL7" s="63"/>
      <c r="BM7" s="63"/>
      <c r="BN7" s="63"/>
      <c r="BO7" s="63"/>
      <c r="BP7" s="63"/>
    </row>
    <row r="8" spans="1:68">
      <c r="A8" s="159"/>
      <c r="B8" s="159"/>
      <c r="C8" s="159"/>
      <c r="D8" s="159"/>
      <c r="E8" s="161" t="s">
        <v>216</v>
      </c>
      <c r="F8" s="161">
        <v>77.84</v>
      </c>
      <c r="G8" s="161">
        <v>7.7919999999999998</v>
      </c>
      <c r="H8" s="161">
        <v>14.368</v>
      </c>
      <c r="I8" s="159"/>
      <c r="J8" s="161" t="s">
        <v>216</v>
      </c>
      <c r="K8" s="161">
        <v>6.6859999999999999</v>
      </c>
      <c r="L8" s="161">
        <v>8.5239999999999991</v>
      </c>
      <c r="M8" s="159"/>
      <c r="N8" s="159"/>
      <c r="O8" s="159"/>
      <c r="P8" s="159"/>
      <c r="Q8" s="159"/>
      <c r="R8" s="159"/>
      <c r="S8" s="159"/>
      <c r="T8" s="159"/>
      <c r="U8" s="159"/>
      <c r="V8" s="159"/>
      <c r="W8" s="159"/>
      <c r="X8" s="159"/>
      <c r="Y8" s="159"/>
      <c r="Z8" s="159"/>
      <c r="AA8" s="159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65"/>
      <c r="BK8" s="63"/>
      <c r="BL8" s="63"/>
      <c r="BM8" s="63"/>
      <c r="BN8" s="63"/>
      <c r="BO8" s="63"/>
      <c r="BP8" s="63"/>
    </row>
    <row r="9" spans="1:68">
      <c r="A9" s="65"/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65"/>
      <c r="BK9" s="63"/>
      <c r="BL9" s="63"/>
      <c r="BM9" s="63"/>
      <c r="BN9" s="63"/>
      <c r="BO9" s="63"/>
      <c r="BP9" s="63"/>
    </row>
    <row r="10" spans="1:68">
      <c r="A10" s="65"/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65"/>
      <c r="BK10" s="63"/>
      <c r="BL10" s="63"/>
      <c r="BM10" s="63"/>
      <c r="BN10" s="63"/>
      <c r="BO10" s="63"/>
      <c r="BP10" s="63"/>
    </row>
    <row r="11" spans="1:68">
      <c r="A11" s="65"/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65"/>
      <c r="BK11" s="63"/>
      <c r="BL11" s="63"/>
      <c r="BM11" s="63"/>
      <c r="BN11" s="63"/>
      <c r="BO11" s="63"/>
      <c r="BP11" s="63"/>
    </row>
    <row r="12" spans="1:68">
      <c r="A12" s="65"/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65"/>
      <c r="BK12" s="63"/>
      <c r="BL12" s="63"/>
      <c r="BM12" s="63"/>
      <c r="BN12" s="63"/>
      <c r="BO12" s="63"/>
      <c r="BP12" s="63"/>
    </row>
    <row r="13" spans="1:68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3"/>
      <c r="BL13" s="63"/>
      <c r="BM13" s="63"/>
      <c r="BN13" s="63"/>
      <c r="BO13" s="63"/>
      <c r="BP13" s="63"/>
    </row>
    <row r="14" spans="1:68">
      <c r="A14" s="69" t="s">
        <v>218</v>
      </c>
      <c r="B14" s="69"/>
      <c r="C14" s="69"/>
      <c r="D14" s="69"/>
      <c r="E14" s="69"/>
      <c r="F14" s="69"/>
      <c r="G14" s="159"/>
      <c r="H14" s="69" t="s">
        <v>219</v>
      </c>
      <c r="I14" s="69"/>
      <c r="J14" s="69"/>
      <c r="K14" s="69"/>
      <c r="L14" s="69"/>
      <c r="M14" s="69"/>
      <c r="N14" s="159"/>
      <c r="O14" s="69" t="s">
        <v>220</v>
      </c>
      <c r="P14" s="69"/>
      <c r="Q14" s="69"/>
      <c r="R14" s="69"/>
      <c r="S14" s="69"/>
      <c r="T14" s="69"/>
      <c r="U14" s="159"/>
      <c r="V14" s="69" t="s">
        <v>221</v>
      </c>
      <c r="W14" s="69"/>
      <c r="X14" s="69"/>
      <c r="Y14" s="69"/>
      <c r="Z14" s="69"/>
      <c r="AA14" s="69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3"/>
      <c r="BL14" s="63"/>
      <c r="BM14" s="63"/>
      <c r="BN14" s="63"/>
      <c r="BO14" s="63"/>
      <c r="BP14" s="63"/>
    </row>
    <row r="15" spans="1:68">
      <c r="A15" s="161"/>
      <c r="B15" s="161" t="s">
        <v>208</v>
      </c>
      <c r="C15" s="161" t="s">
        <v>209</v>
      </c>
      <c r="D15" s="161" t="s">
        <v>210</v>
      </c>
      <c r="E15" s="161" t="s">
        <v>211</v>
      </c>
      <c r="F15" s="161" t="s">
        <v>203</v>
      </c>
      <c r="G15" s="159"/>
      <c r="H15" s="161"/>
      <c r="I15" s="161" t="s">
        <v>208</v>
      </c>
      <c r="J15" s="161" t="s">
        <v>209</v>
      </c>
      <c r="K15" s="161" t="s">
        <v>210</v>
      </c>
      <c r="L15" s="161" t="s">
        <v>211</v>
      </c>
      <c r="M15" s="161" t="s">
        <v>203</v>
      </c>
      <c r="N15" s="159"/>
      <c r="O15" s="161"/>
      <c r="P15" s="161" t="s">
        <v>208</v>
      </c>
      <c r="Q15" s="161" t="s">
        <v>209</v>
      </c>
      <c r="R15" s="161" t="s">
        <v>210</v>
      </c>
      <c r="S15" s="161" t="s">
        <v>211</v>
      </c>
      <c r="T15" s="161" t="s">
        <v>203</v>
      </c>
      <c r="U15" s="159"/>
      <c r="V15" s="161"/>
      <c r="W15" s="161" t="s">
        <v>208</v>
      </c>
      <c r="X15" s="161" t="s">
        <v>209</v>
      </c>
      <c r="Y15" s="161" t="s">
        <v>210</v>
      </c>
      <c r="Z15" s="161" t="s">
        <v>211</v>
      </c>
      <c r="AA15" s="161" t="s">
        <v>203</v>
      </c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65"/>
      <c r="BK15" s="63"/>
      <c r="BL15" s="63"/>
      <c r="BM15" s="63"/>
      <c r="BN15" s="63"/>
      <c r="BO15" s="63"/>
      <c r="BP15" s="63"/>
    </row>
    <row r="16" spans="1:68">
      <c r="A16" s="161" t="s">
        <v>222</v>
      </c>
      <c r="B16" s="161">
        <v>550</v>
      </c>
      <c r="C16" s="161">
        <v>750</v>
      </c>
      <c r="D16" s="161">
        <v>0</v>
      </c>
      <c r="E16" s="161">
        <v>3000</v>
      </c>
      <c r="F16" s="161">
        <v>940.18420000000003</v>
      </c>
      <c r="G16" s="159"/>
      <c r="H16" s="161" t="s">
        <v>3</v>
      </c>
      <c r="I16" s="161">
        <v>0</v>
      </c>
      <c r="J16" s="161">
        <v>0</v>
      </c>
      <c r="K16" s="161">
        <v>12</v>
      </c>
      <c r="L16" s="161">
        <v>540</v>
      </c>
      <c r="M16" s="161">
        <v>41.524284000000002</v>
      </c>
      <c r="N16" s="159"/>
      <c r="O16" s="161" t="s">
        <v>4</v>
      </c>
      <c r="P16" s="161">
        <v>0</v>
      </c>
      <c r="Q16" s="161">
        <v>0</v>
      </c>
      <c r="R16" s="161">
        <v>10</v>
      </c>
      <c r="S16" s="161">
        <v>100</v>
      </c>
      <c r="T16" s="161">
        <v>10.881618</v>
      </c>
      <c r="U16" s="159"/>
      <c r="V16" s="161" t="s">
        <v>5</v>
      </c>
      <c r="W16" s="161">
        <v>0</v>
      </c>
      <c r="X16" s="161">
        <v>0</v>
      </c>
      <c r="Y16" s="161">
        <v>75</v>
      </c>
      <c r="Z16" s="161">
        <v>0</v>
      </c>
      <c r="AA16" s="161">
        <v>431.15260000000001</v>
      </c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65"/>
      <c r="BK16" s="63"/>
      <c r="BL16" s="63"/>
      <c r="BM16" s="63"/>
      <c r="BN16" s="63"/>
      <c r="BO16" s="63"/>
      <c r="BP16" s="63"/>
    </row>
    <row r="17" spans="1:68">
      <c r="A17" s="65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65"/>
      <c r="BK17" s="63"/>
      <c r="BL17" s="63"/>
      <c r="BM17" s="63"/>
      <c r="BN17" s="63"/>
      <c r="BO17" s="63"/>
      <c r="BP17" s="63"/>
    </row>
    <row r="18" spans="1:68">
      <c r="A18" s="65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65"/>
      <c r="BK18" s="63"/>
      <c r="BL18" s="63"/>
      <c r="BM18" s="63"/>
      <c r="BN18" s="63"/>
      <c r="BO18" s="63"/>
      <c r="BP18" s="63"/>
    </row>
    <row r="19" spans="1:68">
      <c r="A19" s="65"/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3"/>
      <c r="BL19" s="63"/>
      <c r="BM19" s="63"/>
      <c r="BN19" s="63"/>
      <c r="BO19" s="63"/>
      <c r="BP19" s="63"/>
    </row>
    <row r="20" spans="1:68">
      <c r="A20" s="65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65"/>
      <c r="BK20" s="63"/>
      <c r="BL20" s="63"/>
      <c r="BM20" s="63"/>
      <c r="BN20" s="63"/>
      <c r="BO20" s="63"/>
      <c r="BP20" s="63"/>
    </row>
    <row r="21" spans="1:68">
      <c r="A21" s="65"/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65"/>
      <c r="BK21" s="63"/>
      <c r="BL21" s="63"/>
      <c r="BM21" s="63"/>
      <c r="BN21" s="63"/>
      <c r="BO21" s="63"/>
      <c r="BP21" s="63"/>
    </row>
    <row r="22" spans="1:68">
      <c r="A22" s="65"/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65"/>
      <c r="BK22" s="63"/>
      <c r="BL22" s="63"/>
      <c r="BM22" s="63"/>
      <c r="BN22" s="63"/>
      <c r="BO22" s="63"/>
      <c r="BP22" s="63"/>
    </row>
    <row r="23" spans="1:68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  <c r="BK23" s="63"/>
      <c r="BL23" s="63"/>
      <c r="BM23" s="63"/>
      <c r="BN23" s="63"/>
      <c r="BO23" s="63"/>
      <c r="BP23" s="63"/>
    </row>
    <row r="24" spans="1:68">
      <c r="A24" s="69" t="s">
        <v>224</v>
      </c>
      <c r="B24" s="69"/>
      <c r="C24" s="69"/>
      <c r="D24" s="69"/>
      <c r="E24" s="69"/>
      <c r="F24" s="69"/>
      <c r="G24" s="159"/>
      <c r="H24" s="69" t="s">
        <v>225</v>
      </c>
      <c r="I24" s="69"/>
      <c r="J24" s="69"/>
      <c r="K24" s="69"/>
      <c r="L24" s="69"/>
      <c r="M24" s="69"/>
      <c r="N24" s="159"/>
      <c r="O24" s="69" t="s">
        <v>226</v>
      </c>
      <c r="P24" s="69"/>
      <c r="Q24" s="69"/>
      <c r="R24" s="69"/>
      <c r="S24" s="69"/>
      <c r="T24" s="69"/>
      <c r="U24" s="159"/>
      <c r="V24" s="69" t="s">
        <v>227</v>
      </c>
      <c r="W24" s="69"/>
      <c r="X24" s="69"/>
      <c r="Y24" s="69"/>
      <c r="Z24" s="69"/>
      <c r="AA24" s="69"/>
      <c r="AB24" s="159"/>
      <c r="AC24" s="69" t="s">
        <v>228</v>
      </c>
      <c r="AD24" s="69"/>
      <c r="AE24" s="69"/>
      <c r="AF24" s="69"/>
      <c r="AG24" s="69"/>
      <c r="AH24" s="69"/>
      <c r="AI24" s="159"/>
      <c r="AJ24" s="69" t="s">
        <v>229</v>
      </c>
      <c r="AK24" s="69"/>
      <c r="AL24" s="69"/>
      <c r="AM24" s="69"/>
      <c r="AN24" s="69"/>
      <c r="AO24" s="69"/>
      <c r="AP24" s="159"/>
      <c r="AQ24" s="69" t="s">
        <v>230</v>
      </c>
      <c r="AR24" s="69"/>
      <c r="AS24" s="69"/>
      <c r="AT24" s="69"/>
      <c r="AU24" s="69"/>
      <c r="AV24" s="69"/>
      <c r="AW24" s="159"/>
      <c r="AX24" s="69" t="s">
        <v>231</v>
      </c>
      <c r="AY24" s="69"/>
      <c r="AZ24" s="69"/>
      <c r="BA24" s="69"/>
      <c r="BB24" s="69"/>
      <c r="BC24" s="69"/>
      <c r="BD24" s="159"/>
      <c r="BE24" s="69" t="s">
        <v>232</v>
      </c>
      <c r="BF24" s="69"/>
      <c r="BG24" s="69"/>
      <c r="BH24" s="69"/>
      <c r="BI24" s="69"/>
      <c r="BJ24" s="69"/>
      <c r="BK24" s="63"/>
      <c r="BL24" s="63"/>
      <c r="BM24" s="63"/>
      <c r="BN24" s="63"/>
      <c r="BO24" s="63"/>
      <c r="BP24" s="63"/>
    </row>
    <row r="25" spans="1:68">
      <c r="A25" s="161"/>
      <c r="B25" s="161" t="s">
        <v>208</v>
      </c>
      <c r="C25" s="161" t="s">
        <v>209</v>
      </c>
      <c r="D25" s="161" t="s">
        <v>210</v>
      </c>
      <c r="E25" s="161" t="s">
        <v>211</v>
      </c>
      <c r="F25" s="161" t="s">
        <v>203</v>
      </c>
      <c r="G25" s="159"/>
      <c r="H25" s="161"/>
      <c r="I25" s="161" t="s">
        <v>208</v>
      </c>
      <c r="J25" s="161" t="s">
        <v>209</v>
      </c>
      <c r="K25" s="161" t="s">
        <v>210</v>
      </c>
      <c r="L25" s="161" t="s">
        <v>211</v>
      </c>
      <c r="M25" s="161" t="s">
        <v>203</v>
      </c>
      <c r="N25" s="159"/>
      <c r="O25" s="161"/>
      <c r="P25" s="161" t="s">
        <v>208</v>
      </c>
      <c r="Q25" s="161" t="s">
        <v>209</v>
      </c>
      <c r="R25" s="161" t="s">
        <v>210</v>
      </c>
      <c r="S25" s="161" t="s">
        <v>211</v>
      </c>
      <c r="T25" s="161" t="s">
        <v>203</v>
      </c>
      <c r="U25" s="159"/>
      <c r="V25" s="161"/>
      <c r="W25" s="161" t="s">
        <v>208</v>
      </c>
      <c r="X25" s="161" t="s">
        <v>209</v>
      </c>
      <c r="Y25" s="161" t="s">
        <v>210</v>
      </c>
      <c r="Z25" s="161" t="s">
        <v>211</v>
      </c>
      <c r="AA25" s="161" t="s">
        <v>203</v>
      </c>
      <c r="AB25" s="159"/>
      <c r="AC25" s="161"/>
      <c r="AD25" s="161" t="s">
        <v>208</v>
      </c>
      <c r="AE25" s="161" t="s">
        <v>209</v>
      </c>
      <c r="AF25" s="161" t="s">
        <v>210</v>
      </c>
      <c r="AG25" s="161" t="s">
        <v>211</v>
      </c>
      <c r="AH25" s="161" t="s">
        <v>203</v>
      </c>
      <c r="AI25" s="159"/>
      <c r="AJ25" s="161"/>
      <c r="AK25" s="161" t="s">
        <v>208</v>
      </c>
      <c r="AL25" s="161" t="s">
        <v>209</v>
      </c>
      <c r="AM25" s="161" t="s">
        <v>210</v>
      </c>
      <c r="AN25" s="161" t="s">
        <v>211</v>
      </c>
      <c r="AO25" s="161" t="s">
        <v>203</v>
      </c>
      <c r="AP25" s="159"/>
      <c r="AQ25" s="161"/>
      <c r="AR25" s="161" t="s">
        <v>208</v>
      </c>
      <c r="AS25" s="161" t="s">
        <v>209</v>
      </c>
      <c r="AT25" s="161" t="s">
        <v>210</v>
      </c>
      <c r="AU25" s="161" t="s">
        <v>211</v>
      </c>
      <c r="AV25" s="161" t="s">
        <v>203</v>
      </c>
      <c r="AW25" s="159"/>
      <c r="AX25" s="161"/>
      <c r="AY25" s="161" t="s">
        <v>208</v>
      </c>
      <c r="AZ25" s="161" t="s">
        <v>209</v>
      </c>
      <c r="BA25" s="161" t="s">
        <v>210</v>
      </c>
      <c r="BB25" s="161" t="s">
        <v>211</v>
      </c>
      <c r="BC25" s="161" t="s">
        <v>203</v>
      </c>
      <c r="BD25" s="159"/>
      <c r="BE25" s="161"/>
      <c r="BF25" s="161" t="s">
        <v>208</v>
      </c>
      <c r="BG25" s="161" t="s">
        <v>209</v>
      </c>
      <c r="BH25" s="161" t="s">
        <v>210</v>
      </c>
      <c r="BI25" s="161" t="s">
        <v>211</v>
      </c>
      <c r="BJ25" s="161" t="s">
        <v>203</v>
      </c>
      <c r="BK25" s="63"/>
      <c r="BL25" s="63"/>
      <c r="BM25" s="63"/>
      <c r="BN25" s="63"/>
      <c r="BO25" s="63"/>
      <c r="BP25" s="63"/>
    </row>
    <row r="26" spans="1:68">
      <c r="A26" s="161" t="s">
        <v>8</v>
      </c>
      <c r="B26" s="161">
        <v>75</v>
      </c>
      <c r="C26" s="161">
        <v>100</v>
      </c>
      <c r="D26" s="161">
        <v>0</v>
      </c>
      <c r="E26" s="161">
        <v>2000</v>
      </c>
      <c r="F26" s="161">
        <v>156.38797</v>
      </c>
      <c r="G26" s="159"/>
      <c r="H26" s="161" t="s">
        <v>9</v>
      </c>
      <c r="I26" s="161">
        <v>1</v>
      </c>
      <c r="J26" s="161">
        <v>1.2</v>
      </c>
      <c r="K26" s="161">
        <v>0</v>
      </c>
      <c r="L26" s="161">
        <v>0</v>
      </c>
      <c r="M26" s="161">
        <v>3.7102499999999998</v>
      </c>
      <c r="N26" s="159"/>
      <c r="O26" s="161" t="s">
        <v>10</v>
      </c>
      <c r="P26" s="161">
        <v>1.3</v>
      </c>
      <c r="Q26" s="161">
        <v>1.5</v>
      </c>
      <c r="R26" s="161">
        <v>0</v>
      </c>
      <c r="S26" s="161">
        <v>0</v>
      </c>
      <c r="T26" s="161">
        <v>2.7162478000000001</v>
      </c>
      <c r="U26" s="159"/>
      <c r="V26" s="161" t="s">
        <v>11</v>
      </c>
      <c r="W26" s="161">
        <v>12</v>
      </c>
      <c r="X26" s="161">
        <v>16</v>
      </c>
      <c r="Y26" s="161">
        <v>0</v>
      </c>
      <c r="Z26" s="161">
        <v>35</v>
      </c>
      <c r="AA26" s="161">
        <v>41.404957000000003</v>
      </c>
      <c r="AB26" s="159"/>
      <c r="AC26" s="161" t="s">
        <v>12</v>
      </c>
      <c r="AD26" s="161">
        <v>1.3</v>
      </c>
      <c r="AE26" s="161">
        <v>1.5</v>
      </c>
      <c r="AF26" s="161">
        <v>0</v>
      </c>
      <c r="AG26" s="161">
        <v>100</v>
      </c>
      <c r="AH26" s="161">
        <v>6.072476</v>
      </c>
      <c r="AI26" s="159"/>
      <c r="AJ26" s="161" t="s">
        <v>233</v>
      </c>
      <c r="AK26" s="161">
        <v>320</v>
      </c>
      <c r="AL26" s="161">
        <v>400</v>
      </c>
      <c r="AM26" s="161">
        <v>0</v>
      </c>
      <c r="AN26" s="161">
        <v>1000</v>
      </c>
      <c r="AO26" s="161">
        <v>1047.8634999999999</v>
      </c>
      <c r="AP26" s="159"/>
      <c r="AQ26" s="161" t="s">
        <v>13</v>
      </c>
      <c r="AR26" s="161">
        <v>2</v>
      </c>
      <c r="AS26" s="161">
        <v>2.4</v>
      </c>
      <c r="AT26" s="161">
        <v>0</v>
      </c>
      <c r="AU26" s="161">
        <v>0</v>
      </c>
      <c r="AV26" s="161">
        <v>21.956047000000002</v>
      </c>
      <c r="AW26" s="159"/>
      <c r="AX26" s="161" t="s">
        <v>14</v>
      </c>
      <c r="AY26" s="161">
        <v>0</v>
      </c>
      <c r="AZ26" s="161">
        <v>0</v>
      </c>
      <c r="BA26" s="161">
        <v>5</v>
      </c>
      <c r="BB26" s="161">
        <v>0</v>
      </c>
      <c r="BC26" s="161">
        <v>4.360271</v>
      </c>
      <c r="BD26" s="159"/>
      <c r="BE26" s="161" t="s">
        <v>15</v>
      </c>
      <c r="BF26" s="161">
        <v>0</v>
      </c>
      <c r="BG26" s="161">
        <v>0</v>
      </c>
      <c r="BH26" s="161">
        <v>30</v>
      </c>
      <c r="BI26" s="161">
        <v>0</v>
      </c>
      <c r="BJ26" s="161">
        <v>0.91285989999999995</v>
      </c>
      <c r="BK26" s="63"/>
      <c r="BL26" s="63"/>
      <c r="BM26" s="63"/>
      <c r="BN26" s="63"/>
      <c r="BO26" s="63"/>
      <c r="BP26" s="63"/>
    </row>
    <row r="27" spans="1:68">
      <c r="A27" s="65"/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65"/>
      <c r="BK27" s="63"/>
      <c r="BL27" s="63"/>
      <c r="BM27" s="63"/>
      <c r="BN27" s="63"/>
      <c r="BO27" s="63"/>
      <c r="BP27" s="63"/>
    </row>
    <row r="28" spans="1:68">
      <c r="A28" s="65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65"/>
      <c r="BK28" s="63"/>
      <c r="BL28" s="63"/>
      <c r="BM28" s="63"/>
      <c r="BN28" s="63"/>
      <c r="BO28" s="63"/>
      <c r="BP28" s="63"/>
    </row>
    <row r="29" spans="1:68">
      <c r="A29" s="65"/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65"/>
      <c r="BK29" s="63"/>
      <c r="BL29" s="63"/>
      <c r="BM29" s="63"/>
      <c r="BN29" s="63"/>
      <c r="BO29" s="63"/>
      <c r="BP29" s="63"/>
    </row>
    <row r="30" spans="1:68">
      <c r="A30" s="65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65"/>
      <c r="BK30" s="63"/>
      <c r="BL30" s="63"/>
      <c r="BM30" s="63"/>
      <c r="BN30" s="63"/>
      <c r="BO30" s="63"/>
      <c r="BP30" s="63"/>
    </row>
    <row r="31" spans="1:68">
      <c r="A31" s="65"/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65"/>
      <c r="BK31" s="63"/>
      <c r="BL31" s="63"/>
      <c r="BM31" s="63"/>
      <c r="BN31" s="63"/>
      <c r="BO31" s="63"/>
      <c r="BP31" s="63"/>
    </row>
    <row r="32" spans="1:68">
      <c r="A32" s="65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65"/>
      <c r="BK32" s="63"/>
      <c r="BL32" s="63"/>
      <c r="BM32" s="63"/>
      <c r="BN32" s="63"/>
      <c r="BO32" s="63"/>
      <c r="BP32" s="63"/>
    </row>
    <row r="33" spans="1:68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162"/>
      <c r="AQ33" s="162"/>
      <c r="AR33" s="162"/>
      <c r="AS33" s="162"/>
      <c r="AT33" s="162"/>
      <c r="AU33" s="162"/>
      <c r="AV33" s="162"/>
      <c r="AW33" s="162"/>
      <c r="AX33" s="162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62"/>
      <c r="BL33" s="62"/>
      <c r="BM33" s="62"/>
      <c r="BN33" s="62"/>
      <c r="BO33" s="62"/>
      <c r="BP33" s="62"/>
    </row>
    <row r="34" spans="1:68">
      <c r="A34" s="69" t="s">
        <v>235</v>
      </c>
      <c r="B34" s="69"/>
      <c r="C34" s="69"/>
      <c r="D34" s="69"/>
      <c r="E34" s="69"/>
      <c r="F34" s="69"/>
      <c r="G34" s="159"/>
      <c r="H34" s="69" t="s">
        <v>236</v>
      </c>
      <c r="I34" s="69"/>
      <c r="J34" s="69"/>
      <c r="K34" s="69"/>
      <c r="L34" s="69"/>
      <c r="M34" s="69"/>
      <c r="N34" s="159"/>
      <c r="O34" s="69" t="s">
        <v>237</v>
      </c>
      <c r="P34" s="69"/>
      <c r="Q34" s="69"/>
      <c r="R34" s="69"/>
      <c r="S34" s="69"/>
      <c r="T34" s="69"/>
      <c r="U34" s="159"/>
      <c r="V34" s="69" t="s">
        <v>238</v>
      </c>
      <c r="W34" s="69"/>
      <c r="X34" s="69"/>
      <c r="Y34" s="69"/>
      <c r="Z34" s="69"/>
      <c r="AA34" s="69"/>
      <c r="AB34" s="159"/>
      <c r="AC34" s="69" t="s">
        <v>239</v>
      </c>
      <c r="AD34" s="69"/>
      <c r="AE34" s="69"/>
      <c r="AF34" s="69"/>
      <c r="AG34" s="69"/>
      <c r="AH34" s="69"/>
      <c r="AI34" s="159"/>
      <c r="AJ34" s="69" t="s">
        <v>240</v>
      </c>
      <c r="AK34" s="69"/>
      <c r="AL34" s="69"/>
      <c r="AM34" s="69"/>
      <c r="AN34" s="69"/>
      <c r="AO34" s="69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  <c r="BJ34" s="159"/>
      <c r="BK34" s="63"/>
      <c r="BL34" s="63"/>
      <c r="BM34" s="63"/>
      <c r="BN34" s="63"/>
      <c r="BO34" s="63"/>
      <c r="BP34" s="63"/>
    </row>
    <row r="35" spans="1:68">
      <c r="A35" s="161"/>
      <c r="B35" s="161" t="s">
        <v>208</v>
      </c>
      <c r="C35" s="161" t="s">
        <v>209</v>
      </c>
      <c r="D35" s="161" t="s">
        <v>210</v>
      </c>
      <c r="E35" s="161" t="s">
        <v>211</v>
      </c>
      <c r="F35" s="161" t="s">
        <v>203</v>
      </c>
      <c r="G35" s="159"/>
      <c r="H35" s="161"/>
      <c r="I35" s="161" t="s">
        <v>208</v>
      </c>
      <c r="J35" s="161" t="s">
        <v>209</v>
      </c>
      <c r="K35" s="161" t="s">
        <v>210</v>
      </c>
      <c r="L35" s="161" t="s">
        <v>211</v>
      </c>
      <c r="M35" s="161" t="s">
        <v>203</v>
      </c>
      <c r="N35" s="159"/>
      <c r="O35" s="161"/>
      <c r="P35" s="161" t="s">
        <v>208</v>
      </c>
      <c r="Q35" s="161" t="s">
        <v>209</v>
      </c>
      <c r="R35" s="161" t="s">
        <v>210</v>
      </c>
      <c r="S35" s="161" t="s">
        <v>211</v>
      </c>
      <c r="T35" s="161" t="s">
        <v>203</v>
      </c>
      <c r="U35" s="159"/>
      <c r="V35" s="161"/>
      <c r="W35" s="161" t="s">
        <v>208</v>
      </c>
      <c r="X35" s="161" t="s">
        <v>209</v>
      </c>
      <c r="Y35" s="161" t="s">
        <v>210</v>
      </c>
      <c r="Z35" s="161" t="s">
        <v>211</v>
      </c>
      <c r="AA35" s="161" t="s">
        <v>203</v>
      </c>
      <c r="AB35" s="159"/>
      <c r="AC35" s="161"/>
      <c r="AD35" s="161" t="s">
        <v>208</v>
      </c>
      <c r="AE35" s="161" t="s">
        <v>209</v>
      </c>
      <c r="AF35" s="161" t="s">
        <v>210</v>
      </c>
      <c r="AG35" s="161" t="s">
        <v>211</v>
      </c>
      <c r="AH35" s="161" t="s">
        <v>203</v>
      </c>
      <c r="AI35" s="159"/>
      <c r="AJ35" s="161"/>
      <c r="AK35" s="161" t="s">
        <v>208</v>
      </c>
      <c r="AL35" s="161" t="s">
        <v>209</v>
      </c>
      <c r="AM35" s="161" t="s">
        <v>210</v>
      </c>
      <c r="AN35" s="161" t="s">
        <v>211</v>
      </c>
      <c r="AO35" s="161" t="s">
        <v>203</v>
      </c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59"/>
      <c r="BG35" s="159"/>
      <c r="BH35" s="159"/>
      <c r="BI35" s="159"/>
      <c r="BJ35" s="159"/>
      <c r="BK35" s="63"/>
      <c r="BL35" s="63"/>
      <c r="BM35" s="63"/>
      <c r="BN35" s="63"/>
      <c r="BO35" s="63"/>
      <c r="BP35" s="63"/>
    </row>
    <row r="36" spans="1:68">
      <c r="A36" s="161" t="s">
        <v>17</v>
      </c>
      <c r="B36" s="161">
        <v>630</v>
      </c>
      <c r="C36" s="161">
        <v>800</v>
      </c>
      <c r="D36" s="161">
        <v>0</v>
      </c>
      <c r="E36" s="161">
        <v>2500</v>
      </c>
      <c r="F36" s="161">
        <v>890.61490000000003</v>
      </c>
      <c r="G36" s="159"/>
      <c r="H36" s="161" t="s">
        <v>18</v>
      </c>
      <c r="I36" s="161">
        <v>580</v>
      </c>
      <c r="J36" s="161">
        <v>700</v>
      </c>
      <c r="K36" s="161">
        <v>0</v>
      </c>
      <c r="L36" s="161">
        <v>3500</v>
      </c>
      <c r="M36" s="161">
        <v>2857.5212000000001</v>
      </c>
      <c r="N36" s="159"/>
      <c r="O36" s="161" t="s">
        <v>19</v>
      </c>
      <c r="P36" s="161">
        <v>0</v>
      </c>
      <c r="Q36" s="161">
        <v>0</v>
      </c>
      <c r="R36" s="161">
        <v>1500</v>
      </c>
      <c r="S36" s="161">
        <v>2000</v>
      </c>
      <c r="T36" s="161">
        <v>12375.683999999999</v>
      </c>
      <c r="U36" s="159"/>
      <c r="V36" s="161" t="s">
        <v>20</v>
      </c>
      <c r="W36" s="161">
        <v>0</v>
      </c>
      <c r="X36" s="161">
        <v>0</v>
      </c>
      <c r="Y36" s="161">
        <v>3500</v>
      </c>
      <c r="Z36" s="161">
        <v>0</v>
      </c>
      <c r="AA36" s="161">
        <v>6738.0079999999998</v>
      </c>
      <c r="AB36" s="159"/>
      <c r="AC36" s="161" t="s">
        <v>21</v>
      </c>
      <c r="AD36" s="161">
        <v>0</v>
      </c>
      <c r="AE36" s="161">
        <v>0</v>
      </c>
      <c r="AF36" s="161">
        <v>2300</v>
      </c>
      <c r="AG36" s="161">
        <v>0</v>
      </c>
      <c r="AH36" s="161">
        <v>179.68033</v>
      </c>
      <c r="AI36" s="159"/>
      <c r="AJ36" s="161" t="s">
        <v>22</v>
      </c>
      <c r="AK36" s="161">
        <v>305</v>
      </c>
      <c r="AL36" s="161">
        <v>370</v>
      </c>
      <c r="AM36" s="161">
        <v>0</v>
      </c>
      <c r="AN36" s="161">
        <v>350</v>
      </c>
      <c r="AO36" s="161">
        <v>244.57907</v>
      </c>
      <c r="AP36" s="159"/>
      <c r="AQ36" s="159"/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  <c r="BB36" s="159"/>
      <c r="BC36" s="159"/>
      <c r="BD36" s="159"/>
      <c r="BE36" s="159"/>
      <c r="BF36" s="159"/>
      <c r="BG36" s="159"/>
      <c r="BH36" s="159"/>
      <c r="BI36" s="159"/>
      <c r="BJ36" s="159"/>
      <c r="BK36" s="63"/>
      <c r="BL36" s="63"/>
      <c r="BM36" s="63"/>
      <c r="BN36" s="63"/>
      <c r="BO36" s="63"/>
      <c r="BP36" s="63"/>
    </row>
    <row r="37" spans="1:68">
      <c r="A37" s="65"/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65"/>
      <c r="BK37" s="63"/>
      <c r="BL37" s="63"/>
      <c r="BM37" s="63"/>
      <c r="BN37" s="63"/>
      <c r="BO37" s="63"/>
      <c r="BP37" s="63"/>
    </row>
    <row r="38" spans="1:68">
      <c r="A38" s="65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65"/>
      <c r="BK38" s="63"/>
      <c r="BL38" s="63"/>
      <c r="BM38" s="63"/>
      <c r="BN38" s="63"/>
      <c r="BO38" s="63"/>
      <c r="BP38" s="63"/>
    </row>
    <row r="39" spans="1:68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65"/>
      <c r="BK39" s="63"/>
      <c r="BL39" s="63"/>
      <c r="BM39" s="63"/>
      <c r="BN39" s="63"/>
      <c r="BO39" s="63"/>
      <c r="BP39" s="63"/>
    </row>
    <row r="40" spans="1:68">
      <c r="A40" s="65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65"/>
      <c r="BK40" s="63"/>
      <c r="BL40" s="63"/>
      <c r="BM40" s="63"/>
      <c r="BN40" s="63"/>
      <c r="BO40" s="63"/>
      <c r="BP40" s="63"/>
    </row>
    <row r="41" spans="1:68">
      <c r="A41" s="65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65"/>
      <c r="BK41" s="63"/>
      <c r="BL41" s="63"/>
      <c r="BM41" s="63"/>
      <c r="BN41" s="63"/>
      <c r="BO41" s="63"/>
      <c r="BP41" s="63"/>
    </row>
    <row r="42" spans="1:68">
      <c r="A42" s="65"/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65"/>
      <c r="BK42" s="63"/>
      <c r="BL42" s="63"/>
      <c r="BM42" s="63"/>
      <c r="BN42" s="63"/>
      <c r="BO42" s="63"/>
      <c r="BP42" s="63"/>
    </row>
    <row r="43" spans="1:68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63"/>
      <c r="BL43" s="63"/>
      <c r="BM43" s="63"/>
      <c r="BN43" s="63"/>
      <c r="BO43" s="63"/>
      <c r="BP43" s="63"/>
    </row>
    <row r="44" spans="1:68">
      <c r="A44" s="69" t="s">
        <v>242</v>
      </c>
      <c r="B44" s="69"/>
      <c r="C44" s="69"/>
      <c r="D44" s="69"/>
      <c r="E44" s="69"/>
      <c r="F44" s="69"/>
      <c r="G44" s="159"/>
      <c r="H44" s="69" t="s">
        <v>243</v>
      </c>
      <c r="I44" s="69"/>
      <c r="J44" s="69"/>
      <c r="K44" s="69"/>
      <c r="L44" s="69"/>
      <c r="M44" s="69"/>
      <c r="N44" s="159"/>
      <c r="O44" s="69" t="s">
        <v>244</v>
      </c>
      <c r="P44" s="69"/>
      <c r="Q44" s="69"/>
      <c r="R44" s="69"/>
      <c r="S44" s="69"/>
      <c r="T44" s="69"/>
      <c r="U44" s="159"/>
      <c r="V44" s="69" t="s">
        <v>245</v>
      </c>
      <c r="W44" s="69"/>
      <c r="X44" s="69"/>
      <c r="Y44" s="69"/>
      <c r="Z44" s="69"/>
      <c r="AA44" s="69"/>
      <c r="AB44" s="159"/>
      <c r="AC44" s="69" t="s">
        <v>246</v>
      </c>
      <c r="AD44" s="69"/>
      <c r="AE44" s="69"/>
      <c r="AF44" s="69"/>
      <c r="AG44" s="69"/>
      <c r="AH44" s="69"/>
      <c r="AI44" s="159"/>
      <c r="AJ44" s="69" t="s">
        <v>247</v>
      </c>
      <c r="AK44" s="69"/>
      <c r="AL44" s="69"/>
      <c r="AM44" s="69"/>
      <c r="AN44" s="69"/>
      <c r="AO44" s="69"/>
      <c r="AP44" s="159"/>
      <c r="AQ44" s="69" t="s">
        <v>248</v>
      </c>
      <c r="AR44" s="69"/>
      <c r="AS44" s="69"/>
      <c r="AT44" s="69"/>
      <c r="AU44" s="69"/>
      <c r="AV44" s="69"/>
      <c r="AW44" s="159"/>
      <c r="AX44" s="69" t="s">
        <v>249</v>
      </c>
      <c r="AY44" s="69"/>
      <c r="AZ44" s="69"/>
      <c r="BA44" s="69"/>
      <c r="BB44" s="69"/>
      <c r="BC44" s="69"/>
      <c r="BD44" s="159"/>
      <c r="BE44" s="69" t="s">
        <v>250</v>
      </c>
      <c r="BF44" s="69"/>
      <c r="BG44" s="69"/>
      <c r="BH44" s="69"/>
      <c r="BI44" s="69"/>
      <c r="BJ44" s="69"/>
      <c r="BK44" s="63"/>
      <c r="BL44" s="63"/>
      <c r="BM44" s="63"/>
      <c r="BN44" s="63"/>
      <c r="BO44" s="63"/>
      <c r="BP44" s="63"/>
    </row>
    <row r="45" spans="1:68">
      <c r="A45" s="161"/>
      <c r="B45" s="161" t="s">
        <v>208</v>
      </c>
      <c r="C45" s="161" t="s">
        <v>209</v>
      </c>
      <c r="D45" s="161" t="s">
        <v>210</v>
      </c>
      <c r="E45" s="161" t="s">
        <v>211</v>
      </c>
      <c r="F45" s="161" t="s">
        <v>203</v>
      </c>
      <c r="G45" s="159"/>
      <c r="H45" s="161"/>
      <c r="I45" s="161" t="s">
        <v>208</v>
      </c>
      <c r="J45" s="161" t="s">
        <v>209</v>
      </c>
      <c r="K45" s="161" t="s">
        <v>210</v>
      </c>
      <c r="L45" s="161" t="s">
        <v>211</v>
      </c>
      <c r="M45" s="161" t="s">
        <v>203</v>
      </c>
      <c r="N45" s="159"/>
      <c r="O45" s="161"/>
      <c r="P45" s="161" t="s">
        <v>208</v>
      </c>
      <c r="Q45" s="161" t="s">
        <v>209</v>
      </c>
      <c r="R45" s="161" t="s">
        <v>210</v>
      </c>
      <c r="S45" s="161" t="s">
        <v>211</v>
      </c>
      <c r="T45" s="161" t="s">
        <v>203</v>
      </c>
      <c r="U45" s="159"/>
      <c r="V45" s="161"/>
      <c r="W45" s="161" t="s">
        <v>208</v>
      </c>
      <c r="X45" s="161" t="s">
        <v>209</v>
      </c>
      <c r="Y45" s="161" t="s">
        <v>210</v>
      </c>
      <c r="Z45" s="161" t="s">
        <v>211</v>
      </c>
      <c r="AA45" s="161" t="s">
        <v>203</v>
      </c>
      <c r="AB45" s="159"/>
      <c r="AC45" s="161"/>
      <c r="AD45" s="161" t="s">
        <v>208</v>
      </c>
      <c r="AE45" s="161" t="s">
        <v>209</v>
      </c>
      <c r="AF45" s="161" t="s">
        <v>210</v>
      </c>
      <c r="AG45" s="161" t="s">
        <v>211</v>
      </c>
      <c r="AH45" s="161" t="s">
        <v>203</v>
      </c>
      <c r="AI45" s="159"/>
      <c r="AJ45" s="161"/>
      <c r="AK45" s="161" t="s">
        <v>208</v>
      </c>
      <c r="AL45" s="161" t="s">
        <v>209</v>
      </c>
      <c r="AM45" s="161" t="s">
        <v>210</v>
      </c>
      <c r="AN45" s="161" t="s">
        <v>211</v>
      </c>
      <c r="AO45" s="161" t="s">
        <v>203</v>
      </c>
      <c r="AP45" s="159"/>
      <c r="AQ45" s="161"/>
      <c r="AR45" s="161" t="s">
        <v>208</v>
      </c>
      <c r="AS45" s="161" t="s">
        <v>209</v>
      </c>
      <c r="AT45" s="161" t="s">
        <v>210</v>
      </c>
      <c r="AU45" s="161" t="s">
        <v>211</v>
      </c>
      <c r="AV45" s="161" t="s">
        <v>203</v>
      </c>
      <c r="AW45" s="159"/>
      <c r="AX45" s="161"/>
      <c r="AY45" s="161" t="s">
        <v>208</v>
      </c>
      <c r="AZ45" s="161" t="s">
        <v>209</v>
      </c>
      <c r="BA45" s="161" t="s">
        <v>210</v>
      </c>
      <c r="BB45" s="161" t="s">
        <v>211</v>
      </c>
      <c r="BC45" s="161" t="s">
        <v>203</v>
      </c>
      <c r="BD45" s="159"/>
      <c r="BE45" s="161"/>
      <c r="BF45" s="161" t="s">
        <v>208</v>
      </c>
      <c r="BG45" s="161" t="s">
        <v>209</v>
      </c>
      <c r="BH45" s="161" t="s">
        <v>210</v>
      </c>
      <c r="BI45" s="161" t="s">
        <v>211</v>
      </c>
      <c r="BJ45" s="161" t="s">
        <v>203</v>
      </c>
      <c r="BK45" s="63"/>
      <c r="BL45" s="63"/>
      <c r="BM45" s="63"/>
      <c r="BN45" s="63"/>
      <c r="BO45" s="63"/>
      <c r="BP45" s="63"/>
    </row>
    <row r="46" spans="1:68">
      <c r="A46" s="161" t="s">
        <v>23</v>
      </c>
      <c r="B46" s="161">
        <v>8</v>
      </c>
      <c r="C46" s="161">
        <v>10</v>
      </c>
      <c r="D46" s="161">
        <v>0</v>
      </c>
      <c r="E46" s="161">
        <v>45</v>
      </c>
      <c r="F46" s="161">
        <v>32.782443999999998</v>
      </c>
      <c r="G46" s="159"/>
      <c r="H46" s="161" t="s">
        <v>24</v>
      </c>
      <c r="I46" s="161">
        <v>8</v>
      </c>
      <c r="J46" s="161">
        <v>10</v>
      </c>
      <c r="K46" s="161">
        <v>0</v>
      </c>
      <c r="L46" s="161">
        <v>35</v>
      </c>
      <c r="M46" s="161">
        <v>27.807034999999999</v>
      </c>
      <c r="N46" s="159"/>
      <c r="O46" s="161" t="s">
        <v>251</v>
      </c>
      <c r="P46" s="161">
        <v>600</v>
      </c>
      <c r="Q46" s="161">
        <v>800</v>
      </c>
      <c r="R46" s="161">
        <v>0</v>
      </c>
      <c r="S46" s="161">
        <v>10000</v>
      </c>
      <c r="T46" s="161">
        <v>1798.8433</v>
      </c>
      <c r="U46" s="159"/>
      <c r="V46" s="161" t="s">
        <v>29</v>
      </c>
      <c r="W46" s="161">
        <v>0</v>
      </c>
      <c r="X46" s="161">
        <v>0</v>
      </c>
      <c r="Y46" s="161">
        <v>3</v>
      </c>
      <c r="Z46" s="161">
        <v>10</v>
      </c>
      <c r="AA46" s="161">
        <v>0.10562929</v>
      </c>
      <c r="AB46" s="159"/>
      <c r="AC46" s="161" t="s">
        <v>25</v>
      </c>
      <c r="AD46" s="161">
        <v>0</v>
      </c>
      <c r="AE46" s="161">
        <v>0</v>
      </c>
      <c r="AF46" s="161">
        <v>4</v>
      </c>
      <c r="AG46" s="161">
        <v>11</v>
      </c>
      <c r="AH46" s="161">
        <v>9.2747519999999994</v>
      </c>
      <c r="AI46" s="159"/>
      <c r="AJ46" s="161" t="s">
        <v>26</v>
      </c>
      <c r="AK46" s="161">
        <v>95</v>
      </c>
      <c r="AL46" s="161">
        <v>150</v>
      </c>
      <c r="AM46" s="161">
        <v>0</v>
      </c>
      <c r="AN46" s="161">
        <v>2400</v>
      </c>
      <c r="AO46" s="161">
        <v>266.29390000000001</v>
      </c>
      <c r="AP46" s="159"/>
      <c r="AQ46" s="161" t="s">
        <v>27</v>
      </c>
      <c r="AR46" s="161">
        <v>50</v>
      </c>
      <c r="AS46" s="161">
        <v>60</v>
      </c>
      <c r="AT46" s="161">
        <v>0</v>
      </c>
      <c r="AU46" s="161">
        <v>400</v>
      </c>
      <c r="AV46" s="161">
        <v>233.76184000000001</v>
      </c>
      <c r="AW46" s="159"/>
      <c r="AX46" s="161" t="s">
        <v>252</v>
      </c>
      <c r="AY46" s="161"/>
      <c r="AZ46" s="161"/>
      <c r="BA46" s="161"/>
      <c r="BB46" s="161"/>
      <c r="BC46" s="161"/>
      <c r="BD46" s="159"/>
      <c r="BE46" s="161" t="s">
        <v>253</v>
      </c>
      <c r="BF46" s="161"/>
      <c r="BG46" s="161"/>
      <c r="BH46" s="161"/>
      <c r="BI46" s="161"/>
      <c r="BJ46" s="161"/>
      <c r="BK46" s="63"/>
      <c r="BL46" s="63"/>
      <c r="BM46" s="63"/>
      <c r="BN46" s="63"/>
      <c r="BO46" s="63"/>
      <c r="BP46" s="63"/>
    </row>
  </sheetData>
  <mergeCells count="38"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X24:BC24"/>
    <mergeCell ref="BE24:BJ24"/>
    <mergeCell ref="A24:F24"/>
    <mergeCell ref="H24:M24"/>
    <mergeCell ref="O24:T24"/>
    <mergeCell ref="V24:AA24"/>
    <mergeCell ref="A23:BJ23"/>
    <mergeCell ref="A3:Z3"/>
    <mergeCell ref="U4:Z4"/>
    <mergeCell ref="A4:C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DI2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4" customFormat="1">
      <c r="A2" s="163">
        <v>33349119</v>
      </c>
      <c r="B2" s="163" t="s">
        <v>280</v>
      </c>
      <c r="C2" s="163" t="s">
        <v>281</v>
      </c>
      <c r="D2" s="163">
        <v>48</v>
      </c>
      <c r="E2" s="163">
        <v>5031.76</v>
      </c>
      <c r="F2" s="163">
        <v>876.83609999999999</v>
      </c>
      <c r="G2" s="163">
        <v>87.777259999999998</v>
      </c>
      <c r="H2" s="163">
        <v>49.906834000000003</v>
      </c>
      <c r="I2" s="163">
        <v>37.870403000000003</v>
      </c>
      <c r="J2" s="163">
        <v>161.85318000000001</v>
      </c>
      <c r="K2" s="163">
        <v>93.943989999999999</v>
      </c>
      <c r="L2" s="163">
        <v>67.909164000000004</v>
      </c>
      <c r="M2" s="163">
        <v>48.147297000000002</v>
      </c>
      <c r="N2" s="163">
        <v>3.5324829000000002</v>
      </c>
      <c r="O2" s="163">
        <v>24.027460000000001</v>
      </c>
      <c r="P2" s="163">
        <v>1620.4468999999999</v>
      </c>
      <c r="Q2" s="163">
        <v>53.241664999999998</v>
      </c>
      <c r="R2" s="163">
        <v>940.18420000000003</v>
      </c>
      <c r="S2" s="163">
        <v>167.54195000000001</v>
      </c>
      <c r="T2" s="163">
        <v>9271.7019999999993</v>
      </c>
      <c r="U2" s="163">
        <v>10.881618</v>
      </c>
      <c r="V2" s="163">
        <v>41.524284000000002</v>
      </c>
      <c r="W2" s="163">
        <v>431.15260000000001</v>
      </c>
      <c r="X2" s="163">
        <v>156.38797</v>
      </c>
      <c r="Y2" s="163">
        <v>3.7102499999999998</v>
      </c>
      <c r="Z2" s="163">
        <v>2.7162478000000001</v>
      </c>
      <c r="AA2" s="163">
        <v>41.404957000000003</v>
      </c>
      <c r="AB2" s="163">
        <v>6.072476</v>
      </c>
      <c r="AC2" s="163">
        <v>1047.8634999999999</v>
      </c>
      <c r="AD2" s="163">
        <v>21.956047000000002</v>
      </c>
      <c r="AE2" s="163">
        <v>4.360271</v>
      </c>
      <c r="AF2" s="163">
        <v>0.91285989999999995</v>
      </c>
      <c r="AG2" s="163">
        <v>890.61490000000003</v>
      </c>
      <c r="AH2" s="163">
        <v>618.11273000000006</v>
      </c>
      <c r="AI2" s="163">
        <v>272.50232</v>
      </c>
      <c r="AJ2" s="163">
        <v>2857.5212000000001</v>
      </c>
      <c r="AK2" s="163">
        <v>12375.683999999999</v>
      </c>
      <c r="AL2" s="163">
        <v>179.68033</v>
      </c>
      <c r="AM2" s="163">
        <v>6738.0079999999998</v>
      </c>
      <c r="AN2" s="163">
        <v>244.57907</v>
      </c>
      <c r="AO2" s="163">
        <v>32.782443999999998</v>
      </c>
      <c r="AP2" s="163">
        <v>24.654945000000001</v>
      </c>
      <c r="AQ2" s="163">
        <v>8.1275019999999998</v>
      </c>
      <c r="AR2" s="163">
        <v>27.807034999999999</v>
      </c>
      <c r="AS2" s="163">
        <v>1798.8433</v>
      </c>
      <c r="AT2" s="163">
        <v>0.10562929</v>
      </c>
      <c r="AU2" s="163">
        <v>9.2747519999999994</v>
      </c>
      <c r="AV2" s="163">
        <v>266.29390000000001</v>
      </c>
      <c r="AW2" s="163">
        <v>233.76184000000001</v>
      </c>
      <c r="AX2" s="163">
        <v>0.115069404</v>
      </c>
      <c r="AY2" s="163">
        <v>2.2324576</v>
      </c>
      <c r="AZ2" s="163">
        <v>454.56279999999998</v>
      </c>
      <c r="BA2" s="163">
        <v>91.693755999999993</v>
      </c>
      <c r="BB2" s="163">
        <v>26.858498000000001</v>
      </c>
      <c r="BC2" s="163">
        <v>35.282314</v>
      </c>
      <c r="BD2" s="163">
        <v>29.545511000000001</v>
      </c>
      <c r="BE2" s="163">
        <v>2.4657488000000001</v>
      </c>
      <c r="BF2" s="163">
        <v>6.6175174999999999</v>
      </c>
      <c r="BG2" s="163">
        <v>1.15183E-3</v>
      </c>
      <c r="BH2" s="163">
        <v>5.7720419999999998E-3</v>
      </c>
      <c r="BI2" s="163">
        <v>5.9237033000000003E-3</v>
      </c>
      <c r="BJ2" s="163">
        <v>6.3473829999999995E-2</v>
      </c>
      <c r="BK2" s="163">
        <v>8.8602200000000004E-5</v>
      </c>
      <c r="BL2" s="163">
        <v>0.50734800000000002</v>
      </c>
      <c r="BM2" s="163">
        <v>8.5987050000000007</v>
      </c>
      <c r="BN2" s="163">
        <v>2.0254343000000001</v>
      </c>
      <c r="BO2" s="163">
        <v>111.66110999999999</v>
      </c>
      <c r="BP2" s="163">
        <v>22.936202999999999</v>
      </c>
      <c r="BQ2" s="163">
        <v>34.270949999999999</v>
      </c>
      <c r="BR2" s="163">
        <v>127.18053</v>
      </c>
      <c r="BS2" s="163">
        <v>45.800612999999998</v>
      </c>
      <c r="BT2" s="163">
        <v>23.663855000000002</v>
      </c>
      <c r="BU2" s="163">
        <v>6.1725926E-2</v>
      </c>
      <c r="BV2" s="163">
        <v>0.29285946000000002</v>
      </c>
      <c r="BW2" s="163">
        <v>1.6564220000000001</v>
      </c>
      <c r="BX2" s="163">
        <v>3.6654931999999998</v>
      </c>
      <c r="BY2" s="163">
        <v>0.22580745999999999</v>
      </c>
      <c r="BZ2" s="163">
        <v>2.5913838999999999E-3</v>
      </c>
      <c r="CA2" s="163">
        <v>1.2500103</v>
      </c>
      <c r="CB2" s="163">
        <v>0.1472021</v>
      </c>
      <c r="CC2" s="163">
        <v>0.3495376</v>
      </c>
      <c r="CD2" s="163">
        <v>5.999358</v>
      </c>
      <c r="CE2" s="163">
        <v>8.2466765999999997E-2</v>
      </c>
      <c r="CF2" s="163">
        <v>1.6913058999999999</v>
      </c>
      <c r="CG2" s="163">
        <v>2.4899999999999999E-6</v>
      </c>
      <c r="CH2" s="163">
        <v>0.14221916000000001</v>
      </c>
      <c r="CI2" s="163">
        <v>3.0700754E-2</v>
      </c>
      <c r="CJ2" s="163">
        <v>13.136767000000001</v>
      </c>
      <c r="CK2" s="163">
        <v>2.1480697999999999E-2</v>
      </c>
      <c r="CL2" s="163">
        <v>0.7794915</v>
      </c>
      <c r="CM2" s="163">
        <v>7.8311004999999998</v>
      </c>
      <c r="CN2" s="163">
        <v>6241.7183000000005</v>
      </c>
      <c r="CO2" s="163">
        <v>10490.371999999999</v>
      </c>
      <c r="CP2" s="163">
        <v>5588.1859999999997</v>
      </c>
      <c r="CQ2" s="163">
        <v>2317.2606999999998</v>
      </c>
      <c r="CR2" s="163">
        <v>1166.4795999999999</v>
      </c>
      <c r="CS2" s="163">
        <v>1448.5526</v>
      </c>
      <c r="CT2" s="163">
        <v>5838.3247000000001</v>
      </c>
      <c r="CU2" s="163">
        <v>3175.7988</v>
      </c>
      <c r="CV2" s="163">
        <v>4377.7255999999998</v>
      </c>
      <c r="CW2" s="163">
        <v>3576.6077</v>
      </c>
      <c r="CX2" s="163">
        <v>1080.1984</v>
      </c>
      <c r="CY2" s="163">
        <v>8372.857</v>
      </c>
      <c r="CZ2" s="163">
        <v>3578.6938</v>
      </c>
      <c r="DA2" s="163">
        <v>8635.848</v>
      </c>
      <c r="DB2" s="163">
        <v>9253.5460000000003</v>
      </c>
      <c r="DC2" s="163">
        <v>11234.297</v>
      </c>
      <c r="DD2" s="163">
        <v>17276.717000000001</v>
      </c>
      <c r="DE2" s="163">
        <v>3749.6226000000001</v>
      </c>
      <c r="DF2" s="163">
        <v>9868.8889999999992</v>
      </c>
      <c r="DG2" s="163">
        <v>4046.2017000000001</v>
      </c>
      <c r="DH2" s="163">
        <v>242.89409000000001</v>
      </c>
      <c r="DI2" s="163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91.693755999999993</v>
      </c>
      <c r="B6">
        <f>BB2</f>
        <v>26.858498000000001</v>
      </c>
      <c r="C6">
        <f>BC2</f>
        <v>35.282314</v>
      </c>
      <c r="D6">
        <f>BD2</f>
        <v>29.545511000000001</v>
      </c>
    </row>
    <row r="7" spans="1:113">
      <c r="B7">
        <f>ROUND(B6/MAX($B$6,$C$6,$D$6),1)</f>
        <v>0.8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B5" sqref="B5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>
      <c r="A2" s="54" t="s">
        <v>255</v>
      </c>
      <c r="B2" s="55">
        <v>25614</v>
      </c>
      <c r="C2" s="56">
        <f ca="1">YEAR(TODAY())-YEAR(B2)+IF(TODAY()&gt;=DATE(YEAR(TODAY()),MONTH(B2),DAY(B2)),0,-1)</f>
        <v>50</v>
      </c>
      <c r="E2" s="52">
        <v>169.8</v>
      </c>
      <c r="F2" s="53" t="s">
        <v>39</v>
      </c>
      <c r="G2" s="52">
        <v>86</v>
      </c>
      <c r="H2" s="51" t="s">
        <v>41</v>
      </c>
      <c r="I2" s="72">
        <f>ROUND(G3/E3^2,1)</f>
        <v>29.8</v>
      </c>
    </row>
    <row r="3" spans="1:9">
      <c r="E3" s="51">
        <f>E2/100</f>
        <v>1.6980000000000002</v>
      </c>
      <c r="F3" s="51" t="s">
        <v>40</v>
      </c>
      <c r="G3" s="51">
        <f>G2</f>
        <v>86</v>
      </c>
      <c r="H3" s="51" t="s">
        <v>41</v>
      </c>
      <c r="I3" s="72"/>
    </row>
    <row r="4" spans="1:9">
      <c r="A4" t="s">
        <v>273</v>
      </c>
    </row>
    <row r="5" spans="1:9">
      <c r="B5" s="60">
        <v>43578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>
      <c r="E2" s="74" t="str">
        <f>'DRIs DATA'!B1</f>
        <v>(설문지 : FFQ 95문항 설문지, 사용자 : 최재성, ID : 33349119)</v>
      </c>
      <c r="F2" s="74"/>
      <c r="G2" s="74"/>
      <c r="H2" s="74"/>
      <c r="I2" s="74"/>
      <c r="J2" s="74"/>
    </row>
    <row r="3" spans="1:14" ht="8.1" customHeight="1"/>
    <row r="4" spans="1:14">
      <c r="K4" t="s">
        <v>2</v>
      </c>
      <c r="L4" t="str">
        <f>'DRIs DATA'!H1</f>
        <v>2021년 01월 27일 11:13:44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>
      <c r="C10" s="152" t="s">
        <v>30</v>
      </c>
      <c r="D10" s="152"/>
      <c r="E10" s="153"/>
      <c r="F10" s="156">
        <f>'개인정보 및 신체계측 입력'!B5</f>
        <v>43578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>
      <c r="C12" s="152" t="s">
        <v>32</v>
      </c>
      <c r="D12" s="152"/>
      <c r="E12" s="153"/>
      <c r="F12" s="137">
        <f ca="1">'개인정보 및 신체계측 입력'!C2</f>
        <v>50</v>
      </c>
      <c r="G12" s="137"/>
      <c r="H12" s="137"/>
      <c r="I12" s="137"/>
      <c r="K12" s="128">
        <f>'개인정보 및 신체계측 입력'!E2</f>
        <v>169.8</v>
      </c>
      <c r="L12" s="129"/>
      <c r="M12" s="122">
        <f>'개인정보 및 신체계측 입력'!G2</f>
        <v>86</v>
      </c>
      <c r="N12" s="123"/>
      <c r="O12" s="118" t="s">
        <v>271</v>
      </c>
      <c r="P12" s="112"/>
      <c r="Q12" s="115">
        <f>'개인정보 및 신체계측 입력'!I2</f>
        <v>29.8</v>
      </c>
      <c r="R12" s="115"/>
      <c r="S12" s="115"/>
    </row>
    <row r="13" spans="1:19" ht="18" customHeight="1" thickBot="1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>
      <c r="C14" s="154" t="s">
        <v>31</v>
      </c>
      <c r="D14" s="154"/>
      <c r="E14" s="155"/>
      <c r="F14" s="116" t="str">
        <f>MID('DRIs DATA'!B1,28,3)</f>
        <v>최재성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77.84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7.7919999999999998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14.368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0.8</v>
      </c>
      <c r="P69" s="151"/>
      <c r="Q69" s="37" t="s">
        <v>54</v>
      </c>
      <c r="R69" s="35"/>
      <c r="S69" s="35"/>
      <c r="T69" s="6"/>
    </row>
    <row r="70" spans="2:21" ht="18" customHeight="1" thickBot="1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8.5</v>
      </c>
      <c r="L72" s="36" t="s">
        <v>53</v>
      </c>
      <c r="M72" s="36">
        <f>ROUND('DRIs DATA'!K8,1)</f>
        <v>6.7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>
      <c r="B94" s="89" t="s">
        <v>171</v>
      </c>
      <c r="C94" s="87"/>
      <c r="D94" s="87"/>
      <c r="E94" s="87"/>
      <c r="F94" s="90">
        <f>ROUND('DRIs DATA'!F16/'DRIs DATA'!C16*100,2)</f>
        <v>125.36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346.04</v>
      </c>
      <c r="R94" s="87" t="s">
        <v>167</v>
      </c>
      <c r="S94" s="87"/>
      <c r="T94" s="88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>
      <c r="B121" s="43" t="s">
        <v>171</v>
      </c>
      <c r="C121" s="16"/>
      <c r="D121" s="16"/>
      <c r="E121" s="15"/>
      <c r="F121" s="90">
        <f>ROUND('DRIs DATA'!F26/'DRIs DATA'!C26*100,2)</f>
        <v>156.38999999999999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404.83</v>
      </c>
      <c r="R121" s="87" t="s">
        <v>166</v>
      </c>
      <c r="S121" s="87"/>
      <c r="T121" s="88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5.75" thickBot="1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>
      <c r="B172" s="42" t="s">
        <v>171</v>
      </c>
      <c r="C172" s="20"/>
      <c r="D172" s="20"/>
      <c r="E172" s="6"/>
      <c r="F172" s="90">
        <f>ROUND('DRIs DATA'!F36/'DRIs DATA'!C36*100,2)</f>
        <v>111.33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825.05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>
      <c r="B197" s="42" t="s">
        <v>171</v>
      </c>
      <c r="C197" s="20"/>
      <c r="D197" s="20"/>
      <c r="E197" s="6"/>
      <c r="F197" s="90">
        <f>ROUND('DRIs DATA'!F46/'DRIs DATA'!C46*100,2)</f>
        <v>327.82</v>
      </c>
      <c r="G197" s="90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>
      <c r="K205" s="10"/>
    </row>
    <row r="206" spans="2:20" ht="18" customHeight="1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2400</v>
      </c>
      <c r="J209" s="6" t="s">
        <v>189</v>
      </c>
      <c r="K209" s="6"/>
      <c r="L209" s="6"/>
      <c r="M209" s="6"/>
      <c r="N209" s="6"/>
    </row>
    <row r="210" spans="2:14" ht="18" customHeight="1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2021-01-27T02:24:44Z</dcterms:modified>
</cp:coreProperties>
</file>