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1944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<sst xmlns="http://schemas.openxmlformats.org/spreadsheetml/2006/main" count="692" uniqueCount="339">
  <si>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</si>
  <si>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</si>
  <si>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</si>
  <si>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</si>
  <si>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</si>
  <si>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</si>
  <si>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</si>
  <si>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</si>
  <si>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</si>
  <si>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</si>
  <si>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</si>
  <si>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</si>
  <si>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</si>
  <si>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</si>
  <si>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</si>
  <si>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</si>
  <si>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</si>
  <si>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</si>
  <si>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</si>
  <si>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</si>
  <si>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</si>
  <si>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</si>
  <si>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</si>
  <si>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</si>
  <si>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</si>
  <si>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</si>
  <si>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</si>
  <si>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</si>
  <si>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</si>
  <si>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</si>
  <si>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</si>
  <si>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</si>
  <si>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</si>
  <si>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</si>
  <si>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</si>
  <si>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</si>
  <si>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</si>
  <si>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</si>
  <si>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</si>
  <si>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</si>
  <si>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</si>
  <si>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</si>
  <si>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</si>
  <si>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</si>
  <si>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</si>
  <si>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</si>
  <si>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</si>
  <si>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</si>
  <si>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</si>
  <si>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</si>
  <si>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</si>
  <si>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</si>
  <si>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</si>
  <si>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</si>
  <si>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</si>
  <si>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</si>
  <si>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</si>
  <si>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</si>
  <si>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</si>
  <si>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</si>
  <si>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</si>
  <si>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</si>
  <si>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</si>
  <si>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</si>
  <si>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</si>
  <si>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</si>
  <si>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</si>
  <si>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</si>
  <si>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</si>
  <si>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</si>
  <si>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</si>
  <si>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</si>
  <si>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</si>
  <si>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</si>
  <si>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</si>
  <si>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</si>
  <si>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</si>
  <si>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</si>
  <si>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</si>
  <si>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</si>
  <si>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</si>
  <si>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</si>
  <si>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</si>
  <si>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</si>
  <si>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</si>
  <si>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</si>
  <si>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</si>
  <si>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</si>
  <si>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</si>
  <si>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</si>
  <si>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</si>
  <si>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</si>
  <si>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</si>
  <si>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</si>
  <si>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</si>
  <si>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</si>
  <si>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</si>
  <si>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</si>
  <si>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</si>
  <si>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</si>
  <si>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</si>
  <si>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</si>
  <si>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</si>
  <si>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</si>
  <si>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</si>
  <si>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</si>
  <si>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</si>
  <si>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</si>
  <si>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</si>
  <si>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</si>
  <si>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</si>
  <si>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</si>
  <si>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</si>
  <si>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</si>
  <si>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</si>
  <si>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</si>
  <si>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</si>
  <si>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</si>
  <si>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</si>
  <si>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</si>
  <si>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</si>
  <si>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</si>
  <si>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</si>
  <si>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</si>
  <si>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</si>
  <si>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</si>
  <si>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</si>
  <si>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</si>
  <si>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</si>
  <si>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</si>
  <si>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</si>
  <si>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</si>
  <si>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</si>
  <si>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</si>
  <si>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</si>
  <si>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</si>
  <si>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</si>
  <si>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</si>
  <si>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</si>
  <si>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</si>
  <si>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</si>
  <si>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</si>
  <si>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</si>
  <si>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</si>
  <si>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</si>
  <si>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</si>
  <si>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</si>
  <si>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</si>
  <si>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</si>
  <si>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</si>
  <si>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</si>
  <si>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</si>
  <si>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</si>
  <si>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</si>
  <si>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</si>
  <si>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</si>
  <si>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</si>
  <si>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</si>
  <si>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</si>
  <si>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</si>
  <si>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</si>
  <si>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</si>
  <si>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</si>
  <si>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</si>
  <si>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</si>
  <si>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</si>
  <si>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</si>
  <si>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</si>
  <si>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</si>
  <si>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</si>
  <si>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</si>
  <si>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</si>
  <si>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</si>
  <si>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</si>
  <si>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</si>
  <si>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</si>
  <si>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</si>
  <si>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</si>
  <si>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</si>
  <si>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</si>
  <si>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</si>
  <si>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</si>
  <si>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</si>
  <si>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</si>
  <si>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</si>
  <si>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</si>
  <si>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</si>
  <si>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</si>
  <si>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</si>
  <si>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</si>
  <si>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</si>
  <si>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</si>
  <si>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</si>
  <si>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</si>
  <si>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</si>
  <si>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</si>
  <si>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</si>
  <si>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</si>
  <si>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</si>
  <si>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</si>
  <si>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</si>
  <si>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</si>
  <si>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</si>
  <si>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</si>
  <si>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</si>
  <si>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</si>
  <si>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</si>
  <si>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</si>
  <si>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</si>
  <si>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</si>
  <si>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</si>
  <si>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</si>
  <si>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</si>
  <si>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</si>
  <si>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</si>
  <si>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</si>
  <si>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</si>
  <si>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</si>
  <si>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</si>
  <si>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</si>
  <si>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</si>
  <si>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</si>
  <si>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</si>
  <si>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</si>
  <si>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</si>
  <si>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</si>
  <si>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</si>
  <si>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</si>
  <si>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</si>
  <si>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</si>
  <si>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</si>
  <si>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</si>
  <si>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</si>
  <si>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</si>
  <si>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</si>
  <si>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</si>
  <si>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</si>
  <si>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</si>
  <si>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</si>
  <si>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</si>
  <si>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</si>
  <si>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</si>
  <si>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</si>
  <si>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</si>
  <si>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</si>
  <si>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</si>
  <si>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</si>
  <si>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</si>
  <si>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</si>
  <si>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</si>
  <si>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</si>
  <si>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</si>
  <si>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</si>
  <si>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</si>
  <si>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</si>
  <si>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</si>
  <si>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</si>
  <si>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</si>
  <si>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</si>
  <si>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</si>
  <si>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</si>
  <si>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</si>
  <si>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</si>
  <si>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</si>
  <si>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</si>
  <si>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</si>
  <si>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</si>
  <si>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</si>
  <si>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</si>
  <si>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</si>
  <si>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</si>
  <si>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</si>
  <si>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</si>
  <si>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</si>
  <si>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</si>
  <si>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</si>
  <si>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M</t>
  </si>
  <si>
    <t>열량영양소</t>
    <phoneticPr fontId="1" type="noConversion"/>
  </si>
  <si>
    <t>정보</t>
    <phoneticPr fontId="1" type="noConversion"/>
  </si>
  <si>
    <t>(설문지 : FFQ 95문항 설문지, 사용자 : 이순학, ID : H1310013)</t>
  </si>
  <si>
    <t>출력시각</t>
    <phoneticPr fontId="1" type="noConversion"/>
  </si>
  <si>
    <t>2021년 01월 29일 15:43:29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</si>
  <si>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</si>
  <si>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</si>
  <si>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</si>
  <si>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</si>
  <si>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</si>
  <si>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</si>
  <si>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</si>
  <si>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</si>
  <si>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</si>
  <si>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</si>
  <si>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</si>
  <si>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</si>
  <si>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</si>
  <si>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</si>
  <si>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</si>
  <si>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</si>
  <si>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</si>
  <si>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</si>
  <si>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</si>
  <si>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</si>
  <si>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</si>
  <si>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</si>
  <si>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</si>
  <si>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</si>
  <si>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</si>
  <si>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</si>
  <si>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</si>
  <si>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</si>
  <si>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</si>
  <si>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</si>
  <si>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</si>
  <si>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</si>
  <si>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</si>
  <si>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</si>
  <si>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</si>
  <si>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</si>
  <si>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</si>
  <si>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</si>
  <si>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</si>
  <si>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</si>
  <si>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</si>
  <si>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</si>
  <si>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</si>
  <si>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</si>
  <si>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</si>
  <si>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</si>
  <si>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</si>
  <si>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</si>
  <si>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</si>
  <si>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</si>
  <si>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</si>
  <si>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</si>
  <si>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</si>
  <si>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</si>
  <si>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</si>
  <si>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H1310013</t>
  </si>
  <si>
    <t>이순학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</si>
</sst>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8" fillId="0" borderId="0" xfId="2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49.978324999999998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45672"/>
        <c:axId val="264555592"/>
      </c:barChart>
      <c:catAx>
        <c:axId val="26484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555592"/>
        <c:crosses val="autoZero"/>
        <c:auto val="1"/>
        <c:lblAlgn val="ctr"/>
        <c:lblOffset val="100"/>
        <c:noMultiLvlLbl val="0"/>
      </c:catAx>
      <c:valAx>
        <c:axId val="26455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4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1.7339872000000001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2840"/>
        <c:axId val="264856368"/>
      </c:barChart>
      <c:catAx>
        <c:axId val="26485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6368"/>
        <c:crosses val="autoZero"/>
        <c:auto val="1"/>
        <c:lblAlgn val="ctr"/>
        <c:lblOffset val="100"/>
        <c:noMultiLvlLbl val="0"/>
      </c:catAx>
      <c:valAx>
        <c:axId val="26485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0.20504839999999999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6760"/>
        <c:axId val="264857152"/>
      </c:barChart>
      <c:catAx>
        <c:axId val="26485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7152"/>
        <c:crosses val="autoZero"/>
        <c:auto val="1"/>
        <c:lblAlgn val="ctr"/>
        <c:lblOffset val="100"/>
        <c:noMultiLvlLbl val="0"/>
      </c:catAx>
      <c:valAx>
        <c:axId val="26485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962.25323000000003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4672"/>
        <c:axId val="265190752"/>
      </c:barChart>
      <c:catAx>
        <c:axId val="26519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0752"/>
        <c:crosses val="autoZero"/>
        <c:auto val="1"/>
        <c:lblAlgn val="ctr"/>
        <c:lblOffset val="100"/>
        <c:noMultiLvlLbl val="0"/>
      </c:catAx>
      <c:valAx>
        <c:axId val="26519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2272.7824999999998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2712"/>
        <c:axId val="265195064"/>
      </c:barChart>
      <c:catAx>
        <c:axId val="26519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5064"/>
        <c:crosses val="autoZero"/>
        <c:auto val="1"/>
        <c:lblAlgn val="ctr"/>
        <c:lblOffset val="100"/>
        <c:noMultiLvlLbl val="0"/>
      </c:catAx>
      <c:valAx>
        <c:axId val="26519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244.84052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6632"/>
        <c:axId val="265193496"/>
      </c:barChart>
      <c:catAx>
        <c:axId val="26519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3496"/>
        <c:crosses val="autoZero"/>
        <c:auto val="1"/>
        <c:lblAlgn val="ctr"/>
        <c:lblOffset val="100"/>
        <c:noMultiLvlLbl val="0"/>
      </c:catAx>
      <c:valAx>
        <c:axId val="26519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82.356210000000004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3888"/>
        <c:axId val="265194280"/>
      </c:barChart>
      <c:catAx>
        <c:axId val="26519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4280"/>
        <c:crosses val="autoZero"/>
        <c:auto val="1"/>
        <c:lblAlgn val="ctr"/>
        <c:lblOffset val="100"/>
        <c:noMultiLvlLbl val="0"/>
      </c:catAx>
      <c:valAx>
        <c:axId val="26519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8.9601690000000005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5848"/>
        <c:axId val="265197024"/>
      </c:barChart>
      <c:catAx>
        <c:axId val="26519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7024"/>
        <c:crosses val="autoZero"/>
        <c:auto val="1"/>
        <c:lblAlgn val="ctr"/>
        <c:lblOffset val="100"/>
        <c:noMultiLvlLbl val="0"/>
      </c:catAx>
      <c:valAx>
        <c:axId val="265197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354.70785999999998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89968"/>
        <c:axId val="265190360"/>
      </c:barChart>
      <c:catAx>
        <c:axId val="26518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0360"/>
        <c:crosses val="autoZero"/>
        <c:auto val="1"/>
        <c:lblAlgn val="ctr"/>
        <c:lblOffset val="100"/>
        <c:noMultiLvlLbl val="0"/>
      </c:catAx>
      <c:valAx>
        <c:axId val="2651903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8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4.5640869999999997E-3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1536"/>
        <c:axId val="265741384"/>
      </c:barChart>
      <c:catAx>
        <c:axId val="26519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1384"/>
        <c:crosses val="autoZero"/>
        <c:auto val="1"/>
        <c:lblAlgn val="ctr"/>
        <c:lblOffset val="100"/>
        <c:noMultiLvlLbl val="0"/>
      </c:catAx>
      <c:valAx>
        <c:axId val="26574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2.5205337999999999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45304"/>
        <c:axId val="265743344"/>
      </c:barChart>
      <c:catAx>
        <c:axId val="26574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3344"/>
        <c:crosses val="autoZero"/>
        <c:auto val="1"/>
        <c:lblAlgn val="ctr"/>
        <c:lblOffset val="100"/>
        <c:noMultiLvlLbl val="0"/>
      </c:catAx>
      <c:valAx>
        <c:axId val="265743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19.387409999999999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569344"/>
        <c:axId val="264571304"/>
      </c:barChart>
      <c:catAx>
        <c:axId val="26456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571304"/>
        <c:crosses val="autoZero"/>
        <c:auto val="1"/>
        <c:lblAlgn val="ctr"/>
        <c:lblOffset val="100"/>
        <c:noMultiLvlLbl val="0"/>
      </c:catAx>
      <c:valAx>
        <c:axId val="264571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5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790.91363999999999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42168"/>
        <c:axId val="265743736"/>
      </c:barChart>
      <c:catAx>
        <c:axId val="26574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3736"/>
        <c:crosses val="autoZero"/>
        <c:auto val="1"/>
        <c:lblAlgn val="ctr"/>
        <c:lblOffset val="100"/>
        <c:noMultiLvlLbl val="0"/>
      </c:catAx>
      <c:valAx>
        <c:axId val="26574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59.591576000000003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40992"/>
        <c:axId val="265744520"/>
      </c:barChart>
      <c:catAx>
        <c:axId val="26574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4520"/>
        <c:crosses val="autoZero"/>
        <c:auto val="1"/>
        <c:lblAlgn val="ctr"/>
        <c:lblOffset val="100"/>
        <c:noMultiLvlLbl val="0"/>
      </c:catAx>
      <c:valAx>
        <c:axId val="26574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5.1180000000000003</c:v>
                </c:pt>
                <c:pt idx="1">
                  <c:v>6.173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5742560"/>
        <c:axId val="265746088"/>
      </c:barChart>
      <c:catAx>
        <c:axId val="26574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6088"/>
        <c:crosses val="autoZero"/>
        <c:auto val="1"/>
        <c:lblAlgn val="ctr"/>
        <c:lblOffset val="100"/>
        <c:noMultiLvlLbl val="0"/>
      </c:catAx>
      <c:valAx>
        <c:axId val="265746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9.6936909999999994</c:v>
                </c:pt>
                <c:pt idx="1">
                  <c:v>7.7537766000000001</c:v>
                </c:pt>
                <c:pt idx="2">
                  <c:v>8.0312230000000007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476.63589999999999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41776"/>
        <c:axId val="265744912"/>
      </c:barChart>
      <c:catAx>
        <c:axId val="26574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4912"/>
        <c:crosses val="autoZero"/>
        <c:auto val="1"/>
        <c:lblAlgn val="ctr"/>
        <c:lblOffset val="100"/>
        <c:noMultiLvlLbl val="0"/>
      </c:catAx>
      <c:valAx>
        <c:axId val="265744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6.9969444000000003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40208"/>
        <c:axId val="265742952"/>
      </c:barChart>
      <c:catAx>
        <c:axId val="26574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2952"/>
        <c:crosses val="autoZero"/>
        <c:auto val="1"/>
        <c:lblAlgn val="ctr"/>
        <c:lblOffset val="100"/>
        <c:noMultiLvlLbl val="0"/>
      </c:catAx>
      <c:valAx>
        <c:axId val="265742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70.933999999999997</c:v>
                </c:pt>
                <c:pt idx="1">
                  <c:v>9.9589999999999996</c:v>
                </c:pt>
                <c:pt idx="2">
                  <c:v>19.106000000000002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5544160"/>
        <c:axId val="445541024"/>
      </c:barChart>
      <c:catAx>
        <c:axId val="44554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1024"/>
        <c:crosses val="autoZero"/>
        <c:auto val="1"/>
        <c:lblAlgn val="ctr"/>
        <c:lblOffset val="100"/>
        <c:noMultiLvlLbl val="0"/>
      </c:catAx>
      <c:valAx>
        <c:axId val="44554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1185.0934999999999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5728"/>
        <c:axId val="445541808"/>
      </c:barChart>
      <c:catAx>
        <c:axId val="44554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1808"/>
        <c:crosses val="autoZero"/>
        <c:auto val="1"/>
        <c:lblAlgn val="ctr"/>
        <c:lblOffset val="100"/>
        <c:noMultiLvlLbl val="0"/>
      </c:catAx>
      <c:valAx>
        <c:axId val="445541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60.980441999999996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4552"/>
        <c:axId val="445542592"/>
      </c:barChart>
      <c:catAx>
        <c:axId val="44554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2592"/>
        <c:crosses val="autoZero"/>
        <c:auto val="1"/>
        <c:lblAlgn val="ctr"/>
        <c:lblOffset val="100"/>
        <c:noMultiLvlLbl val="0"/>
      </c:catAx>
      <c:valAx>
        <c:axId val="445542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606.57159999999999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5336"/>
        <c:axId val="445542984"/>
      </c:barChart>
      <c:catAx>
        <c:axId val="44554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2984"/>
        <c:crosses val="autoZero"/>
        <c:auto val="1"/>
        <c:lblAlgn val="ctr"/>
        <c:lblOffset val="100"/>
        <c:noMultiLvlLbl val="0"/>
      </c:catAx>
      <c:valAx>
        <c:axId val="445542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2.9796197000000002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572088"/>
        <c:axId val="264569736"/>
      </c:barChart>
      <c:catAx>
        <c:axId val="26457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569736"/>
        <c:crosses val="autoZero"/>
        <c:auto val="1"/>
        <c:lblAlgn val="ctr"/>
        <c:lblOffset val="100"/>
        <c:noMultiLvlLbl val="0"/>
      </c:catAx>
      <c:valAx>
        <c:axId val="264569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57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4368.7826999999997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6120"/>
        <c:axId val="445540632"/>
      </c:barChart>
      <c:catAx>
        <c:axId val="44554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0632"/>
        <c:crosses val="autoZero"/>
        <c:auto val="1"/>
        <c:lblAlgn val="ctr"/>
        <c:lblOffset val="100"/>
        <c:noMultiLvlLbl val="0"/>
      </c:catAx>
      <c:valAx>
        <c:axId val="44554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10.819213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6904"/>
        <c:axId val="445539848"/>
      </c:barChart>
      <c:catAx>
        <c:axId val="44554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39848"/>
        <c:crosses val="autoZero"/>
        <c:auto val="1"/>
        <c:lblAlgn val="ctr"/>
        <c:lblOffset val="100"/>
        <c:noMultiLvlLbl val="0"/>
      </c:catAx>
      <c:valAx>
        <c:axId val="445539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1.1107955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0240"/>
        <c:axId val="445973448"/>
      </c:barChart>
      <c:catAx>
        <c:axId val="44554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973448"/>
        <c:crosses val="autoZero"/>
        <c:auto val="1"/>
        <c:lblAlgn val="ctr"/>
        <c:lblOffset val="100"/>
        <c:noMultiLvlLbl val="0"/>
      </c:catAx>
      <c:valAx>
        <c:axId val="44597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237.12808000000001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570520"/>
        <c:axId val="264570912"/>
      </c:barChart>
      <c:catAx>
        <c:axId val="26457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570912"/>
        <c:crosses val="autoZero"/>
        <c:auto val="1"/>
        <c:lblAlgn val="ctr"/>
        <c:lblOffset val="100"/>
        <c:noMultiLvlLbl val="0"/>
      </c:catAx>
      <c:valAx>
        <c:axId val="26457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57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1.0323367999999999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1272"/>
        <c:axId val="264857544"/>
      </c:barChart>
      <c:catAx>
        <c:axId val="26485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7544"/>
        <c:crosses val="autoZero"/>
        <c:auto val="1"/>
        <c:lblAlgn val="ctr"/>
        <c:lblOffset val="100"/>
        <c:noMultiLvlLbl val="0"/>
      </c:catAx>
      <c:valAx>
        <c:axId val="26485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10.346298000000001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5976"/>
        <c:axId val="264857936"/>
      </c:barChart>
      <c:catAx>
        <c:axId val="26485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7936"/>
        <c:crosses val="autoZero"/>
        <c:auto val="1"/>
        <c:lblAlgn val="ctr"/>
        <c:lblOffset val="100"/>
        <c:noMultiLvlLbl val="0"/>
      </c:catAx>
      <c:valAx>
        <c:axId val="26485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1.1107955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4408"/>
        <c:axId val="264851664"/>
      </c:barChart>
      <c:catAx>
        <c:axId val="26485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1664"/>
        <c:crosses val="autoZero"/>
        <c:auto val="1"/>
        <c:lblAlgn val="ctr"/>
        <c:lblOffset val="100"/>
        <c:noMultiLvlLbl val="0"/>
      </c:catAx>
      <c:valAx>
        <c:axId val="26485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371.55603000000002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3624"/>
        <c:axId val="264852056"/>
      </c:barChart>
      <c:catAx>
        <c:axId val="26485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2056"/>
        <c:crosses val="autoZero"/>
        <c:auto val="1"/>
        <c:lblAlgn val="ctr"/>
        <c:lblOffset val="100"/>
        <c:noMultiLvlLbl val="0"/>
      </c:catAx>
      <c:valAx>
        <c:axId val="26485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6.0527005000000003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5192"/>
        <c:axId val="264858720"/>
      </c:barChart>
      <c:catAx>
        <c:axId val="26485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8720"/>
        <c:crosses val="autoZero"/>
        <c:auto val="1"/>
        <c:lblAlgn val="ctr"/>
        <c:lblOffset val="100"/>
        <c:noMultiLvlLbl val="0"/>
      </c:catAx>
      <c:valAx>
        <c:axId val="26485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이순학, ID : H1310013)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29일 15:43:29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2000</v>
      </c>
      <c r="C6" s="59">
        <f>'DRIs DATA 입력'!C6</f>
        <v>1185.0934999999999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49.978324999999998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19.387409999999999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70.933999999999997</v>
      </c>
      <c r="G8" s="59">
        <f>'DRIs DATA 입력'!G8</f>
        <v>9.9589999999999996</v>
      </c>
      <c r="H8" s="59">
        <f>'DRIs DATA 입력'!H8</f>
        <v>19.106000000000002</v>
      </c>
      <c r="I8" s="46"/>
      <c r="J8" s="59" t="s">
        <v>216</v>
      </c>
      <c r="K8" s="59">
        <f>'DRIs DATA 입력'!K8</f>
        <v>5.1180000000000003</v>
      </c>
      <c r="L8" s="59">
        <f>'DRIs DATA 입력'!L8</f>
        <v>6.173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476.63589999999999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6.9969444000000003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2.9796197000000002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237.12808000000001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60.980441999999996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1.3393651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1.0323367999999999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10.346298000000001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1.1107955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371.55603000000002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6.0527005000000003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1.7339872000000001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0.20504839999999999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606.57159999999999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962.25323000000003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4368.7826999999997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2272.7824999999998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244.84052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82.356210000000004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10.819213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8.9601690000000005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354.70785999999998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4.5640869999999997E-3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2.5205337999999999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790.91363999999999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59.591576000000003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278</v>
      </c>
      <c r="B1" s="61" t="s">
        <v>279</v>
      </c>
      <c r="G1" s="62" t="s">
        <v>280</v>
      </c>
      <c r="H1" s="61" t="s">
        <v>281</v>
      </c>
    </row>
    <row r="3" spans="1:27">
      <c r="A3" s="71" t="s">
        <v>282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283</v>
      </c>
      <c r="B4" s="69"/>
      <c r="C4" s="69"/>
      <c r="E4" s="66" t="s">
        <v>277</v>
      </c>
      <c r="F4" s="67"/>
      <c r="G4" s="67"/>
      <c r="H4" s="68"/>
      <c r="J4" s="66" t="s">
        <v>284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>
      <c r="A5" s="65"/>
      <c r="B5" s="65" t="s">
        <v>286</v>
      </c>
      <c r="C5" s="65" t="s">
        <v>287</v>
      </c>
      <c r="E5" s="65"/>
      <c r="F5" s="65" t="s">
        <v>50</v>
      </c>
      <c r="G5" s="65" t="s">
        <v>288</v>
      </c>
      <c r="H5" s="65" t="s">
        <v>46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287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287</v>
      </c>
    </row>
    <row r="6" spans="1:27">
      <c r="A6" s="65" t="s">
        <v>283</v>
      </c>
      <c r="B6" s="65">
        <v>2000</v>
      </c>
      <c r="C6" s="65">
        <v>1185.0934999999999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296</v>
      </c>
      <c r="O6" s="65">
        <v>45</v>
      </c>
      <c r="P6" s="65">
        <v>55</v>
      </c>
      <c r="Q6" s="65">
        <v>0</v>
      </c>
      <c r="R6" s="65">
        <v>0</v>
      </c>
      <c r="S6" s="65">
        <v>49.978324999999998</v>
      </c>
      <c r="U6" s="65" t="s">
        <v>297</v>
      </c>
      <c r="V6" s="65">
        <v>0</v>
      </c>
      <c r="W6" s="65">
        <v>0</v>
      </c>
      <c r="X6" s="65">
        <v>25</v>
      </c>
      <c r="Y6" s="65">
        <v>0</v>
      </c>
      <c r="Z6" s="65">
        <v>19.387409999999999</v>
      </c>
    </row>
    <row r="7" spans="1:27">
      <c r="E7" s="65" t="s">
        <v>298</v>
      </c>
      <c r="F7" s="65">
        <v>65</v>
      </c>
      <c r="G7" s="65">
        <v>30</v>
      </c>
      <c r="H7" s="65">
        <v>20</v>
      </c>
      <c r="J7" s="65" t="s">
        <v>298</v>
      </c>
      <c r="K7" s="65">
        <v>1</v>
      </c>
      <c r="L7" s="65">
        <v>10</v>
      </c>
    </row>
    <row r="8" spans="1:27">
      <c r="E8" s="65" t="s">
        <v>299</v>
      </c>
      <c r="F8" s="65">
        <v>70.933999999999997</v>
      </c>
      <c r="G8" s="65">
        <v>9.9589999999999996</v>
      </c>
      <c r="H8" s="65">
        <v>19.106000000000002</v>
      </c>
      <c r="J8" s="65" t="s">
        <v>299</v>
      </c>
      <c r="K8" s="65">
        <v>5.1180000000000003</v>
      </c>
      <c r="L8" s="65">
        <v>6.173</v>
      </c>
    </row>
    <row r="13" spans="1:27">
      <c r="A13" s="70" t="s">
        <v>300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301</v>
      </c>
      <c r="B14" s="69"/>
      <c r="C14" s="69"/>
      <c r="D14" s="69"/>
      <c r="E14" s="69"/>
      <c r="F14" s="69"/>
      <c r="H14" s="69" t="s">
        <v>302</v>
      </c>
      <c r="I14" s="69"/>
      <c r="J14" s="69"/>
      <c r="K14" s="69"/>
      <c r="L14" s="69"/>
      <c r="M14" s="69"/>
      <c r="O14" s="69" t="s">
        <v>303</v>
      </c>
      <c r="P14" s="69"/>
      <c r="Q14" s="69"/>
      <c r="R14" s="69"/>
      <c r="S14" s="69"/>
      <c r="T14" s="69"/>
      <c r="V14" s="69" t="s">
        <v>304</v>
      </c>
      <c r="W14" s="69"/>
      <c r="X14" s="69"/>
      <c r="Y14" s="69"/>
      <c r="Z14" s="69"/>
      <c r="AA14" s="69"/>
    </row>
    <row r="15" spans="1:27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287</v>
      </c>
      <c r="H15" s="65"/>
      <c r="I15" s="65" t="s">
        <v>291</v>
      </c>
      <c r="J15" s="65" t="s">
        <v>292</v>
      </c>
      <c r="K15" s="65" t="s">
        <v>293</v>
      </c>
      <c r="L15" s="65" t="s">
        <v>294</v>
      </c>
      <c r="M15" s="65" t="s">
        <v>287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287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287</v>
      </c>
    </row>
    <row r="16" spans="1:27">
      <c r="A16" s="65" t="s">
        <v>305</v>
      </c>
      <c r="B16" s="65">
        <v>500</v>
      </c>
      <c r="C16" s="65">
        <v>700</v>
      </c>
      <c r="D16" s="65">
        <v>0</v>
      </c>
      <c r="E16" s="65">
        <v>3000</v>
      </c>
      <c r="F16" s="65">
        <v>476.63589999999999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6.9969444000000003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2.9796197000000002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237.12808000000001</v>
      </c>
    </row>
    <row r="23" spans="1:62">
      <c r="A23" s="70" t="s">
        <v>306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307</v>
      </c>
      <c r="B24" s="69"/>
      <c r="C24" s="69"/>
      <c r="D24" s="69"/>
      <c r="E24" s="69"/>
      <c r="F24" s="69"/>
      <c r="H24" s="69" t="s">
        <v>308</v>
      </c>
      <c r="I24" s="69"/>
      <c r="J24" s="69"/>
      <c r="K24" s="69"/>
      <c r="L24" s="69"/>
      <c r="M24" s="69"/>
      <c r="O24" s="69" t="s">
        <v>309</v>
      </c>
      <c r="P24" s="69"/>
      <c r="Q24" s="69"/>
      <c r="R24" s="69"/>
      <c r="S24" s="69"/>
      <c r="T24" s="69"/>
      <c r="V24" s="69" t="s">
        <v>310</v>
      </c>
      <c r="W24" s="69"/>
      <c r="X24" s="69"/>
      <c r="Y24" s="69"/>
      <c r="Z24" s="69"/>
      <c r="AA24" s="69"/>
      <c r="AC24" s="69" t="s">
        <v>311</v>
      </c>
      <c r="AD24" s="69"/>
      <c r="AE24" s="69"/>
      <c r="AF24" s="69"/>
      <c r="AG24" s="69"/>
      <c r="AH24" s="69"/>
      <c r="AJ24" s="69" t="s">
        <v>312</v>
      </c>
      <c r="AK24" s="69"/>
      <c r="AL24" s="69"/>
      <c r="AM24" s="69"/>
      <c r="AN24" s="69"/>
      <c r="AO24" s="69"/>
      <c r="AQ24" s="69" t="s">
        <v>313</v>
      </c>
      <c r="AR24" s="69"/>
      <c r="AS24" s="69"/>
      <c r="AT24" s="69"/>
      <c r="AU24" s="69"/>
      <c r="AV24" s="69"/>
      <c r="AX24" s="69" t="s">
        <v>314</v>
      </c>
      <c r="AY24" s="69"/>
      <c r="AZ24" s="69"/>
      <c r="BA24" s="69"/>
      <c r="BB24" s="69"/>
      <c r="BC24" s="69"/>
      <c r="BE24" s="69" t="s">
        <v>315</v>
      </c>
      <c r="BF24" s="69"/>
      <c r="BG24" s="69"/>
      <c r="BH24" s="69"/>
      <c r="BI24" s="69"/>
      <c r="BJ24" s="69"/>
    </row>
    <row r="25" spans="1:62">
      <c r="A25" s="65"/>
      <c r="B25" s="65" t="s">
        <v>291</v>
      </c>
      <c r="C25" s="65" t="s">
        <v>292</v>
      </c>
      <c r="D25" s="65" t="s">
        <v>293</v>
      </c>
      <c r="E25" s="65" t="s">
        <v>294</v>
      </c>
      <c r="F25" s="65" t="s">
        <v>287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287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287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287</v>
      </c>
      <c r="AC25" s="65"/>
      <c r="AD25" s="65" t="s">
        <v>291</v>
      </c>
      <c r="AE25" s="65" t="s">
        <v>292</v>
      </c>
      <c r="AF25" s="65" t="s">
        <v>293</v>
      </c>
      <c r="AG25" s="65" t="s">
        <v>294</v>
      </c>
      <c r="AH25" s="65" t="s">
        <v>287</v>
      </c>
      <c r="AJ25" s="65"/>
      <c r="AK25" s="65" t="s">
        <v>291</v>
      </c>
      <c r="AL25" s="65" t="s">
        <v>292</v>
      </c>
      <c r="AM25" s="65" t="s">
        <v>293</v>
      </c>
      <c r="AN25" s="65" t="s">
        <v>294</v>
      </c>
      <c r="AO25" s="65" t="s">
        <v>287</v>
      </c>
      <c r="AQ25" s="65"/>
      <c r="AR25" s="65" t="s">
        <v>291</v>
      </c>
      <c r="AS25" s="65" t="s">
        <v>292</v>
      </c>
      <c r="AT25" s="65" t="s">
        <v>293</v>
      </c>
      <c r="AU25" s="65" t="s">
        <v>294</v>
      </c>
      <c r="AV25" s="65" t="s">
        <v>287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287</v>
      </c>
      <c r="BE25" s="65"/>
      <c r="BF25" s="65" t="s">
        <v>291</v>
      </c>
      <c r="BG25" s="65" t="s">
        <v>292</v>
      </c>
      <c r="BH25" s="65" t="s">
        <v>293</v>
      </c>
      <c r="BI25" s="65" t="s">
        <v>294</v>
      </c>
      <c r="BJ25" s="65" t="s">
        <v>287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60.980441999999996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1.3393651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1.0323367999999999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10.346298000000001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1.1107955</v>
      </c>
      <c r="AJ26" s="65" t="s">
        <v>316</v>
      </c>
      <c r="AK26" s="65">
        <v>320</v>
      </c>
      <c r="AL26" s="65">
        <v>400</v>
      </c>
      <c r="AM26" s="65">
        <v>0</v>
      </c>
      <c r="AN26" s="65">
        <v>1000</v>
      </c>
      <c r="AO26" s="65">
        <v>371.55603000000002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6.0527005000000003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1.7339872000000001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0.20504839999999999</v>
      </c>
    </row>
    <row r="33" spans="1:68">
      <c r="A33" s="70" t="s">
        <v>317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9" t="s">
        <v>318</v>
      </c>
      <c r="B34" s="69"/>
      <c r="C34" s="69"/>
      <c r="D34" s="69"/>
      <c r="E34" s="69"/>
      <c r="F34" s="69"/>
      <c r="H34" s="69" t="s">
        <v>319</v>
      </c>
      <c r="I34" s="69"/>
      <c r="J34" s="69"/>
      <c r="K34" s="69"/>
      <c r="L34" s="69"/>
      <c r="M34" s="69"/>
      <c r="O34" s="69" t="s">
        <v>320</v>
      </c>
      <c r="P34" s="69"/>
      <c r="Q34" s="69"/>
      <c r="R34" s="69"/>
      <c r="S34" s="69"/>
      <c r="T34" s="69"/>
      <c r="V34" s="69" t="s">
        <v>321</v>
      </c>
      <c r="W34" s="69"/>
      <c r="X34" s="69"/>
      <c r="Y34" s="69"/>
      <c r="Z34" s="69"/>
      <c r="AA34" s="69"/>
      <c r="AC34" s="69" t="s">
        <v>322</v>
      </c>
      <c r="AD34" s="69"/>
      <c r="AE34" s="69"/>
      <c r="AF34" s="69"/>
      <c r="AG34" s="69"/>
      <c r="AH34" s="69"/>
      <c r="AJ34" s="69" t="s">
        <v>323</v>
      </c>
      <c r="AK34" s="69"/>
      <c r="AL34" s="69"/>
      <c r="AM34" s="69"/>
      <c r="AN34" s="69"/>
      <c r="AO34" s="69"/>
    </row>
    <row r="35" spans="1:68">
      <c r="A35" s="65"/>
      <c r="B35" s="65" t="s">
        <v>291</v>
      </c>
      <c r="C35" s="65" t="s">
        <v>292</v>
      </c>
      <c r="D35" s="65" t="s">
        <v>293</v>
      </c>
      <c r="E35" s="65" t="s">
        <v>294</v>
      </c>
      <c r="F35" s="65" t="s">
        <v>287</v>
      </c>
      <c r="H35" s="65"/>
      <c r="I35" s="65" t="s">
        <v>291</v>
      </c>
      <c r="J35" s="65" t="s">
        <v>292</v>
      </c>
      <c r="K35" s="65" t="s">
        <v>293</v>
      </c>
      <c r="L35" s="65" t="s">
        <v>294</v>
      </c>
      <c r="M35" s="65" t="s">
        <v>287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287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287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287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287</v>
      </c>
    </row>
    <row r="36" spans="1:68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606.57159999999999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962.25323000000003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4368.7826999999997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2272.7824999999998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244.84052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82.356210000000004</v>
      </c>
    </row>
    <row r="43" spans="1:68">
      <c r="A43" s="70" t="s">
        <v>324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325</v>
      </c>
      <c r="B44" s="69"/>
      <c r="C44" s="69"/>
      <c r="D44" s="69"/>
      <c r="E44" s="69"/>
      <c r="F44" s="69"/>
      <c r="H44" s="69" t="s">
        <v>326</v>
      </c>
      <c r="I44" s="69"/>
      <c r="J44" s="69"/>
      <c r="K44" s="69"/>
      <c r="L44" s="69"/>
      <c r="M44" s="69"/>
      <c r="O44" s="69" t="s">
        <v>327</v>
      </c>
      <c r="P44" s="69"/>
      <c r="Q44" s="69"/>
      <c r="R44" s="69"/>
      <c r="S44" s="69"/>
      <c r="T44" s="69"/>
      <c r="V44" s="69" t="s">
        <v>328</v>
      </c>
      <c r="W44" s="69"/>
      <c r="X44" s="69"/>
      <c r="Y44" s="69"/>
      <c r="Z44" s="69"/>
      <c r="AA44" s="69"/>
      <c r="AC44" s="69" t="s">
        <v>329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332</v>
      </c>
      <c r="AY44" s="69"/>
      <c r="AZ44" s="69"/>
      <c r="BA44" s="69"/>
      <c r="BB44" s="69"/>
      <c r="BC44" s="69"/>
      <c r="BE44" s="69" t="s">
        <v>333</v>
      </c>
      <c r="BF44" s="69"/>
      <c r="BG44" s="69"/>
      <c r="BH44" s="69"/>
      <c r="BI44" s="69"/>
      <c r="BJ44" s="69"/>
    </row>
    <row r="45" spans="1:68">
      <c r="A45" s="65"/>
      <c r="B45" s="65" t="s">
        <v>291</v>
      </c>
      <c r="C45" s="65" t="s">
        <v>292</v>
      </c>
      <c r="D45" s="65" t="s">
        <v>293</v>
      </c>
      <c r="E45" s="65" t="s">
        <v>294</v>
      </c>
      <c r="F45" s="65" t="s">
        <v>287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287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287</v>
      </c>
      <c r="V45" s="65"/>
      <c r="W45" s="65" t="s">
        <v>291</v>
      </c>
      <c r="X45" s="65" t="s">
        <v>292</v>
      </c>
      <c r="Y45" s="65" t="s">
        <v>293</v>
      </c>
      <c r="Z45" s="65" t="s">
        <v>294</v>
      </c>
      <c r="AA45" s="65" t="s">
        <v>287</v>
      </c>
      <c r="AC45" s="65"/>
      <c r="AD45" s="65" t="s">
        <v>291</v>
      </c>
      <c r="AE45" s="65" t="s">
        <v>292</v>
      </c>
      <c r="AF45" s="65" t="s">
        <v>293</v>
      </c>
      <c r="AG45" s="65" t="s">
        <v>294</v>
      </c>
      <c r="AH45" s="65" t="s">
        <v>287</v>
      </c>
      <c r="AJ45" s="65"/>
      <c r="AK45" s="65" t="s">
        <v>291</v>
      </c>
      <c r="AL45" s="65" t="s">
        <v>292</v>
      </c>
      <c r="AM45" s="65" t="s">
        <v>293</v>
      </c>
      <c r="AN45" s="65" t="s">
        <v>294</v>
      </c>
      <c r="AO45" s="65" t="s">
        <v>287</v>
      </c>
      <c r="AQ45" s="65"/>
      <c r="AR45" s="65" t="s">
        <v>291</v>
      </c>
      <c r="AS45" s="65" t="s">
        <v>292</v>
      </c>
      <c r="AT45" s="65" t="s">
        <v>293</v>
      </c>
      <c r="AU45" s="65" t="s">
        <v>294</v>
      </c>
      <c r="AV45" s="65" t="s">
        <v>287</v>
      </c>
      <c r="AX45" s="65"/>
      <c r="AY45" s="65" t="s">
        <v>291</v>
      </c>
      <c r="AZ45" s="65" t="s">
        <v>292</v>
      </c>
      <c r="BA45" s="65" t="s">
        <v>293</v>
      </c>
      <c r="BB45" s="65" t="s">
        <v>294</v>
      </c>
      <c r="BC45" s="65" t="s">
        <v>287</v>
      </c>
      <c r="BE45" s="65"/>
      <c r="BF45" s="65" t="s">
        <v>291</v>
      </c>
      <c r="BG45" s="65" t="s">
        <v>292</v>
      </c>
      <c r="BH45" s="65" t="s">
        <v>293</v>
      </c>
      <c r="BI45" s="65" t="s">
        <v>294</v>
      </c>
      <c r="BJ45" s="65" t="s">
        <v>287</v>
      </c>
    </row>
    <row r="46" spans="1:68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10.819213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8.9601690000000005</v>
      </c>
      <c r="O46" s="65" t="s">
        <v>334</v>
      </c>
      <c r="P46" s="65">
        <v>600</v>
      </c>
      <c r="Q46" s="65">
        <v>800</v>
      </c>
      <c r="R46" s="65">
        <v>0</v>
      </c>
      <c r="S46" s="65">
        <v>10000</v>
      </c>
      <c r="T46" s="65">
        <v>354.70785999999998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4.5640869999999997E-3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2.5205337999999999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790.91363999999999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59.591576000000003</v>
      </c>
      <c r="AX46" s="65" t="s">
        <v>335</v>
      </c>
      <c r="AY46" s="65"/>
      <c r="AZ46" s="65"/>
      <c r="BA46" s="65"/>
      <c r="BB46" s="65"/>
      <c r="BC46" s="65"/>
      <c r="BE46" s="65" t="s">
        <v>336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159" t="s">
        <v>337</v>
      </c>
      <c r="B2" s="159" t="s">
        <v>338</v>
      </c>
      <c r="C2" s="159" t="s">
        <v>276</v>
      </c>
      <c r="D2" s="159">
        <v>70</v>
      </c>
      <c r="E2" s="159">
        <v>1185.0934999999999</v>
      </c>
      <c r="F2" s="159">
        <v>185.54920000000001</v>
      </c>
      <c r="G2" s="159">
        <v>26.051670000000001</v>
      </c>
      <c r="H2" s="159">
        <v>8.2558609999999994</v>
      </c>
      <c r="I2" s="159">
        <v>17.795808999999998</v>
      </c>
      <c r="J2" s="159">
        <v>49.978324999999998</v>
      </c>
      <c r="K2" s="159">
        <v>25.537241000000002</v>
      </c>
      <c r="L2" s="159">
        <v>24.441084</v>
      </c>
      <c r="M2" s="159">
        <v>19.387409999999999</v>
      </c>
      <c r="N2" s="159">
        <v>2.9183699999999999</v>
      </c>
      <c r="O2" s="159">
        <v>10.910128</v>
      </c>
      <c r="P2" s="159">
        <v>576.72820000000002</v>
      </c>
      <c r="Q2" s="159">
        <v>18.904109999999999</v>
      </c>
      <c r="R2" s="159">
        <v>476.63589999999999</v>
      </c>
      <c r="S2" s="159">
        <v>67.336020000000005</v>
      </c>
      <c r="T2" s="159">
        <v>4911.5986000000003</v>
      </c>
      <c r="U2" s="159">
        <v>2.9796197000000002</v>
      </c>
      <c r="V2" s="159">
        <v>6.9969444000000003</v>
      </c>
      <c r="W2" s="159">
        <v>237.12808000000001</v>
      </c>
      <c r="X2" s="159">
        <v>60.980441999999996</v>
      </c>
      <c r="Y2" s="159">
        <v>1.3393651</v>
      </c>
      <c r="Z2" s="159">
        <v>1.0323367999999999</v>
      </c>
      <c r="AA2" s="159">
        <v>10.346298000000001</v>
      </c>
      <c r="AB2" s="159">
        <v>1.1107955</v>
      </c>
      <c r="AC2" s="159">
        <v>371.55603000000002</v>
      </c>
      <c r="AD2" s="159">
        <v>6.0527005000000003</v>
      </c>
      <c r="AE2" s="159">
        <v>1.7339872000000001</v>
      </c>
      <c r="AF2" s="159">
        <v>0.20504839999999999</v>
      </c>
      <c r="AG2" s="159">
        <v>606.57159999999999</v>
      </c>
      <c r="AH2" s="159">
        <v>250.93565000000001</v>
      </c>
      <c r="AI2" s="159">
        <v>355.63596000000001</v>
      </c>
      <c r="AJ2" s="159">
        <v>962.25323000000003</v>
      </c>
      <c r="AK2" s="159">
        <v>4368.7826999999997</v>
      </c>
      <c r="AL2" s="159">
        <v>244.84052</v>
      </c>
      <c r="AM2" s="159">
        <v>2272.7824999999998</v>
      </c>
      <c r="AN2" s="159">
        <v>82.356210000000004</v>
      </c>
      <c r="AO2" s="159">
        <v>10.819213</v>
      </c>
      <c r="AP2" s="159">
        <v>7.9541089999999999</v>
      </c>
      <c r="AQ2" s="159">
        <v>2.8651035</v>
      </c>
      <c r="AR2" s="159">
        <v>8.9601690000000005</v>
      </c>
      <c r="AS2" s="159">
        <v>354.70785999999998</v>
      </c>
      <c r="AT2" s="159">
        <v>4.5640869999999997E-3</v>
      </c>
      <c r="AU2" s="159">
        <v>2.5205337999999999</v>
      </c>
      <c r="AV2" s="159">
        <v>790.91363999999999</v>
      </c>
      <c r="AW2" s="159">
        <v>59.591576000000003</v>
      </c>
      <c r="AX2" s="159">
        <v>0.20905646999999999</v>
      </c>
      <c r="AY2" s="159">
        <v>1.010513</v>
      </c>
      <c r="AZ2" s="159">
        <v>98.341430000000003</v>
      </c>
      <c r="BA2" s="159">
        <v>25.479752999999999</v>
      </c>
      <c r="BB2" s="159">
        <v>9.6936909999999994</v>
      </c>
      <c r="BC2" s="159">
        <v>7.7537766000000001</v>
      </c>
      <c r="BD2" s="159">
        <v>8.0312230000000007</v>
      </c>
      <c r="BE2" s="159">
        <v>0.91417366</v>
      </c>
      <c r="BF2" s="159">
        <v>5.0386576999999999</v>
      </c>
      <c r="BG2" s="159">
        <v>0</v>
      </c>
      <c r="BH2" s="159">
        <v>5.1040000000000002E-2</v>
      </c>
      <c r="BI2" s="159">
        <v>3.8280000000000002E-2</v>
      </c>
      <c r="BJ2" s="159">
        <v>0.12901621999999999</v>
      </c>
      <c r="BK2" s="159">
        <v>0</v>
      </c>
      <c r="BL2" s="159">
        <v>0.25816348</v>
      </c>
      <c r="BM2" s="159">
        <v>1.9289963000000001</v>
      </c>
      <c r="BN2" s="159">
        <v>0.40681250000000002</v>
      </c>
      <c r="BO2" s="159">
        <v>21.415106000000002</v>
      </c>
      <c r="BP2" s="159">
        <v>3.9425433000000001</v>
      </c>
      <c r="BQ2" s="159">
        <v>7.4872680000000003</v>
      </c>
      <c r="BR2" s="159">
        <v>24.007090000000002</v>
      </c>
      <c r="BS2" s="159">
        <v>7.8824215000000004</v>
      </c>
      <c r="BT2" s="159">
        <v>5.3495363999999999</v>
      </c>
      <c r="BU2" s="159">
        <v>3.0047605000000002E-3</v>
      </c>
      <c r="BV2" s="159">
        <v>1.5531731E-2</v>
      </c>
      <c r="BW2" s="159">
        <v>0.33959833</v>
      </c>
      <c r="BX2" s="159">
        <v>0.51114583000000002</v>
      </c>
      <c r="BY2" s="159">
        <v>5.9857029999999999E-2</v>
      </c>
      <c r="BZ2" s="159">
        <v>2.9630706000000003E-4</v>
      </c>
      <c r="CA2" s="159">
        <v>0.13582282000000001</v>
      </c>
      <c r="CB2" s="159">
        <v>8.1857240000000001E-3</v>
      </c>
      <c r="CC2" s="159">
        <v>4.9815885999999997E-2</v>
      </c>
      <c r="CD2" s="159">
        <v>0.63897150000000003</v>
      </c>
      <c r="CE2" s="159">
        <v>4.3392769999999997E-2</v>
      </c>
      <c r="CF2" s="159">
        <v>0.14290494000000001</v>
      </c>
      <c r="CG2" s="159">
        <v>0</v>
      </c>
      <c r="CH2" s="159">
        <v>1.2457187999999999E-2</v>
      </c>
      <c r="CI2" s="159">
        <v>0</v>
      </c>
      <c r="CJ2" s="159">
        <v>1.3540964</v>
      </c>
      <c r="CK2" s="159">
        <v>1.0730451E-2</v>
      </c>
      <c r="CL2" s="159">
        <v>6.1943552999999998E-2</v>
      </c>
      <c r="CM2" s="159">
        <v>1.4108126999999999</v>
      </c>
      <c r="CN2" s="159">
        <v>2131.3222999999998</v>
      </c>
      <c r="CO2" s="159">
        <v>3628.6223</v>
      </c>
      <c r="CP2" s="159">
        <v>2278.3389999999999</v>
      </c>
      <c r="CQ2" s="159">
        <v>762.69820000000004</v>
      </c>
      <c r="CR2" s="159">
        <v>395.12470000000002</v>
      </c>
      <c r="CS2" s="159">
        <v>405.51746000000003</v>
      </c>
      <c r="CT2" s="159">
        <v>2123.3665000000001</v>
      </c>
      <c r="CU2" s="159">
        <v>1381.3242</v>
      </c>
      <c r="CV2" s="159">
        <v>1320.2861</v>
      </c>
      <c r="CW2" s="159">
        <v>1507.8569</v>
      </c>
      <c r="CX2" s="159">
        <v>432.89037999999999</v>
      </c>
      <c r="CY2" s="159">
        <v>2623.0142000000001</v>
      </c>
      <c r="CZ2" s="159">
        <v>1287.1973</v>
      </c>
      <c r="DA2" s="159">
        <v>3154.2</v>
      </c>
      <c r="DB2" s="159">
        <v>2803.7424000000001</v>
      </c>
      <c r="DC2" s="159">
        <v>4781.1729999999998</v>
      </c>
      <c r="DD2" s="159">
        <v>7154.0054</v>
      </c>
      <c r="DE2" s="159">
        <v>1398.4378999999999</v>
      </c>
      <c r="DF2" s="159">
        <v>3280.3096</v>
      </c>
      <c r="DG2" s="159">
        <v>1754.9708000000001</v>
      </c>
      <c r="DH2" s="159">
        <v>94.645439999999994</v>
      </c>
      <c r="DI2" s="159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25.479752999999999</v>
      </c>
      <c r="B6">
        <f>BB2</f>
        <v>9.6936909999999994</v>
      </c>
      <c r="C6">
        <f>BC2</f>
        <v>7.7537766000000001</v>
      </c>
      <c r="D6">
        <f>BD2</f>
        <v>8.0312230000000007</v>
      </c>
    </row>
    <row r="7" spans="1:113">
      <c r="B7">
        <f>ROUND(B6/MAX($B$6,$C$6,$D$6),1)</f>
        <v>1</v>
      </c>
      <c r="C7">
        <f>ROUND(C6/MAX($B$6,$C$6,$D$6),1)</f>
        <v>0.8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L13" sqref="L1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18594</v>
      </c>
      <c r="C2" s="56">
        <f ca="1">YEAR(TODAY())-YEAR(B2)+IF(TODAY()&gt;=DATE(YEAR(TODAY()),MONTH(B2),DAY(B2)),0,-1)</f>
        <v>70</v>
      </c>
      <c r="E2" s="52">
        <v>165.3</v>
      </c>
      <c r="F2" s="53" t="s">
        <v>39</v>
      </c>
      <c r="G2" s="52">
        <v>55</v>
      </c>
      <c r="H2" s="51" t="s">
        <v>41</v>
      </c>
      <c r="I2" s="72">
        <f>ROUND(G3/E3^2,1)</f>
        <v>20.100000000000001</v>
      </c>
    </row>
    <row r="3" spans="1:9">
      <c r="E3" s="51">
        <f>E2/100</f>
        <v>1.653</v>
      </c>
      <c r="F3" s="51" t="s">
        <v>40</v>
      </c>
      <c r="G3" s="51">
        <f>G2</f>
        <v>55</v>
      </c>
      <c r="H3" s="51" t="s">
        <v>41</v>
      </c>
      <c r="I3" s="72"/>
    </row>
    <row r="4" spans="1:9">
      <c r="A4" t="s">
        <v>273</v>
      </c>
    </row>
    <row r="5" spans="1:9">
      <c r="B5" s="60">
        <v>44201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이순학, ID : H1310013)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2021년 01월 29일 15:43:29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J13" sqref="J13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>
      <c r="C10" s="152" t="s">
        <v>30</v>
      </c>
      <c r="D10" s="152"/>
      <c r="E10" s="153"/>
      <c r="F10" s="156">
        <f>'개인정보 및 신체계측 입력'!B5</f>
        <v>44201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152" t="s">
        <v>32</v>
      </c>
      <c r="D12" s="152"/>
      <c r="E12" s="153"/>
      <c r="F12" s="137">
        <f ca="1">'개인정보 및 신체계측 입력'!C2</f>
        <v>70</v>
      </c>
      <c r="G12" s="137"/>
      <c r="H12" s="137"/>
      <c r="I12" s="137"/>
      <c r="K12" s="128">
        <f>'개인정보 및 신체계측 입력'!E2</f>
        <v>165.3</v>
      </c>
      <c r="L12" s="129"/>
      <c r="M12" s="122">
        <f>'개인정보 및 신체계측 입력'!G2</f>
        <v>55</v>
      </c>
      <c r="N12" s="123"/>
      <c r="O12" s="118" t="s">
        <v>271</v>
      </c>
      <c r="P12" s="112"/>
      <c r="Q12" s="115">
        <f>'개인정보 및 신체계측 입력'!I2</f>
        <v>20.100000000000001</v>
      </c>
      <c r="R12" s="115"/>
      <c r="S12" s="115"/>
    </row>
    <row r="13" spans="1:19" ht="18" customHeight="1" thickBot="1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>
      <c r="C14" s="154" t="s">
        <v>31</v>
      </c>
      <c r="D14" s="154"/>
      <c r="E14" s="155"/>
      <c r="F14" s="116" t="str">
        <f>MID('DRIs DATA'!B1,28,3)</f>
        <v>이순학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70.933999999999997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9.9589999999999996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19.106000000000002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6.2</v>
      </c>
      <c r="L72" s="36" t="s">
        <v>53</v>
      </c>
      <c r="M72" s="36">
        <f>ROUND('DRIs DATA'!K8,1)</f>
        <v>5.0999999999999996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>
      <c r="B94" s="89" t="s">
        <v>171</v>
      </c>
      <c r="C94" s="87"/>
      <c r="D94" s="87"/>
      <c r="E94" s="87"/>
      <c r="F94" s="90">
        <f>ROUND('DRIs DATA'!F16/'DRIs DATA'!C16*100,2)</f>
        <v>63.55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58.31</v>
      </c>
      <c r="R94" s="87" t="s">
        <v>167</v>
      </c>
      <c r="S94" s="87"/>
      <c r="T94" s="8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>
      <c r="B121" s="43" t="s">
        <v>171</v>
      </c>
      <c r="C121" s="16"/>
      <c r="D121" s="16"/>
      <c r="E121" s="15"/>
      <c r="F121" s="90">
        <f>ROUND('DRIs DATA'!F26/'DRIs DATA'!C26*100,2)</f>
        <v>60.98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74.05</v>
      </c>
      <c r="R121" s="87" t="s">
        <v>166</v>
      </c>
      <c r="S121" s="87"/>
      <c r="T121" s="8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5.75" thickBot="1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>
      <c r="B172" s="42" t="s">
        <v>171</v>
      </c>
      <c r="C172" s="20"/>
      <c r="D172" s="20"/>
      <c r="E172" s="6"/>
      <c r="F172" s="90">
        <f>ROUND('DRIs DATA'!F36/'DRIs DATA'!C36*100,2)</f>
        <v>75.819999999999993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291.25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>
      <c r="B197" s="42" t="s">
        <v>171</v>
      </c>
      <c r="C197" s="20"/>
      <c r="D197" s="20"/>
      <c r="E197" s="6"/>
      <c r="F197" s="90">
        <f>ROUND('DRIs DATA'!F46/'DRIs DATA'!C46*100,2)</f>
        <v>108.19</v>
      </c>
      <c r="G197" s="9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>
      <c r="K205" s="10"/>
    </row>
    <row r="206" spans="2:20" ht="18" customHeight="1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2021-01-29T07:02:16Z</dcterms:modified>
</cp:coreProperties>
</file>