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4" i="7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<sst xmlns="http://schemas.openxmlformats.org/spreadsheetml/2006/main" count="691" uniqueCount="282">
  <si>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</si>
  <si>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</si>
  <si>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</si>
  <si>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</si>
  <si>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</si>
  <si>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</si>
  <si>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</si>
  <si>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</si>
  <si>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</si>
  <si>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</si>
  <si>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</si>
  <si>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</si>
  <si>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</si>
  <si>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</si>
  <si>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</si>
  <si>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</si>
  <si>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</si>
  <si>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</si>
  <si>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</si>
  <si>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</si>
  <si>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</si>
  <si>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</si>
  <si>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</si>
  <si>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</si>
  <si>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</si>
  <si>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</si>
  <si>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</si>
  <si>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</si>
  <si>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</si>
  <si>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</si>
  <si>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</si>
  <si>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</si>
  <si>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</si>
  <si>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</si>
  <si>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</si>
  <si>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</si>
  <si>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</si>
  <si>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</si>
  <si>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</si>
  <si>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</si>
  <si>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</si>
  <si>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</si>
  <si>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</si>
  <si>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</si>
  <si>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</si>
  <si>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</si>
  <si>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</si>
  <si>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</si>
  <si>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</si>
  <si>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</si>
  <si>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</si>
  <si>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</si>
  <si>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</si>
  <si>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</si>
  <si>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</si>
  <si>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</si>
  <si>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</si>
  <si>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</si>
  <si>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</si>
  <si>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</si>
  <si>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</si>
  <si>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</si>
  <si>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</si>
  <si>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</si>
  <si>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</si>
  <si>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</si>
  <si>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</si>
  <si>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</si>
  <si>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</si>
  <si>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</si>
  <si>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</si>
  <si>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</si>
  <si>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</si>
  <si>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</si>
  <si>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</si>
  <si>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</si>
  <si>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</si>
  <si>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</si>
  <si>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</si>
  <si>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</si>
  <si>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</si>
  <si>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</si>
  <si>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</si>
  <si>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</si>
  <si>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</si>
  <si>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</si>
  <si>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</si>
  <si>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</si>
  <si>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</si>
  <si>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</si>
  <si>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</si>
  <si>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</si>
  <si>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</si>
  <si>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</si>
  <si>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</si>
  <si>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</si>
  <si>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</si>
  <si>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</si>
  <si>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</si>
  <si>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</si>
  <si>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</si>
  <si>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</si>
  <si>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</si>
  <si>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</si>
  <si>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</si>
  <si>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</si>
  <si>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</si>
  <si>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</si>
  <si>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</si>
  <si>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</si>
  <si>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</si>
  <si>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</si>
  <si>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</si>
  <si>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</si>
  <si>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</si>
  <si>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</si>
  <si>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</si>
  <si>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</si>
  <si>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</si>
  <si>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</si>
  <si>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</si>
  <si>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</si>
  <si>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</si>
  <si>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</si>
  <si>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</si>
  <si>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</si>
  <si>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</si>
  <si>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</si>
  <si>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</si>
  <si>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</si>
  <si>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</si>
  <si>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</si>
  <si>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</si>
  <si>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</si>
  <si>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</si>
  <si>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</si>
  <si>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</si>
  <si>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</si>
  <si>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</si>
  <si>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</si>
  <si>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</si>
  <si>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</si>
  <si>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</si>
  <si>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</si>
  <si>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</si>
  <si>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</si>
  <si>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</si>
  <si>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</si>
  <si>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</si>
  <si>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</si>
  <si>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</si>
  <si>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</si>
  <si>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</si>
  <si>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</si>
  <si>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</si>
  <si>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</si>
  <si>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</si>
  <si>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</si>
  <si>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</si>
  <si>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</si>
  <si>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</si>
  <si>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</si>
  <si>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</si>
  <si>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</si>
  <si>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</si>
  <si>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</si>
  <si>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</si>
  <si>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</si>
  <si>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</si>
  <si>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</si>
  <si>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</si>
  <si>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</si>
  <si>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</si>
  <si>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</si>
  <si>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</si>
  <si>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</si>
  <si>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</si>
  <si>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</si>
  <si>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</si>
  <si>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</si>
  <si>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</si>
  <si>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</si>
  <si>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</si>
  <si>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</si>
  <si>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</si>
  <si>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</si>
  <si>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</si>
  <si>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</si>
  <si>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</si>
  <si>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</si>
  <si>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</si>
  <si>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</si>
  <si>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</si>
  <si>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</si>
  <si>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</si>
  <si>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</si>
  <si>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</si>
  <si>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</si>
  <si>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</si>
  <si>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</si>
  <si>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</si>
  <si>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</si>
  <si>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</si>
  <si>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</si>
  <si>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</si>
  <si>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</si>
  <si>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</si>
  <si>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</si>
  <si>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</si>
  <si>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</si>
  <si>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</si>
  <si>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</si>
  <si>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</si>
  <si>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</si>
  <si>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</si>
  <si>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</si>
  <si>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</si>
  <si>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</si>
  <si>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</si>
  <si>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</si>
  <si>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</si>
  <si>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</si>
  <si>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</si>
  <si>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</si>
  <si>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</si>
  <si>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</si>
  <si>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</si>
  <si>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</si>
  <si>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</si>
  <si>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</si>
  <si>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</si>
  <si>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</si>
  <si>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</si>
  <si>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</si>
  <si>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</si>
  <si>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</si>
  <si>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</si>
  <si>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</si>
  <si>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</si>
  <si>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</si>
  <si>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</si>
  <si>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</si>
  <si>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</si>
  <si>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</si>
  <si>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</si>
  <si>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</si>
  <si>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</si>
  <si>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</si>
  <si>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</si>
  <si>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</si>
  <si>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</si>
  <si>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</si>
  <si>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</si>
  <si>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</si>
  <si>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</si>
  <si>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</si>
  <si>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</si>
  <si>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</si>
  <si>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</si>
  <si>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</si>
  <si>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</si>
  <si>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</si>
  <si>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</si>
  <si>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</si>
  <si>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</si>
  <si>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</si>
  <si>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</si>
  <si>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</si>
  <si>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</si>
  <si>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</si>
  <si>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</si>
  <si>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</si>
  <si>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</si>
  <si>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</si>
  <si>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</si>
  <si>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</si>
  <si>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</si>
  <si>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</si>
  <si>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</si>
  <si>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윤석준, ID : 33357684)</t>
  </si>
  <si>
    <t>2019년 12월 30일 11:41:49</t>
  </si>
  <si>
    <t>윤석준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</si>
</sst>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490.37493999999998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1520"/>
        <c:axId val="816099560"/>
      </c:barChart>
      <c:catAx>
        <c:axId val="8161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099560"/>
        <c:crosses val="autoZero"/>
        <c:auto val="1"/>
        <c:lblAlgn val="ctr"/>
        <c:lblOffset val="100"/>
        <c:noMultiLvlLbl val="0"/>
      </c:catAx>
      <c:valAx>
        <c:axId val="8160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16.208656000000001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4880"/>
        <c:axId val="770205272"/>
      </c:barChart>
      <c:catAx>
        <c:axId val="77020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5272"/>
        <c:crosses val="autoZero"/>
        <c:auto val="1"/>
        <c:lblAlgn val="ctr"/>
        <c:lblOffset val="100"/>
        <c:noMultiLvlLbl val="0"/>
      </c:catAx>
      <c:valAx>
        <c:axId val="77020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11.029249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6448"/>
        <c:axId val="770206840"/>
      </c:barChart>
      <c:catAx>
        <c:axId val="7702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6840"/>
        <c:crosses val="autoZero"/>
        <c:auto val="1"/>
        <c:lblAlgn val="ctr"/>
        <c:lblOffset val="100"/>
        <c:noMultiLvlLbl val="0"/>
      </c:catAx>
      <c:valAx>
        <c:axId val="7702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8090.6845999999996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5664"/>
        <c:axId val="682021704"/>
      </c:barChart>
      <c:catAx>
        <c:axId val="7702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1704"/>
        <c:crosses val="autoZero"/>
        <c:auto val="1"/>
        <c:lblAlgn val="ctr"/>
        <c:lblOffset val="100"/>
        <c:noMultiLvlLbl val="0"/>
      </c:catAx>
      <c:valAx>
        <c:axId val="6820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24894.11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880"/>
        <c:axId val="682024056"/>
      </c:barChart>
      <c:catAx>
        <c:axId val="6820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4056"/>
        <c:crosses val="autoZero"/>
        <c:auto val="1"/>
        <c:lblAlgn val="ctr"/>
        <c:lblOffset val="100"/>
        <c:noMultiLvlLbl val="0"/>
      </c:catAx>
      <c:valAx>
        <c:axId val="682024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1080.1847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096"/>
        <c:axId val="682023664"/>
      </c:barChart>
      <c:catAx>
        <c:axId val="6820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3664"/>
        <c:crosses val="autoZero"/>
        <c:auto val="1"/>
        <c:lblAlgn val="ctr"/>
        <c:lblOffset val="100"/>
        <c:noMultiLvlLbl val="0"/>
      </c:catAx>
      <c:valAx>
        <c:axId val="6820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987.524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4448"/>
        <c:axId val="682022488"/>
      </c:barChart>
      <c:catAx>
        <c:axId val="682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2488"/>
        <c:crosses val="autoZero"/>
        <c:auto val="1"/>
        <c:lblAlgn val="ctr"/>
        <c:lblOffset val="100"/>
        <c:noMultiLvlLbl val="0"/>
      </c:catAx>
      <c:valAx>
        <c:axId val="6820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70.457310000000007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3648"/>
        <c:axId val="682401688"/>
      </c:barChart>
      <c:catAx>
        <c:axId val="6824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1688"/>
        <c:crosses val="autoZero"/>
        <c:auto val="1"/>
        <c:lblAlgn val="ctr"/>
        <c:lblOffset val="100"/>
        <c:noMultiLvlLbl val="0"/>
      </c:catAx>
      <c:valAx>
        <c:axId val="682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4949.3573999999999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4040"/>
        <c:axId val="682402472"/>
      </c:barChart>
      <c:catAx>
        <c:axId val="682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2472"/>
        <c:crosses val="autoZero"/>
        <c:auto val="1"/>
        <c:lblAlgn val="ctr"/>
        <c:lblOffset val="100"/>
        <c:noMultiLvlLbl val="0"/>
      </c:catAx>
      <c:valAx>
        <c:axId val="68240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0.38446108000000001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2864"/>
        <c:axId val="682403256"/>
      </c:barChart>
      <c:catAx>
        <c:axId val="6824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3256"/>
        <c:crosses val="autoZero"/>
        <c:auto val="1"/>
        <c:lblAlgn val="ctr"/>
        <c:lblOffset val="100"/>
        <c:noMultiLvlLbl val="0"/>
      </c:catAx>
      <c:valAx>
        <c:axId val="68240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18.030304000000001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3024"/>
        <c:axId val="769492632"/>
      </c:barChart>
      <c:catAx>
        <c:axId val="7694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2632"/>
        <c:crosses val="autoZero"/>
        <c:auto val="1"/>
        <c:lblAlgn val="ctr"/>
        <c:lblOffset val="100"/>
        <c:noMultiLvlLbl val="0"/>
      </c:catAx>
      <c:valAx>
        <c:axId val="7694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209.28683000000001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3088"/>
        <c:axId val="884965016"/>
      </c:barChart>
      <c:catAx>
        <c:axId val="816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5016"/>
        <c:crosses val="autoZero"/>
        <c:auto val="1"/>
        <c:lblAlgn val="ctr"/>
        <c:lblOffset val="100"/>
        <c:noMultiLvlLbl val="0"/>
      </c:catAx>
      <c:valAx>
        <c:axId val="88496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1675.4785999999999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5376"/>
        <c:axId val="769494200"/>
      </c:barChart>
      <c:catAx>
        <c:axId val="7694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200"/>
        <c:crosses val="autoZero"/>
        <c:auto val="1"/>
        <c:lblAlgn val="ctr"/>
        <c:lblOffset val="100"/>
        <c:noMultiLvlLbl val="0"/>
      </c:catAx>
      <c:valAx>
        <c:axId val="76949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490.10278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4592"/>
        <c:axId val="769494984"/>
      </c:barChart>
      <c:catAx>
        <c:axId val="769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984"/>
        <c:crosses val="autoZero"/>
        <c:auto val="1"/>
        <c:lblAlgn val="ctr"/>
        <c:lblOffset val="100"/>
        <c:noMultiLvlLbl val="0"/>
      </c:catAx>
      <c:valAx>
        <c:axId val="7694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8.1920000000000002</c:v>
                </c:pt>
                <c:pt idx="1">
                  <c:v>12.041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618320"/>
        <c:axId val="682614792"/>
      </c:barChart>
      <c:catAx>
        <c:axId val="6826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4792"/>
        <c:crosses val="autoZero"/>
        <c:auto val="1"/>
        <c:lblAlgn val="ctr"/>
        <c:lblOffset val="100"/>
        <c:noMultiLvlLbl val="0"/>
      </c:catAx>
      <c:valAx>
        <c:axId val="6826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83.885909999999996</c:v>
                </c:pt>
                <c:pt idx="1">
                  <c:v>91.249809999999997</c:v>
                </c:pt>
                <c:pt idx="2">
                  <c:v>112.10851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5174.241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5576"/>
        <c:axId val="682615968"/>
      </c:barChart>
      <c:catAx>
        <c:axId val="6826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5968"/>
        <c:crosses val="autoZero"/>
        <c:auto val="1"/>
        <c:lblAlgn val="ctr"/>
        <c:lblOffset val="100"/>
        <c:noMultiLvlLbl val="0"/>
      </c:catAx>
      <c:valAx>
        <c:axId val="68261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125.11042999999999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6752"/>
        <c:axId val="682617144"/>
      </c:barChart>
      <c:catAx>
        <c:axId val="68261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7144"/>
        <c:crosses val="autoZero"/>
        <c:auto val="1"/>
        <c:lblAlgn val="ctr"/>
        <c:lblOffset val="100"/>
        <c:noMultiLvlLbl val="0"/>
      </c:catAx>
      <c:valAx>
        <c:axId val="6826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58.944000000000003</c:v>
                </c:pt>
                <c:pt idx="1">
                  <c:v>15.566000000000001</c:v>
                </c:pt>
                <c:pt idx="2">
                  <c:v>25.49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401296"/>
        <c:axId val="834309440"/>
      </c:barChart>
      <c:catAx>
        <c:axId val="682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440"/>
        <c:crosses val="autoZero"/>
        <c:auto val="1"/>
        <c:lblAlgn val="ctr"/>
        <c:lblOffset val="100"/>
        <c:noMultiLvlLbl val="0"/>
      </c:catAx>
      <c:valAx>
        <c:axId val="8343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10469.614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2576"/>
        <c:axId val="834313752"/>
      </c:barChart>
      <c:catAx>
        <c:axId val="8343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3752"/>
        <c:crosses val="autoZero"/>
        <c:auto val="1"/>
        <c:lblAlgn val="ctr"/>
        <c:lblOffset val="100"/>
        <c:noMultiLvlLbl val="0"/>
      </c:catAx>
      <c:valAx>
        <c:axId val="8343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1026.8362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4928"/>
        <c:axId val="834315712"/>
      </c:barChart>
      <c:catAx>
        <c:axId val="8343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5712"/>
        <c:crosses val="autoZero"/>
        <c:auto val="1"/>
        <c:lblAlgn val="ctr"/>
        <c:lblOffset val="100"/>
        <c:noMultiLvlLbl val="0"/>
      </c:catAx>
      <c:valAx>
        <c:axId val="8343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4721.6587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5320"/>
        <c:axId val="834314536"/>
      </c:barChart>
      <c:catAx>
        <c:axId val="8343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4536"/>
        <c:crosses val="autoZero"/>
        <c:auto val="1"/>
        <c:lblAlgn val="ctr"/>
        <c:lblOffset val="100"/>
        <c:noMultiLvlLbl val="0"/>
      </c:catAx>
      <c:valAx>
        <c:axId val="8343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22.022258999999998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5800"/>
        <c:axId val="884963056"/>
      </c:barChart>
      <c:catAx>
        <c:axId val="884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3056"/>
        <c:crosses val="autoZero"/>
        <c:auto val="1"/>
        <c:lblAlgn val="ctr"/>
        <c:lblOffset val="100"/>
        <c:noMultiLvlLbl val="0"/>
      </c:catAx>
      <c:valAx>
        <c:axId val="8849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46182.38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6496"/>
        <c:axId val="834316104"/>
      </c:barChart>
      <c:catAx>
        <c:axId val="834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6104"/>
        <c:crosses val="autoZero"/>
        <c:auto val="1"/>
        <c:lblAlgn val="ctr"/>
        <c:lblOffset val="100"/>
        <c:noMultiLvlLbl val="0"/>
      </c:catAx>
      <c:valAx>
        <c:axId val="8343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135.86671000000001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3360"/>
        <c:axId val="834309048"/>
      </c:barChart>
      <c:catAx>
        <c:axId val="8343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048"/>
        <c:crosses val="autoZero"/>
        <c:auto val="1"/>
        <c:lblAlgn val="ctr"/>
        <c:lblOffset val="100"/>
        <c:noMultiLvlLbl val="0"/>
      </c:catAx>
      <c:valAx>
        <c:axId val="8343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11.381247500000001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1792"/>
        <c:axId val="834310616"/>
      </c:barChart>
      <c:catAx>
        <c:axId val="8343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0616"/>
        <c:crosses val="autoZero"/>
        <c:auto val="1"/>
        <c:lblAlgn val="ctr"/>
        <c:lblOffset val="100"/>
        <c:noMultiLvlLbl val="0"/>
      </c:catAx>
      <c:valAx>
        <c:axId val="8343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2852.0852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4624"/>
        <c:axId val="715759768"/>
      </c:barChart>
      <c:catAx>
        <c:axId val="884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759768"/>
        <c:crosses val="autoZero"/>
        <c:auto val="1"/>
        <c:lblAlgn val="ctr"/>
        <c:lblOffset val="100"/>
        <c:noMultiLvlLbl val="0"/>
      </c:catAx>
      <c:valAx>
        <c:axId val="71575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10.392661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757416"/>
        <c:axId val="568752648"/>
      </c:barChart>
      <c:catAx>
        <c:axId val="7157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2648"/>
        <c:crosses val="autoZero"/>
        <c:auto val="1"/>
        <c:lblAlgn val="ctr"/>
        <c:lblOffset val="100"/>
        <c:noMultiLvlLbl val="0"/>
      </c:catAx>
      <c:valAx>
        <c:axId val="5687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7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109.73569500000001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1080"/>
        <c:axId val="568751472"/>
      </c:barChart>
      <c:catAx>
        <c:axId val="5687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1472"/>
        <c:crosses val="autoZero"/>
        <c:auto val="1"/>
        <c:lblAlgn val="ctr"/>
        <c:lblOffset val="100"/>
        <c:noMultiLvlLbl val="0"/>
      </c:catAx>
      <c:valAx>
        <c:axId val="5687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11.381247500000001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49904"/>
        <c:axId val="568750688"/>
      </c:barChart>
      <c:catAx>
        <c:axId val="5687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0688"/>
        <c:crosses val="autoZero"/>
        <c:auto val="1"/>
        <c:lblAlgn val="ctr"/>
        <c:lblOffset val="100"/>
        <c:noMultiLvlLbl val="0"/>
      </c:catAx>
      <c:valAx>
        <c:axId val="5687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4523.8842999999997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2256"/>
        <c:axId val="568753040"/>
      </c:barChart>
      <c:catAx>
        <c:axId val="568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3040"/>
        <c:crosses val="autoZero"/>
        <c:auto val="1"/>
        <c:lblAlgn val="ctr"/>
        <c:lblOffset val="100"/>
        <c:noMultiLvlLbl val="0"/>
      </c:catAx>
      <c:valAx>
        <c:axId val="56875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98.441665999999998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7232"/>
        <c:axId val="770204096"/>
      </c:barChart>
      <c:catAx>
        <c:axId val="770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4096"/>
        <c:crosses val="autoZero"/>
        <c:auto val="1"/>
        <c:lblAlgn val="ctr"/>
        <c:lblOffset val="100"/>
        <c:noMultiLvlLbl val="0"/>
      </c:catAx>
      <c:valAx>
        <c:axId val="7702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윤석준, ID : 33357684)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11:41:49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10469.614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490.37493999999998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209.28683000000001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58.944000000000003</v>
      </c>
      <c r="G8" s="59">
        <f>'DRIs DATA 입력'!G8</f>
        <v>15.566000000000001</v>
      </c>
      <c r="H8" s="59">
        <f>'DRIs DATA 입력'!H8</f>
        <v>25.49</v>
      </c>
      <c r="I8" s="46"/>
      <c r="J8" s="59" t="s">
        <v>216</v>
      </c>
      <c r="K8" s="59">
        <f>'DRIs DATA 입력'!K8</f>
        <v>8.1920000000000002</v>
      </c>
      <c r="L8" s="59">
        <f>'DRIs DATA 입력'!L8</f>
        <v>12.041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5174.241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125.11042999999999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22.022258999999998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2852.0852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1026.8362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14.256952999999999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10.392661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109.73569500000001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11.381247500000001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4523.8842999999997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98.441665999999998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16.208656000000001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11.029249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4721.6587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8090.6845999999996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46182.38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24894.11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1080.1847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987.524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135.86671000000001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70.457310000000007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4949.3573999999999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0.38446108000000001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18.030304000000001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1675.4785999999999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490.10278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</row>
    <row r="3" spans="1:68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68" x14ac:dyDescent="0.3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</row>
    <row r="6" spans="1:68" x14ac:dyDescent="0.3">
      <c r="A6" s="158" t="s">
        <v>56</v>
      </c>
      <c r="B6" s="158">
        <v>2600</v>
      </c>
      <c r="C6" s="158">
        <v>10469.614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65</v>
      </c>
      <c r="Q6" s="158">
        <v>0</v>
      </c>
      <c r="R6" s="158">
        <v>0</v>
      </c>
      <c r="S6" s="158">
        <v>490.37493999999998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209.28683000000001</v>
      </c>
      <c r="AA6" s="15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</row>
    <row r="8" spans="1:68" x14ac:dyDescent="0.3">
      <c r="A8" s="156"/>
      <c r="B8" s="156"/>
      <c r="C8" s="156"/>
      <c r="D8" s="156"/>
      <c r="E8" s="158" t="s">
        <v>216</v>
      </c>
      <c r="F8" s="158">
        <v>58.944000000000003</v>
      </c>
      <c r="G8" s="158">
        <v>15.566000000000001</v>
      </c>
      <c r="H8" s="158">
        <v>25.49</v>
      </c>
      <c r="I8" s="156"/>
      <c r="J8" s="158" t="s">
        <v>216</v>
      </c>
      <c r="K8" s="158">
        <v>8.1920000000000002</v>
      </c>
      <c r="L8" s="158">
        <v>12.041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68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 spans="1:68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8" x14ac:dyDescent="0.3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8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 spans="1:68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 spans="1:68" x14ac:dyDescent="0.3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spans="1:68" x14ac:dyDescent="0.3">
      <c r="A16" s="158" t="s">
        <v>222</v>
      </c>
      <c r="B16" s="158">
        <v>570</v>
      </c>
      <c r="C16" s="158">
        <v>800</v>
      </c>
      <c r="D16" s="158">
        <v>0</v>
      </c>
      <c r="E16" s="158">
        <v>3000</v>
      </c>
      <c r="F16" s="158">
        <v>5174.241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125.11042999999999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22.022258999999998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2852.0852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 spans="1:68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</row>
    <row r="18" spans="1:68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</row>
    <row r="19" spans="1:68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</row>
    <row r="20" spans="1:68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 spans="1:68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</row>
    <row r="22" spans="1:68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</row>
    <row r="23" spans="1:68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2"/>
      <c r="BL23" s="62"/>
      <c r="BM23" s="62"/>
      <c r="BN23" s="62"/>
      <c r="BO23" s="62"/>
      <c r="BP23" s="62"/>
    </row>
    <row r="24" spans="1:68" x14ac:dyDescent="0.3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  <c r="BK24" s="62"/>
      <c r="BL24" s="62"/>
      <c r="BM24" s="62"/>
      <c r="BN24" s="62"/>
      <c r="BO24" s="62"/>
      <c r="BP24" s="62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62"/>
      <c r="BL25" s="62"/>
      <c r="BM25" s="62"/>
      <c r="BN25" s="62"/>
      <c r="BO25" s="62"/>
      <c r="BP25" s="62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1026.8362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14.256952999999999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10.392661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109.73569500000001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11.381247500000001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4523.8842999999997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98.441665999999998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16.208656000000001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11.029249</v>
      </c>
      <c r="BK26" s="62"/>
      <c r="BL26" s="62"/>
      <c r="BM26" s="62"/>
      <c r="BN26" s="62"/>
      <c r="BO26" s="62"/>
      <c r="BP26" s="62"/>
    </row>
    <row r="27" spans="1:68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</row>
    <row r="28" spans="1:68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</row>
    <row r="29" spans="1:68" x14ac:dyDescent="0.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</row>
    <row r="30" spans="1:68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</row>
    <row r="31" spans="1:68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</row>
    <row r="32" spans="1:68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650</v>
      </c>
      <c r="C36" s="158">
        <v>800</v>
      </c>
      <c r="D36" s="158">
        <v>0</v>
      </c>
      <c r="E36" s="158">
        <v>2500</v>
      </c>
      <c r="F36" s="158">
        <v>4721.6587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8090.6845999999996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46182.38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24894.11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1080.1847</v>
      </c>
      <c r="AI36" s="156"/>
      <c r="AJ36" s="158" t="s">
        <v>22</v>
      </c>
      <c r="AK36" s="158">
        <v>295</v>
      </c>
      <c r="AL36" s="158">
        <v>350</v>
      </c>
      <c r="AM36" s="158">
        <v>0</v>
      </c>
      <c r="AN36" s="158">
        <v>350</v>
      </c>
      <c r="AO36" s="158">
        <v>987.524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</row>
    <row r="38" spans="1:68" x14ac:dyDescent="0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</row>
    <row r="39" spans="1:68" x14ac:dyDescent="0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</row>
    <row r="40" spans="1:68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</row>
    <row r="41" spans="1:68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</row>
    <row r="42" spans="1:68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156"/>
      <c r="BL43" s="156"/>
      <c r="BM43" s="156"/>
      <c r="BN43" s="156"/>
      <c r="BO43" s="156"/>
      <c r="BP43" s="156"/>
    </row>
    <row r="44" spans="1:68" x14ac:dyDescent="0.3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8</v>
      </c>
      <c r="C46" s="158">
        <v>10</v>
      </c>
      <c r="D46" s="158">
        <v>0</v>
      </c>
      <c r="E46" s="158">
        <v>45</v>
      </c>
      <c r="F46" s="158">
        <v>135.86671000000001</v>
      </c>
      <c r="G46" s="156"/>
      <c r="H46" s="158" t="s">
        <v>24</v>
      </c>
      <c r="I46" s="158">
        <v>8</v>
      </c>
      <c r="J46" s="158">
        <v>10</v>
      </c>
      <c r="K46" s="158">
        <v>0</v>
      </c>
      <c r="L46" s="158">
        <v>35</v>
      </c>
      <c r="M46" s="158">
        <v>70.457310000000007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4949.3573999999999</v>
      </c>
      <c r="U46" s="156"/>
      <c r="V46" s="158" t="s">
        <v>29</v>
      </c>
      <c r="W46" s="158">
        <v>0</v>
      </c>
      <c r="X46" s="158">
        <v>0</v>
      </c>
      <c r="Y46" s="158">
        <v>3.5</v>
      </c>
      <c r="Z46" s="158">
        <v>10</v>
      </c>
      <c r="AA46" s="158">
        <v>0.38446108000000001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18.030304000000001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1675.4785999999999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490.10278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U4:Z4"/>
    <mergeCell ref="A4:C4"/>
    <mergeCell ref="E4:H4"/>
    <mergeCell ref="N4:S4"/>
    <mergeCell ref="J4:L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33357684</v>
      </c>
      <c r="B2" s="156" t="s">
        <v>281</v>
      </c>
      <c r="C2" s="156" t="s">
        <v>278</v>
      </c>
      <c r="D2" s="156">
        <v>25</v>
      </c>
      <c r="E2" s="156">
        <v>10469.616</v>
      </c>
      <c r="F2" s="156">
        <v>1133.9543000000001</v>
      </c>
      <c r="G2" s="156">
        <v>299.45211999999998</v>
      </c>
      <c r="H2" s="156">
        <v>148.07068000000001</v>
      </c>
      <c r="I2" s="156">
        <v>151.38140000000001</v>
      </c>
      <c r="J2" s="156">
        <v>490.37511999999998</v>
      </c>
      <c r="K2" s="156">
        <v>204.98653999999999</v>
      </c>
      <c r="L2" s="156">
        <v>285.38834000000003</v>
      </c>
      <c r="M2" s="156">
        <v>209.28675999999999</v>
      </c>
      <c r="N2" s="156">
        <v>20.188977999999999</v>
      </c>
      <c r="O2" s="156">
        <v>121.91051</v>
      </c>
      <c r="P2" s="156">
        <v>8819.9030000000002</v>
      </c>
      <c r="Q2" s="156">
        <v>213.20041000000001</v>
      </c>
      <c r="R2" s="156">
        <v>5174.241</v>
      </c>
      <c r="S2" s="156">
        <v>503.12150000000003</v>
      </c>
      <c r="T2" s="156">
        <v>56053.43</v>
      </c>
      <c r="U2" s="156">
        <v>22.022258999999998</v>
      </c>
      <c r="V2" s="156">
        <v>125.11041</v>
      </c>
      <c r="W2" s="156">
        <v>2852.0862000000002</v>
      </c>
      <c r="X2" s="156">
        <v>1026.8362</v>
      </c>
      <c r="Y2" s="156">
        <v>14.256952</v>
      </c>
      <c r="Z2" s="156">
        <v>10.392664</v>
      </c>
      <c r="AA2" s="156">
        <v>109.73569500000001</v>
      </c>
      <c r="AB2" s="156">
        <v>11.381251000000001</v>
      </c>
      <c r="AC2" s="156">
        <v>4523.884</v>
      </c>
      <c r="AD2" s="156">
        <v>98.441640000000007</v>
      </c>
      <c r="AE2" s="156">
        <v>16.208653999999999</v>
      </c>
      <c r="AF2" s="156">
        <v>11.029244</v>
      </c>
      <c r="AG2" s="156">
        <v>4721.66</v>
      </c>
      <c r="AH2" s="156">
        <v>2807.0427</v>
      </c>
      <c r="AI2" s="156">
        <v>1914.617</v>
      </c>
      <c r="AJ2" s="156">
        <v>8090.6836000000003</v>
      </c>
      <c r="AK2" s="156">
        <v>46182.400000000001</v>
      </c>
      <c r="AL2" s="156">
        <v>1080.1848</v>
      </c>
      <c r="AM2" s="156">
        <v>24894.11</v>
      </c>
      <c r="AN2" s="156">
        <v>987.52390000000003</v>
      </c>
      <c r="AO2" s="156">
        <v>135.86670000000001</v>
      </c>
      <c r="AP2" s="156">
        <v>103.07893</v>
      </c>
      <c r="AQ2" s="156">
        <v>32.787745999999999</v>
      </c>
      <c r="AR2" s="156">
        <v>70.457310000000007</v>
      </c>
      <c r="AS2" s="156">
        <v>4949.3580000000002</v>
      </c>
      <c r="AT2" s="156">
        <v>0.38446108000000001</v>
      </c>
      <c r="AU2" s="156">
        <v>18.030306</v>
      </c>
      <c r="AV2" s="156">
        <v>1675.479</v>
      </c>
      <c r="AW2" s="156">
        <v>490.10287</v>
      </c>
      <c r="AX2" s="156">
        <v>2.8535235000000001</v>
      </c>
      <c r="AY2" s="156">
        <v>12.450691000000001</v>
      </c>
      <c r="AZ2" s="156">
        <v>1505.4545000000001</v>
      </c>
      <c r="BA2" s="156">
        <v>287.29462000000001</v>
      </c>
      <c r="BB2" s="156">
        <v>83.885909999999996</v>
      </c>
      <c r="BC2" s="156">
        <v>91.249809999999997</v>
      </c>
      <c r="BD2" s="156">
        <v>112.10851</v>
      </c>
      <c r="BE2" s="156">
        <v>10.340719999999999</v>
      </c>
      <c r="BF2" s="156">
        <v>55.261691999999996</v>
      </c>
      <c r="BG2" s="156">
        <v>2.7754899999999999E-2</v>
      </c>
      <c r="BH2" s="156">
        <v>0.13651566000000001</v>
      </c>
      <c r="BI2" s="156">
        <v>0.10385452000000001</v>
      </c>
      <c r="BJ2" s="156">
        <v>0.54904209999999998</v>
      </c>
      <c r="BK2" s="156">
        <v>2.1349899999999998E-3</v>
      </c>
      <c r="BL2" s="156">
        <v>1.7445922</v>
      </c>
      <c r="BM2" s="156">
        <v>18.150794999999999</v>
      </c>
      <c r="BN2" s="156">
        <v>5.0749570000000004</v>
      </c>
      <c r="BO2" s="156">
        <v>264.47179999999997</v>
      </c>
      <c r="BP2" s="156">
        <v>48.731520000000003</v>
      </c>
      <c r="BQ2" s="156">
        <v>87.201689999999999</v>
      </c>
      <c r="BR2" s="156">
        <v>296.07834000000003</v>
      </c>
      <c r="BS2" s="156">
        <v>135.11551</v>
      </c>
      <c r="BT2" s="156">
        <v>64.054503999999994</v>
      </c>
      <c r="BU2" s="156">
        <v>0.32491769999999998</v>
      </c>
      <c r="BV2" s="156">
        <v>0.36272714</v>
      </c>
      <c r="BW2" s="156">
        <v>4.2097009999999999</v>
      </c>
      <c r="BX2" s="156">
        <v>7.5564400000000003</v>
      </c>
      <c r="BY2" s="156">
        <v>0.82820373999999997</v>
      </c>
      <c r="BZ2" s="156">
        <v>6.9599149999999997E-3</v>
      </c>
      <c r="CA2" s="156">
        <v>2.3211293</v>
      </c>
      <c r="CB2" s="156">
        <v>6.2708319999999998E-2</v>
      </c>
      <c r="CC2" s="156">
        <v>1.8105141</v>
      </c>
      <c r="CD2" s="156">
        <v>14.533803000000001</v>
      </c>
      <c r="CE2" s="156">
        <v>0.54791380000000001</v>
      </c>
      <c r="CF2" s="156">
        <v>1.8919330000000001</v>
      </c>
      <c r="CG2" s="156">
        <v>3.0000000000000001E-6</v>
      </c>
      <c r="CH2" s="156">
        <v>0.26480355999999999</v>
      </c>
      <c r="CI2" s="156">
        <v>7.7246399999999997E-8</v>
      </c>
      <c r="CJ2" s="156">
        <v>30.550077000000002</v>
      </c>
      <c r="CK2" s="156">
        <v>0.13406232000000001</v>
      </c>
      <c r="CL2" s="156">
        <v>3.1976882999999998</v>
      </c>
      <c r="CM2" s="156">
        <v>16.986208000000001</v>
      </c>
      <c r="CN2" s="156">
        <v>16494.732</v>
      </c>
      <c r="CO2" s="156">
        <v>28942.328000000001</v>
      </c>
      <c r="CP2" s="156">
        <v>23917.219000000001</v>
      </c>
      <c r="CQ2" s="156">
        <v>6836.3490000000002</v>
      </c>
      <c r="CR2" s="156">
        <v>3671.9845999999998</v>
      </c>
      <c r="CS2" s="156">
        <v>2027.3118999999999</v>
      </c>
      <c r="CT2" s="156">
        <v>17025.386999999999</v>
      </c>
      <c r="CU2" s="156">
        <v>12428.977999999999</v>
      </c>
      <c r="CV2" s="156">
        <v>5350.4844000000003</v>
      </c>
      <c r="CW2" s="156">
        <v>14907.021000000001</v>
      </c>
      <c r="CX2" s="156">
        <v>4345.6196</v>
      </c>
      <c r="CY2" s="156">
        <v>18335.083999999999</v>
      </c>
      <c r="CZ2" s="156">
        <v>11164.816000000001</v>
      </c>
      <c r="DA2" s="156">
        <v>28770.478999999999</v>
      </c>
      <c r="DB2" s="156">
        <v>22195.53</v>
      </c>
      <c r="DC2" s="156">
        <v>44309.167999999998</v>
      </c>
      <c r="DD2" s="156">
        <v>69022.039999999994</v>
      </c>
      <c r="DE2" s="156">
        <v>16999.442999999999</v>
      </c>
      <c r="DF2" s="156">
        <v>21330.143</v>
      </c>
      <c r="DG2" s="156">
        <v>16773.186000000002</v>
      </c>
      <c r="DH2" s="156">
        <v>1223.7446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287.29462000000001</v>
      </c>
      <c r="B6">
        <f>BB2</f>
        <v>83.885909999999996</v>
      </c>
      <c r="C6">
        <f>BC2</f>
        <v>91.249809999999997</v>
      </c>
      <c r="D6">
        <f>BD2</f>
        <v>112.10851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34301</v>
      </c>
      <c r="C2" s="56">
        <f ca="1">YEAR(TODAY())-YEAR(B2)+IF(TODAY()&gt;=DATE(YEAR(TODAY()),MONTH(B2),DAY(B2)),0,-1)</f>
        <v>27</v>
      </c>
      <c r="E2" s="52">
        <v>174.8</v>
      </c>
      <c r="F2" s="53" t="s">
        <v>39</v>
      </c>
      <c r="G2" s="52">
        <v>84.4</v>
      </c>
      <c r="H2" s="51" t="s">
        <v>41</v>
      </c>
      <c r="I2" s="69">
        <f>ROUND(G3/E3^2,1)</f>
        <v>27.6</v>
      </c>
    </row>
    <row r="3" spans="1:9" x14ac:dyDescent="0.3">
      <c r="E3" s="51">
        <f>E2/100</f>
        <v>1.7480000000000002</v>
      </c>
      <c r="F3" s="51" t="s">
        <v>40</v>
      </c>
      <c r="G3" s="51">
        <f>G2</f>
        <v>84.4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43599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윤석준, ID : 33357684)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11:41:49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3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3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3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3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3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3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3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3">
      <c r="C10" s="149" t="s">
        <v>30</v>
      </c>
      <c r="D10" s="149"/>
      <c r="E10" s="150"/>
      <c r="F10" s="153">
        <f>'개인정보 및 신체계측 입력'!B5</f>
        <v>43599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3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3">
      <c r="C12" s="149" t="s">
        <v>32</v>
      </c>
      <c r="D12" s="149"/>
      <c r="E12" s="150"/>
      <c r="F12" s="134">
        <f ca="1">'개인정보 및 신체계측 입력'!C2</f>
        <v>27</v>
      </c>
      <c r="G12" s="134"/>
      <c r="H12" s="134"/>
      <c r="I12" s="134"/>
      <c r="K12" s="125">
        <f>'개인정보 및 신체계측 입력'!E2</f>
        <v>174.8</v>
      </c>
      <c r="L12" s="126"/>
      <c r="M12" s="119">
        <f>'개인정보 및 신체계측 입력'!G2</f>
        <v>84.4</v>
      </c>
      <c r="N12" s="120"/>
      <c r="O12" s="115" t="s">
        <v>271</v>
      </c>
      <c r="P12" s="109"/>
      <c r="Q12" s="112">
        <f>'개인정보 및 신체계측 입력'!I2</f>
        <v>27.6</v>
      </c>
      <c r="R12" s="112"/>
      <c r="S12" s="112"/>
    </row>
    <row r="13" spans="1:19" ht="18" customHeight="1" thickBot="1" x14ac:dyDescent="0.3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3">
      <c r="C14" s="151" t="s">
        <v>31</v>
      </c>
      <c r="D14" s="151"/>
      <c r="E14" s="152"/>
      <c r="F14" s="113" t="str">
        <f>MID('DRIs DATA'!B1,28,3)</f>
        <v>윤석준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3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3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58.944000000000003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15.566000000000001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3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25.49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3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</v>
      </c>
      <c r="L72" s="36" t="s">
        <v>53</v>
      </c>
      <c r="M72" s="36">
        <f>ROUND('DRIs DATA'!K8,1)</f>
        <v>8.1999999999999993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3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3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86" t="s">
        <v>171</v>
      </c>
      <c r="C94" s="84"/>
      <c r="D94" s="84"/>
      <c r="E94" s="84"/>
      <c r="F94" s="87">
        <f>ROUND('DRIs DATA'!F16/'DRIs DATA'!C16*100,2)</f>
        <v>689.9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1042.5899999999999</v>
      </c>
      <c r="R94" s="84" t="s">
        <v>167</v>
      </c>
      <c r="S94" s="84"/>
      <c r="T94" s="8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3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3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3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3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3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3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3">
      <c r="B121" s="43" t="s">
        <v>171</v>
      </c>
      <c r="C121" s="16"/>
      <c r="D121" s="16"/>
      <c r="E121" s="15"/>
      <c r="F121" s="87">
        <f>ROUND('DRIs DATA'!F26/'DRIs DATA'!C26*100,2)</f>
        <v>1026.8399999999999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758.75</v>
      </c>
      <c r="R121" s="84" t="s">
        <v>166</v>
      </c>
      <c r="S121" s="84"/>
      <c r="T121" s="8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3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3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3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3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7.25" thickBot="1" x14ac:dyDescent="0.3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3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3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3">
      <c r="B172" s="42" t="s">
        <v>171</v>
      </c>
      <c r="C172" s="20"/>
      <c r="D172" s="20"/>
      <c r="E172" s="6"/>
      <c r="F172" s="87">
        <f>ROUND('DRIs DATA'!F36/'DRIs DATA'!C36*100,2)</f>
        <v>590.21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3078.83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3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3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3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3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3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3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3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3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7">
        <f>ROUND('DRIs DATA'!F46/'DRIs DATA'!C46*100,2)</f>
        <v>1358.67</v>
      </c>
      <c r="G197" s="87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3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3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3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3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3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35">
      <c r="K205" s="10"/>
    </row>
    <row r="206" spans="2:20" ht="18" customHeight="1" x14ac:dyDescent="0.3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3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2021-11-16T05:34:17Z</dcterms:modified>
</cp:coreProperties>
</file>