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<sst xmlns="http://schemas.openxmlformats.org/spreadsheetml/2006/main" count="692" uniqueCount="283">
  <si>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</si>
  <si>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</si>
  <si>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</si>
  <si>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</si>
  <si>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</si>
  <si>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</si>
  <si>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</si>
  <si>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</si>
  <si>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</si>
  <si>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</si>
  <si>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</si>
  <si>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</si>
  <si>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</si>
  <si>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</si>
  <si>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</si>
  <si>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</si>
  <si>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</si>
  <si>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</si>
  <si>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</si>
  <si>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</si>
  <si>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</si>
  <si>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</si>
  <si>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</si>
  <si>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</si>
  <si>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</si>
  <si>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</si>
  <si>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</si>
  <si>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</si>
  <si>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</si>
  <si>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</si>
  <si>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</si>
  <si>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</si>
  <si>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</si>
  <si>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</si>
  <si>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</si>
  <si>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</si>
  <si>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</si>
  <si>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</si>
  <si>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</si>
  <si>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</si>
  <si>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</si>
  <si>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</si>
  <si>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</si>
  <si>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</si>
  <si>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</si>
  <si>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</si>
  <si>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</si>
  <si>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</si>
  <si>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</si>
  <si>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</si>
  <si>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</si>
  <si>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</si>
  <si>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</si>
  <si>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</si>
  <si>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</si>
  <si>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</si>
  <si>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</si>
  <si>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</si>
  <si>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</si>
  <si>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</si>
  <si>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</si>
  <si>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</si>
  <si>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</si>
  <si>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</si>
  <si>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</si>
  <si>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</si>
  <si>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</si>
  <si>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</si>
  <si>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</si>
  <si>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</si>
  <si>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</si>
  <si>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</si>
  <si>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</si>
  <si>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</si>
  <si>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</si>
  <si>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</si>
  <si>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</si>
  <si>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</si>
  <si>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</si>
  <si>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</si>
  <si>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</si>
  <si>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</si>
  <si>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</si>
  <si>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</si>
  <si>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</si>
  <si>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</si>
  <si>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</si>
  <si>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</si>
  <si>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</si>
  <si>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</si>
  <si>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</si>
  <si>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</si>
  <si>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</si>
  <si>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</si>
  <si>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</si>
  <si>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</si>
  <si>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</si>
  <si>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</si>
  <si>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</si>
  <si>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</si>
  <si>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</si>
  <si>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</si>
  <si>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</si>
  <si>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</si>
  <si>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</si>
  <si>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</si>
  <si>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</si>
  <si>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</si>
  <si>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</si>
  <si>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</si>
  <si>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</si>
  <si>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</si>
  <si>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</si>
  <si>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</si>
  <si>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</si>
  <si>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</si>
  <si>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</si>
  <si>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</si>
  <si>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</si>
  <si>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</si>
  <si>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</si>
  <si>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</si>
  <si>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</si>
  <si>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</si>
  <si>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</si>
  <si>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</si>
  <si>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</si>
  <si>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</si>
  <si>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</si>
  <si>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</si>
  <si>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</si>
  <si>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</si>
  <si>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</si>
  <si>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</si>
  <si>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</si>
  <si>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</si>
  <si>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</si>
  <si>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</si>
  <si>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</si>
  <si>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</si>
  <si>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</si>
  <si>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</si>
  <si>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</si>
  <si>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</si>
  <si>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</si>
  <si>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</si>
  <si>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</si>
  <si>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</si>
  <si>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</si>
  <si>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</si>
  <si>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</si>
  <si>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</si>
  <si>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</si>
  <si>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</si>
  <si>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</si>
  <si>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</si>
  <si>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</si>
  <si>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</si>
  <si>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</si>
  <si>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</si>
  <si>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</si>
  <si>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</si>
  <si>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</si>
  <si>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</si>
  <si>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</si>
  <si>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</si>
  <si>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</si>
  <si>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</si>
  <si>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</si>
  <si>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</si>
  <si>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</si>
  <si>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</si>
  <si>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</si>
  <si>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</si>
  <si>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</si>
  <si>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</si>
  <si>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</si>
  <si>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</si>
  <si>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</si>
  <si>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</si>
  <si>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</si>
  <si>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</si>
  <si>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</si>
  <si>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</si>
  <si>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</si>
  <si>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</si>
  <si>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</si>
  <si>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</si>
  <si>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</si>
  <si>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</si>
  <si>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</si>
  <si>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</si>
  <si>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</si>
  <si>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</si>
  <si>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</si>
  <si>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</si>
  <si>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</si>
  <si>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</si>
  <si>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</si>
  <si>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</si>
  <si>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</si>
  <si>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</si>
  <si>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</si>
  <si>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</si>
  <si>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</si>
  <si>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</si>
  <si>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</si>
  <si>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</si>
  <si>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</si>
  <si>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</si>
  <si>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</si>
  <si>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</si>
  <si>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</si>
  <si>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</si>
  <si>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</si>
  <si>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</si>
  <si>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</si>
  <si>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</si>
  <si>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</si>
  <si>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</si>
  <si>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</si>
  <si>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</si>
  <si>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</si>
  <si>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</si>
  <si>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</si>
  <si>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</si>
  <si>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</si>
  <si>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</si>
  <si>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</si>
  <si>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</si>
  <si>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</si>
  <si>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</si>
  <si>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</si>
  <si>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</si>
  <si>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</si>
  <si>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</si>
  <si>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</si>
  <si>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</si>
  <si>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</si>
  <si>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</si>
  <si>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</si>
  <si>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</si>
  <si>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</si>
  <si>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</si>
  <si>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</si>
  <si>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</si>
  <si>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</si>
  <si>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</si>
  <si>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</si>
  <si>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</si>
  <si>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</si>
  <si>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</si>
  <si>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</si>
  <si>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</si>
  <si>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</si>
  <si>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</si>
  <si>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</si>
  <si>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</si>
  <si>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</si>
  <si>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</si>
  <si>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</si>
  <si>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</si>
  <si>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</si>
  <si>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</si>
  <si>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</si>
  <si>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</si>
  <si>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</si>
  <si>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</si>
  <si>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</si>
  <si>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</si>
  <si>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</si>
  <si>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</si>
  <si>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</si>
  <si>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</si>
  <si>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</si>
  <si>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</si>
  <si>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</si>
  <si>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정보</t>
  </si>
  <si>
    <t>(설문지 : FFQ 95문항 설문지, 사용자 : 김태빈, ID : 33377373)</t>
  </si>
  <si>
    <t>출력시각</t>
  </si>
  <si>
    <t>2019년 12월 30일 11:44:18</t>
  </si>
  <si>
    <t>김태빈</t>
  </si>
  <si>
    <t>H1310059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</si>
</sst>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131.45386999999999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131936"/>
        <c:axId val="460135072"/>
      </c:barChart>
      <c:catAx>
        <c:axId val="4601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135072"/>
        <c:crosses val="autoZero"/>
        <c:auto val="1"/>
        <c:lblAlgn val="ctr"/>
        <c:lblOffset val="100"/>
        <c:noMultiLvlLbl val="0"/>
      </c:catAx>
      <c:valAx>
        <c:axId val="46013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1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4.2994246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5976"/>
        <c:axId val="464431272"/>
      </c:barChart>
      <c:catAx>
        <c:axId val="46443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1272"/>
        <c:crosses val="autoZero"/>
        <c:auto val="1"/>
        <c:lblAlgn val="ctr"/>
        <c:lblOffset val="100"/>
        <c:noMultiLvlLbl val="0"/>
      </c:catAx>
      <c:valAx>
        <c:axId val="46443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2.4997714000000002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3232"/>
        <c:axId val="464436368"/>
      </c:barChart>
      <c:catAx>
        <c:axId val="46443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6368"/>
        <c:crosses val="autoZero"/>
        <c:auto val="1"/>
        <c:lblAlgn val="ctr"/>
        <c:lblOffset val="100"/>
        <c:noMultiLvlLbl val="0"/>
      </c:catAx>
      <c:valAx>
        <c:axId val="46443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1883.4927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6760"/>
        <c:axId val="464437152"/>
      </c:barChart>
      <c:catAx>
        <c:axId val="46443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7152"/>
        <c:crosses val="autoZero"/>
        <c:auto val="1"/>
        <c:lblAlgn val="ctr"/>
        <c:lblOffset val="100"/>
        <c:noMultiLvlLbl val="0"/>
      </c:catAx>
      <c:valAx>
        <c:axId val="46443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5144.5889999999999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1664"/>
        <c:axId val="464432056"/>
      </c:barChart>
      <c:catAx>
        <c:axId val="46443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2056"/>
        <c:crosses val="autoZero"/>
        <c:auto val="1"/>
        <c:lblAlgn val="ctr"/>
        <c:lblOffset val="100"/>
        <c:noMultiLvlLbl val="0"/>
      </c:catAx>
      <c:valAx>
        <c:axId val="464432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154.90951999999999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5192"/>
        <c:axId val="464432840"/>
      </c:barChart>
      <c:catAx>
        <c:axId val="46443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2840"/>
        <c:crosses val="autoZero"/>
        <c:auto val="1"/>
        <c:lblAlgn val="ctr"/>
        <c:lblOffset val="100"/>
        <c:noMultiLvlLbl val="0"/>
      </c:catAx>
      <c:valAx>
        <c:axId val="46443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195.42660000000001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5584"/>
        <c:axId val="457675200"/>
      </c:barChart>
      <c:catAx>
        <c:axId val="4644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75200"/>
        <c:crosses val="autoZero"/>
        <c:auto val="1"/>
        <c:lblAlgn val="ctr"/>
        <c:lblOffset val="100"/>
        <c:noMultiLvlLbl val="0"/>
      </c:catAx>
      <c:valAx>
        <c:axId val="4576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19.063656000000002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9680"/>
        <c:axId val="506597328"/>
      </c:barChart>
      <c:catAx>
        <c:axId val="5065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7328"/>
        <c:crosses val="autoZero"/>
        <c:auto val="1"/>
        <c:lblAlgn val="ctr"/>
        <c:lblOffset val="100"/>
        <c:noMultiLvlLbl val="0"/>
      </c:catAx>
      <c:valAx>
        <c:axId val="50659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1144.0642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7720"/>
        <c:axId val="506600856"/>
      </c:barChart>
      <c:catAx>
        <c:axId val="5065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00856"/>
        <c:crosses val="autoZero"/>
        <c:auto val="1"/>
        <c:lblAlgn val="ctr"/>
        <c:lblOffset val="100"/>
        <c:noMultiLvlLbl val="0"/>
      </c:catAx>
      <c:valAx>
        <c:axId val="506600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4.7721060000000003E-2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8112"/>
        <c:axId val="506598504"/>
      </c:barChart>
      <c:catAx>
        <c:axId val="5065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8504"/>
        <c:crosses val="autoZero"/>
        <c:auto val="1"/>
        <c:lblAlgn val="ctr"/>
        <c:lblOffset val="100"/>
        <c:noMultiLvlLbl val="0"/>
      </c:catAx>
      <c:valAx>
        <c:axId val="5065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3.7508743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5368"/>
        <c:axId val="506598896"/>
      </c:barChart>
      <c:catAx>
        <c:axId val="5065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8896"/>
        <c:crosses val="autoZero"/>
        <c:auto val="1"/>
        <c:lblAlgn val="ctr"/>
        <c:lblOffset val="100"/>
        <c:noMultiLvlLbl val="0"/>
      </c:catAx>
      <c:valAx>
        <c:axId val="50659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35.348480000000002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131544"/>
        <c:axId val="460133112"/>
      </c:barChart>
      <c:catAx>
        <c:axId val="46013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133112"/>
        <c:crosses val="autoZero"/>
        <c:auto val="1"/>
        <c:lblAlgn val="ctr"/>
        <c:lblOffset val="100"/>
        <c:noMultiLvlLbl val="0"/>
      </c:catAx>
      <c:valAx>
        <c:axId val="460133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13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267.55691999999999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9288"/>
        <c:axId val="506594976"/>
      </c:barChart>
      <c:catAx>
        <c:axId val="5065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4976"/>
        <c:crosses val="autoZero"/>
        <c:auto val="1"/>
        <c:lblAlgn val="ctr"/>
        <c:lblOffset val="100"/>
        <c:noMultiLvlLbl val="0"/>
      </c:catAx>
      <c:valAx>
        <c:axId val="50659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143.08296000000001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4192"/>
        <c:axId val="506600072"/>
      </c:barChart>
      <c:catAx>
        <c:axId val="50659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00072"/>
        <c:crosses val="autoZero"/>
        <c:auto val="1"/>
        <c:lblAlgn val="ctr"/>
        <c:lblOffset val="100"/>
        <c:noMultiLvlLbl val="0"/>
      </c:catAx>
      <c:valAx>
        <c:axId val="5066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5.7720000000000002</c:v>
                </c:pt>
                <c:pt idx="1">
                  <c:v>15.754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594584"/>
        <c:axId val="459523664"/>
      </c:barChart>
      <c:catAx>
        <c:axId val="50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3664"/>
        <c:crosses val="autoZero"/>
        <c:auto val="1"/>
        <c:lblAlgn val="ctr"/>
        <c:lblOffset val="100"/>
        <c:noMultiLvlLbl val="0"/>
      </c:catAx>
      <c:valAx>
        <c:axId val="4595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25.27488</c:v>
                </c:pt>
                <c:pt idx="1">
                  <c:v>31.734622999999999</c:v>
                </c:pt>
                <c:pt idx="2">
                  <c:v>27.183199999999999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728.30629999999996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21312"/>
        <c:axId val="459524840"/>
      </c:barChart>
      <c:catAx>
        <c:axId val="4595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4840"/>
        <c:crosses val="autoZero"/>
        <c:auto val="1"/>
        <c:lblAlgn val="ctr"/>
        <c:lblOffset val="100"/>
        <c:noMultiLvlLbl val="0"/>
      </c:catAx>
      <c:valAx>
        <c:axId val="459524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37.255702999999997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23272"/>
        <c:axId val="459524056"/>
      </c:barChart>
      <c:catAx>
        <c:axId val="45952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4056"/>
        <c:crosses val="autoZero"/>
        <c:auto val="1"/>
        <c:lblAlgn val="ctr"/>
        <c:lblOffset val="100"/>
        <c:noMultiLvlLbl val="0"/>
      </c:catAx>
      <c:valAx>
        <c:axId val="45952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64.822000000000003</c:v>
                </c:pt>
                <c:pt idx="1">
                  <c:v>15.14</c:v>
                </c:pt>
                <c:pt idx="2">
                  <c:v>20.038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520136"/>
        <c:axId val="459524448"/>
      </c:barChart>
      <c:catAx>
        <c:axId val="45952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4448"/>
        <c:crosses val="autoZero"/>
        <c:auto val="1"/>
        <c:lblAlgn val="ctr"/>
        <c:lblOffset val="100"/>
        <c:noMultiLvlLbl val="0"/>
      </c:catAx>
      <c:valAx>
        <c:axId val="45952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3130.6689999999999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22488"/>
        <c:axId val="459526016"/>
      </c:barChart>
      <c:catAx>
        <c:axId val="45952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6016"/>
        <c:crosses val="autoZero"/>
        <c:auto val="1"/>
        <c:lblAlgn val="ctr"/>
        <c:lblOffset val="100"/>
        <c:noMultiLvlLbl val="0"/>
      </c:catAx>
      <c:valAx>
        <c:axId val="459526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145.70490000000001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20528"/>
        <c:axId val="459519352"/>
      </c:barChart>
      <c:catAx>
        <c:axId val="4595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19352"/>
        <c:crosses val="autoZero"/>
        <c:auto val="1"/>
        <c:lblAlgn val="ctr"/>
        <c:lblOffset val="100"/>
        <c:noMultiLvlLbl val="0"/>
      </c:catAx>
      <c:valAx>
        <c:axId val="45951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711.46564000000001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20920"/>
        <c:axId val="459522880"/>
      </c:barChart>
      <c:catAx>
        <c:axId val="45952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22880"/>
        <c:crosses val="autoZero"/>
        <c:auto val="1"/>
        <c:lblAlgn val="ctr"/>
        <c:lblOffset val="100"/>
        <c:noMultiLvlLbl val="0"/>
      </c:catAx>
      <c:valAx>
        <c:axId val="4595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2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9.8824299999999994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133504"/>
        <c:axId val="457679512"/>
      </c:barChart>
      <c:catAx>
        <c:axId val="4601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79512"/>
        <c:crosses val="autoZero"/>
        <c:auto val="1"/>
        <c:lblAlgn val="ctr"/>
        <c:lblOffset val="100"/>
        <c:noMultiLvlLbl val="0"/>
      </c:catAx>
      <c:valAx>
        <c:axId val="45767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13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7683.5405000000001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928816"/>
        <c:axId val="464932736"/>
      </c:barChart>
      <c:catAx>
        <c:axId val="46492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32736"/>
        <c:crosses val="autoZero"/>
        <c:auto val="1"/>
        <c:lblAlgn val="ctr"/>
        <c:lblOffset val="100"/>
        <c:noMultiLvlLbl val="0"/>
      </c:catAx>
      <c:valAx>
        <c:axId val="46493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2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25.422181999999999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932344"/>
        <c:axId val="464929600"/>
      </c:barChart>
      <c:catAx>
        <c:axId val="4649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29600"/>
        <c:crosses val="autoZero"/>
        <c:auto val="1"/>
        <c:lblAlgn val="ctr"/>
        <c:lblOffset val="100"/>
        <c:noMultiLvlLbl val="0"/>
      </c:catAx>
      <c:valAx>
        <c:axId val="46492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3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3.7361453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929992"/>
        <c:axId val="464934696"/>
      </c:barChart>
      <c:catAx>
        <c:axId val="46492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34696"/>
        <c:crosses val="autoZero"/>
        <c:auto val="1"/>
        <c:lblAlgn val="ctr"/>
        <c:lblOffset val="100"/>
        <c:noMultiLvlLbl val="0"/>
      </c:catAx>
      <c:valAx>
        <c:axId val="46493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2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321.28640000000001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80688"/>
        <c:axId val="457681080"/>
      </c:barChart>
      <c:catAx>
        <c:axId val="45768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81080"/>
        <c:crosses val="autoZero"/>
        <c:auto val="1"/>
        <c:lblAlgn val="ctr"/>
        <c:lblOffset val="100"/>
        <c:noMultiLvlLbl val="0"/>
      </c:catAx>
      <c:valAx>
        <c:axId val="45768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8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2.3262044999999998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82256"/>
        <c:axId val="457679120"/>
      </c:barChart>
      <c:catAx>
        <c:axId val="45768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79120"/>
        <c:crosses val="autoZero"/>
        <c:auto val="1"/>
        <c:lblAlgn val="ctr"/>
        <c:lblOffset val="100"/>
        <c:noMultiLvlLbl val="0"/>
      </c:catAx>
      <c:valAx>
        <c:axId val="45767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8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25.426400000000001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81864"/>
        <c:axId val="457675592"/>
      </c:barChart>
      <c:catAx>
        <c:axId val="45768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75592"/>
        <c:crosses val="autoZero"/>
        <c:auto val="1"/>
        <c:lblAlgn val="ctr"/>
        <c:lblOffset val="100"/>
        <c:noMultiLvlLbl val="0"/>
      </c:catAx>
      <c:valAx>
        <c:axId val="4576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8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3.7361453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75984"/>
        <c:axId val="457676376"/>
      </c:barChart>
      <c:catAx>
        <c:axId val="4576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76376"/>
        <c:crosses val="autoZero"/>
        <c:auto val="1"/>
        <c:lblAlgn val="ctr"/>
        <c:lblOffset val="100"/>
        <c:noMultiLvlLbl val="0"/>
      </c:catAx>
      <c:valAx>
        <c:axId val="45767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739.12536999999998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78728"/>
        <c:axId val="218480152"/>
      </c:barChart>
      <c:catAx>
        <c:axId val="45767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80152"/>
        <c:crosses val="autoZero"/>
        <c:auto val="1"/>
        <c:lblAlgn val="ctr"/>
        <c:lblOffset val="100"/>
        <c:noMultiLvlLbl val="0"/>
      </c:catAx>
      <c:valAx>
        <c:axId val="21848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7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15.676447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37544"/>
        <c:axId val="464434408"/>
      </c:barChart>
      <c:catAx>
        <c:axId val="46443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34408"/>
        <c:crosses val="autoZero"/>
        <c:auto val="1"/>
        <c:lblAlgn val="ctr"/>
        <c:lblOffset val="100"/>
        <c:noMultiLvlLbl val="0"/>
      </c:catAx>
      <c:valAx>
        <c:axId val="46443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3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김태빈, ID : 33377373)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11:44:18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2" t="s">
        <v>197</v>
      </c>
      <c r="F4" s="63"/>
      <c r="G4" s="63"/>
      <c r="H4" s="64"/>
      <c r="I4" s="46"/>
      <c r="J4" s="62" t="s">
        <v>198</v>
      </c>
      <c r="K4" s="63"/>
      <c r="L4" s="64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2600</v>
      </c>
      <c r="C6" s="59">
        <f>'DRIs DATA 입력'!C6</f>
        <v>3130.6689999999999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131.45386999999999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35.348480000000002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64.822000000000003</v>
      </c>
      <c r="G8" s="59">
        <f>'DRIs DATA 입력'!G8</f>
        <v>15.14</v>
      </c>
      <c r="H8" s="59">
        <f>'DRIs DATA 입력'!H8</f>
        <v>20.038</v>
      </c>
      <c r="I8" s="46"/>
      <c r="J8" s="59" t="s">
        <v>215</v>
      </c>
      <c r="K8" s="59">
        <f>'DRIs DATA 입력'!K8</f>
        <v>5.7720000000000002</v>
      </c>
      <c r="L8" s="59">
        <f>'DRIs DATA 입력'!L8</f>
        <v>15.754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728.30629999999996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37.255702999999997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9.8824299999999994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321.28640000000001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145.70490000000001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2.9171638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2.3262044999999998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25.426400000000001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3.7361453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739.12536999999998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15.676447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4.2994246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2.4997714000000002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711.46564000000001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1883.4927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7683.5405000000001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5144.5889999999999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154.90951999999999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195.42660000000001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25.422181999999999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19.063656000000002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1144.0642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4.7721060000000003E-2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3.7508743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267.55691999999999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143.08296000000001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4" sqref="M54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</row>
    <row r="4" spans="1:27" x14ac:dyDescent="0.3">
      <c r="A4" s="65" t="s">
        <v>55</v>
      </c>
      <c r="B4" s="65"/>
      <c r="C4" s="65"/>
      <c r="D4" s="156"/>
      <c r="E4" s="62" t="s">
        <v>197</v>
      </c>
      <c r="F4" s="63"/>
      <c r="G4" s="63"/>
      <c r="H4" s="64"/>
      <c r="I4" s="156"/>
      <c r="J4" s="62" t="s">
        <v>198</v>
      </c>
      <c r="K4" s="63"/>
      <c r="L4" s="64"/>
      <c r="M4" s="156"/>
      <c r="N4" s="65" t="s">
        <v>199</v>
      </c>
      <c r="O4" s="65"/>
      <c r="P4" s="65"/>
      <c r="Q4" s="65"/>
      <c r="R4" s="65"/>
      <c r="S4" s="65"/>
      <c r="T4" s="156"/>
      <c r="U4" s="65" t="s">
        <v>200</v>
      </c>
      <c r="V4" s="65"/>
      <c r="W4" s="65"/>
      <c r="X4" s="65"/>
      <c r="Y4" s="65"/>
      <c r="Z4" s="65"/>
      <c r="AA4" s="156"/>
    </row>
    <row r="5" spans="1:27" x14ac:dyDescent="0.3">
      <c r="A5" s="158"/>
      <c r="B5" s="158" t="s">
        <v>201</v>
      </c>
      <c r="C5" s="158" t="s">
        <v>202</v>
      </c>
      <c r="D5" s="156"/>
      <c r="E5" s="158"/>
      <c r="F5" s="158" t="s">
        <v>203</v>
      </c>
      <c r="G5" s="158" t="s">
        <v>204</v>
      </c>
      <c r="H5" s="158" t="s">
        <v>199</v>
      </c>
      <c r="I5" s="156"/>
      <c r="J5" s="158"/>
      <c r="K5" s="158" t="s">
        <v>205</v>
      </c>
      <c r="L5" s="158" t="s">
        <v>206</v>
      </c>
      <c r="M5" s="156"/>
      <c r="N5" s="158"/>
      <c r="O5" s="158" t="s">
        <v>207</v>
      </c>
      <c r="P5" s="158" t="s">
        <v>208</v>
      </c>
      <c r="Q5" s="158" t="s">
        <v>209</v>
      </c>
      <c r="R5" s="158" t="s">
        <v>210</v>
      </c>
      <c r="S5" s="158" t="s">
        <v>202</v>
      </c>
      <c r="T5" s="156"/>
      <c r="U5" s="158"/>
      <c r="V5" s="158" t="s">
        <v>207</v>
      </c>
      <c r="W5" s="158" t="s">
        <v>208</v>
      </c>
      <c r="X5" s="158" t="s">
        <v>209</v>
      </c>
      <c r="Y5" s="158" t="s">
        <v>210</v>
      </c>
      <c r="Z5" s="158" t="s">
        <v>202</v>
      </c>
      <c r="AA5" s="156"/>
    </row>
    <row r="6" spans="1:27" x14ac:dyDescent="0.3">
      <c r="A6" s="158" t="s">
        <v>55</v>
      </c>
      <c r="B6" s="158">
        <v>2600</v>
      </c>
      <c r="C6" s="158">
        <v>3130.6689999999999</v>
      </c>
      <c r="D6" s="156"/>
      <c r="E6" s="158" t="s">
        <v>211</v>
      </c>
      <c r="F6" s="158">
        <v>55</v>
      </c>
      <c r="G6" s="158">
        <v>15</v>
      </c>
      <c r="H6" s="158">
        <v>7</v>
      </c>
      <c r="I6" s="156"/>
      <c r="J6" s="158" t="s">
        <v>211</v>
      </c>
      <c r="K6" s="158">
        <v>0.1</v>
      </c>
      <c r="L6" s="158">
        <v>4</v>
      </c>
      <c r="M6" s="156"/>
      <c r="N6" s="158" t="s">
        <v>212</v>
      </c>
      <c r="O6" s="158">
        <v>50</v>
      </c>
      <c r="P6" s="158">
        <v>65</v>
      </c>
      <c r="Q6" s="158">
        <v>0</v>
      </c>
      <c r="R6" s="158">
        <v>0</v>
      </c>
      <c r="S6" s="158">
        <v>131.45386999999999</v>
      </c>
      <c r="T6" s="156"/>
      <c r="U6" s="158" t="s">
        <v>213</v>
      </c>
      <c r="V6" s="158">
        <v>0</v>
      </c>
      <c r="W6" s="158">
        <v>0</v>
      </c>
      <c r="X6" s="158">
        <v>25</v>
      </c>
      <c r="Y6" s="158">
        <v>0</v>
      </c>
      <c r="Z6" s="158">
        <v>35.348480000000002</v>
      </c>
      <c r="AA6" s="156"/>
    </row>
    <row r="7" spans="1:27" x14ac:dyDescent="0.3">
      <c r="A7" s="156"/>
      <c r="B7" s="156"/>
      <c r="C7" s="156"/>
      <c r="D7" s="156"/>
      <c r="E7" s="158" t="s">
        <v>214</v>
      </c>
      <c r="F7" s="158">
        <v>65</v>
      </c>
      <c r="G7" s="158">
        <v>30</v>
      </c>
      <c r="H7" s="158">
        <v>20</v>
      </c>
      <c r="I7" s="156"/>
      <c r="J7" s="158" t="s">
        <v>214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215</v>
      </c>
      <c r="F8" s="158">
        <v>64.822000000000003</v>
      </c>
      <c r="G8" s="158">
        <v>15.14</v>
      </c>
      <c r="H8" s="158">
        <v>20.038</v>
      </c>
      <c r="I8" s="156"/>
      <c r="J8" s="158" t="s">
        <v>215</v>
      </c>
      <c r="K8" s="158">
        <v>5.7720000000000002</v>
      </c>
      <c r="L8" s="158">
        <v>15.754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5" t="s">
        <v>217</v>
      </c>
      <c r="B14" s="65"/>
      <c r="C14" s="65"/>
      <c r="D14" s="65"/>
      <c r="E14" s="65"/>
      <c r="F14" s="65"/>
      <c r="G14" s="156"/>
      <c r="H14" s="65" t="s">
        <v>218</v>
      </c>
      <c r="I14" s="65"/>
      <c r="J14" s="65"/>
      <c r="K14" s="65"/>
      <c r="L14" s="65"/>
      <c r="M14" s="65"/>
      <c r="N14" s="156"/>
      <c r="O14" s="65" t="s">
        <v>219</v>
      </c>
      <c r="P14" s="65"/>
      <c r="Q14" s="65"/>
      <c r="R14" s="65"/>
      <c r="S14" s="65"/>
      <c r="T14" s="65"/>
      <c r="U14" s="156"/>
      <c r="V14" s="65" t="s">
        <v>220</v>
      </c>
      <c r="W14" s="65"/>
      <c r="X14" s="65"/>
      <c r="Y14" s="65"/>
      <c r="Z14" s="65"/>
      <c r="AA14" s="65"/>
    </row>
    <row r="15" spans="1:27" x14ac:dyDescent="0.3">
      <c r="A15" s="158"/>
      <c r="B15" s="158" t="s">
        <v>207</v>
      </c>
      <c r="C15" s="158" t="s">
        <v>208</v>
      </c>
      <c r="D15" s="158" t="s">
        <v>209</v>
      </c>
      <c r="E15" s="158" t="s">
        <v>210</v>
      </c>
      <c r="F15" s="158" t="s">
        <v>202</v>
      </c>
      <c r="G15" s="156"/>
      <c r="H15" s="158"/>
      <c r="I15" s="158" t="s">
        <v>207</v>
      </c>
      <c r="J15" s="158" t="s">
        <v>208</v>
      </c>
      <c r="K15" s="158" t="s">
        <v>209</v>
      </c>
      <c r="L15" s="158" t="s">
        <v>210</v>
      </c>
      <c r="M15" s="158" t="s">
        <v>202</v>
      </c>
      <c r="N15" s="156"/>
      <c r="O15" s="158"/>
      <c r="P15" s="158" t="s">
        <v>207</v>
      </c>
      <c r="Q15" s="158" t="s">
        <v>208</v>
      </c>
      <c r="R15" s="158" t="s">
        <v>209</v>
      </c>
      <c r="S15" s="158" t="s">
        <v>210</v>
      </c>
      <c r="T15" s="158" t="s">
        <v>202</v>
      </c>
      <c r="U15" s="156"/>
      <c r="V15" s="158"/>
      <c r="W15" s="158" t="s">
        <v>207</v>
      </c>
      <c r="X15" s="158" t="s">
        <v>208</v>
      </c>
      <c r="Y15" s="158" t="s">
        <v>209</v>
      </c>
      <c r="Z15" s="158" t="s">
        <v>210</v>
      </c>
      <c r="AA15" s="158" t="s">
        <v>202</v>
      </c>
    </row>
    <row r="16" spans="1:27" x14ac:dyDescent="0.3">
      <c r="A16" s="158" t="s">
        <v>221</v>
      </c>
      <c r="B16" s="158">
        <v>570</v>
      </c>
      <c r="C16" s="158">
        <v>800</v>
      </c>
      <c r="D16" s="158">
        <v>0</v>
      </c>
      <c r="E16" s="158">
        <v>3000</v>
      </c>
      <c r="F16" s="158">
        <v>728.30629999999996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37.255702999999997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9.8824299999999994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321.28640000000001</v>
      </c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223</v>
      </c>
      <c r="B24" s="65"/>
      <c r="C24" s="65"/>
      <c r="D24" s="65"/>
      <c r="E24" s="65"/>
      <c r="F24" s="65"/>
      <c r="G24" s="156"/>
      <c r="H24" s="65" t="s">
        <v>224</v>
      </c>
      <c r="I24" s="65"/>
      <c r="J24" s="65"/>
      <c r="K24" s="65"/>
      <c r="L24" s="65"/>
      <c r="M24" s="65"/>
      <c r="N24" s="156"/>
      <c r="O24" s="65" t="s">
        <v>225</v>
      </c>
      <c r="P24" s="65"/>
      <c r="Q24" s="65"/>
      <c r="R24" s="65"/>
      <c r="S24" s="65"/>
      <c r="T24" s="65"/>
      <c r="U24" s="156"/>
      <c r="V24" s="65" t="s">
        <v>226</v>
      </c>
      <c r="W24" s="65"/>
      <c r="X24" s="65"/>
      <c r="Y24" s="65"/>
      <c r="Z24" s="65"/>
      <c r="AA24" s="65"/>
      <c r="AB24" s="156"/>
      <c r="AC24" s="65" t="s">
        <v>227</v>
      </c>
      <c r="AD24" s="65"/>
      <c r="AE24" s="65"/>
      <c r="AF24" s="65"/>
      <c r="AG24" s="65"/>
      <c r="AH24" s="65"/>
      <c r="AI24" s="156"/>
      <c r="AJ24" s="65" t="s">
        <v>228</v>
      </c>
      <c r="AK24" s="65"/>
      <c r="AL24" s="65"/>
      <c r="AM24" s="65"/>
      <c r="AN24" s="65"/>
      <c r="AO24" s="65"/>
      <c r="AP24" s="156"/>
      <c r="AQ24" s="65" t="s">
        <v>229</v>
      </c>
      <c r="AR24" s="65"/>
      <c r="AS24" s="65"/>
      <c r="AT24" s="65"/>
      <c r="AU24" s="65"/>
      <c r="AV24" s="65"/>
      <c r="AW24" s="156"/>
      <c r="AX24" s="65" t="s">
        <v>230</v>
      </c>
      <c r="AY24" s="65"/>
      <c r="AZ24" s="65"/>
      <c r="BA24" s="65"/>
      <c r="BB24" s="65"/>
      <c r="BC24" s="65"/>
      <c r="BD24" s="15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158"/>
      <c r="B25" s="158" t="s">
        <v>207</v>
      </c>
      <c r="C25" s="158" t="s">
        <v>208</v>
      </c>
      <c r="D25" s="158" t="s">
        <v>209</v>
      </c>
      <c r="E25" s="158" t="s">
        <v>210</v>
      </c>
      <c r="F25" s="158" t="s">
        <v>202</v>
      </c>
      <c r="G25" s="156"/>
      <c r="H25" s="158"/>
      <c r="I25" s="158" t="s">
        <v>207</v>
      </c>
      <c r="J25" s="158" t="s">
        <v>208</v>
      </c>
      <c r="K25" s="158" t="s">
        <v>209</v>
      </c>
      <c r="L25" s="158" t="s">
        <v>210</v>
      </c>
      <c r="M25" s="158" t="s">
        <v>202</v>
      </c>
      <c r="N25" s="156"/>
      <c r="O25" s="158"/>
      <c r="P25" s="158" t="s">
        <v>207</v>
      </c>
      <c r="Q25" s="158" t="s">
        <v>208</v>
      </c>
      <c r="R25" s="158" t="s">
        <v>209</v>
      </c>
      <c r="S25" s="158" t="s">
        <v>210</v>
      </c>
      <c r="T25" s="158" t="s">
        <v>202</v>
      </c>
      <c r="U25" s="156"/>
      <c r="V25" s="158"/>
      <c r="W25" s="158" t="s">
        <v>207</v>
      </c>
      <c r="X25" s="158" t="s">
        <v>208</v>
      </c>
      <c r="Y25" s="158" t="s">
        <v>209</v>
      </c>
      <c r="Z25" s="158" t="s">
        <v>210</v>
      </c>
      <c r="AA25" s="158" t="s">
        <v>202</v>
      </c>
      <c r="AB25" s="156"/>
      <c r="AC25" s="158"/>
      <c r="AD25" s="158" t="s">
        <v>207</v>
      </c>
      <c r="AE25" s="158" t="s">
        <v>208</v>
      </c>
      <c r="AF25" s="158" t="s">
        <v>209</v>
      </c>
      <c r="AG25" s="158" t="s">
        <v>210</v>
      </c>
      <c r="AH25" s="158" t="s">
        <v>202</v>
      </c>
      <c r="AI25" s="156"/>
      <c r="AJ25" s="158"/>
      <c r="AK25" s="158" t="s">
        <v>207</v>
      </c>
      <c r="AL25" s="158" t="s">
        <v>208</v>
      </c>
      <c r="AM25" s="158" t="s">
        <v>209</v>
      </c>
      <c r="AN25" s="158" t="s">
        <v>210</v>
      </c>
      <c r="AO25" s="158" t="s">
        <v>202</v>
      </c>
      <c r="AP25" s="156"/>
      <c r="AQ25" s="158"/>
      <c r="AR25" s="158" t="s">
        <v>207</v>
      </c>
      <c r="AS25" s="158" t="s">
        <v>208</v>
      </c>
      <c r="AT25" s="158" t="s">
        <v>209</v>
      </c>
      <c r="AU25" s="158" t="s">
        <v>210</v>
      </c>
      <c r="AV25" s="158" t="s">
        <v>202</v>
      </c>
      <c r="AW25" s="156"/>
      <c r="AX25" s="158"/>
      <c r="AY25" s="158" t="s">
        <v>207</v>
      </c>
      <c r="AZ25" s="158" t="s">
        <v>208</v>
      </c>
      <c r="BA25" s="158" t="s">
        <v>209</v>
      </c>
      <c r="BB25" s="158" t="s">
        <v>210</v>
      </c>
      <c r="BC25" s="158" t="s">
        <v>202</v>
      </c>
      <c r="BD25" s="156"/>
      <c r="BE25" s="158"/>
      <c r="BF25" s="158" t="s">
        <v>207</v>
      </c>
      <c r="BG25" s="158" t="s">
        <v>208</v>
      </c>
      <c r="BH25" s="158" t="s">
        <v>209</v>
      </c>
      <c r="BI25" s="158" t="s">
        <v>210</v>
      </c>
      <c r="BJ25" s="158" t="s">
        <v>202</v>
      </c>
    </row>
    <row r="26" spans="1:62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145.70490000000001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2.9171638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2.3262044999999998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25.426400000000001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3.7361453</v>
      </c>
      <c r="AI26" s="156"/>
      <c r="AJ26" s="158" t="s">
        <v>232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739.12536999999998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15.676447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4.2994246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2.4997714000000002</v>
      </c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6"/>
      <c r="H34" s="65" t="s">
        <v>235</v>
      </c>
      <c r="I34" s="65"/>
      <c r="J34" s="65"/>
      <c r="K34" s="65"/>
      <c r="L34" s="65"/>
      <c r="M34" s="65"/>
      <c r="N34" s="156"/>
      <c r="O34" s="65" t="s">
        <v>236</v>
      </c>
      <c r="P34" s="65"/>
      <c r="Q34" s="65"/>
      <c r="R34" s="65"/>
      <c r="S34" s="65"/>
      <c r="T34" s="65"/>
      <c r="U34" s="156"/>
      <c r="V34" s="65" t="s">
        <v>237</v>
      </c>
      <c r="W34" s="65"/>
      <c r="X34" s="65"/>
      <c r="Y34" s="65"/>
      <c r="Z34" s="65"/>
      <c r="AA34" s="65"/>
      <c r="AB34" s="156"/>
      <c r="AC34" s="65" t="s">
        <v>238</v>
      </c>
      <c r="AD34" s="65"/>
      <c r="AE34" s="65"/>
      <c r="AF34" s="65"/>
      <c r="AG34" s="65"/>
      <c r="AH34" s="65"/>
      <c r="AI34" s="156"/>
      <c r="AJ34" s="65" t="s">
        <v>239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207</v>
      </c>
      <c r="C35" s="158" t="s">
        <v>208</v>
      </c>
      <c r="D35" s="158" t="s">
        <v>209</v>
      </c>
      <c r="E35" s="158" t="s">
        <v>210</v>
      </c>
      <c r="F35" s="158" t="s">
        <v>202</v>
      </c>
      <c r="G35" s="156"/>
      <c r="H35" s="158"/>
      <c r="I35" s="158" t="s">
        <v>207</v>
      </c>
      <c r="J35" s="158" t="s">
        <v>208</v>
      </c>
      <c r="K35" s="158" t="s">
        <v>209</v>
      </c>
      <c r="L35" s="158" t="s">
        <v>210</v>
      </c>
      <c r="M35" s="158" t="s">
        <v>202</v>
      </c>
      <c r="N35" s="156"/>
      <c r="O35" s="158"/>
      <c r="P35" s="158" t="s">
        <v>207</v>
      </c>
      <c r="Q35" s="158" t="s">
        <v>208</v>
      </c>
      <c r="R35" s="158" t="s">
        <v>209</v>
      </c>
      <c r="S35" s="158" t="s">
        <v>210</v>
      </c>
      <c r="T35" s="158" t="s">
        <v>202</v>
      </c>
      <c r="U35" s="156"/>
      <c r="V35" s="158"/>
      <c r="W35" s="158" t="s">
        <v>207</v>
      </c>
      <c r="X35" s="158" t="s">
        <v>208</v>
      </c>
      <c r="Y35" s="158" t="s">
        <v>209</v>
      </c>
      <c r="Z35" s="158" t="s">
        <v>210</v>
      </c>
      <c r="AA35" s="158" t="s">
        <v>202</v>
      </c>
      <c r="AB35" s="156"/>
      <c r="AC35" s="158"/>
      <c r="AD35" s="158" t="s">
        <v>207</v>
      </c>
      <c r="AE35" s="158" t="s">
        <v>208</v>
      </c>
      <c r="AF35" s="158" t="s">
        <v>209</v>
      </c>
      <c r="AG35" s="158" t="s">
        <v>210</v>
      </c>
      <c r="AH35" s="158" t="s">
        <v>202</v>
      </c>
      <c r="AI35" s="156"/>
      <c r="AJ35" s="158"/>
      <c r="AK35" s="158" t="s">
        <v>207</v>
      </c>
      <c r="AL35" s="158" t="s">
        <v>208</v>
      </c>
      <c r="AM35" s="158" t="s">
        <v>209</v>
      </c>
      <c r="AN35" s="158" t="s">
        <v>210</v>
      </c>
      <c r="AO35" s="158" t="s">
        <v>202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650</v>
      </c>
      <c r="C36" s="158">
        <v>800</v>
      </c>
      <c r="D36" s="158">
        <v>0</v>
      </c>
      <c r="E36" s="158">
        <v>2500</v>
      </c>
      <c r="F36" s="158">
        <v>711.46564000000001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1883.4927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7683.5405000000001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5144.5889999999999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154.90951999999999</v>
      </c>
      <c r="AI36" s="156"/>
      <c r="AJ36" s="158" t="s">
        <v>22</v>
      </c>
      <c r="AK36" s="158">
        <v>295</v>
      </c>
      <c r="AL36" s="158">
        <v>350</v>
      </c>
      <c r="AM36" s="158">
        <v>0</v>
      </c>
      <c r="AN36" s="158">
        <v>350</v>
      </c>
      <c r="AO36" s="158">
        <v>195.42660000000001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6"/>
      <c r="H44" s="65" t="s">
        <v>242</v>
      </c>
      <c r="I44" s="65"/>
      <c r="J44" s="65"/>
      <c r="K44" s="65"/>
      <c r="L44" s="65"/>
      <c r="M44" s="65"/>
      <c r="N44" s="156"/>
      <c r="O44" s="65" t="s">
        <v>243</v>
      </c>
      <c r="P44" s="65"/>
      <c r="Q44" s="65"/>
      <c r="R44" s="65"/>
      <c r="S44" s="65"/>
      <c r="T44" s="65"/>
      <c r="U44" s="156"/>
      <c r="V44" s="65" t="s">
        <v>244</v>
      </c>
      <c r="W44" s="65"/>
      <c r="X44" s="65"/>
      <c r="Y44" s="65"/>
      <c r="Z44" s="65"/>
      <c r="AA44" s="65"/>
      <c r="AB44" s="156"/>
      <c r="AC44" s="65" t="s">
        <v>245</v>
      </c>
      <c r="AD44" s="65"/>
      <c r="AE44" s="65"/>
      <c r="AF44" s="65"/>
      <c r="AG44" s="65"/>
      <c r="AH44" s="65"/>
      <c r="AI44" s="156"/>
      <c r="AJ44" s="65" t="s">
        <v>246</v>
      </c>
      <c r="AK44" s="65"/>
      <c r="AL44" s="65"/>
      <c r="AM44" s="65"/>
      <c r="AN44" s="65"/>
      <c r="AO44" s="65"/>
      <c r="AP44" s="156"/>
      <c r="AQ44" s="65" t="s">
        <v>247</v>
      </c>
      <c r="AR44" s="65"/>
      <c r="AS44" s="65"/>
      <c r="AT44" s="65"/>
      <c r="AU44" s="65"/>
      <c r="AV44" s="65"/>
      <c r="AW44" s="156"/>
      <c r="AX44" s="65" t="s">
        <v>248</v>
      </c>
      <c r="AY44" s="65"/>
      <c r="AZ44" s="65"/>
      <c r="BA44" s="65"/>
      <c r="BB44" s="65"/>
      <c r="BC44" s="65"/>
      <c r="BD44" s="156"/>
      <c r="BE44" s="65" t="s">
        <v>249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207</v>
      </c>
      <c r="C45" s="158" t="s">
        <v>208</v>
      </c>
      <c r="D45" s="158" t="s">
        <v>209</v>
      </c>
      <c r="E45" s="158" t="s">
        <v>210</v>
      </c>
      <c r="F45" s="158" t="s">
        <v>202</v>
      </c>
      <c r="G45" s="156"/>
      <c r="H45" s="158"/>
      <c r="I45" s="158" t="s">
        <v>207</v>
      </c>
      <c r="J45" s="158" t="s">
        <v>208</v>
      </c>
      <c r="K45" s="158" t="s">
        <v>209</v>
      </c>
      <c r="L45" s="158" t="s">
        <v>210</v>
      </c>
      <c r="M45" s="158" t="s">
        <v>202</v>
      </c>
      <c r="N45" s="156"/>
      <c r="O45" s="158"/>
      <c r="P45" s="158" t="s">
        <v>207</v>
      </c>
      <c r="Q45" s="158" t="s">
        <v>208</v>
      </c>
      <c r="R45" s="158" t="s">
        <v>209</v>
      </c>
      <c r="S45" s="158" t="s">
        <v>210</v>
      </c>
      <c r="T45" s="158" t="s">
        <v>202</v>
      </c>
      <c r="U45" s="156"/>
      <c r="V45" s="158"/>
      <c r="W45" s="158" t="s">
        <v>207</v>
      </c>
      <c r="X45" s="158" t="s">
        <v>208</v>
      </c>
      <c r="Y45" s="158" t="s">
        <v>209</v>
      </c>
      <c r="Z45" s="158" t="s">
        <v>210</v>
      </c>
      <c r="AA45" s="158" t="s">
        <v>202</v>
      </c>
      <c r="AB45" s="156"/>
      <c r="AC45" s="158"/>
      <c r="AD45" s="158" t="s">
        <v>207</v>
      </c>
      <c r="AE45" s="158" t="s">
        <v>208</v>
      </c>
      <c r="AF45" s="158" t="s">
        <v>209</v>
      </c>
      <c r="AG45" s="158" t="s">
        <v>210</v>
      </c>
      <c r="AH45" s="158" t="s">
        <v>202</v>
      </c>
      <c r="AI45" s="156"/>
      <c r="AJ45" s="158"/>
      <c r="AK45" s="158" t="s">
        <v>207</v>
      </c>
      <c r="AL45" s="158" t="s">
        <v>208</v>
      </c>
      <c r="AM45" s="158" t="s">
        <v>209</v>
      </c>
      <c r="AN45" s="158" t="s">
        <v>210</v>
      </c>
      <c r="AO45" s="158" t="s">
        <v>202</v>
      </c>
      <c r="AP45" s="156"/>
      <c r="AQ45" s="158"/>
      <c r="AR45" s="158" t="s">
        <v>207</v>
      </c>
      <c r="AS45" s="158" t="s">
        <v>208</v>
      </c>
      <c r="AT45" s="158" t="s">
        <v>209</v>
      </c>
      <c r="AU45" s="158" t="s">
        <v>210</v>
      </c>
      <c r="AV45" s="158" t="s">
        <v>202</v>
      </c>
      <c r="AW45" s="156"/>
      <c r="AX45" s="158"/>
      <c r="AY45" s="158" t="s">
        <v>207</v>
      </c>
      <c r="AZ45" s="158" t="s">
        <v>208</v>
      </c>
      <c r="BA45" s="158" t="s">
        <v>209</v>
      </c>
      <c r="BB45" s="158" t="s">
        <v>210</v>
      </c>
      <c r="BC45" s="158" t="s">
        <v>202</v>
      </c>
      <c r="BD45" s="156"/>
      <c r="BE45" s="158"/>
      <c r="BF45" s="158" t="s">
        <v>207</v>
      </c>
      <c r="BG45" s="158" t="s">
        <v>208</v>
      </c>
      <c r="BH45" s="158" t="s">
        <v>209</v>
      </c>
      <c r="BI45" s="158" t="s">
        <v>210</v>
      </c>
      <c r="BJ45" s="158" t="s">
        <v>202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8</v>
      </c>
      <c r="C46" s="158">
        <v>10</v>
      </c>
      <c r="D46" s="158">
        <v>0</v>
      </c>
      <c r="E46" s="158">
        <v>45</v>
      </c>
      <c r="F46" s="158">
        <v>25.422181999999999</v>
      </c>
      <c r="G46" s="156"/>
      <c r="H46" s="158" t="s">
        <v>24</v>
      </c>
      <c r="I46" s="158">
        <v>8</v>
      </c>
      <c r="J46" s="158">
        <v>10</v>
      </c>
      <c r="K46" s="158">
        <v>0</v>
      </c>
      <c r="L46" s="158">
        <v>35</v>
      </c>
      <c r="M46" s="158">
        <v>19.063656000000002</v>
      </c>
      <c r="N46" s="156"/>
      <c r="O46" s="158" t="s">
        <v>250</v>
      </c>
      <c r="P46" s="158">
        <v>600</v>
      </c>
      <c r="Q46" s="158">
        <v>800</v>
      </c>
      <c r="R46" s="158">
        <v>0</v>
      </c>
      <c r="S46" s="158">
        <v>10000</v>
      </c>
      <c r="T46" s="158">
        <v>1144.0642</v>
      </c>
      <c r="U46" s="156"/>
      <c r="V46" s="158" t="s">
        <v>29</v>
      </c>
      <c r="W46" s="158">
        <v>0</v>
      </c>
      <c r="X46" s="158">
        <v>0</v>
      </c>
      <c r="Y46" s="158">
        <v>3.5</v>
      </c>
      <c r="Z46" s="158">
        <v>10</v>
      </c>
      <c r="AA46" s="158">
        <v>4.7721060000000003E-2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3.7508743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267.55691999999999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143.08296000000001</v>
      </c>
      <c r="AW46" s="156"/>
      <c r="AX46" s="158" t="s">
        <v>251</v>
      </c>
      <c r="AY46" s="158"/>
      <c r="AZ46" s="158"/>
      <c r="BA46" s="158"/>
      <c r="BB46" s="158"/>
      <c r="BC46" s="158"/>
      <c r="BD46" s="156"/>
      <c r="BE46" s="158" t="s">
        <v>252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X44:BC44"/>
    <mergeCell ref="A43:BJ43"/>
    <mergeCell ref="BE44:BJ44"/>
    <mergeCell ref="AQ44:AV44"/>
    <mergeCell ref="A44:F44"/>
    <mergeCell ref="H44:M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6" customFormat="1" x14ac:dyDescent="0.3">
      <c r="A2" s="155" t="s">
        <v>282</v>
      </c>
      <c r="B2" s="161" t="s">
        <v>281</v>
      </c>
      <c r="C2" s="161" t="s">
        <v>276</v>
      </c>
      <c r="D2" s="161">
        <v>24</v>
      </c>
      <c r="E2" s="161">
        <v>3130.67</v>
      </c>
      <c r="F2" s="161">
        <v>425.25934000000001</v>
      </c>
      <c r="G2" s="161">
        <v>99.324905000000001</v>
      </c>
      <c r="H2" s="161">
        <v>51.656821999999998</v>
      </c>
      <c r="I2" s="161">
        <v>47.668083000000003</v>
      </c>
      <c r="J2" s="161">
        <v>131.45389</v>
      </c>
      <c r="K2" s="161">
        <v>49.240433000000003</v>
      </c>
      <c r="L2" s="161">
        <v>82.213430000000002</v>
      </c>
      <c r="M2" s="161">
        <v>35.348480000000002</v>
      </c>
      <c r="N2" s="161">
        <v>4.3962310000000002</v>
      </c>
      <c r="O2" s="161">
        <v>20.762484000000001</v>
      </c>
      <c r="P2" s="161">
        <v>1549.2737999999999</v>
      </c>
      <c r="Q2" s="161">
        <v>36.511490000000002</v>
      </c>
      <c r="R2" s="161">
        <v>728.30633999999998</v>
      </c>
      <c r="S2" s="161">
        <v>188.17963</v>
      </c>
      <c r="T2" s="161">
        <v>6481.5214999999998</v>
      </c>
      <c r="U2" s="161">
        <v>9.8824330000000007</v>
      </c>
      <c r="V2" s="161">
        <v>37.255695000000003</v>
      </c>
      <c r="W2" s="161">
        <v>321.28640000000001</v>
      </c>
      <c r="X2" s="161">
        <v>145.70492999999999</v>
      </c>
      <c r="Y2" s="161">
        <v>2.9171640000000001</v>
      </c>
      <c r="Z2" s="161">
        <v>2.3262049999999999</v>
      </c>
      <c r="AA2" s="161">
        <v>25.426403000000001</v>
      </c>
      <c r="AB2" s="161">
        <v>3.7361445</v>
      </c>
      <c r="AC2" s="161">
        <v>739.12536999999998</v>
      </c>
      <c r="AD2" s="161">
        <v>15.676447</v>
      </c>
      <c r="AE2" s="161">
        <v>4.2994246</v>
      </c>
      <c r="AF2" s="161">
        <v>2.4997720000000001</v>
      </c>
      <c r="AG2" s="161">
        <v>711.46569999999997</v>
      </c>
      <c r="AH2" s="161">
        <v>405.33170000000001</v>
      </c>
      <c r="AI2" s="161">
        <v>306.13400000000001</v>
      </c>
      <c r="AJ2" s="161">
        <v>1883.4929</v>
      </c>
      <c r="AK2" s="161">
        <v>7683.5360000000001</v>
      </c>
      <c r="AL2" s="161">
        <v>154.90959000000001</v>
      </c>
      <c r="AM2" s="161">
        <v>5144.5889999999999</v>
      </c>
      <c r="AN2" s="161">
        <v>195.42657</v>
      </c>
      <c r="AO2" s="161">
        <v>25.422181999999999</v>
      </c>
      <c r="AP2" s="161">
        <v>15.448986</v>
      </c>
      <c r="AQ2" s="161">
        <v>9.9732009999999995</v>
      </c>
      <c r="AR2" s="161">
        <v>19.063648000000001</v>
      </c>
      <c r="AS2" s="161">
        <v>1144.0645</v>
      </c>
      <c r="AT2" s="161">
        <v>4.7721060000000003E-2</v>
      </c>
      <c r="AU2" s="161">
        <v>3.7508737999999999</v>
      </c>
      <c r="AV2" s="161">
        <v>267.55694999999997</v>
      </c>
      <c r="AW2" s="161">
        <v>143.08301</v>
      </c>
      <c r="AX2" s="161">
        <v>0.19098875000000001</v>
      </c>
      <c r="AY2" s="161">
        <v>3.5205190000000002</v>
      </c>
      <c r="AZ2" s="161">
        <v>562.69219999999996</v>
      </c>
      <c r="BA2" s="161">
        <v>84.209800000000001</v>
      </c>
      <c r="BB2" s="161">
        <v>25.27488</v>
      </c>
      <c r="BC2" s="161">
        <v>31.734622999999999</v>
      </c>
      <c r="BD2" s="161">
        <v>27.183199999999999</v>
      </c>
      <c r="BE2" s="161">
        <v>1.5483458000000001</v>
      </c>
      <c r="BF2" s="161">
        <v>5.4411240000000003</v>
      </c>
      <c r="BG2" s="161">
        <v>6.9387199999999998E-3</v>
      </c>
      <c r="BH2" s="161">
        <v>1.8839221E-2</v>
      </c>
      <c r="BI2" s="161">
        <v>1.8084059E-2</v>
      </c>
      <c r="BJ2" s="161">
        <v>0.11613556</v>
      </c>
      <c r="BK2" s="161">
        <v>5.3374800000000001E-4</v>
      </c>
      <c r="BL2" s="161">
        <v>0.54036205999999998</v>
      </c>
      <c r="BM2" s="161">
        <v>4.8900046000000001</v>
      </c>
      <c r="BN2" s="161">
        <v>1.2320666</v>
      </c>
      <c r="BO2" s="161">
        <v>76.045360000000002</v>
      </c>
      <c r="BP2" s="161">
        <v>12.022479000000001</v>
      </c>
      <c r="BQ2" s="161">
        <v>24.147203000000001</v>
      </c>
      <c r="BR2" s="161">
        <v>98.123729999999995</v>
      </c>
      <c r="BS2" s="161">
        <v>52.778995999999999</v>
      </c>
      <c r="BT2" s="161">
        <v>11.770788</v>
      </c>
      <c r="BU2" s="161">
        <v>0.20490301999999999</v>
      </c>
      <c r="BV2" s="161">
        <v>0.12858757000000001</v>
      </c>
      <c r="BW2" s="161">
        <v>0.90136826000000003</v>
      </c>
      <c r="BX2" s="161">
        <v>2.2357127999999999</v>
      </c>
      <c r="BY2" s="161">
        <v>0.25034456999999999</v>
      </c>
      <c r="BZ2" s="161">
        <v>1.2755996999999999E-3</v>
      </c>
      <c r="CA2" s="161">
        <v>1.4073899000000001</v>
      </c>
      <c r="CB2" s="161">
        <v>6.5802520000000003E-2</v>
      </c>
      <c r="CC2" s="161">
        <v>0.3561491</v>
      </c>
      <c r="CD2" s="161">
        <v>3.6334224000000002</v>
      </c>
      <c r="CE2" s="161">
        <v>0.17003866000000001</v>
      </c>
      <c r="CF2" s="161">
        <v>0.84770129999999999</v>
      </c>
      <c r="CG2" s="161">
        <v>1.2449999999999999E-6</v>
      </c>
      <c r="CH2" s="161">
        <v>7.9985050000000002E-2</v>
      </c>
      <c r="CI2" s="161">
        <v>6.3705639999999996E-3</v>
      </c>
      <c r="CJ2" s="161">
        <v>8.0336079999999992</v>
      </c>
      <c r="CK2" s="161">
        <v>4.2486200000000002E-2</v>
      </c>
      <c r="CL2" s="161">
        <v>1.9919258</v>
      </c>
      <c r="CM2" s="161">
        <v>4.6254897000000001</v>
      </c>
      <c r="CN2" s="161">
        <v>3370.5698000000002</v>
      </c>
      <c r="CO2" s="161">
        <v>5735.9022999999997</v>
      </c>
      <c r="CP2" s="161">
        <v>4174.92</v>
      </c>
      <c r="CQ2" s="161">
        <v>1474.7698</v>
      </c>
      <c r="CR2" s="161">
        <v>715.6114</v>
      </c>
      <c r="CS2" s="161">
        <v>542.27166999999997</v>
      </c>
      <c r="CT2" s="161">
        <v>3272.8422999999998</v>
      </c>
      <c r="CU2" s="161">
        <v>2160.2273</v>
      </c>
      <c r="CV2" s="161">
        <v>1543.7665999999999</v>
      </c>
      <c r="CW2" s="161">
        <v>2574.0925000000002</v>
      </c>
      <c r="CX2" s="161">
        <v>687.58699999999999</v>
      </c>
      <c r="CY2" s="161">
        <v>4012.087</v>
      </c>
      <c r="CZ2" s="161">
        <v>2289.2449999999999</v>
      </c>
      <c r="DA2" s="161">
        <v>4947.71</v>
      </c>
      <c r="DB2" s="161">
        <v>4554.3896000000004</v>
      </c>
      <c r="DC2" s="161">
        <v>7101.1480000000001</v>
      </c>
      <c r="DD2" s="161">
        <v>12160.6875</v>
      </c>
      <c r="DE2" s="161">
        <v>2967.3762000000002</v>
      </c>
      <c r="DF2" s="161">
        <v>4851.01</v>
      </c>
      <c r="DG2" s="161">
        <v>2800.6729</v>
      </c>
      <c r="DH2" s="161">
        <v>210.00935000000001</v>
      </c>
      <c r="DI2" s="1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84.209800000000001</v>
      </c>
      <c r="B6">
        <f>BB2</f>
        <v>25.27488</v>
      </c>
      <c r="C6">
        <f>BC2</f>
        <v>31.734622999999999</v>
      </c>
      <c r="D6">
        <f>BD2</f>
        <v>27.183199999999999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254</v>
      </c>
      <c r="B2" s="55">
        <v>34782</v>
      </c>
      <c r="C2" s="56">
        <f ca="1">YEAR(TODAY())-YEAR(B2)+IF(TODAY()&gt;=DATE(YEAR(TODAY()),MONTH(B2),DAY(B2)),0,-1)</f>
        <v>26</v>
      </c>
      <c r="E2" s="52">
        <v>173.3</v>
      </c>
      <c r="F2" s="53" t="s">
        <v>275</v>
      </c>
      <c r="G2" s="52">
        <v>66</v>
      </c>
      <c r="H2" s="51" t="s">
        <v>40</v>
      </c>
      <c r="I2" s="68">
        <f>ROUND(G3/E3^2,1)</f>
        <v>22</v>
      </c>
    </row>
    <row r="3" spans="1:9" x14ac:dyDescent="0.3">
      <c r="E3" s="51">
        <f>E2/100</f>
        <v>1.7330000000000001</v>
      </c>
      <c r="F3" s="51" t="s">
        <v>39</v>
      </c>
      <c r="G3" s="51">
        <f>G2</f>
        <v>66</v>
      </c>
      <c r="H3" s="51" t="s">
        <v>40</v>
      </c>
      <c r="I3" s="68"/>
    </row>
    <row r="4" spans="1:9" x14ac:dyDescent="0.3">
      <c r="A4" t="s">
        <v>272</v>
      </c>
    </row>
    <row r="5" spans="1:9" x14ac:dyDescent="0.3">
      <c r="B5" s="60">
        <v>43796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김태빈, ID : 33377373)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11:44:18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4" sqref="Z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274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43796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26</v>
      </c>
      <c r="G12" s="133"/>
      <c r="H12" s="133"/>
      <c r="I12" s="133"/>
      <c r="K12" s="124">
        <f>'개인정보 및 신체계측 입력'!E2</f>
        <v>173.3</v>
      </c>
      <c r="L12" s="125"/>
      <c r="M12" s="118">
        <f>'개인정보 및 신체계측 입력'!G2</f>
        <v>66</v>
      </c>
      <c r="N12" s="119"/>
      <c r="O12" s="114" t="s">
        <v>270</v>
      </c>
      <c r="P12" s="108"/>
      <c r="Q12" s="111">
        <f>'개인정보 및 신체계측 입력'!I2</f>
        <v>22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김태빈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41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39" t="s">
        <v>42</v>
      </c>
      <c r="E36" s="139"/>
      <c r="F36" s="139"/>
      <c r="G36" s="139"/>
      <c r="H36" s="139"/>
      <c r="I36" s="34">
        <f>'DRIs DATA'!F8</f>
        <v>64.822000000000003</v>
      </c>
      <c r="J36" s="140" t="s">
        <v>43</v>
      </c>
      <c r="K36" s="140"/>
      <c r="L36" s="140"/>
      <c r="M36" s="140"/>
      <c r="N36" s="35"/>
      <c r="O36" s="138" t="s">
        <v>44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181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39" t="s">
        <v>42</v>
      </c>
      <c r="E41" s="139"/>
      <c r="F41" s="139"/>
      <c r="G41" s="139"/>
      <c r="H41" s="139"/>
      <c r="I41" s="34">
        <f>'DRIs DATA'!G8</f>
        <v>15.14</v>
      </c>
      <c r="J41" s="140" t="s">
        <v>43</v>
      </c>
      <c r="K41" s="140"/>
      <c r="L41" s="140"/>
      <c r="M41" s="140"/>
      <c r="N41" s="35"/>
      <c r="O41" s="137" t="s">
        <v>48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183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1" t="s">
        <v>42</v>
      </c>
      <c r="E46" s="141"/>
      <c r="F46" s="141"/>
      <c r="G46" s="141"/>
      <c r="H46" s="141"/>
      <c r="I46" s="34">
        <f>'DRIs DATA'!H8</f>
        <v>20.038</v>
      </c>
      <c r="J46" s="140" t="s">
        <v>43</v>
      </c>
      <c r="K46" s="140"/>
      <c r="L46" s="140"/>
      <c r="M46" s="140"/>
      <c r="N46" s="35"/>
      <c r="O46" s="137" t="s">
        <v>47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182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190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163</v>
      </c>
      <c r="D69" s="146"/>
      <c r="E69" s="146"/>
      <c r="F69" s="146"/>
      <c r="G69" s="146"/>
      <c r="H69" s="139" t="s">
        <v>169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47">
        <f>ROUND('그룹 전체 사용자의 일일 입력'!D6/MAX('그룹 전체 사용자의 일일 입력'!$B$6,'그룹 전체 사용자의 일일 입력'!$C$6,'그룹 전체 사용자의 일일 입력'!$D$6),1)</f>
        <v>0.9</v>
      </c>
      <c r="P69" s="14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50</v>
      </c>
      <c r="D72" s="146"/>
      <c r="E72" s="146"/>
      <c r="F72" s="146"/>
      <c r="G72" s="146"/>
      <c r="H72" s="38"/>
      <c r="I72" s="139" t="s">
        <v>51</v>
      </c>
      <c r="J72" s="139"/>
      <c r="K72" s="36">
        <f>ROUND('DRIs DATA'!L8,1)</f>
        <v>15.8</v>
      </c>
      <c r="L72" s="36" t="s">
        <v>52</v>
      </c>
      <c r="M72" s="36">
        <f>ROUND('DRIs DATA'!K8,1)</f>
        <v>5.8</v>
      </c>
      <c r="N72" s="140" t="s">
        <v>53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180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191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167</v>
      </c>
      <c r="C80" s="82"/>
      <c r="D80" s="82"/>
      <c r="E80" s="82"/>
      <c r="F80" s="21"/>
      <c r="G80" s="21"/>
      <c r="H80" s="21"/>
      <c r="L80" s="82" t="s">
        <v>171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267</v>
      </c>
      <c r="C93" s="131"/>
      <c r="D93" s="131"/>
      <c r="E93" s="131"/>
      <c r="F93" s="131"/>
      <c r="G93" s="131"/>
      <c r="H93" s="131"/>
      <c r="I93" s="131"/>
      <c r="J93" s="132"/>
      <c r="L93" s="130" t="s">
        <v>174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170</v>
      </c>
      <c r="C94" s="83"/>
      <c r="D94" s="83"/>
      <c r="E94" s="83"/>
      <c r="F94" s="86">
        <f>ROUND('DRIs DATA'!F16/'DRIs DATA'!C16*100,2)</f>
        <v>97.11</v>
      </c>
      <c r="G94" s="86"/>
      <c r="H94" s="83" t="s">
        <v>166</v>
      </c>
      <c r="I94" s="83"/>
      <c r="J94" s="84"/>
      <c r="L94" s="85" t="s">
        <v>170</v>
      </c>
      <c r="M94" s="83"/>
      <c r="N94" s="83"/>
      <c r="O94" s="83"/>
      <c r="P94" s="83"/>
      <c r="Q94" s="23">
        <f>ROUND('DRIs DATA'!M16/'DRIs DATA'!K16*100,2)</f>
        <v>310.45999999999998</v>
      </c>
      <c r="R94" s="83" t="s">
        <v>166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179</v>
      </c>
      <c r="C96" s="89"/>
      <c r="D96" s="89"/>
      <c r="E96" s="89"/>
      <c r="F96" s="89"/>
      <c r="G96" s="89"/>
      <c r="H96" s="89"/>
      <c r="I96" s="89"/>
      <c r="J96" s="90"/>
      <c r="L96" s="94" t="s">
        <v>172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192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168</v>
      </c>
      <c r="C107" s="82"/>
      <c r="D107" s="82"/>
      <c r="E107" s="82"/>
      <c r="F107" s="6"/>
      <c r="G107" s="6"/>
      <c r="H107" s="6"/>
      <c r="I107" s="6"/>
      <c r="L107" s="82" t="s">
        <v>269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263</v>
      </c>
      <c r="C120" s="78"/>
      <c r="D120" s="78"/>
      <c r="E120" s="78"/>
      <c r="F120" s="78"/>
      <c r="G120" s="78"/>
      <c r="H120" s="78"/>
      <c r="I120" s="78"/>
      <c r="J120" s="79"/>
      <c r="L120" s="77" t="s">
        <v>264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170</v>
      </c>
      <c r="C121" s="16"/>
      <c r="D121" s="16"/>
      <c r="E121" s="15"/>
      <c r="F121" s="86">
        <f>ROUND('DRIs DATA'!F26/'DRIs DATA'!C26*100,2)</f>
        <v>145.69999999999999</v>
      </c>
      <c r="G121" s="86"/>
      <c r="H121" s="83" t="s">
        <v>165</v>
      </c>
      <c r="I121" s="83"/>
      <c r="J121" s="84"/>
      <c r="L121" s="42" t="s">
        <v>170</v>
      </c>
      <c r="M121" s="20"/>
      <c r="N121" s="20"/>
      <c r="O121" s="23"/>
      <c r="P121" s="6"/>
      <c r="Q121" s="58">
        <f>ROUND('DRIs DATA'!AH26/'DRIs DATA'!AE26*100,2)</f>
        <v>249.08</v>
      </c>
      <c r="R121" s="83" t="s">
        <v>165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173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268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261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262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193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176</v>
      </c>
      <c r="C158" s="82"/>
      <c r="D158" s="82"/>
      <c r="E158" s="6"/>
      <c r="F158" s="6"/>
      <c r="G158" s="6"/>
      <c r="H158" s="6"/>
      <c r="I158" s="6"/>
      <c r="L158" s="82" t="s">
        <v>177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265</v>
      </c>
      <c r="C171" s="78"/>
      <c r="D171" s="78"/>
      <c r="E171" s="78"/>
      <c r="F171" s="78"/>
      <c r="G171" s="78"/>
      <c r="H171" s="78"/>
      <c r="I171" s="78"/>
      <c r="J171" s="79"/>
      <c r="L171" s="77" t="s">
        <v>175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170</v>
      </c>
      <c r="C172" s="20"/>
      <c r="D172" s="20"/>
      <c r="E172" s="6"/>
      <c r="F172" s="86">
        <f>ROUND('DRIs DATA'!F36/'DRIs DATA'!C36*100,2)</f>
        <v>88.93</v>
      </c>
      <c r="G172" s="8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512.24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184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186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178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266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86">
        <f>ROUND('DRIs DATA'!F46/'DRIs DATA'!C46*100,2)</f>
        <v>254.22</v>
      </c>
      <c r="G197" s="86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185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194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187</v>
      </c>
      <c r="C209" s="106"/>
      <c r="D209" s="106"/>
      <c r="E209" s="106"/>
      <c r="F209" s="106"/>
      <c r="G209" s="106"/>
      <c r="H209" s="106"/>
      <c r="I209" s="24">
        <f>'DRIs DATA'!B6</f>
        <v>2600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87" t="s">
        <v>189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2021-11-16T02:01:58Z</cp:lastPrinted>
  <dcterms:created xsi:type="dcterms:W3CDTF">2015-06-13T08:19:18Z</dcterms:created>
  <dcterms:modified xsi:type="dcterms:W3CDTF">2021-11-16T02:02:24Z</dcterms:modified>
</cp:coreProperties>
</file>