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<sst xmlns="http://schemas.openxmlformats.org/spreadsheetml/2006/main" count="691" uniqueCount="282">
  <si>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</si>
  <si>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</si>
  <si>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</si>
  <si>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</si>
  <si>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</si>
  <si>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</si>
  <si>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</si>
  <si>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</si>
  <si>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</si>
  <si>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</si>
  <si>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</si>
  <si>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</si>
  <si>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</si>
  <si>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</si>
  <si>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</si>
  <si>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</si>
  <si>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</si>
  <si>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</si>
  <si>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</si>
  <si>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</si>
  <si>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</si>
  <si>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</si>
  <si>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</si>
  <si>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</si>
  <si>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</si>
  <si>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</si>
  <si>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</si>
  <si>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</si>
  <si>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</si>
  <si>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</si>
  <si>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</si>
  <si>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</si>
  <si>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</si>
  <si>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</si>
  <si>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</si>
  <si>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</si>
  <si>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</si>
  <si>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</si>
  <si>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</si>
  <si>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</si>
  <si>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</si>
  <si>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</si>
  <si>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</si>
  <si>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</si>
  <si>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</si>
  <si>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</si>
  <si>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</si>
  <si>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</si>
  <si>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</si>
  <si>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</si>
  <si>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</si>
  <si>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</si>
  <si>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</si>
  <si>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</si>
  <si>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</si>
  <si>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</si>
  <si>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</si>
  <si>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</si>
  <si>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</si>
  <si>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</si>
  <si>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</si>
  <si>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</si>
  <si>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</si>
  <si>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</si>
  <si>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</si>
  <si>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</si>
  <si>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</si>
  <si>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</si>
  <si>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</si>
  <si>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</si>
  <si>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</si>
  <si>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</si>
  <si>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</si>
  <si>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</si>
  <si>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</si>
  <si>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</si>
  <si>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</si>
  <si>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</si>
  <si>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</si>
  <si>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</si>
  <si>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</si>
  <si>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</si>
  <si>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</si>
  <si>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</si>
  <si>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</si>
  <si>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</si>
  <si>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</si>
  <si>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</si>
  <si>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</si>
  <si>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</si>
  <si>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</si>
  <si>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</si>
  <si>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</si>
  <si>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</si>
  <si>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</si>
  <si>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</si>
  <si>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</si>
  <si>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</si>
  <si>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</si>
  <si>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</si>
  <si>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</si>
  <si>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</si>
  <si>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</si>
  <si>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</si>
  <si>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</si>
  <si>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</si>
  <si>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</si>
  <si>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</si>
  <si>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</si>
  <si>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</si>
  <si>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</si>
  <si>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</si>
  <si>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</si>
  <si>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</si>
  <si>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</si>
  <si>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</si>
  <si>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</si>
  <si>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</si>
  <si>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</si>
  <si>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</si>
  <si>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</si>
  <si>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</si>
  <si>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</si>
  <si>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</si>
  <si>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</si>
  <si>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</si>
  <si>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</si>
  <si>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</si>
  <si>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</si>
  <si>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</si>
  <si>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</si>
  <si>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</si>
  <si>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</si>
  <si>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</si>
  <si>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</si>
  <si>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</si>
  <si>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</si>
  <si>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</si>
  <si>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</si>
  <si>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</si>
  <si>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</si>
  <si>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</si>
  <si>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</si>
  <si>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</si>
  <si>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</si>
  <si>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</si>
  <si>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</si>
  <si>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</si>
  <si>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</si>
  <si>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</si>
  <si>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</si>
  <si>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</si>
  <si>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</si>
  <si>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</si>
  <si>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</si>
  <si>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</si>
  <si>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</si>
  <si>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</si>
  <si>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</si>
  <si>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</si>
  <si>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</si>
  <si>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</si>
  <si>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</si>
  <si>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</si>
  <si>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</si>
  <si>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</si>
  <si>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</si>
  <si>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</si>
  <si>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</si>
  <si>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</si>
  <si>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</si>
  <si>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</si>
  <si>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</si>
  <si>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</si>
  <si>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</si>
  <si>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</si>
  <si>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</si>
  <si>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</si>
  <si>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</si>
  <si>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</si>
  <si>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</si>
  <si>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</si>
  <si>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</si>
  <si>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</si>
  <si>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</si>
  <si>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</si>
  <si>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</si>
  <si>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</si>
  <si>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</si>
  <si>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</si>
  <si>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</si>
  <si>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</si>
  <si>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</si>
  <si>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</si>
  <si>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</si>
  <si>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</si>
  <si>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</si>
  <si>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</si>
  <si>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</si>
  <si>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</si>
  <si>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</si>
  <si>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</si>
  <si>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</si>
  <si>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</si>
  <si>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</si>
  <si>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</si>
  <si>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</si>
  <si>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</si>
  <si>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</si>
  <si>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</si>
  <si>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</si>
  <si>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</si>
  <si>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</si>
  <si>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</si>
  <si>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</si>
  <si>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</si>
  <si>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</si>
  <si>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</si>
  <si>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</si>
  <si>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</si>
  <si>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</si>
  <si>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</si>
  <si>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</si>
  <si>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</si>
  <si>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</si>
  <si>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</si>
  <si>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</si>
  <si>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</si>
  <si>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</si>
  <si>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</si>
  <si>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</si>
  <si>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</si>
  <si>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</si>
  <si>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</si>
  <si>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</si>
  <si>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</si>
  <si>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</si>
  <si>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</si>
  <si>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</si>
  <si>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</si>
  <si>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</si>
  <si>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</si>
  <si>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</si>
  <si>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</si>
  <si>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</si>
  <si>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</si>
  <si>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</si>
  <si>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</si>
  <si>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</si>
  <si>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</si>
  <si>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</si>
  <si>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</si>
  <si>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</si>
  <si>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</si>
  <si>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</si>
  <si>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</si>
  <si>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</si>
  <si>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</si>
  <si>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</si>
  <si>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</si>
  <si>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</si>
  <si>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</si>
  <si>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</si>
  <si>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</si>
  <si>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</si>
  <si>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</si>
  <si>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</si>
  <si>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</si>
  <si>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</si>
  <si>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</si>
  <si>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</si>
  <si>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</si>
  <si>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</si>
  <si>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</si>
  <si>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</si>
  <si>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</si>
  <si>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</si>
  <si>
    <t>출력시각</t>
  </si>
  <si>
    <t>(설문지 : FFQ 95문항 설문지, 사용자 : 감원상, ID : 33379735)</t>
  </si>
  <si>
    <t>2020년 01월 02일 14:36:20</t>
  </si>
  <si>
    <t>감원상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</si>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</sst>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67.299319999999994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78048"/>
        <c:axId val="51379584"/>
      </c:barChart>
      <c:catAx>
        <c:axId val="5137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79584"/>
        <c:crosses val="autoZero"/>
        <c:auto val="1"/>
        <c:lblAlgn val="ctr"/>
        <c:lblOffset val="100"/>
        <c:noMultiLvlLbl val="0"/>
      </c:catAx>
      <c:valAx>
        <c:axId val="51379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1.4447972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16384"/>
        <c:axId val="49617920"/>
      </c:barChart>
      <c:catAx>
        <c:axId val="49616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17920"/>
        <c:crosses val="autoZero"/>
        <c:auto val="1"/>
        <c:lblAlgn val="ctr"/>
        <c:lblOffset val="100"/>
        <c:noMultiLvlLbl val="0"/>
      </c:catAx>
      <c:valAx>
        <c:axId val="4961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1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1.2079785000000001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05344"/>
        <c:axId val="49706880"/>
      </c:barChart>
      <c:catAx>
        <c:axId val="4970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06880"/>
        <c:crosses val="autoZero"/>
        <c:auto val="1"/>
        <c:lblAlgn val="ctr"/>
        <c:lblOffset val="100"/>
        <c:noMultiLvlLbl val="0"/>
      </c:catAx>
      <c:valAx>
        <c:axId val="49706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1195.0941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65376"/>
        <c:axId val="49791744"/>
      </c:barChart>
      <c:catAx>
        <c:axId val="497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91744"/>
        <c:crosses val="autoZero"/>
        <c:auto val="1"/>
        <c:lblAlgn val="ctr"/>
        <c:lblOffset val="100"/>
        <c:noMultiLvlLbl val="0"/>
      </c:catAx>
      <c:valAx>
        <c:axId val="4979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6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2731.4773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73120"/>
        <c:axId val="49974656"/>
      </c:barChart>
      <c:catAx>
        <c:axId val="499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74656"/>
        <c:crosses val="autoZero"/>
        <c:auto val="1"/>
        <c:lblAlgn val="ctr"/>
        <c:lblOffset val="100"/>
        <c:noMultiLvlLbl val="0"/>
      </c:catAx>
      <c:valAx>
        <c:axId val="499746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77.419464000000005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30080"/>
        <c:axId val="50031616"/>
      </c:barChart>
      <c:catAx>
        <c:axId val="5003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31616"/>
        <c:crosses val="autoZero"/>
        <c:auto val="1"/>
        <c:lblAlgn val="ctr"/>
        <c:lblOffset val="100"/>
        <c:noMultiLvlLbl val="0"/>
      </c:catAx>
      <c:valAx>
        <c:axId val="50031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3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103.71785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62464"/>
        <c:axId val="50064000"/>
      </c:barChart>
      <c:catAx>
        <c:axId val="5006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64000"/>
        <c:crosses val="autoZero"/>
        <c:auto val="1"/>
        <c:lblAlgn val="ctr"/>
        <c:lblOffset val="100"/>
        <c:noMultiLvlLbl val="0"/>
      </c:catAx>
      <c:valAx>
        <c:axId val="50064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6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11.587156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094848"/>
        <c:axId val="50096384"/>
      </c:barChart>
      <c:catAx>
        <c:axId val="500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6384"/>
        <c:crosses val="autoZero"/>
        <c:auto val="1"/>
        <c:lblAlgn val="ctr"/>
        <c:lblOffset val="100"/>
        <c:noMultiLvlLbl val="0"/>
      </c:catAx>
      <c:valAx>
        <c:axId val="5009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0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519.55884000000003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09152"/>
        <c:axId val="50210688"/>
      </c:barChart>
      <c:catAx>
        <c:axId val="5020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10688"/>
        <c:crosses val="autoZero"/>
        <c:auto val="1"/>
        <c:lblAlgn val="ctr"/>
        <c:lblOffset val="100"/>
        <c:noMultiLvlLbl val="0"/>
      </c:catAx>
      <c:valAx>
        <c:axId val="502106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0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3.502094E-2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41536"/>
        <c:axId val="50243072"/>
      </c:barChart>
      <c:catAx>
        <c:axId val="50241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43072"/>
        <c:crosses val="autoZero"/>
        <c:auto val="1"/>
        <c:lblAlgn val="ctr"/>
        <c:lblOffset val="100"/>
        <c:noMultiLvlLbl val="0"/>
      </c:catAx>
      <c:valAx>
        <c:axId val="5024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4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4.2919559999999999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47392"/>
        <c:axId val="50353280"/>
      </c:barChart>
      <c:catAx>
        <c:axId val="5034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3280"/>
        <c:crosses val="autoZero"/>
        <c:auto val="1"/>
        <c:lblAlgn val="ctr"/>
        <c:lblOffset val="100"/>
        <c:noMultiLvlLbl val="0"/>
      </c:catAx>
      <c:valAx>
        <c:axId val="50353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4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20.085129999999999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18016"/>
        <c:axId val="51719552"/>
      </c:barChart>
      <c:catAx>
        <c:axId val="51718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19552"/>
        <c:crosses val="autoZero"/>
        <c:auto val="1"/>
        <c:lblAlgn val="ctr"/>
        <c:lblOffset val="100"/>
        <c:noMultiLvlLbl val="0"/>
      </c:catAx>
      <c:valAx>
        <c:axId val="51719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18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242.06426999999999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83872"/>
        <c:axId val="50389760"/>
      </c:barChart>
      <c:catAx>
        <c:axId val="5038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89760"/>
        <c:crosses val="autoZero"/>
        <c:auto val="1"/>
        <c:lblAlgn val="ctr"/>
        <c:lblOffset val="100"/>
        <c:noMultiLvlLbl val="0"/>
      </c:catAx>
      <c:valAx>
        <c:axId val="5038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8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97.474599999999995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08448"/>
        <c:axId val="50430720"/>
      </c:barChart>
      <c:catAx>
        <c:axId val="5040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30720"/>
        <c:crosses val="autoZero"/>
        <c:auto val="1"/>
        <c:lblAlgn val="ctr"/>
        <c:lblOffset val="100"/>
        <c:noMultiLvlLbl val="0"/>
      </c:catAx>
      <c:valAx>
        <c:axId val="5043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0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6.6609999999999996</c:v>
                </c:pt>
                <c:pt idx="1">
                  <c:v>6.3250000000000002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49024"/>
        <c:axId val="50495872"/>
      </c:barChart>
      <c:catAx>
        <c:axId val="5044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95872"/>
        <c:crosses val="autoZero"/>
        <c:auto val="1"/>
        <c:lblAlgn val="ctr"/>
        <c:lblOffset val="100"/>
        <c:noMultiLvlLbl val="0"/>
      </c:catAx>
      <c:valAx>
        <c:axId val="5049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11.394887000000001</c:v>
                </c:pt>
                <c:pt idx="1">
                  <c:v>13.914526</c:v>
                </c:pt>
                <c:pt idx="2">
                  <c:v>10.935751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390.89852999999999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94016"/>
        <c:axId val="50695552"/>
      </c:barChart>
      <c:catAx>
        <c:axId val="5069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95552"/>
        <c:crosses val="autoZero"/>
        <c:auto val="1"/>
        <c:lblAlgn val="ctr"/>
        <c:lblOffset val="100"/>
        <c:noMultiLvlLbl val="0"/>
      </c:catAx>
      <c:valAx>
        <c:axId val="50695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94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15.815488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20608"/>
        <c:axId val="50822144"/>
      </c:barChart>
      <c:catAx>
        <c:axId val="508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22144"/>
        <c:crosses val="autoZero"/>
        <c:auto val="1"/>
        <c:lblAlgn val="ctr"/>
        <c:lblOffset val="100"/>
        <c:noMultiLvlLbl val="0"/>
      </c:catAx>
      <c:valAx>
        <c:axId val="50822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2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79.150000000000006</c:v>
                </c:pt>
                <c:pt idx="1">
                  <c:v>7.4039999999999999</c:v>
                </c:pt>
                <c:pt idx="2">
                  <c:v>13.446999999999999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73088"/>
        <c:axId val="50874624"/>
      </c:barChart>
      <c:catAx>
        <c:axId val="5087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74624"/>
        <c:crosses val="autoZero"/>
        <c:auto val="1"/>
        <c:lblAlgn val="ctr"/>
        <c:lblOffset val="100"/>
        <c:noMultiLvlLbl val="0"/>
      </c:catAx>
      <c:valAx>
        <c:axId val="5087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7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2308.0684000000001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97280"/>
        <c:axId val="50898816"/>
      </c:barChart>
      <c:catAx>
        <c:axId val="5089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98816"/>
        <c:crosses val="autoZero"/>
        <c:auto val="1"/>
        <c:lblAlgn val="ctr"/>
        <c:lblOffset val="100"/>
        <c:noMultiLvlLbl val="0"/>
      </c:catAx>
      <c:valAx>
        <c:axId val="5089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9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88.907809999999998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23872"/>
        <c:axId val="51025408"/>
      </c:barChart>
      <c:catAx>
        <c:axId val="5102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25408"/>
        <c:crosses val="autoZero"/>
        <c:auto val="1"/>
        <c:lblAlgn val="ctr"/>
        <c:lblOffset val="100"/>
        <c:noMultiLvlLbl val="0"/>
      </c:catAx>
      <c:valAx>
        <c:axId val="5102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2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361.45537999999999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43712"/>
        <c:axId val="51045504"/>
      </c:barChart>
      <c:catAx>
        <c:axId val="51043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45504"/>
        <c:crosses val="autoZero"/>
        <c:auto val="1"/>
        <c:lblAlgn val="ctr"/>
        <c:lblOffset val="100"/>
        <c:noMultiLvlLbl val="0"/>
      </c:catAx>
      <c:valAx>
        <c:axId val="5104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2.8792906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161600"/>
        <c:axId val="119163904"/>
      </c:barChart>
      <c:catAx>
        <c:axId val="11916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163904"/>
        <c:crosses val="autoZero"/>
        <c:auto val="1"/>
        <c:lblAlgn val="ctr"/>
        <c:lblOffset val="100"/>
        <c:noMultiLvlLbl val="0"/>
      </c:catAx>
      <c:valAx>
        <c:axId val="11916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16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4874.4717000000001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37536"/>
        <c:axId val="51143424"/>
      </c:barChart>
      <c:catAx>
        <c:axId val="51137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43424"/>
        <c:crosses val="autoZero"/>
        <c:auto val="1"/>
        <c:lblAlgn val="ctr"/>
        <c:lblOffset val="100"/>
        <c:noMultiLvlLbl val="0"/>
      </c:catAx>
      <c:valAx>
        <c:axId val="5114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37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11.472846000000001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5824"/>
        <c:axId val="51171712"/>
      </c:barChart>
      <c:catAx>
        <c:axId val="5116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71712"/>
        <c:crosses val="autoZero"/>
        <c:auto val="1"/>
        <c:lblAlgn val="ctr"/>
        <c:lblOffset val="100"/>
        <c:noMultiLvlLbl val="0"/>
      </c:catAx>
      <c:valAx>
        <c:axId val="5117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2.2307709999999998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35072"/>
        <c:axId val="51249152"/>
      </c:barChart>
      <c:catAx>
        <c:axId val="5123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9152"/>
        <c:crosses val="autoZero"/>
        <c:auto val="1"/>
        <c:lblAlgn val="ctr"/>
        <c:lblOffset val="100"/>
        <c:noMultiLvlLbl val="0"/>
      </c:catAx>
      <c:valAx>
        <c:axId val="5124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35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129.64510999999999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8869760"/>
        <c:axId val="159441280"/>
      </c:barChart>
      <c:catAx>
        <c:axId val="158869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9441280"/>
        <c:crosses val="autoZero"/>
        <c:auto val="1"/>
        <c:lblAlgn val="ctr"/>
        <c:lblOffset val="100"/>
        <c:noMultiLvlLbl val="0"/>
      </c:catAx>
      <c:valAx>
        <c:axId val="159441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886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1.2795904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1914624"/>
        <c:axId val="195530752"/>
      </c:barChart>
      <c:catAx>
        <c:axId val="1819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530752"/>
        <c:crosses val="autoZero"/>
        <c:auto val="1"/>
        <c:lblAlgn val="ctr"/>
        <c:lblOffset val="100"/>
        <c:noMultiLvlLbl val="0"/>
      </c:catAx>
      <c:valAx>
        <c:axId val="195530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191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15.838761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4208000"/>
        <c:axId val="374209536"/>
      </c:barChart>
      <c:catAx>
        <c:axId val="3742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4209536"/>
        <c:crosses val="autoZero"/>
        <c:auto val="1"/>
        <c:lblAlgn val="ctr"/>
        <c:lblOffset val="100"/>
        <c:noMultiLvlLbl val="0"/>
      </c:catAx>
      <c:valAx>
        <c:axId val="37420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42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2.2307709999999998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0368"/>
        <c:axId val="49531904"/>
      </c:barChart>
      <c:catAx>
        <c:axId val="4953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1904"/>
        <c:crosses val="autoZero"/>
        <c:auto val="1"/>
        <c:lblAlgn val="ctr"/>
        <c:lblOffset val="100"/>
        <c:noMultiLvlLbl val="0"/>
      </c:catAx>
      <c:valAx>
        <c:axId val="4953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463.53386999999998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66080"/>
        <c:axId val="49567616"/>
      </c:barChart>
      <c:catAx>
        <c:axId val="4956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67616"/>
        <c:crosses val="autoZero"/>
        <c:auto val="1"/>
        <c:lblAlgn val="ctr"/>
        <c:lblOffset val="100"/>
        <c:noMultiLvlLbl val="0"/>
      </c:catAx>
      <c:valAx>
        <c:axId val="4956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6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5.0823064000000002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93344"/>
        <c:axId val="49595136"/>
      </c:barChart>
      <c:catAx>
        <c:axId val="4959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95136"/>
        <c:crosses val="autoZero"/>
        <c:auto val="1"/>
        <c:lblAlgn val="ctr"/>
        <c:lblOffset val="100"/>
        <c:noMultiLvlLbl val="0"/>
      </c:catAx>
      <c:valAx>
        <c:axId val="49595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감원상, ID : 33379735)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01월 02일 14:36:20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6" t="s">
        <v>198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4" t="s">
        <v>57</v>
      </c>
      <c r="B4" s="74"/>
      <c r="C4" s="74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74" t="s">
        <v>201</v>
      </c>
      <c r="O4" s="74"/>
      <c r="P4" s="74"/>
      <c r="Q4" s="74"/>
      <c r="R4" s="74"/>
      <c r="S4" s="74"/>
      <c r="T4" s="47"/>
      <c r="U4" s="74" t="s">
        <v>202</v>
      </c>
      <c r="V4" s="74"/>
      <c r="W4" s="74"/>
      <c r="X4" s="74"/>
      <c r="Y4" s="74"/>
      <c r="Z4" s="74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2308.0684000000001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67.299319999999994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20.085129999999999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79.150000000000006</v>
      </c>
      <c r="G8" s="60">
        <f>'DRIs DATA 입력'!G8</f>
        <v>7.4039999999999999</v>
      </c>
      <c r="H8" s="60">
        <f>'DRIs DATA 입력'!H8</f>
        <v>13.446999999999999</v>
      </c>
      <c r="I8" s="47"/>
      <c r="J8" s="60" t="s">
        <v>217</v>
      </c>
      <c r="K8" s="60">
        <f>'DRIs DATA 입력'!K8</f>
        <v>6.6609999999999996</v>
      </c>
      <c r="L8" s="60">
        <f>'DRIs DATA 입력'!L8</f>
        <v>6.3250000000000002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5" t="s">
        <v>218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4" t="s">
        <v>219</v>
      </c>
      <c r="B14" s="74"/>
      <c r="C14" s="74"/>
      <c r="D14" s="74"/>
      <c r="E14" s="74"/>
      <c r="F14" s="74"/>
      <c r="G14" s="47"/>
      <c r="H14" s="74" t="s">
        <v>220</v>
      </c>
      <c r="I14" s="74"/>
      <c r="J14" s="74"/>
      <c r="K14" s="74"/>
      <c r="L14" s="74"/>
      <c r="M14" s="74"/>
      <c r="N14" s="47"/>
      <c r="O14" s="74" t="s">
        <v>221</v>
      </c>
      <c r="P14" s="74"/>
      <c r="Q14" s="74"/>
      <c r="R14" s="74"/>
      <c r="S14" s="74"/>
      <c r="T14" s="74"/>
      <c r="U14" s="47"/>
      <c r="V14" s="74" t="s">
        <v>222</v>
      </c>
      <c r="W14" s="74"/>
      <c r="X14" s="74"/>
      <c r="Y14" s="74"/>
      <c r="Z14" s="74"/>
      <c r="AA14" s="74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390.89852999999999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15.815488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2.8792906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129.64510999999999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5" t="s">
        <v>224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>
      <c r="A24" s="74" t="s">
        <v>225</v>
      </c>
      <c r="B24" s="74"/>
      <c r="C24" s="74"/>
      <c r="D24" s="74"/>
      <c r="E24" s="74"/>
      <c r="F24" s="74"/>
      <c r="G24" s="47"/>
      <c r="H24" s="74" t="s">
        <v>226</v>
      </c>
      <c r="I24" s="74"/>
      <c r="J24" s="74"/>
      <c r="K24" s="74"/>
      <c r="L24" s="74"/>
      <c r="M24" s="74"/>
      <c r="N24" s="47"/>
      <c r="O24" s="74" t="s">
        <v>227</v>
      </c>
      <c r="P24" s="74"/>
      <c r="Q24" s="74"/>
      <c r="R24" s="74"/>
      <c r="S24" s="74"/>
      <c r="T24" s="74"/>
      <c r="U24" s="47"/>
      <c r="V24" s="74" t="s">
        <v>228</v>
      </c>
      <c r="W24" s="74"/>
      <c r="X24" s="74"/>
      <c r="Y24" s="74"/>
      <c r="Z24" s="74"/>
      <c r="AA24" s="74"/>
      <c r="AB24" s="47"/>
      <c r="AC24" s="74" t="s">
        <v>229</v>
      </c>
      <c r="AD24" s="74"/>
      <c r="AE24" s="74"/>
      <c r="AF24" s="74"/>
      <c r="AG24" s="74"/>
      <c r="AH24" s="74"/>
      <c r="AI24" s="47"/>
      <c r="AJ24" s="74" t="s">
        <v>230</v>
      </c>
      <c r="AK24" s="74"/>
      <c r="AL24" s="74"/>
      <c r="AM24" s="74"/>
      <c r="AN24" s="74"/>
      <c r="AO24" s="74"/>
      <c r="AP24" s="47"/>
      <c r="AQ24" s="74" t="s">
        <v>231</v>
      </c>
      <c r="AR24" s="74"/>
      <c r="AS24" s="74"/>
      <c r="AT24" s="74"/>
      <c r="AU24" s="74"/>
      <c r="AV24" s="74"/>
      <c r="AW24" s="47"/>
      <c r="AX24" s="74" t="s">
        <v>232</v>
      </c>
      <c r="AY24" s="74"/>
      <c r="AZ24" s="74"/>
      <c r="BA24" s="74"/>
      <c r="BB24" s="74"/>
      <c r="BC24" s="74"/>
      <c r="BD24" s="47"/>
      <c r="BE24" s="74" t="s">
        <v>233</v>
      </c>
      <c r="BF24" s="74"/>
      <c r="BG24" s="74"/>
      <c r="BH24" s="74"/>
      <c r="BI24" s="74"/>
      <c r="BJ24" s="74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88.907809999999998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1.7384588000000001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1.2795904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15.838761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2.2307709999999998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463.53386999999998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5.0823064000000002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1.4447972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1.2079785000000001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5" t="s">
        <v>235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4" t="s">
        <v>236</v>
      </c>
      <c r="B34" s="74"/>
      <c r="C34" s="74"/>
      <c r="D34" s="74"/>
      <c r="E34" s="74"/>
      <c r="F34" s="74"/>
      <c r="G34" s="47"/>
      <c r="H34" s="74" t="s">
        <v>237</v>
      </c>
      <c r="I34" s="74"/>
      <c r="J34" s="74"/>
      <c r="K34" s="74"/>
      <c r="L34" s="74"/>
      <c r="M34" s="74"/>
      <c r="N34" s="47"/>
      <c r="O34" s="74" t="s">
        <v>238</v>
      </c>
      <c r="P34" s="74"/>
      <c r="Q34" s="74"/>
      <c r="R34" s="74"/>
      <c r="S34" s="74"/>
      <c r="T34" s="74"/>
      <c r="U34" s="47"/>
      <c r="V34" s="74" t="s">
        <v>239</v>
      </c>
      <c r="W34" s="74"/>
      <c r="X34" s="74"/>
      <c r="Y34" s="74"/>
      <c r="Z34" s="74"/>
      <c r="AA34" s="74"/>
      <c r="AB34" s="47"/>
      <c r="AC34" s="74" t="s">
        <v>240</v>
      </c>
      <c r="AD34" s="74"/>
      <c r="AE34" s="74"/>
      <c r="AF34" s="74"/>
      <c r="AG34" s="74"/>
      <c r="AH34" s="74"/>
      <c r="AI34" s="47"/>
      <c r="AJ34" s="74" t="s">
        <v>241</v>
      </c>
      <c r="AK34" s="74"/>
      <c r="AL34" s="74"/>
      <c r="AM34" s="74"/>
      <c r="AN34" s="74"/>
      <c r="AO34" s="74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361.45537999999999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1195.0941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4874.4717000000001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2731.4773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77.419464000000005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103.71785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5" t="s">
        <v>242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7"/>
    </row>
    <row r="44" spans="1:68">
      <c r="A44" s="74" t="s">
        <v>243</v>
      </c>
      <c r="B44" s="74"/>
      <c r="C44" s="74"/>
      <c r="D44" s="74"/>
      <c r="E44" s="74"/>
      <c r="F44" s="74"/>
      <c r="G44" s="47"/>
      <c r="H44" s="74" t="s">
        <v>244</v>
      </c>
      <c r="I44" s="74"/>
      <c r="J44" s="74"/>
      <c r="K44" s="74"/>
      <c r="L44" s="74"/>
      <c r="M44" s="74"/>
      <c r="N44" s="47"/>
      <c r="O44" s="74" t="s">
        <v>245</v>
      </c>
      <c r="P44" s="74"/>
      <c r="Q44" s="74"/>
      <c r="R44" s="74"/>
      <c r="S44" s="74"/>
      <c r="T44" s="74"/>
      <c r="U44" s="47"/>
      <c r="V44" s="74" t="s">
        <v>246</v>
      </c>
      <c r="W44" s="74"/>
      <c r="X44" s="74"/>
      <c r="Y44" s="74"/>
      <c r="Z44" s="74"/>
      <c r="AA44" s="74"/>
      <c r="AB44" s="47"/>
      <c r="AC44" s="74" t="s">
        <v>247</v>
      </c>
      <c r="AD44" s="74"/>
      <c r="AE44" s="74"/>
      <c r="AF44" s="74"/>
      <c r="AG44" s="74"/>
      <c r="AH44" s="74"/>
      <c r="AI44" s="47"/>
      <c r="AJ44" s="74" t="s">
        <v>248</v>
      </c>
      <c r="AK44" s="74"/>
      <c r="AL44" s="74"/>
      <c r="AM44" s="74"/>
      <c r="AN44" s="74"/>
      <c r="AO44" s="74"/>
      <c r="AP44" s="47"/>
      <c r="AQ44" s="74" t="s">
        <v>249</v>
      </c>
      <c r="AR44" s="74"/>
      <c r="AS44" s="74"/>
      <c r="AT44" s="74"/>
      <c r="AU44" s="74"/>
      <c r="AV44" s="74"/>
      <c r="AW44" s="47"/>
      <c r="AX44" s="74" t="s">
        <v>250</v>
      </c>
      <c r="AY44" s="74"/>
      <c r="AZ44" s="74"/>
      <c r="BA44" s="74"/>
      <c r="BB44" s="74"/>
      <c r="BC44" s="74"/>
      <c r="BD44" s="47"/>
      <c r="BE44" s="74" t="s">
        <v>251</v>
      </c>
      <c r="BF44" s="74"/>
      <c r="BG44" s="74"/>
      <c r="BH44" s="74"/>
      <c r="BI44" s="74"/>
      <c r="BJ44" s="74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11.472846000000001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11.587156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519.55884000000003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3.502094E-2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4.2919559999999999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242.06426999999999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97.474599999999995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68" sqref="K68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68">
      <c r="A1" s="66" t="s">
        <v>276</v>
      </c>
      <c r="B1" s="65" t="s">
        <v>278</v>
      </c>
      <c r="C1" s="65"/>
      <c r="D1" s="65"/>
      <c r="E1" s="65"/>
      <c r="F1" s="65"/>
      <c r="G1" s="66" t="s">
        <v>277</v>
      </c>
      <c r="H1" s="65" t="s">
        <v>279</v>
      </c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</row>
    <row r="2" spans="1:68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</row>
    <row r="3" spans="1:68">
      <c r="A3" s="76" t="s">
        <v>198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65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</row>
    <row r="4" spans="1:68">
      <c r="A4" s="74" t="s">
        <v>57</v>
      </c>
      <c r="B4" s="74"/>
      <c r="C4" s="74"/>
      <c r="D4" s="65"/>
      <c r="E4" s="71" t="s">
        <v>199</v>
      </c>
      <c r="F4" s="72"/>
      <c r="G4" s="72"/>
      <c r="H4" s="73"/>
      <c r="I4" s="65"/>
      <c r="J4" s="71" t="s">
        <v>200</v>
      </c>
      <c r="K4" s="72"/>
      <c r="L4" s="73"/>
      <c r="M4" s="65"/>
      <c r="N4" s="74" t="s">
        <v>201</v>
      </c>
      <c r="O4" s="74"/>
      <c r="P4" s="74"/>
      <c r="Q4" s="74"/>
      <c r="R4" s="74"/>
      <c r="S4" s="74"/>
      <c r="T4" s="65"/>
      <c r="U4" s="74" t="s">
        <v>202</v>
      </c>
      <c r="V4" s="74"/>
      <c r="W4" s="74"/>
      <c r="X4" s="74"/>
      <c r="Y4" s="74"/>
      <c r="Z4" s="74"/>
      <c r="AA4" s="65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</row>
    <row r="5" spans="1:68">
      <c r="A5" s="67"/>
      <c r="B5" s="67" t="s">
        <v>203</v>
      </c>
      <c r="C5" s="67" t="s">
        <v>204</v>
      </c>
      <c r="D5" s="65"/>
      <c r="E5" s="67"/>
      <c r="F5" s="67" t="s">
        <v>205</v>
      </c>
      <c r="G5" s="67" t="s">
        <v>206</v>
      </c>
      <c r="H5" s="67" t="s">
        <v>201</v>
      </c>
      <c r="I5" s="65"/>
      <c r="J5" s="67"/>
      <c r="K5" s="67" t="s">
        <v>207</v>
      </c>
      <c r="L5" s="67" t="s">
        <v>208</v>
      </c>
      <c r="M5" s="65"/>
      <c r="N5" s="67"/>
      <c r="O5" s="67" t="s">
        <v>209</v>
      </c>
      <c r="P5" s="67" t="s">
        <v>210</v>
      </c>
      <c r="Q5" s="67" t="s">
        <v>211</v>
      </c>
      <c r="R5" s="67" t="s">
        <v>212</v>
      </c>
      <c r="S5" s="67" t="s">
        <v>204</v>
      </c>
      <c r="T5" s="65"/>
      <c r="U5" s="67"/>
      <c r="V5" s="67" t="s">
        <v>209</v>
      </c>
      <c r="W5" s="67" t="s">
        <v>210</v>
      </c>
      <c r="X5" s="67" t="s">
        <v>211</v>
      </c>
      <c r="Y5" s="67" t="s">
        <v>212</v>
      </c>
      <c r="Z5" s="67" t="s">
        <v>204</v>
      </c>
      <c r="AA5" s="65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</row>
    <row r="6" spans="1:68">
      <c r="A6" s="67" t="s">
        <v>57</v>
      </c>
      <c r="B6" s="67">
        <v>2200</v>
      </c>
      <c r="C6" s="67">
        <v>2308.0684000000001</v>
      </c>
      <c r="D6" s="65"/>
      <c r="E6" s="67" t="s">
        <v>213</v>
      </c>
      <c r="F6" s="67">
        <v>55</v>
      </c>
      <c r="G6" s="67">
        <v>15</v>
      </c>
      <c r="H6" s="67">
        <v>7</v>
      </c>
      <c r="I6" s="65"/>
      <c r="J6" s="67" t="s">
        <v>213</v>
      </c>
      <c r="K6" s="67">
        <v>0.1</v>
      </c>
      <c r="L6" s="67">
        <v>4</v>
      </c>
      <c r="M6" s="65"/>
      <c r="N6" s="67" t="s">
        <v>214</v>
      </c>
      <c r="O6" s="67">
        <v>50</v>
      </c>
      <c r="P6" s="67">
        <v>60</v>
      </c>
      <c r="Q6" s="67">
        <v>0</v>
      </c>
      <c r="R6" s="67">
        <v>0</v>
      </c>
      <c r="S6" s="67">
        <v>67.299319999999994</v>
      </c>
      <c r="T6" s="65"/>
      <c r="U6" s="67" t="s">
        <v>215</v>
      </c>
      <c r="V6" s="67">
        <v>0</v>
      </c>
      <c r="W6" s="67">
        <v>0</v>
      </c>
      <c r="X6" s="67">
        <v>25</v>
      </c>
      <c r="Y6" s="67">
        <v>0</v>
      </c>
      <c r="Z6" s="67">
        <v>20.085129999999999</v>
      </c>
      <c r="AA6" s="65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</row>
    <row r="7" spans="1:68">
      <c r="A7" s="65"/>
      <c r="B7" s="65"/>
      <c r="C7" s="65"/>
      <c r="D7" s="65"/>
      <c r="E7" s="67" t="s">
        <v>216</v>
      </c>
      <c r="F7" s="67">
        <v>65</v>
      </c>
      <c r="G7" s="67">
        <v>30</v>
      </c>
      <c r="H7" s="67">
        <v>20</v>
      </c>
      <c r="I7" s="65"/>
      <c r="J7" s="67" t="s">
        <v>216</v>
      </c>
      <c r="K7" s="67">
        <v>1</v>
      </c>
      <c r="L7" s="67">
        <v>10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  <c r="BM7" s="64"/>
      <c r="BN7" s="64"/>
      <c r="BO7" s="64"/>
      <c r="BP7" s="64"/>
    </row>
    <row r="8" spans="1:68">
      <c r="A8" s="65"/>
      <c r="B8" s="65"/>
      <c r="C8" s="65"/>
      <c r="D8" s="65"/>
      <c r="E8" s="67" t="s">
        <v>217</v>
      </c>
      <c r="F8" s="67">
        <v>79.150000000000006</v>
      </c>
      <c r="G8" s="67">
        <v>7.4039999999999999</v>
      </c>
      <c r="H8" s="67">
        <v>13.446999999999999</v>
      </c>
      <c r="I8" s="65"/>
      <c r="J8" s="67" t="s">
        <v>217</v>
      </c>
      <c r="K8" s="67">
        <v>6.6609999999999996</v>
      </c>
      <c r="L8" s="67">
        <v>6.3250000000000002</v>
      </c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  <c r="BM8" s="64"/>
      <c r="BN8" s="64"/>
      <c r="BO8" s="64"/>
      <c r="BP8" s="64"/>
    </row>
    <row r="9" spans="1:68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</row>
    <row r="10" spans="1:68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</row>
    <row r="11" spans="1:68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</row>
    <row r="12" spans="1:68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</row>
    <row r="13" spans="1:68">
      <c r="A13" s="75" t="s">
        <v>218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</row>
    <row r="14" spans="1:68">
      <c r="A14" s="74" t="s">
        <v>219</v>
      </c>
      <c r="B14" s="74"/>
      <c r="C14" s="74"/>
      <c r="D14" s="74"/>
      <c r="E14" s="74"/>
      <c r="F14" s="74"/>
      <c r="G14" s="65"/>
      <c r="H14" s="74" t="s">
        <v>220</v>
      </c>
      <c r="I14" s="74"/>
      <c r="J14" s="74"/>
      <c r="K14" s="74"/>
      <c r="L14" s="74"/>
      <c r="M14" s="74"/>
      <c r="N14" s="65"/>
      <c r="O14" s="74" t="s">
        <v>221</v>
      </c>
      <c r="P14" s="74"/>
      <c r="Q14" s="74"/>
      <c r="R14" s="74"/>
      <c r="S14" s="74"/>
      <c r="T14" s="74"/>
      <c r="U14" s="65"/>
      <c r="V14" s="74" t="s">
        <v>222</v>
      </c>
      <c r="W14" s="74"/>
      <c r="X14" s="74"/>
      <c r="Y14" s="74"/>
      <c r="Z14" s="74"/>
      <c r="AA14" s="7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</row>
    <row r="15" spans="1:68">
      <c r="A15" s="67"/>
      <c r="B15" s="67" t="s">
        <v>209</v>
      </c>
      <c r="C15" s="67" t="s">
        <v>210</v>
      </c>
      <c r="D15" s="67" t="s">
        <v>211</v>
      </c>
      <c r="E15" s="67" t="s">
        <v>212</v>
      </c>
      <c r="F15" s="67" t="s">
        <v>204</v>
      </c>
      <c r="G15" s="65"/>
      <c r="H15" s="67"/>
      <c r="I15" s="67" t="s">
        <v>209</v>
      </c>
      <c r="J15" s="67" t="s">
        <v>210</v>
      </c>
      <c r="K15" s="67" t="s">
        <v>211</v>
      </c>
      <c r="L15" s="67" t="s">
        <v>212</v>
      </c>
      <c r="M15" s="67" t="s">
        <v>204</v>
      </c>
      <c r="N15" s="65"/>
      <c r="O15" s="67"/>
      <c r="P15" s="67" t="s">
        <v>209</v>
      </c>
      <c r="Q15" s="67" t="s">
        <v>210</v>
      </c>
      <c r="R15" s="67" t="s">
        <v>211</v>
      </c>
      <c r="S15" s="67" t="s">
        <v>212</v>
      </c>
      <c r="T15" s="67" t="s">
        <v>204</v>
      </c>
      <c r="U15" s="65"/>
      <c r="V15" s="67"/>
      <c r="W15" s="67" t="s">
        <v>209</v>
      </c>
      <c r="X15" s="67" t="s">
        <v>210</v>
      </c>
      <c r="Y15" s="67" t="s">
        <v>211</v>
      </c>
      <c r="Z15" s="67" t="s">
        <v>212</v>
      </c>
      <c r="AA15" s="67" t="s">
        <v>204</v>
      </c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4"/>
      <c r="BG15" s="64"/>
      <c r="BH15" s="64"/>
      <c r="BI15" s="64"/>
      <c r="BJ15" s="64"/>
      <c r="BK15" s="64"/>
      <c r="BL15" s="64"/>
      <c r="BM15" s="64"/>
      <c r="BN15" s="64"/>
      <c r="BO15" s="64"/>
      <c r="BP15" s="64"/>
    </row>
    <row r="16" spans="1:68">
      <c r="A16" s="67" t="s">
        <v>223</v>
      </c>
      <c r="B16" s="67">
        <v>530</v>
      </c>
      <c r="C16" s="67">
        <v>750</v>
      </c>
      <c r="D16" s="67">
        <v>0</v>
      </c>
      <c r="E16" s="67">
        <v>3000</v>
      </c>
      <c r="F16" s="67">
        <v>390.89852999999999</v>
      </c>
      <c r="G16" s="65"/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15.815488</v>
      </c>
      <c r="N16" s="65"/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2.8792906</v>
      </c>
      <c r="U16" s="65"/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129.64510999999999</v>
      </c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4"/>
      <c r="BL16" s="64"/>
      <c r="BM16" s="64"/>
      <c r="BN16" s="64"/>
      <c r="BO16" s="64"/>
      <c r="BP16" s="64"/>
    </row>
    <row r="17" spans="1:68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4"/>
      <c r="BG17" s="64"/>
      <c r="BH17" s="64"/>
      <c r="BI17" s="64"/>
      <c r="BJ17" s="64"/>
      <c r="BK17" s="64"/>
      <c r="BL17" s="64"/>
      <c r="BM17" s="64"/>
      <c r="BN17" s="64"/>
      <c r="BO17" s="64"/>
      <c r="BP17" s="64"/>
    </row>
    <row r="18" spans="1:68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</row>
    <row r="19" spans="1:68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</row>
    <row r="20" spans="1:68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4"/>
      <c r="BG20" s="64"/>
      <c r="BH20" s="64"/>
      <c r="BI20" s="64"/>
      <c r="BJ20" s="64"/>
      <c r="BK20" s="64"/>
      <c r="BL20" s="64"/>
      <c r="BM20" s="64"/>
      <c r="BN20" s="64"/>
      <c r="BO20" s="64"/>
      <c r="BP20" s="64"/>
    </row>
    <row r="21" spans="1:68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4"/>
      <c r="BG21" s="64"/>
      <c r="BH21" s="64"/>
      <c r="BI21" s="64"/>
      <c r="BJ21" s="64"/>
      <c r="BK21" s="64"/>
      <c r="BL21" s="64"/>
      <c r="BM21" s="64"/>
      <c r="BN21" s="64"/>
      <c r="BO21" s="64"/>
      <c r="BP21" s="64"/>
    </row>
    <row r="22" spans="1:68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64"/>
    </row>
    <row r="23" spans="1:68">
      <c r="A23" s="75" t="s">
        <v>224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64"/>
      <c r="BL23" s="64"/>
      <c r="BM23" s="64"/>
      <c r="BN23" s="64"/>
      <c r="BO23" s="64"/>
      <c r="BP23" s="64"/>
    </row>
    <row r="24" spans="1:68">
      <c r="A24" s="74" t="s">
        <v>225</v>
      </c>
      <c r="B24" s="74"/>
      <c r="C24" s="74"/>
      <c r="D24" s="74"/>
      <c r="E24" s="74"/>
      <c r="F24" s="74"/>
      <c r="G24" s="65"/>
      <c r="H24" s="74" t="s">
        <v>226</v>
      </c>
      <c r="I24" s="74"/>
      <c r="J24" s="74"/>
      <c r="K24" s="74"/>
      <c r="L24" s="74"/>
      <c r="M24" s="74"/>
      <c r="N24" s="65"/>
      <c r="O24" s="74" t="s">
        <v>227</v>
      </c>
      <c r="P24" s="74"/>
      <c r="Q24" s="74"/>
      <c r="R24" s="74"/>
      <c r="S24" s="74"/>
      <c r="T24" s="74"/>
      <c r="U24" s="65"/>
      <c r="V24" s="74" t="s">
        <v>228</v>
      </c>
      <c r="W24" s="74"/>
      <c r="X24" s="74"/>
      <c r="Y24" s="74"/>
      <c r="Z24" s="74"/>
      <c r="AA24" s="74"/>
      <c r="AB24" s="65"/>
      <c r="AC24" s="74" t="s">
        <v>229</v>
      </c>
      <c r="AD24" s="74"/>
      <c r="AE24" s="74"/>
      <c r="AF24" s="74"/>
      <c r="AG24" s="74"/>
      <c r="AH24" s="74"/>
      <c r="AI24" s="65"/>
      <c r="AJ24" s="74" t="s">
        <v>230</v>
      </c>
      <c r="AK24" s="74"/>
      <c r="AL24" s="74"/>
      <c r="AM24" s="74"/>
      <c r="AN24" s="74"/>
      <c r="AO24" s="74"/>
      <c r="AP24" s="65"/>
      <c r="AQ24" s="74" t="s">
        <v>231</v>
      </c>
      <c r="AR24" s="74"/>
      <c r="AS24" s="74"/>
      <c r="AT24" s="74"/>
      <c r="AU24" s="74"/>
      <c r="AV24" s="74"/>
      <c r="AW24" s="65"/>
      <c r="AX24" s="74" t="s">
        <v>232</v>
      </c>
      <c r="AY24" s="74"/>
      <c r="AZ24" s="74"/>
      <c r="BA24" s="74"/>
      <c r="BB24" s="74"/>
      <c r="BC24" s="74"/>
      <c r="BD24" s="65"/>
      <c r="BE24" s="74" t="s">
        <v>233</v>
      </c>
      <c r="BF24" s="74"/>
      <c r="BG24" s="74"/>
      <c r="BH24" s="74"/>
      <c r="BI24" s="74"/>
      <c r="BJ24" s="74"/>
      <c r="BK24" s="64"/>
      <c r="BL24" s="64"/>
      <c r="BM24" s="64"/>
      <c r="BN24" s="64"/>
      <c r="BO24" s="64"/>
      <c r="BP24" s="64"/>
    </row>
    <row r="25" spans="1:68">
      <c r="A25" s="67"/>
      <c r="B25" s="67" t="s">
        <v>209</v>
      </c>
      <c r="C25" s="67" t="s">
        <v>210</v>
      </c>
      <c r="D25" s="67" t="s">
        <v>211</v>
      </c>
      <c r="E25" s="67" t="s">
        <v>212</v>
      </c>
      <c r="F25" s="67" t="s">
        <v>204</v>
      </c>
      <c r="G25" s="65"/>
      <c r="H25" s="67"/>
      <c r="I25" s="67" t="s">
        <v>209</v>
      </c>
      <c r="J25" s="67" t="s">
        <v>210</v>
      </c>
      <c r="K25" s="67" t="s">
        <v>211</v>
      </c>
      <c r="L25" s="67" t="s">
        <v>212</v>
      </c>
      <c r="M25" s="67" t="s">
        <v>204</v>
      </c>
      <c r="N25" s="65"/>
      <c r="O25" s="67"/>
      <c r="P25" s="67" t="s">
        <v>209</v>
      </c>
      <c r="Q25" s="67" t="s">
        <v>210</v>
      </c>
      <c r="R25" s="67" t="s">
        <v>211</v>
      </c>
      <c r="S25" s="67" t="s">
        <v>212</v>
      </c>
      <c r="T25" s="67" t="s">
        <v>204</v>
      </c>
      <c r="U25" s="65"/>
      <c r="V25" s="67"/>
      <c r="W25" s="67" t="s">
        <v>209</v>
      </c>
      <c r="X25" s="67" t="s">
        <v>210</v>
      </c>
      <c r="Y25" s="67" t="s">
        <v>211</v>
      </c>
      <c r="Z25" s="67" t="s">
        <v>212</v>
      </c>
      <c r="AA25" s="67" t="s">
        <v>204</v>
      </c>
      <c r="AB25" s="65"/>
      <c r="AC25" s="67"/>
      <c r="AD25" s="67" t="s">
        <v>209</v>
      </c>
      <c r="AE25" s="67" t="s">
        <v>210</v>
      </c>
      <c r="AF25" s="67" t="s">
        <v>211</v>
      </c>
      <c r="AG25" s="67" t="s">
        <v>212</v>
      </c>
      <c r="AH25" s="67" t="s">
        <v>204</v>
      </c>
      <c r="AI25" s="65"/>
      <c r="AJ25" s="67"/>
      <c r="AK25" s="67" t="s">
        <v>209</v>
      </c>
      <c r="AL25" s="67" t="s">
        <v>210</v>
      </c>
      <c r="AM25" s="67" t="s">
        <v>211</v>
      </c>
      <c r="AN25" s="67" t="s">
        <v>212</v>
      </c>
      <c r="AO25" s="67" t="s">
        <v>204</v>
      </c>
      <c r="AP25" s="65"/>
      <c r="AQ25" s="67"/>
      <c r="AR25" s="67" t="s">
        <v>209</v>
      </c>
      <c r="AS25" s="67" t="s">
        <v>210</v>
      </c>
      <c r="AT25" s="67" t="s">
        <v>211</v>
      </c>
      <c r="AU25" s="67" t="s">
        <v>212</v>
      </c>
      <c r="AV25" s="67" t="s">
        <v>204</v>
      </c>
      <c r="AW25" s="65"/>
      <c r="AX25" s="67"/>
      <c r="AY25" s="67" t="s">
        <v>209</v>
      </c>
      <c r="AZ25" s="67" t="s">
        <v>210</v>
      </c>
      <c r="BA25" s="67" t="s">
        <v>211</v>
      </c>
      <c r="BB25" s="67" t="s">
        <v>212</v>
      </c>
      <c r="BC25" s="67" t="s">
        <v>204</v>
      </c>
      <c r="BD25" s="65"/>
      <c r="BE25" s="67"/>
      <c r="BF25" s="67" t="s">
        <v>209</v>
      </c>
      <c r="BG25" s="67" t="s">
        <v>210</v>
      </c>
      <c r="BH25" s="67" t="s">
        <v>211</v>
      </c>
      <c r="BI25" s="67" t="s">
        <v>212</v>
      </c>
      <c r="BJ25" s="67" t="s">
        <v>204</v>
      </c>
      <c r="BK25" s="64"/>
      <c r="BL25" s="64"/>
      <c r="BM25" s="64"/>
      <c r="BN25" s="64"/>
      <c r="BO25" s="64"/>
      <c r="BP25" s="64"/>
    </row>
    <row r="26" spans="1:68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88.907809999999998</v>
      </c>
      <c r="G26" s="65"/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1.7384588000000001</v>
      </c>
      <c r="N26" s="65"/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1.2795904</v>
      </c>
      <c r="U26" s="65"/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15.838761</v>
      </c>
      <c r="AB26" s="65"/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2.2307709999999998</v>
      </c>
      <c r="AI26" s="65"/>
      <c r="AJ26" s="67" t="s">
        <v>234</v>
      </c>
      <c r="AK26" s="67">
        <v>320</v>
      </c>
      <c r="AL26" s="67">
        <v>400</v>
      </c>
      <c r="AM26" s="67">
        <v>0</v>
      </c>
      <c r="AN26" s="67">
        <v>1000</v>
      </c>
      <c r="AO26" s="67">
        <v>463.53386999999998</v>
      </c>
      <c r="AP26" s="65"/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5.0823064000000002</v>
      </c>
      <c r="AW26" s="65"/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1.4447972</v>
      </c>
      <c r="BD26" s="65"/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1.2079785000000001</v>
      </c>
      <c r="BK26" s="64"/>
      <c r="BL26" s="64"/>
      <c r="BM26" s="64"/>
      <c r="BN26" s="64"/>
      <c r="BO26" s="64"/>
      <c r="BP26" s="64"/>
    </row>
    <row r="27" spans="1:68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  <c r="BO27" s="64"/>
      <c r="BP27" s="64"/>
    </row>
    <row r="28" spans="1:68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</row>
    <row r="29" spans="1:68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4"/>
      <c r="BL29" s="64"/>
      <c r="BM29" s="64"/>
      <c r="BN29" s="64"/>
      <c r="BO29" s="64"/>
      <c r="BP29" s="64"/>
    </row>
    <row r="30" spans="1:68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4"/>
      <c r="BL30" s="64"/>
      <c r="BM30" s="64"/>
      <c r="BN30" s="64"/>
      <c r="BO30" s="64"/>
      <c r="BP30" s="64"/>
    </row>
    <row r="31" spans="1:68">
      <c r="A31" s="64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  <c r="BG31" s="64"/>
      <c r="BH31" s="64"/>
      <c r="BI31" s="64"/>
      <c r="BJ31" s="64"/>
      <c r="BK31" s="64"/>
      <c r="BL31" s="64"/>
      <c r="BM31" s="64"/>
      <c r="BN31" s="64"/>
      <c r="BO31" s="64"/>
      <c r="BP31" s="64"/>
    </row>
    <row r="32" spans="1:68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64"/>
      <c r="BI32" s="64"/>
      <c r="BJ32" s="64"/>
      <c r="BK32" s="64"/>
      <c r="BL32" s="64"/>
      <c r="BM32" s="64"/>
      <c r="BN32" s="64"/>
      <c r="BO32" s="64"/>
      <c r="BP32" s="64"/>
    </row>
    <row r="33" spans="1:68">
      <c r="A33" s="75" t="s">
        <v>235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8"/>
      <c r="BB33" s="68"/>
      <c r="BC33" s="68"/>
      <c r="BD33" s="68"/>
      <c r="BE33" s="68"/>
      <c r="BF33" s="68"/>
      <c r="BG33" s="68"/>
      <c r="BH33" s="68"/>
      <c r="BI33" s="68"/>
      <c r="BJ33" s="68"/>
      <c r="BK33" s="69"/>
      <c r="BL33" s="69"/>
      <c r="BM33" s="69"/>
      <c r="BN33" s="69"/>
      <c r="BO33" s="69"/>
      <c r="BP33" s="69"/>
    </row>
    <row r="34" spans="1:68">
      <c r="A34" s="74" t="s">
        <v>236</v>
      </c>
      <c r="B34" s="74"/>
      <c r="C34" s="74"/>
      <c r="D34" s="74"/>
      <c r="E34" s="74"/>
      <c r="F34" s="74"/>
      <c r="G34" s="65"/>
      <c r="H34" s="74" t="s">
        <v>237</v>
      </c>
      <c r="I34" s="74"/>
      <c r="J34" s="74"/>
      <c r="K34" s="74"/>
      <c r="L34" s="74"/>
      <c r="M34" s="74"/>
      <c r="N34" s="65"/>
      <c r="O34" s="74" t="s">
        <v>238</v>
      </c>
      <c r="P34" s="74"/>
      <c r="Q34" s="74"/>
      <c r="R34" s="74"/>
      <c r="S34" s="74"/>
      <c r="T34" s="74"/>
      <c r="U34" s="65"/>
      <c r="V34" s="74" t="s">
        <v>239</v>
      </c>
      <c r="W34" s="74"/>
      <c r="X34" s="74"/>
      <c r="Y34" s="74"/>
      <c r="Z34" s="74"/>
      <c r="AA34" s="74"/>
      <c r="AB34" s="65"/>
      <c r="AC34" s="74" t="s">
        <v>240</v>
      </c>
      <c r="AD34" s="74"/>
      <c r="AE34" s="74"/>
      <c r="AF34" s="74"/>
      <c r="AG34" s="74"/>
      <c r="AH34" s="74"/>
      <c r="AI34" s="65"/>
      <c r="AJ34" s="74" t="s">
        <v>241</v>
      </c>
      <c r="AK34" s="74"/>
      <c r="AL34" s="74"/>
      <c r="AM34" s="74"/>
      <c r="AN34" s="74"/>
      <c r="AO34" s="74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</row>
    <row r="35" spans="1:68">
      <c r="A35" s="67"/>
      <c r="B35" s="67" t="s">
        <v>209</v>
      </c>
      <c r="C35" s="67" t="s">
        <v>210</v>
      </c>
      <c r="D35" s="67" t="s">
        <v>211</v>
      </c>
      <c r="E35" s="67" t="s">
        <v>212</v>
      </c>
      <c r="F35" s="67" t="s">
        <v>204</v>
      </c>
      <c r="G35" s="65"/>
      <c r="H35" s="67"/>
      <c r="I35" s="67" t="s">
        <v>209</v>
      </c>
      <c r="J35" s="67" t="s">
        <v>210</v>
      </c>
      <c r="K35" s="67" t="s">
        <v>211</v>
      </c>
      <c r="L35" s="67" t="s">
        <v>212</v>
      </c>
      <c r="M35" s="67" t="s">
        <v>204</v>
      </c>
      <c r="N35" s="65"/>
      <c r="O35" s="67"/>
      <c r="P35" s="67" t="s">
        <v>209</v>
      </c>
      <c r="Q35" s="67" t="s">
        <v>210</v>
      </c>
      <c r="R35" s="67" t="s">
        <v>211</v>
      </c>
      <c r="S35" s="67" t="s">
        <v>212</v>
      </c>
      <c r="T35" s="67" t="s">
        <v>204</v>
      </c>
      <c r="U35" s="65"/>
      <c r="V35" s="67"/>
      <c r="W35" s="67" t="s">
        <v>209</v>
      </c>
      <c r="X35" s="67" t="s">
        <v>210</v>
      </c>
      <c r="Y35" s="67" t="s">
        <v>211</v>
      </c>
      <c r="Z35" s="67" t="s">
        <v>212</v>
      </c>
      <c r="AA35" s="67" t="s">
        <v>204</v>
      </c>
      <c r="AB35" s="65"/>
      <c r="AC35" s="67"/>
      <c r="AD35" s="67" t="s">
        <v>209</v>
      </c>
      <c r="AE35" s="67" t="s">
        <v>210</v>
      </c>
      <c r="AF35" s="67" t="s">
        <v>211</v>
      </c>
      <c r="AG35" s="67" t="s">
        <v>212</v>
      </c>
      <c r="AH35" s="67" t="s">
        <v>204</v>
      </c>
      <c r="AI35" s="65"/>
      <c r="AJ35" s="67"/>
      <c r="AK35" s="67" t="s">
        <v>209</v>
      </c>
      <c r="AL35" s="67" t="s">
        <v>210</v>
      </c>
      <c r="AM35" s="67" t="s">
        <v>211</v>
      </c>
      <c r="AN35" s="67" t="s">
        <v>212</v>
      </c>
      <c r="AO35" s="67" t="s">
        <v>204</v>
      </c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361.45537999999999</v>
      </c>
      <c r="G36" s="65"/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1195.0941</v>
      </c>
      <c r="N36" s="65"/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4874.4717000000001</v>
      </c>
      <c r="U36" s="65"/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2731.4773</v>
      </c>
      <c r="AB36" s="65"/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77.419464000000005</v>
      </c>
      <c r="AI36" s="65"/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103.71785</v>
      </c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</row>
    <row r="37" spans="1:68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4"/>
      <c r="BG37" s="64"/>
      <c r="BH37" s="64"/>
      <c r="BI37" s="64"/>
      <c r="BJ37" s="64"/>
      <c r="BK37" s="64"/>
      <c r="BL37" s="64"/>
      <c r="BM37" s="64"/>
      <c r="BN37" s="64"/>
      <c r="BO37" s="64"/>
      <c r="BP37" s="64"/>
    </row>
    <row r="38" spans="1:68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4"/>
      <c r="BG38" s="64"/>
      <c r="BH38" s="64"/>
      <c r="BI38" s="64"/>
      <c r="BJ38" s="64"/>
      <c r="BK38" s="64"/>
      <c r="BL38" s="64"/>
      <c r="BM38" s="64"/>
      <c r="BN38" s="64"/>
      <c r="BO38" s="64"/>
      <c r="BP38" s="64"/>
    </row>
    <row r="39" spans="1:68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4"/>
      <c r="BG39" s="64"/>
      <c r="BH39" s="64"/>
      <c r="BI39" s="64"/>
      <c r="BJ39" s="64"/>
      <c r="BK39" s="64"/>
      <c r="BL39" s="64"/>
      <c r="BM39" s="64"/>
      <c r="BN39" s="64"/>
      <c r="BO39" s="64"/>
      <c r="BP39" s="64"/>
    </row>
    <row r="40" spans="1:68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</row>
    <row r="41" spans="1:68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</row>
    <row r="42" spans="1:68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</row>
    <row r="43" spans="1:68">
      <c r="A43" s="75" t="s">
        <v>242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65"/>
      <c r="BL43" s="65"/>
      <c r="BM43" s="65"/>
      <c r="BN43" s="65"/>
      <c r="BO43" s="65"/>
      <c r="BP43" s="65"/>
    </row>
    <row r="44" spans="1:68">
      <c r="A44" s="74" t="s">
        <v>243</v>
      </c>
      <c r="B44" s="74"/>
      <c r="C44" s="74"/>
      <c r="D44" s="74"/>
      <c r="E44" s="74"/>
      <c r="F44" s="74"/>
      <c r="G44" s="65"/>
      <c r="H44" s="74" t="s">
        <v>244</v>
      </c>
      <c r="I44" s="74"/>
      <c r="J44" s="74"/>
      <c r="K44" s="74"/>
      <c r="L44" s="74"/>
      <c r="M44" s="74"/>
      <c r="N44" s="65"/>
      <c r="O44" s="74" t="s">
        <v>245</v>
      </c>
      <c r="P44" s="74"/>
      <c r="Q44" s="74"/>
      <c r="R44" s="74"/>
      <c r="S44" s="74"/>
      <c r="T44" s="74"/>
      <c r="U44" s="65"/>
      <c r="V44" s="74" t="s">
        <v>246</v>
      </c>
      <c r="W44" s="74"/>
      <c r="X44" s="74"/>
      <c r="Y44" s="74"/>
      <c r="Z44" s="74"/>
      <c r="AA44" s="74"/>
      <c r="AB44" s="65"/>
      <c r="AC44" s="74" t="s">
        <v>247</v>
      </c>
      <c r="AD44" s="74"/>
      <c r="AE44" s="74"/>
      <c r="AF44" s="74"/>
      <c r="AG44" s="74"/>
      <c r="AH44" s="74"/>
      <c r="AI44" s="65"/>
      <c r="AJ44" s="74" t="s">
        <v>248</v>
      </c>
      <c r="AK44" s="74"/>
      <c r="AL44" s="74"/>
      <c r="AM44" s="74"/>
      <c r="AN44" s="74"/>
      <c r="AO44" s="74"/>
      <c r="AP44" s="65"/>
      <c r="AQ44" s="74" t="s">
        <v>249</v>
      </c>
      <c r="AR44" s="74"/>
      <c r="AS44" s="74"/>
      <c r="AT44" s="74"/>
      <c r="AU44" s="74"/>
      <c r="AV44" s="74"/>
      <c r="AW44" s="65"/>
      <c r="AX44" s="74" t="s">
        <v>250</v>
      </c>
      <c r="AY44" s="74"/>
      <c r="AZ44" s="74"/>
      <c r="BA44" s="74"/>
      <c r="BB44" s="74"/>
      <c r="BC44" s="74"/>
      <c r="BD44" s="65"/>
      <c r="BE44" s="74" t="s">
        <v>251</v>
      </c>
      <c r="BF44" s="74"/>
      <c r="BG44" s="74"/>
      <c r="BH44" s="74"/>
      <c r="BI44" s="74"/>
      <c r="BJ44" s="74"/>
      <c r="BK44" s="65"/>
      <c r="BL44" s="65"/>
      <c r="BM44" s="65"/>
      <c r="BN44" s="65"/>
      <c r="BO44" s="65"/>
      <c r="BP44" s="65"/>
    </row>
    <row r="45" spans="1:68">
      <c r="A45" s="67"/>
      <c r="B45" s="67" t="s">
        <v>209</v>
      </c>
      <c r="C45" s="67" t="s">
        <v>210</v>
      </c>
      <c r="D45" s="67" t="s">
        <v>211</v>
      </c>
      <c r="E45" s="67" t="s">
        <v>212</v>
      </c>
      <c r="F45" s="67" t="s">
        <v>204</v>
      </c>
      <c r="G45" s="65"/>
      <c r="H45" s="67"/>
      <c r="I45" s="67" t="s">
        <v>209</v>
      </c>
      <c r="J45" s="67" t="s">
        <v>210</v>
      </c>
      <c r="K45" s="67" t="s">
        <v>211</v>
      </c>
      <c r="L45" s="67" t="s">
        <v>212</v>
      </c>
      <c r="M45" s="67" t="s">
        <v>204</v>
      </c>
      <c r="N45" s="65"/>
      <c r="O45" s="67"/>
      <c r="P45" s="67" t="s">
        <v>209</v>
      </c>
      <c r="Q45" s="67" t="s">
        <v>210</v>
      </c>
      <c r="R45" s="67" t="s">
        <v>211</v>
      </c>
      <c r="S45" s="67" t="s">
        <v>212</v>
      </c>
      <c r="T45" s="67" t="s">
        <v>204</v>
      </c>
      <c r="U45" s="65"/>
      <c r="V45" s="67"/>
      <c r="W45" s="67" t="s">
        <v>209</v>
      </c>
      <c r="X45" s="67" t="s">
        <v>210</v>
      </c>
      <c r="Y45" s="67" t="s">
        <v>211</v>
      </c>
      <c r="Z45" s="67" t="s">
        <v>212</v>
      </c>
      <c r="AA45" s="67" t="s">
        <v>204</v>
      </c>
      <c r="AB45" s="65"/>
      <c r="AC45" s="67"/>
      <c r="AD45" s="67" t="s">
        <v>209</v>
      </c>
      <c r="AE45" s="67" t="s">
        <v>210</v>
      </c>
      <c r="AF45" s="67" t="s">
        <v>211</v>
      </c>
      <c r="AG45" s="67" t="s">
        <v>212</v>
      </c>
      <c r="AH45" s="67" t="s">
        <v>204</v>
      </c>
      <c r="AI45" s="65"/>
      <c r="AJ45" s="67"/>
      <c r="AK45" s="67" t="s">
        <v>209</v>
      </c>
      <c r="AL45" s="67" t="s">
        <v>210</v>
      </c>
      <c r="AM45" s="67" t="s">
        <v>211</v>
      </c>
      <c r="AN45" s="67" t="s">
        <v>212</v>
      </c>
      <c r="AO45" s="67" t="s">
        <v>204</v>
      </c>
      <c r="AP45" s="65"/>
      <c r="AQ45" s="67"/>
      <c r="AR45" s="67" t="s">
        <v>209</v>
      </c>
      <c r="AS45" s="67" t="s">
        <v>210</v>
      </c>
      <c r="AT45" s="67" t="s">
        <v>211</v>
      </c>
      <c r="AU45" s="67" t="s">
        <v>212</v>
      </c>
      <c r="AV45" s="67" t="s">
        <v>204</v>
      </c>
      <c r="AW45" s="65"/>
      <c r="AX45" s="67"/>
      <c r="AY45" s="67" t="s">
        <v>209</v>
      </c>
      <c r="AZ45" s="67" t="s">
        <v>210</v>
      </c>
      <c r="BA45" s="67" t="s">
        <v>211</v>
      </c>
      <c r="BB45" s="67" t="s">
        <v>212</v>
      </c>
      <c r="BC45" s="67" t="s">
        <v>204</v>
      </c>
      <c r="BD45" s="65"/>
      <c r="BE45" s="67"/>
      <c r="BF45" s="67" t="s">
        <v>209</v>
      </c>
      <c r="BG45" s="67" t="s">
        <v>210</v>
      </c>
      <c r="BH45" s="67" t="s">
        <v>211</v>
      </c>
      <c r="BI45" s="67" t="s">
        <v>212</v>
      </c>
      <c r="BJ45" s="67" t="s">
        <v>204</v>
      </c>
      <c r="BK45" s="65"/>
      <c r="BL45" s="65"/>
      <c r="BM45" s="65"/>
      <c r="BN45" s="65"/>
      <c r="BO45" s="65"/>
      <c r="BP45" s="65"/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11.472846000000001</v>
      </c>
      <c r="G46" s="65"/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11.587156</v>
      </c>
      <c r="N46" s="65"/>
      <c r="O46" s="67" t="s">
        <v>252</v>
      </c>
      <c r="P46" s="67">
        <v>600</v>
      </c>
      <c r="Q46" s="67">
        <v>800</v>
      </c>
      <c r="R46" s="67">
        <v>0</v>
      </c>
      <c r="S46" s="67">
        <v>10000</v>
      </c>
      <c r="T46" s="67">
        <v>519.55884000000003</v>
      </c>
      <c r="U46" s="65"/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3.502094E-2</v>
      </c>
      <c r="AB46" s="65"/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4.2919559999999999</v>
      </c>
      <c r="AI46" s="65"/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242.06426999999999</v>
      </c>
      <c r="AP46" s="65"/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97.474599999999995</v>
      </c>
      <c r="AW46" s="65"/>
      <c r="AX46" s="67" t="s">
        <v>253</v>
      </c>
      <c r="AY46" s="67"/>
      <c r="AZ46" s="67"/>
      <c r="BA46" s="67"/>
      <c r="BB46" s="67"/>
      <c r="BC46" s="67"/>
      <c r="BD46" s="65"/>
      <c r="BE46" s="67" t="s">
        <v>254</v>
      </c>
      <c r="BF46" s="67"/>
      <c r="BG46" s="67"/>
      <c r="BH46" s="67"/>
      <c r="BI46" s="67"/>
      <c r="BJ46" s="67"/>
      <c r="BK46" s="65"/>
      <c r="BL46" s="65"/>
      <c r="BM46" s="65"/>
      <c r="BN46" s="65"/>
      <c r="BO46" s="65"/>
      <c r="BP46" s="65"/>
    </row>
  </sheetData>
  <mergeCells count="38">
    <mergeCell ref="A24:F24"/>
    <mergeCell ref="H24:M24"/>
    <mergeCell ref="O24:T24"/>
    <mergeCell ref="V24:AA2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5" sqref="H25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70">
        <v>33379735</v>
      </c>
      <c r="B2" s="70" t="s">
        <v>280</v>
      </c>
      <c r="C2" s="70" t="s">
        <v>281</v>
      </c>
      <c r="D2" s="70">
        <v>63</v>
      </c>
      <c r="E2" s="70">
        <v>2308.0684000000001</v>
      </c>
      <c r="F2" s="70">
        <v>396.14280000000002</v>
      </c>
      <c r="G2" s="70">
        <v>37.054755999999998</v>
      </c>
      <c r="H2" s="70">
        <v>21.212194</v>
      </c>
      <c r="I2" s="70">
        <v>15.842560000000001</v>
      </c>
      <c r="J2" s="70">
        <v>67.299319999999994</v>
      </c>
      <c r="K2" s="70">
        <v>42.455269999999999</v>
      </c>
      <c r="L2" s="70">
        <v>24.844049999999999</v>
      </c>
      <c r="M2" s="70">
        <v>20.085129999999999</v>
      </c>
      <c r="N2" s="70">
        <v>1.5311927999999999</v>
      </c>
      <c r="O2" s="70">
        <v>8.9848689999999998</v>
      </c>
      <c r="P2" s="70">
        <v>691.09709999999995</v>
      </c>
      <c r="Q2" s="70">
        <v>22.915623</v>
      </c>
      <c r="R2" s="70">
        <v>390.89852999999999</v>
      </c>
      <c r="S2" s="70">
        <v>73.205830000000006</v>
      </c>
      <c r="T2" s="70">
        <v>3812.3125</v>
      </c>
      <c r="U2" s="70">
        <v>2.8792906</v>
      </c>
      <c r="V2" s="70">
        <v>15.815488</v>
      </c>
      <c r="W2" s="70">
        <v>129.64510999999999</v>
      </c>
      <c r="X2" s="70">
        <v>88.907809999999998</v>
      </c>
      <c r="Y2" s="70">
        <v>1.7384588000000001</v>
      </c>
      <c r="Z2" s="70">
        <v>1.2795904</v>
      </c>
      <c r="AA2" s="70">
        <v>15.838761</v>
      </c>
      <c r="AB2" s="70">
        <v>2.2307709999999998</v>
      </c>
      <c r="AC2" s="70">
        <v>463.53386999999998</v>
      </c>
      <c r="AD2" s="70">
        <v>5.0823064000000002</v>
      </c>
      <c r="AE2" s="70">
        <v>1.4447972</v>
      </c>
      <c r="AF2" s="70">
        <v>1.2079785000000001</v>
      </c>
      <c r="AG2" s="70">
        <v>361.45537999999999</v>
      </c>
      <c r="AH2" s="70">
        <v>231.02708000000001</v>
      </c>
      <c r="AI2" s="70">
        <v>130.42828</v>
      </c>
      <c r="AJ2" s="70">
        <v>1195.0941</v>
      </c>
      <c r="AK2" s="70">
        <v>4874.4717000000001</v>
      </c>
      <c r="AL2" s="70">
        <v>77.419464000000005</v>
      </c>
      <c r="AM2" s="70">
        <v>2731.4773</v>
      </c>
      <c r="AN2" s="70">
        <v>103.71785</v>
      </c>
      <c r="AO2" s="70">
        <v>11.472846000000001</v>
      </c>
      <c r="AP2" s="70">
        <v>8.1369369999999996</v>
      </c>
      <c r="AQ2" s="70">
        <v>3.335909</v>
      </c>
      <c r="AR2" s="70">
        <v>11.587156</v>
      </c>
      <c r="AS2" s="70">
        <v>519.55884000000003</v>
      </c>
      <c r="AT2" s="70">
        <v>3.502094E-2</v>
      </c>
      <c r="AU2" s="70">
        <v>4.2919559999999999</v>
      </c>
      <c r="AV2" s="70">
        <v>242.06426999999999</v>
      </c>
      <c r="AW2" s="70">
        <v>97.474599999999995</v>
      </c>
      <c r="AX2" s="70">
        <v>4.39844E-2</v>
      </c>
      <c r="AY2" s="70">
        <v>0.80871649999999995</v>
      </c>
      <c r="AZ2" s="70">
        <v>238.21950000000001</v>
      </c>
      <c r="BA2" s="70">
        <v>36.254424999999998</v>
      </c>
      <c r="BB2" s="70">
        <v>11.394887000000001</v>
      </c>
      <c r="BC2" s="70">
        <v>13.914526</v>
      </c>
      <c r="BD2" s="70">
        <v>10.935751</v>
      </c>
      <c r="BE2" s="70">
        <v>0.7727657</v>
      </c>
      <c r="BF2" s="70">
        <v>4.2153143999999996</v>
      </c>
      <c r="BG2" s="70">
        <v>0</v>
      </c>
      <c r="BH2" s="70">
        <v>4.23632E-3</v>
      </c>
      <c r="BI2" s="70">
        <v>3.1772397999999999E-3</v>
      </c>
      <c r="BJ2" s="70">
        <v>2.8701562E-2</v>
      </c>
      <c r="BK2" s="70">
        <v>0</v>
      </c>
      <c r="BL2" s="70">
        <v>0.26172096</v>
      </c>
      <c r="BM2" s="70">
        <v>4.1228030000000002</v>
      </c>
      <c r="BN2" s="70">
        <v>1.1345046999999999</v>
      </c>
      <c r="BO2" s="70">
        <v>59.709614000000002</v>
      </c>
      <c r="BP2" s="70">
        <v>12.706049999999999</v>
      </c>
      <c r="BQ2" s="70">
        <v>19.755597999999999</v>
      </c>
      <c r="BR2" s="70">
        <v>71.128494000000003</v>
      </c>
      <c r="BS2" s="70">
        <v>15.188707000000001</v>
      </c>
      <c r="BT2" s="70">
        <v>13.688866000000001</v>
      </c>
      <c r="BU2" s="70">
        <v>2.3777125999999999E-3</v>
      </c>
      <c r="BV2" s="70">
        <v>7.6365240000000001E-2</v>
      </c>
      <c r="BW2" s="70">
        <v>0.91244762999999995</v>
      </c>
      <c r="BX2" s="70">
        <v>1.3324050000000001</v>
      </c>
      <c r="BY2" s="70">
        <v>0.13552088000000001</v>
      </c>
      <c r="BZ2" s="70">
        <v>1.9876941E-4</v>
      </c>
      <c r="CA2" s="70">
        <v>0.78529154999999995</v>
      </c>
      <c r="CB2" s="70">
        <v>5.1165566000000003E-2</v>
      </c>
      <c r="CC2" s="70">
        <v>0.11005230000000001</v>
      </c>
      <c r="CD2" s="70">
        <v>1.5496426000000001</v>
      </c>
      <c r="CE2" s="70">
        <v>3.298591E-2</v>
      </c>
      <c r="CF2" s="70">
        <v>0.24258726999999999</v>
      </c>
      <c r="CG2" s="70">
        <v>0</v>
      </c>
      <c r="CH2" s="70">
        <v>1.7135620000000001E-2</v>
      </c>
      <c r="CI2" s="70">
        <v>0</v>
      </c>
      <c r="CJ2" s="70">
        <v>3.2474742000000001</v>
      </c>
      <c r="CK2" s="70">
        <v>8.9454970000000002E-3</v>
      </c>
      <c r="CL2" s="70">
        <v>0.30130255</v>
      </c>
      <c r="CM2" s="70">
        <v>3.8647961999999998</v>
      </c>
      <c r="CN2" s="70">
        <v>2690.1257000000001</v>
      </c>
      <c r="CO2" s="70">
        <v>4540.9546</v>
      </c>
      <c r="CP2" s="70">
        <v>2216.3018000000002</v>
      </c>
      <c r="CQ2" s="70">
        <v>901.02166999999997</v>
      </c>
      <c r="CR2" s="70">
        <v>447.42603000000003</v>
      </c>
      <c r="CS2" s="70">
        <v>671.00779999999997</v>
      </c>
      <c r="CT2" s="70">
        <v>2558.6280000000002</v>
      </c>
      <c r="CU2" s="70">
        <v>1348.9456</v>
      </c>
      <c r="CV2" s="70">
        <v>2205.4072000000001</v>
      </c>
      <c r="CW2" s="70">
        <v>1467.4364</v>
      </c>
      <c r="CX2" s="70">
        <v>453.15564000000001</v>
      </c>
      <c r="CY2" s="70">
        <v>3619.5754000000002</v>
      </c>
      <c r="CZ2" s="70">
        <v>1453.008</v>
      </c>
      <c r="DA2" s="70">
        <v>3780.06</v>
      </c>
      <c r="DB2" s="70">
        <v>4061.2611999999999</v>
      </c>
      <c r="DC2" s="70">
        <v>4923.7725</v>
      </c>
      <c r="DD2" s="70">
        <v>7656.2275</v>
      </c>
      <c r="DE2" s="70">
        <v>1519.0731000000001</v>
      </c>
      <c r="DF2" s="70">
        <v>4643.5140000000001</v>
      </c>
      <c r="DG2" s="70">
        <v>1731.7963</v>
      </c>
      <c r="DH2" s="70">
        <v>77.289829999999995</v>
      </c>
      <c r="DI2" s="70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36.254424999999998</v>
      </c>
      <c r="B6">
        <f>BB2</f>
        <v>11.394887000000001</v>
      </c>
      <c r="C6">
        <f>BC2</f>
        <v>13.914526</v>
      </c>
      <c r="D6">
        <f>BD2</f>
        <v>10.935751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7" t="s">
        <v>37</v>
      </c>
      <c r="F1" s="77"/>
      <c r="G1" s="77" t="s">
        <v>38</v>
      </c>
      <c r="H1" s="77"/>
      <c r="I1" s="52" t="s">
        <v>39</v>
      </c>
    </row>
    <row r="2" spans="1:9">
      <c r="A2" s="55" t="s">
        <v>256</v>
      </c>
      <c r="B2" s="56">
        <v>20701</v>
      </c>
      <c r="C2" s="57">
        <f ca="1">YEAR(TODAY())-YEAR(B2)+IF(TODAY()&gt;=DATE(YEAR(TODAY()),MONTH(B2),DAY(B2)),0,-1)</f>
        <v>63</v>
      </c>
      <c r="E2" s="53">
        <v>171</v>
      </c>
      <c r="F2" s="54" t="s">
        <v>40</v>
      </c>
      <c r="G2" s="53">
        <v>60</v>
      </c>
      <c r="H2" s="52" t="s">
        <v>42</v>
      </c>
      <c r="I2" s="77">
        <f>ROUND(G3/E3^2,1)</f>
        <v>20.5</v>
      </c>
    </row>
    <row r="3" spans="1:9">
      <c r="E3" s="52">
        <f>E2/100</f>
        <v>1.71</v>
      </c>
      <c r="F3" s="52" t="s">
        <v>41</v>
      </c>
      <c r="G3" s="52">
        <f>G2</f>
        <v>60</v>
      </c>
      <c r="H3" s="52" t="s">
        <v>42</v>
      </c>
      <c r="I3" s="77"/>
    </row>
    <row r="4" spans="1:9">
      <c r="A4" t="s">
        <v>274</v>
      </c>
    </row>
    <row r="5" spans="1:9">
      <c r="B5" s="61">
        <v>43823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G23" sqref="G23"/>
    </sheetView>
  </sheetViews>
  <sheetFormatPr defaultRowHeight="16.5"/>
  <cols>
    <col min="5" max="6" width="9" customWidth="1"/>
  </cols>
  <sheetData>
    <row r="1" spans="1:14" ht="41.25" customHeight="1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>
      <c r="E2" s="79" t="str">
        <f>'DRIs DATA'!B1</f>
        <v>(설문지 : FFQ 95문항 설문지, 사용자 : 감원상, ID : 33379735)</v>
      </c>
      <c r="F2" s="79"/>
      <c r="G2" s="79"/>
      <c r="H2" s="79"/>
      <c r="I2" s="79"/>
      <c r="J2" s="79"/>
    </row>
    <row r="3" spans="1:14" ht="8.1" customHeight="1"/>
    <row r="4" spans="1:14">
      <c r="K4" t="s">
        <v>2</v>
      </c>
      <c r="L4" t="str">
        <f>'DRIs DATA'!H1</f>
        <v>2020년 01월 02일 14:36:20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Q17" sqref="Q17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8" t="s">
        <v>197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</row>
    <row r="3" spans="1:19" ht="18" customHeight="1">
      <c r="A3" s="6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</row>
    <row r="4" spans="1:19" ht="18" customHeight="1" thickBot="1">
      <c r="A4" s="6"/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</row>
    <row r="5" spans="1:19" ht="18" customHeight="1">
      <c r="A5" s="6"/>
      <c r="B5" s="160" t="s">
        <v>30</v>
      </c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</row>
    <row r="6" spans="1:19" ht="18" customHeight="1"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</row>
    <row r="7" spans="1:19" ht="18" customHeight="1"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50" t="s">
        <v>31</v>
      </c>
      <c r="D10" s="150"/>
      <c r="E10" s="151"/>
      <c r="F10" s="149">
        <f>'개인정보 및 신체계측 입력'!B5</f>
        <v>43823</v>
      </c>
      <c r="G10" s="114"/>
      <c r="H10" s="114"/>
      <c r="I10" s="114"/>
      <c r="K10" s="110" t="s">
        <v>34</v>
      </c>
      <c r="L10" s="111"/>
      <c r="M10" s="110" t="s">
        <v>35</v>
      </c>
      <c r="N10" s="111"/>
      <c r="O10" s="110" t="s">
        <v>36</v>
      </c>
      <c r="P10" s="110"/>
      <c r="Q10" s="110"/>
      <c r="R10" s="110"/>
      <c r="S10" s="110"/>
    </row>
    <row r="11" spans="1:19" ht="18" customHeight="1" thickBot="1">
      <c r="C11" s="154"/>
      <c r="D11" s="154"/>
      <c r="E11" s="155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0" t="s">
        <v>33</v>
      </c>
      <c r="D12" s="150"/>
      <c r="E12" s="151"/>
      <c r="F12" s="156">
        <f ca="1">'개인정보 및 신체계측 입력'!C2</f>
        <v>63</v>
      </c>
      <c r="G12" s="156"/>
      <c r="H12" s="156"/>
      <c r="I12" s="156"/>
      <c r="K12" s="127">
        <f>'개인정보 및 신체계측 입력'!E2</f>
        <v>171</v>
      </c>
      <c r="L12" s="128"/>
      <c r="M12" s="121">
        <f>'개인정보 및 신체계측 입력'!G2</f>
        <v>60</v>
      </c>
      <c r="N12" s="122"/>
      <c r="O12" s="117" t="s">
        <v>272</v>
      </c>
      <c r="P12" s="111"/>
      <c r="Q12" s="114">
        <f>'개인정보 및 신체계측 입력'!I2</f>
        <v>20.5</v>
      </c>
      <c r="R12" s="114"/>
      <c r="S12" s="114"/>
    </row>
    <row r="13" spans="1:19" ht="18" customHeight="1" thickBot="1">
      <c r="C13" s="152"/>
      <c r="D13" s="152"/>
      <c r="E13" s="153"/>
      <c r="F13" s="157"/>
      <c r="G13" s="157"/>
      <c r="H13" s="157"/>
      <c r="I13" s="15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4" t="s">
        <v>32</v>
      </c>
      <c r="D14" s="154"/>
      <c r="E14" s="155"/>
      <c r="F14" s="115" t="str">
        <f>MID('DRIs DATA'!B1,28,3)</f>
        <v>감원상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2"/>
      <c r="D15" s="152"/>
      <c r="E15" s="153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3" t="s">
        <v>43</v>
      </c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5"/>
    </row>
    <row r="20" spans="2:20" ht="18" customHeight="1" thickBot="1">
      <c r="B20" s="96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6" t="s">
        <v>44</v>
      </c>
      <c r="E36" s="146"/>
      <c r="F36" s="146"/>
      <c r="G36" s="146"/>
      <c r="H36" s="146"/>
      <c r="I36" s="35">
        <f>'DRIs DATA'!F8</f>
        <v>79.150000000000006</v>
      </c>
      <c r="J36" s="147" t="s">
        <v>45</v>
      </c>
      <c r="K36" s="147"/>
      <c r="L36" s="147"/>
      <c r="M36" s="147"/>
      <c r="N36" s="36"/>
      <c r="O36" s="145" t="s">
        <v>46</v>
      </c>
      <c r="P36" s="145"/>
      <c r="Q36" s="145"/>
      <c r="R36" s="145"/>
      <c r="S36" s="145"/>
      <c r="T36" s="6"/>
    </row>
    <row r="37" spans="2:20" ht="18" customHeight="1">
      <c r="B37" s="12"/>
      <c r="C37" s="142" t="s">
        <v>183</v>
      </c>
      <c r="D37" s="142"/>
      <c r="E37" s="142"/>
      <c r="F37" s="142"/>
      <c r="G37" s="142"/>
      <c r="H37" s="142"/>
      <c r="I37" s="142"/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6"/>
    </row>
    <row r="38" spans="2:20" ht="18" customHeight="1">
      <c r="B38" s="1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6"/>
    </row>
    <row r="39" spans="2:20" ht="18" customHeight="1" thickBot="1">
      <c r="B39" s="12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6" t="s">
        <v>44</v>
      </c>
      <c r="E41" s="146"/>
      <c r="F41" s="146"/>
      <c r="G41" s="146"/>
      <c r="H41" s="146"/>
      <c r="I41" s="35">
        <f>'DRIs DATA'!G8</f>
        <v>7.4039999999999999</v>
      </c>
      <c r="J41" s="147" t="s">
        <v>45</v>
      </c>
      <c r="K41" s="147"/>
      <c r="L41" s="147"/>
      <c r="M41" s="147"/>
      <c r="N41" s="36"/>
      <c r="O41" s="144" t="s">
        <v>50</v>
      </c>
      <c r="P41" s="144"/>
      <c r="Q41" s="144"/>
      <c r="R41" s="144"/>
      <c r="S41" s="144"/>
      <c r="T41" s="6"/>
    </row>
    <row r="42" spans="2:20" ht="18" customHeight="1">
      <c r="B42" s="6"/>
      <c r="C42" s="133" t="s">
        <v>185</v>
      </c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6"/>
    </row>
    <row r="43" spans="2:20" ht="18" customHeight="1">
      <c r="B43" s="6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6"/>
    </row>
    <row r="44" spans="2:20" ht="18" customHeight="1" thickBot="1">
      <c r="B44" s="6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8" t="s">
        <v>44</v>
      </c>
      <c r="E46" s="148"/>
      <c r="F46" s="148"/>
      <c r="G46" s="148"/>
      <c r="H46" s="148"/>
      <c r="I46" s="35">
        <f>'DRIs DATA'!H8</f>
        <v>13.446999999999999</v>
      </c>
      <c r="J46" s="147" t="s">
        <v>45</v>
      </c>
      <c r="K46" s="147"/>
      <c r="L46" s="147"/>
      <c r="M46" s="147"/>
      <c r="N46" s="36"/>
      <c r="O46" s="144" t="s">
        <v>49</v>
      </c>
      <c r="P46" s="144"/>
      <c r="Q46" s="144"/>
      <c r="R46" s="144"/>
      <c r="S46" s="144"/>
      <c r="T46" s="6"/>
    </row>
    <row r="47" spans="2:20" ht="18" customHeight="1">
      <c r="B47" s="6"/>
      <c r="C47" s="133" t="s">
        <v>184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6"/>
    </row>
    <row r="48" spans="2:20" ht="18" customHeight="1" thickBot="1">
      <c r="B48" s="6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3" t="s">
        <v>192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5"/>
    </row>
    <row r="54" spans="1:20" ht="18" customHeight="1" thickBot="1">
      <c r="B54" s="96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62" t="s">
        <v>165</v>
      </c>
      <c r="D69" s="162"/>
      <c r="E69" s="162"/>
      <c r="F69" s="162"/>
      <c r="G69" s="162"/>
      <c r="H69" s="146" t="s">
        <v>171</v>
      </c>
      <c r="I69" s="146"/>
      <c r="J69" s="146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3">
        <f>ROUND('그룹 전체 사용자의 일일 입력'!D6/MAX('그룹 전체 사용자의 일일 입력'!$B$6,'그룹 전체 사용자의 일일 입력'!$C$6,'그룹 전체 사용자의 일일 입력'!$D$6),1)</f>
        <v>0.8</v>
      </c>
      <c r="P69" s="163"/>
      <c r="Q69" s="38" t="s">
        <v>55</v>
      </c>
      <c r="R69" s="36"/>
      <c r="S69" s="36"/>
      <c r="T69" s="6"/>
    </row>
    <row r="70" spans="2:21" ht="18" customHeight="1" thickBot="1">
      <c r="B70" s="6"/>
      <c r="C70" s="134" t="s">
        <v>166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62" t="s">
        <v>52</v>
      </c>
      <c r="D72" s="162"/>
      <c r="E72" s="162"/>
      <c r="F72" s="162"/>
      <c r="G72" s="162"/>
      <c r="H72" s="39"/>
      <c r="I72" s="146" t="s">
        <v>53</v>
      </c>
      <c r="J72" s="146"/>
      <c r="K72" s="37">
        <f>ROUND('DRIs DATA'!L8,1)</f>
        <v>6.3</v>
      </c>
      <c r="L72" s="37" t="s">
        <v>54</v>
      </c>
      <c r="M72" s="37">
        <f>ROUND('DRIs DATA'!K8,1)</f>
        <v>6.7</v>
      </c>
      <c r="N72" s="147" t="s">
        <v>55</v>
      </c>
      <c r="O72" s="147"/>
      <c r="P72" s="147"/>
      <c r="Q72" s="147"/>
      <c r="R72" s="40"/>
      <c r="S72" s="36"/>
      <c r="T72" s="6"/>
    </row>
    <row r="73" spans="2:21" ht="18" customHeight="1">
      <c r="B73" s="6"/>
      <c r="C73" s="133" t="s">
        <v>182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6"/>
      <c r="U73" s="13"/>
    </row>
    <row r="74" spans="2:21" ht="18" customHeight="1" thickBot="1">
      <c r="B74" s="6"/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3" t="s">
        <v>193</v>
      </c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5"/>
    </row>
    <row r="78" spans="2:21" ht="18" customHeight="1" thickBot="1">
      <c r="B78" s="96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8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6" t="s">
        <v>169</v>
      </c>
      <c r="C80" s="106"/>
      <c r="D80" s="106"/>
      <c r="E80" s="106"/>
      <c r="F80" s="21"/>
      <c r="G80" s="21"/>
      <c r="H80" s="21"/>
      <c r="L80" s="106" t="s">
        <v>173</v>
      </c>
      <c r="M80" s="106"/>
      <c r="N80" s="106"/>
      <c r="O80" s="106"/>
      <c r="P80" s="10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5" t="s">
        <v>269</v>
      </c>
      <c r="C93" s="136"/>
      <c r="D93" s="136"/>
      <c r="E93" s="136"/>
      <c r="F93" s="136"/>
      <c r="G93" s="136"/>
      <c r="H93" s="136"/>
      <c r="I93" s="136"/>
      <c r="J93" s="137"/>
      <c r="L93" s="135" t="s">
        <v>176</v>
      </c>
      <c r="M93" s="136"/>
      <c r="N93" s="136"/>
      <c r="O93" s="136"/>
      <c r="P93" s="136"/>
      <c r="Q93" s="136"/>
      <c r="R93" s="136"/>
      <c r="S93" s="136"/>
      <c r="T93" s="137"/>
    </row>
    <row r="94" spans="1:21" ht="18" customHeight="1">
      <c r="B94" s="141" t="s">
        <v>172</v>
      </c>
      <c r="C94" s="139"/>
      <c r="D94" s="139"/>
      <c r="E94" s="139"/>
      <c r="F94" s="99">
        <f>ROUND('DRIs DATA'!F16/'DRIs DATA'!C16*100,2)</f>
        <v>52.12</v>
      </c>
      <c r="G94" s="99"/>
      <c r="H94" s="139" t="s">
        <v>168</v>
      </c>
      <c r="I94" s="139"/>
      <c r="J94" s="140"/>
      <c r="L94" s="141" t="s">
        <v>172</v>
      </c>
      <c r="M94" s="139"/>
      <c r="N94" s="139"/>
      <c r="O94" s="139"/>
      <c r="P94" s="139"/>
      <c r="Q94" s="23">
        <f>ROUND('DRIs DATA'!M16/'DRIs DATA'!K16*100,2)</f>
        <v>131.80000000000001</v>
      </c>
      <c r="R94" s="139" t="s">
        <v>168</v>
      </c>
      <c r="S94" s="139"/>
      <c r="T94" s="140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81" t="s">
        <v>181</v>
      </c>
      <c r="C96" s="82"/>
      <c r="D96" s="82"/>
      <c r="E96" s="82"/>
      <c r="F96" s="82"/>
      <c r="G96" s="82"/>
      <c r="H96" s="82"/>
      <c r="I96" s="82"/>
      <c r="J96" s="83"/>
      <c r="L96" s="87" t="s">
        <v>174</v>
      </c>
      <c r="M96" s="88"/>
      <c r="N96" s="88"/>
      <c r="O96" s="88"/>
      <c r="P96" s="88"/>
      <c r="Q96" s="88"/>
      <c r="R96" s="88"/>
      <c r="S96" s="88"/>
      <c r="T96" s="89"/>
    </row>
    <row r="97" spans="2:21" ht="18" customHeight="1">
      <c r="B97" s="81"/>
      <c r="C97" s="82"/>
      <c r="D97" s="82"/>
      <c r="E97" s="82"/>
      <c r="F97" s="82"/>
      <c r="G97" s="82"/>
      <c r="H97" s="82"/>
      <c r="I97" s="82"/>
      <c r="J97" s="83"/>
      <c r="L97" s="87"/>
      <c r="M97" s="88"/>
      <c r="N97" s="88"/>
      <c r="O97" s="88"/>
      <c r="P97" s="88"/>
      <c r="Q97" s="88"/>
      <c r="R97" s="88"/>
      <c r="S97" s="88"/>
      <c r="T97" s="89"/>
    </row>
    <row r="98" spans="2:21" ht="18" customHeight="1">
      <c r="B98" s="81"/>
      <c r="C98" s="82"/>
      <c r="D98" s="82"/>
      <c r="E98" s="82"/>
      <c r="F98" s="82"/>
      <c r="G98" s="82"/>
      <c r="H98" s="82"/>
      <c r="I98" s="82"/>
      <c r="J98" s="83"/>
      <c r="L98" s="87"/>
      <c r="M98" s="88"/>
      <c r="N98" s="88"/>
      <c r="O98" s="88"/>
      <c r="P98" s="88"/>
      <c r="Q98" s="88"/>
      <c r="R98" s="88"/>
      <c r="S98" s="88"/>
      <c r="T98" s="89"/>
    </row>
    <row r="99" spans="2:21" ht="18" customHeight="1">
      <c r="B99" s="81"/>
      <c r="C99" s="82"/>
      <c r="D99" s="82"/>
      <c r="E99" s="82"/>
      <c r="F99" s="82"/>
      <c r="G99" s="82"/>
      <c r="H99" s="82"/>
      <c r="I99" s="82"/>
      <c r="J99" s="83"/>
      <c r="L99" s="87"/>
      <c r="M99" s="88"/>
      <c r="N99" s="88"/>
      <c r="O99" s="88"/>
      <c r="P99" s="88"/>
      <c r="Q99" s="88"/>
      <c r="R99" s="88"/>
      <c r="S99" s="88"/>
      <c r="T99" s="89"/>
    </row>
    <row r="100" spans="2:21" ht="18" customHeight="1">
      <c r="B100" s="81"/>
      <c r="C100" s="82"/>
      <c r="D100" s="82"/>
      <c r="E100" s="82"/>
      <c r="F100" s="82"/>
      <c r="G100" s="82"/>
      <c r="H100" s="82"/>
      <c r="I100" s="82"/>
      <c r="J100" s="83"/>
      <c r="L100" s="87"/>
      <c r="M100" s="88"/>
      <c r="N100" s="88"/>
      <c r="O100" s="88"/>
      <c r="P100" s="88"/>
      <c r="Q100" s="88"/>
      <c r="R100" s="88"/>
      <c r="S100" s="88"/>
      <c r="T100" s="89"/>
      <c r="U100" s="17"/>
    </row>
    <row r="101" spans="2:21" ht="18" customHeight="1" thickBot="1">
      <c r="B101" s="84"/>
      <c r="C101" s="85"/>
      <c r="D101" s="85"/>
      <c r="E101" s="85"/>
      <c r="F101" s="85"/>
      <c r="G101" s="85"/>
      <c r="H101" s="85"/>
      <c r="I101" s="85"/>
      <c r="J101" s="86"/>
      <c r="L101" s="90"/>
      <c r="M101" s="91"/>
      <c r="N101" s="91"/>
      <c r="O101" s="91"/>
      <c r="P101" s="91"/>
      <c r="Q101" s="91"/>
      <c r="R101" s="91"/>
      <c r="S101" s="91"/>
      <c r="T101" s="9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3" t="s">
        <v>194</v>
      </c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5"/>
    </row>
    <row r="105" spans="2:21" ht="18" customHeight="1" thickBot="1">
      <c r="B105" s="96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8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6" t="s">
        <v>170</v>
      </c>
      <c r="C107" s="106"/>
      <c r="D107" s="106"/>
      <c r="E107" s="106"/>
      <c r="F107" s="6"/>
      <c r="G107" s="6"/>
      <c r="H107" s="6"/>
      <c r="I107" s="6"/>
      <c r="L107" s="106" t="s">
        <v>271</v>
      </c>
      <c r="M107" s="106"/>
      <c r="N107" s="106"/>
      <c r="O107" s="106"/>
      <c r="P107" s="10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7" t="s">
        <v>265</v>
      </c>
      <c r="C120" s="108"/>
      <c r="D120" s="108"/>
      <c r="E120" s="108"/>
      <c r="F120" s="108"/>
      <c r="G120" s="108"/>
      <c r="H120" s="108"/>
      <c r="I120" s="108"/>
      <c r="J120" s="109"/>
      <c r="L120" s="107" t="s">
        <v>266</v>
      </c>
      <c r="M120" s="108"/>
      <c r="N120" s="108"/>
      <c r="O120" s="108"/>
      <c r="P120" s="108"/>
      <c r="Q120" s="108"/>
      <c r="R120" s="108"/>
      <c r="S120" s="108"/>
      <c r="T120" s="109"/>
    </row>
    <row r="121" spans="2:20" ht="18" customHeight="1">
      <c r="B121" s="44" t="s">
        <v>172</v>
      </c>
      <c r="C121" s="16"/>
      <c r="D121" s="16"/>
      <c r="E121" s="15"/>
      <c r="F121" s="99">
        <f>ROUND('DRIs DATA'!F26/'DRIs DATA'!C26*100,2)</f>
        <v>88.91</v>
      </c>
      <c r="G121" s="99"/>
      <c r="H121" s="139" t="s">
        <v>167</v>
      </c>
      <c r="I121" s="139"/>
      <c r="J121" s="140"/>
      <c r="L121" s="43" t="s">
        <v>172</v>
      </c>
      <c r="M121" s="20"/>
      <c r="N121" s="20"/>
      <c r="O121" s="23"/>
      <c r="P121" s="6"/>
      <c r="Q121" s="59">
        <f>ROUND('DRIs DATA'!AH26/'DRIs DATA'!AE26*100,2)</f>
        <v>148.72</v>
      </c>
      <c r="R121" s="139" t="s">
        <v>167</v>
      </c>
      <c r="S121" s="139"/>
      <c r="T121" s="140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00" t="s">
        <v>175</v>
      </c>
      <c r="C123" s="101"/>
      <c r="D123" s="101"/>
      <c r="E123" s="101"/>
      <c r="F123" s="101"/>
      <c r="G123" s="101"/>
      <c r="H123" s="101"/>
      <c r="I123" s="101"/>
      <c r="J123" s="102"/>
      <c r="L123" s="100" t="s">
        <v>270</v>
      </c>
      <c r="M123" s="101"/>
      <c r="N123" s="101"/>
      <c r="O123" s="101"/>
      <c r="P123" s="101"/>
      <c r="Q123" s="101"/>
      <c r="R123" s="101"/>
      <c r="S123" s="101"/>
      <c r="T123" s="102"/>
    </row>
    <row r="124" spans="2:20" ht="18" customHeight="1">
      <c r="B124" s="100"/>
      <c r="C124" s="101"/>
      <c r="D124" s="101"/>
      <c r="E124" s="101"/>
      <c r="F124" s="101"/>
      <c r="G124" s="101"/>
      <c r="H124" s="101"/>
      <c r="I124" s="101"/>
      <c r="J124" s="102"/>
      <c r="L124" s="100"/>
      <c r="M124" s="101"/>
      <c r="N124" s="101"/>
      <c r="O124" s="101"/>
      <c r="P124" s="101"/>
      <c r="Q124" s="101"/>
      <c r="R124" s="101"/>
      <c r="S124" s="101"/>
      <c r="T124" s="102"/>
    </row>
    <row r="125" spans="2:20" ht="18" customHeight="1">
      <c r="B125" s="100"/>
      <c r="C125" s="101"/>
      <c r="D125" s="101"/>
      <c r="E125" s="101"/>
      <c r="F125" s="101"/>
      <c r="G125" s="101"/>
      <c r="H125" s="101"/>
      <c r="I125" s="101"/>
      <c r="J125" s="102"/>
      <c r="L125" s="100"/>
      <c r="M125" s="101"/>
      <c r="N125" s="101"/>
      <c r="O125" s="101"/>
      <c r="P125" s="101"/>
      <c r="Q125" s="101"/>
      <c r="R125" s="101"/>
      <c r="S125" s="101"/>
      <c r="T125" s="102"/>
    </row>
    <row r="126" spans="2:20" ht="18" customHeight="1">
      <c r="B126" s="100"/>
      <c r="C126" s="101"/>
      <c r="D126" s="101"/>
      <c r="E126" s="101"/>
      <c r="F126" s="101"/>
      <c r="G126" s="101"/>
      <c r="H126" s="101"/>
      <c r="I126" s="101"/>
      <c r="J126" s="102"/>
      <c r="L126" s="100"/>
      <c r="M126" s="101"/>
      <c r="N126" s="101"/>
      <c r="O126" s="101"/>
      <c r="P126" s="101"/>
      <c r="Q126" s="101"/>
      <c r="R126" s="101"/>
      <c r="S126" s="101"/>
      <c r="T126" s="102"/>
    </row>
    <row r="127" spans="2:20" ht="18" customHeight="1">
      <c r="B127" s="100"/>
      <c r="C127" s="101"/>
      <c r="D127" s="101"/>
      <c r="E127" s="101"/>
      <c r="F127" s="101"/>
      <c r="G127" s="101"/>
      <c r="H127" s="101"/>
      <c r="I127" s="101"/>
      <c r="J127" s="102"/>
      <c r="L127" s="100"/>
      <c r="M127" s="101"/>
      <c r="N127" s="101"/>
      <c r="O127" s="101"/>
      <c r="P127" s="101"/>
      <c r="Q127" s="101"/>
      <c r="R127" s="101"/>
      <c r="S127" s="101"/>
      <c r="T127" s="102"/>
    </row>
    <row r="128" spans="2:20" ht="17.25" thickBot="1">
      <c r="B128" s="103"/>
      <c r="C128" s="104"/>
      <c r="D128" s="104"/>
      <c r="E128" s="104"/>
      <c r="F128" s="104"/>
      <c r="G128" s="104"/>
      <c r="H128" s="104"/>
      <c r="I128" s="104"/>
      <c r="J128" s="105"/>
      <c r="L128" s="103"/>
      <c r="M128" s="104"/>
      <c r="N128" s="104"/>
      <c r="O128" s="104"/>
      <c r="P128" s="104"/>
      <c r="Q128" s="104"/>
      <c r="R128" s="104"/>
      <c r="S128" s="104"/>
      <c r="T128" s="105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3" t="s">
        <v>263</v>
      </c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5"/>
      <c r="N130" s="58"/>
      <c r="O130" s="93" t="s">
        <v>264</v>
      </c>
      <c r="P130" s="94"/>
      <c r="Q130" s="94"/>
      <c r="R130" s="94"/>
      <c r="S130" s="94"/>
      <c r="T130" s="95"/>
    </row>
    <row r="131" spans="2:21" ht="18" customHeight="1" thickBot="1">
      <c r="B131" s="96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8"/>
      <c r="N131" s="58"/>
      <c r="O131" s="96"/>
      <c r="P131" s="97"/>
      <c r="Q131" s="97"/>
      <c r="R131" s="97"/>
      <c r="S131" s="97"/>
      <c r="T131" s="9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3" t="s">
        <v>195</v>
      </c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5"/>
    </row>
    <row r="156" spans="2:21" ht="18" customHeight="1" thickBot="1">
      <c r="B156" s="96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8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6" t="s">
        <v>178</v>
      </c>
      <c r="C158" s="106"/>
      <c r="D158" s="106"/>
      <c r="E158" s="6"/>
      <c r="F158" s="6"/>
      <c r="G158" s="6"/>
      <c r="H158" s="6"/>
      <c r="I158" s="6"/>
      <c r="L158" s="106" t="s">
        <v>179</v>
      </c>
      <c r="M158" s="106"/>
      <c r="N158" s="10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7" t="s">
        <v>267</v>
      </c>
      <c r="C171" s="108"/>
      <c r="D171" s="108"/>
      <c r="E171" s="108"/>
      <c r="F171" s="108"/>
      <c r="G171" s="108"/>
      <c r="H171" s="108"/>
      <c r="I171" s="108"/>
      <c r="J171" s="109"/>
      <c r="L171" s="107" t="s">
        <v>177</v>
      </c>
      <c r="M171" s="108"/>
      <c r="N171" s="108"/>
      <c r="O171" s="108"/>
      <c r="P171" s="108"/>
      <c r="Q171" s="108"/>
      <c r="R171" s="108"/>
      <c r="S171" s="109"/>
    </row>
    <row r="172" spans="2:19" ht="18" customHeight="1">
      <c r="B172" s="43" t="s">
        <v>172</v>
      </c>
      <c r="C172" s="20"/>
      <c r="D172" s="20"/>
      <c r="E172" s="6"/>
      <c r="F172" s="99">
        <f>ROUND('DRIs DATA'!F36/'DRIs DATA'!C36*100,2)</f>
        <v>45.18</v>
      </c>
      <c r="G172" s="9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324.95999999999998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00" t="s">
        <v>186</v>
      </c>
      <c r="C174" s="101"/>
      <c r="D174" s="101"/>
      <c r="E174" s="101"/>
      <c r="F174" s="101"/>
      <c r="G174" s="101"/>
      <c r="H174" s="101"/>
      <c r="I174" s="101"/>
      <c r="J174" s="102"/>
      <c r="L174" s="100" t="s">
        <v>188</v>
      </c>
      <c r="M174" s="101"/>
      <c r="N174" s="101"/>
      <c r="O174" s="101"/>
      <c r="P174" s="101"/>
      <c r="Q174" s="101"/>
      <c r="R174" s="101"/>
      <c r="S174" s="102"/>
    </row>
    <row r="175" spans="2:19" ht="18" customHeight="1">
      <c r="B175" s="100"/>
      <c r="C175" s="101"/>
      <c r="D175" s="101"/>
      <c r="E175" s="101"/>
      <c r="F175" s="101"/>
      <c r="G175" s="101"/>
      <c r="H175" s="101"/>
      <c r="I175" s="101"/>
      <c r="J175" s="102"/>
      <c r="L175" s="100"/>
      <c r="M175" s="101"/>
      <c r="N175" s="101"/>
      <c r="O175" s="101"/>
      <c r="P175" s="101"/>
      <c r="Q175" s="101"/>
      <c r="R175" s="101"/>
      <c r="S175" s="102"/>
    </row>
    <row r="176" spans="2:19" ht="18" customHeight="1">
      <c r="B176" s="100"/>
      <c r="C176" s="101"/>
      <c r="D176" s="101"/>
      <c r="E176" s="101"/>
      <c r="F176" s="101"/>
      <c r="G176" s="101"/>
      <c r="H176" s="101"/>
      <c r="I176" s="101"/>
      <c r="J176" s="102"/>
      <c r="L176" s="100"/>
      <c r="M176" s="101"/>
      <c r="N176" s="101"/>
      <c r="O176" s="101"/>
      <c r="P176" s="101"/>
      <c r="Q176" s="101"/>
      <c r="R176" s="101"/>
      <c r="S176" s="102"/>
    </row>
    <row r="177" spans="2:19" ht="18" customHeight="1">
      <c r="B177" s="100"/>
      <c r="C177" s="101"/>
      <c r="D177" s="101"/>
      <c r="E177" s="101"/>
      <c r="F177" s="101"/>
      <c r="G177" s="101"/>
      <c r="H177" s="101"/>
      <c r="I177" s="101"/>
      <c r="J177" s="102"/>
      <c r="L177" s="100"/>
      <c r="M177" s="101"/>
      <c r="N177" s="101"/>
      <c r="O177" s="101"/>
      <c r="P177" s="101"/>
      <c r="Q177" s="101"/>
      <c r="R177" s="101"/>
      <c r="S177" s="102"/>
    </row>
    <row r="178" spans="2:19" ht="18" customHeight="1">
      <c r="B178" s="100"/>
      <c r="C178" s="101"/>
      <c r="D178" s="101"/>
      <c r="E178" s="101"/>
      <c r="F178" s="101"/>
      <c r="G178" s="101"/>
      <c r="H178" s="101"/>
      <c r="I178" s="101"/>
      <c r="J178" s="102"/>
      <c r="L178" s="100"/>
      <c r="M178" s="101"/>
      <c r="N178" s="101"/>
      <c r="O178" s="101"/>
      <c r="P178" s="101"/>
      <c r="Q178" s="101"/>
      <c r="R178" s="101"/>
      <c r="S178" s="102"/>
    </row>
    <row r="179" spans="2:19" ht="18" customHeight="1">
      <c r="B179" s="100"/>
      <c r="C179" s="101"/>
      <c r="D179" s="101"/>
      <c r="E179" s="101"/>
      <c r="F179" s="101"/>
      <c r="G179" s="101"/>
      <c r="H179" s="101"/>
      <c r="I179" s="101"/>
      <c r="J179" s="102"/>
      <c r="L179" s="100"/>
      <c r="M179" s="101"/>
      <c r="N179" s="101"/>
      <c r="O179" s="101"/>
      <c r="P179" s="101"/>
      <c r="Q179" s="101"/>
      <c r="R179" s="101"/>
      <c r="S179" s="102"/>
    </row>
    <row r="180" spans="2:19" ht="18" customHeight="1" thickBot="1">
      <c r="B180" s="103"/>
      <c r="C180" s="104"/>
      <c r="D180" s="104"/>
      <c r="E180" s="104"/>
      <c r="F180" s="104"/>
      <c r="G180" s="104"/>
      <c r="H180" s="104"/>
      <c r="I180" s="104"/>
      <c r="J180" s="105"/>
      <c r="L180" s="100"/>
      <c r="M180" s="101"/>
      <c r="N180" s="101"/>
      <c r="O180" s="101"/>
      <c r="P180" s="101"/>
      <c r="Q180" s="101"/>
      <c r="R180" s="101"/>
      <c r="S180" s="102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0"/>
      <c r="M181" s="101"/>
      <c r="N181" s="101"/>
      <c r="O181" s="101"/>
      <c r="P181" s="101"/>
      <c r="Q181" s="101"/>
      <c r="R181" s="101"/>
      <c r="S181" s="102"/>
    </row>
    <row r="182" spans="2:19" ht="18" customHeight="1" thickBot="1">
      <c r="L182" s="103"/>
      <c r="M182" s="104"/>
      <c r="N182" s="104"/>
      <c r="O182" s="104"/>
      <c r="P182" s="104"/>
      <c r="Q182" s="104"/>
      <c r="R182" s="104"/>
      <c r="S182" s="105"/>
    </row>
    <row r="183" spans="2:19" ht="18" customHeight="1">
      <c r="B183" s="106" t="s">
        <v>180</v>
      </c>
      <c r="C183" s="106"/>
      <c r="D183" s="10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7" t="s">
        <v>268</v>
      </c>
      <c r="C196" s="108"/>
      <c r="D196" s="108"/>
      <c r="E196" s="108"/>
      <c r="F196" s="108"/>
      <c r="G196" s="108"/>
      <c r="H196" s="108"/>
      <c r="I196" s="108"/>
      <c r="J196" s="109"/>
      <c r="S196" s="6"/>
    </row>
    <row r="197" spans="2:20" ht="18" customHeight="1">
      <c r="B197" s="43" t="s">
        <v>172</v>
      </c>
      <c r="C197" s="20"/>
      <c r="D197" s="20"/>
      <c r="E197" s="6"/>
      <c r="F197" s="99">
        <f>ROUND('DRIs DATA'!F46/'DRIs DATA'!C46*100,2)</f>
        <v>114.73</v>
      </c>
      <c r="G197" s="9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00" t="s">
        <v>187</v>
      </c>
      <c r="C199" s="101"/>
      <c r="D199" s="101"/>
      <c r="E199" s="101"/>
      <c r="F199" s="101"/>
      <c r="G199" s="101"/>
      <c r="H199" s="101"/>
      <c r="I199" s="101"/>
      <c r="J199" s="102"/>
      <c r="S199" s="6"/>
    </row>
    <row r="200" spans="2:20" ht="18" customHeight="1">
      <c r="B200" s="100"/>
      <c r="C200" s="101"/>
      <c r="D200" s="101"/>
      <c r="E200" s="101"/>
      <c r="F200" s="101"/>
      <c r="G200" s="101"/>
      <c r="H200" s="101"/>
      <c r="I200" s="101"/>
      <c r="J200" s="102"/>
      <c r="S200" s="6"/>
    </row>
    <row r="201" spans="2:20" ht="18" customHeight="1">
      <c r="B201" s="100"/>
      <c r="C201" s="101"/>
      <c r="D201" s="101"/>
      <c r="E201" s="101"/>
      <c r="F201" s="101"/>
      <c r="G201" s="101"/>
      <c r="H201" s="101"/>
      <c r="I201" s="101"/>
      <c r="J201" s="102"/>
      <c r="S201" s="6"/>
    </row>
    <row r="202" spans="2:20" ht="18" customHeight="1">
      <c r="B202" s="100"/>
      <c r="C202" s="101"/>
      <c r="D202" s="101"/>
      <c r="E202" s="101"/>
      <c r="F202" s="101"/>
      <c r="G202" s="101"/>
      <c r="H202" s="101"/>
      <c r="I202" s="101"/>
      <c r="J202" s="102"/>
      <c r="S202" s="6"/>
    </row>
    <row r="203" spans="2:20" ht="18" customHeight="1">
      <c r="B203" s="100"/>
      <c r="C203" s="101"/>
      <c r="D203" s="101"/>
      <c r="E203" s="101"/>
      <c r="F203" s="101"/>
      <c r="G203" s="101"/>
      <c r="H203" s="101"/>
      <c r="I203" s="101"/>
      <c r="J203" s="102"/>
      <c r="S203" s="6"/>
    </row>
    <row r="204" spans="2:20" ht="18" customHeight="1" thickBot="1">
      <c r="B204" s="103"/>
      <c r="C204" s="104"/>
      <c r="D204" s="104"/>
      <c r="E204" s="104"/>
      <c r="F204" s="104"/>
      <c r="G204" s="104"/>
      <c r="H204" s="104"/>
      <c r="I204" s="104"/>
      <c r="J204" s="105"/>
      <c r="S204" s="6"/>
    </row>
    <row r="205" spans="2:20" ht="18" customHeight="1" thickBot="1">
      <c r="K205" s="10"/>
    </row>
    <row r="206" spans="2:20" ht="18" customHeight="1">
      <c r="B206" s="93" t="s">
        <v>196</v>
      </c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5"/>
    </row>
    <row r="207" spans="2:20" ht="18" customHeight="1" thickBot="1">
      <c r="B207" s="96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8" t="s">
        <v>189</v>
      </c>
      <c r="C209" s="138"/>
      <c r="D209" s="138"/>
      <c r="E209" s="138"/>
      <c r="F209" s="138"/>
      <c r="G209" s="138"/>
      <c r="H209" s="138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80" t="s">
        <v>191</v>
      </c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2020-02-03T06:12:23Z</cp:lastPrinted>
  <dcterms:created xsi:type="dcterms:W3CDTF">2015-06-13T08:19:18Z</dcterms:created>
  <dcterms:modified xsi:type="dcterms:W3CDTF">2020-02-03T06:16:16Z</dcterms:modified>
</cp:coreProperties>
</file>