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6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<sst xmlns="http://schemas.openxmlformats.org/spreadsheetml/2006/main" count="692" uniqueCount="349">
  <si>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</si>
  <si>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</si>
  <si>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</si>
  <si>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</si>
  <si>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</si>
  <si>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</si>
  <si>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</si>
  <si>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</si>
  <si>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</si>
  <si>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</si>
  <si>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</si>
  <si>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</si>
  <si>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</si>
  <si>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</si>
  <si>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</si>
  <si>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</si>
  <si>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</si>
  <si>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</si>
  <si>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</si>
  <si>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</si>
  <si>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</si>
  <si>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</si>
  <si>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</si>
  <si>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</si>
  <si>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</si>
  <si>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</si>
  <si>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</si>
  <si>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</si>
  <si>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</si>
  <si>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</si>
  <si>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</si>
  <si>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</si>
  <si>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</si>
  <si>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</si>
  <si>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</si>
  <si>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</si>
  <si>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</si>
  <si>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</si>
  <si>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</si>
  <si>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</si>
  <si>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</si>
  <si>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</si>
  <si>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</si>
  <si>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</si>
  <si>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</si>
  <si>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</si>
  <si>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</si>
  <si>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</si>
  <si>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</si>
  <si>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</si>
  <si>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</si>
  <si>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</si>
  <si>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</si>
  <si>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</si>
  <si>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</si>
  <si>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</si>
  <si>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</si>
  <si>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</si>
  <si>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</si>
  <si>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</si>
  <si>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</si>
  <si>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</si>
  <si>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</si>
  <si>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</si>
  <si>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</si>
  <si>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</si>
  <si>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</si>
  <si>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</si>
  <si>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</si>
  <si>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</si>
  <si>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</si>
  <si>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</si>
  <si>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</si>
  <si>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</si>
  <si>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</si>
  <si>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</si>
  <si>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</si>
  <si>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</si>
  <si>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</si>
  <si>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</si>
  <si>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</si>
  <si>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</si>
  <si>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</si>
  <si>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</si>
  <si>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</si>
  <si>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</si>
  <si>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</si>
  <si>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</si>
  <si>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</si>
  <si>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</si>
  <si>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</si>
  <si>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</si>
  <si>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</si>
  <si>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</si>
  <si>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</si>
  <si>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</si>
  <si>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</si>
  <si>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</si>
  <si>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</si>
  <si>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</si>
  <si>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</si>
  <si>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</si>
  <si>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</si>
  <si>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</si>
  <si>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</si>
  <si>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</si>
  <si>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</si>
  <si>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</si>
  <si>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</si>
  <si>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</si>
  <si>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</si>
  <si>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</si>
  <si>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</si>
  <si>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</si>
  <si>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</si>
  <si>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</si>
  <si>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</si>
  <si>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</si>
  <si>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</si>
  <si>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</si>
  <si>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</si>
  <si>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</si>
  <si>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</si>
  <si>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</si>
  <si>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</si>
  <si>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</si>
  <si>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</si>
  <si>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</si>
  <si>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</si>
  <si>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</si>
  <si>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</si>
  <si>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</si>
  <si>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</si>
  <si>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</si>
  <si>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</si>
  <si>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</si>
  <si>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</si>
  <si>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</si>
  <si>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</si>
  <si>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</si>
  <si>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</si>
  <si>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</si>
  <si>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</si>
  <si>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</si>
  <si>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</si>
  <si>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</si>
  <si>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</si>
  <si>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</si>
  <si>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</si>
  <si>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</si>
  <si>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</si>
  <si>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</si>
  <si>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</si>
  <si>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</si>
  <si>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</si>
  <si>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</si>
  <si>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</si>
  <si>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</si>
  <si>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</si>
  <si>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</si>
  <si>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</si>
  <si>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</si>
  <si>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</si>
  <si>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</si>
  <si>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</si>
  <si>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</si>
  <si>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</si>
  <si>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</si>
  <si>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</si>
  <si>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</si>
  <si>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</si>
  <si>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</si>
  <si>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</si>
  <si>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</si>
  <si>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</si>
  <si>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</si>
  <si>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</si>
  <si>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</si>
  <si>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</si>
  <si>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</si>
  <si>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</si>
  <si>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</si>
  <si>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</si>
  <si>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</si>
  <si>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</si>
  <si>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</si>
  <si>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</si>
  <si>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</si>
  <si>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</si>
  <si>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</si>
  <si>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</si>
  <si>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</si>
  <si>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</si>
  <si>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</si>
  <si>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</si>
  <si>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</si>
  <si>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</si>
  <si>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</si>
  <si>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</si>
  <si>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</si>
  <si>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</si>
  <si>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</si>
  <si>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</si>
  <si>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</si>
  <si>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</si>
  <si>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</si>
  <si>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</si>
  <si>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</si>
  <si>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</si>
  <si>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</si>
  <si>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</si>
  <si>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</si>
  <si>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</si>
  <si>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</si>
  <si>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</si>
  <si>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</si>
  <si>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</si>
  <si>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</si>
  <si>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</si>
  <si>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</si>
  <si>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</si>
  <si>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</si>
  <si>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</si>
  <si>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</si>
  <si>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</si>
  <si>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</si>
  <si>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</si>
  <si>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</si>
  <si>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</si>
  <si>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</si>
  <si>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</si>
  <si>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</si>
  <si>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</si>
  <si>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</si>
  <si>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</si>
  <si>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</si>
  <si>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</si>
  <si>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</si>
  <si>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</si>
  <si>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</si>
  <si>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</si>
  <si>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</si>
  <si>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</si>
  <si>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</si>
  <si>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</si>
  <si>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</si>
  <si>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</si>
  <si>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</si>
  <si>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</si>
  <si>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</si>
  <si>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</si>
  <si>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</si>
  <si>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</si>
  <si>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</si>
  <si>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</si>
  <si>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</si>
  <si>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</si>
  <si>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</si>
  <si>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</si>
  <si>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</si>
  <si>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</si>
  <si>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</si>
  <si>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</si>
  <si>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</si>
  <si>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</si>
  <si>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</si>
  <si>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</si>
  <si>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</si>
  <si>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</si>
  <si>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</si>
  <si>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</si>
  <si>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</si>
  <si>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</si>
  <si>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</si>
  <si>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</si>
  <si>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</si>
  <si>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</si>
  <si>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</si>
  <si>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</si>
  <si>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</si>
  <si>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</si>
  <si>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</si>
  <si>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</si>
  <si>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</si>
  <si>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</si>
  <si>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</si>
  <si>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</si>
  <si>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</si>
  <si>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</si>
  <si>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</si>
  <si>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</si>
  <si>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</si>
  <si>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</si>
  <si>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</si>
  <si>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</si>
  <si>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</si>
  <si>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</si>
  <si>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</si>
  <si>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</si>
  <si>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</si>
  <si>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</si>
  <si>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수용성 비타민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</si>
  <si>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</si>
  <si>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</si>
  <si>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</si>
  <si>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</si>
  <si>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</si>
  <si>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</si>
  <si>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</si>
  <si>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</si>
  <si>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</si>
  <si>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</si>
  <si>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</si>
  <si>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H1310062</t>
  </si>
  <si>
    <t>이문형</t>
  </si>
  <si>
    <t>정보</t>
    <phoneticPr fontId="1" type="noConversion"/>
  </si>
  <si>
    <t>(설문지 : FFQ 95문항 설문지, 사용자 : 이문형, ID : H1310062)</t>
  </si>
  <si>
    <t>2020년 09월 16일 15:59:18</t>
  </si>
  <si>
    <t>불포화지방산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</si>
  <si>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</si>
  <si>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</si>
  <si>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</si>
  <si>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</si>
  <si>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</si>
  <si>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</si>
  <si>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</si>
  <si>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</si>
  <si>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다량 무기질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</si>
  <si>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</si>
  <si>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</si>
  <si>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</si>
  <si>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섭취량</t>
    <phoneticPr fontId="1" type="noConversion"/>
  </si>
  <si>
    <t>에너지(kcal)</t>
    <phoneticPr fontId="1" type="noConversion"/>
  </si>
  <si>
    <t>식이섬유(g/일)</t>
    <phoneticPr fontId="1" type="noConversion"/>
  </si>
  <si>
    <t>상한섭취량</t>
    <phoneticPr fontId="1" type="noConversion"/>
  </si>
  <si>
    <t>권장섭취량</t>
    <phoneticPr fontId="1" type="noConversion"/>
  </si>
  <si>
    <t>권장섭취량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</si>
  <si>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</si>
  <si>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</si>
  <si>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</si>
  <si>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충분섭취량</t>
    <phoneticPr fontId="1" type="noConversion"/>
  </si>
  <si>
    <t>섭취량</t>
    <phoneticPr fontId="1" type="noConversion"/>
  </si>
  <si>
    <t>인</t>
    <phoneticPr fontId="1" type="noConversion"/>
  </si>
  <si>
    <t>충분섭취량</t>
    <phoneticPr fontId="1" type="noConversion"/>
  </si>
  <si>
    <t>평균필요량</t>
    <phoneticPr fontId="1" type="noConversion"/>
  </si>
  <si>
    <t>평균필요량</t>
    <phoneticPr fontId="1" type="noConversion"/>
  </si>
  <si>
    <t>상한섭취량</t>
    <phoneticPr fontId="1" type="noConversion"/>
  </si>
  <si>
    <t>미량 무기질</t>
    <phoneticPr fontId="1" type="noConversion"/>
  </si>
  <si>
    <t>요오드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</si>
</sst>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87.854119999999995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575496"/>
        <c:axId val="178574712"/>
      </c:barChart>
      <c:catAx>
        <c:axId val="17857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574712"/>
        <c:crosses val="autoZero"/>
        <c:auto val="1"/>
        <c:lblAlgn val="ctr"/>
        <c:lblOffset val="100"/>
        <c:noMultiLvlLbl val="0"/>
      </c:catAx>
      <c:valAx>
        <c:axId val="17857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57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3.8451715000000002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002568"/>
        <c:axId val="424007272"/>
      </c:barChart>
      <c:catAx>
        <c:axId val="42400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007272"/>
        <c:crosses val="autoZero"/>
        <c:auto val="1"/>
        <c:lblAlgn val="ctr"/>
        <c:lblOffset val="100"/>
        <c:noMultiLvlLbl val="0"/>
      </c:catAx>
      <c:valAx>
        <c:axId val="42400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00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2.4131076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008448"/>
        <c:axId val="424006096"/>
      </c:barChart>
      <c:catAx>
        <c:axId val="424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006096"/>
        <c:crosses val="autoZero"/>
        <c:auto val="1"/>
        <c:lblAlgn val="ctr"/>
        <c:lblOffset val="100"/>
        <c:noMultiLvlLbl val="0"/>
      </c:catAx>
      <c:valAx>
        <c:axId val="42400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0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1340.9612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008056"/>
        <c:axId val="424002960"/>
      </c:barChart>
      <c:catAx>
        <c:axId val="42400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002960"/>
        <c:crosses val="autoZero"/>
        <c:auto val="1"/>
        <c:lblAlgn val="ctr"/>
        <c:lblOffset val="100"/>
        <c:noMultiLvlLbl val="0"/>
      </c:catAx>
      <c:valAx>
        <c:axId val="42400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00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3799.06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008840"/>
        <c:axId val="424004528"/>
      </c:barChart>
      <c:catAx>
        <c:axId val="42400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004528"/>
        <c:crosses val="autoZero"/>
        <c:auto val="1"/>
        <c:lblAlgn val="ctr"/>
        <c:lblOffset val="100"/>
        <c:noMultiLvlLbl val="0"/>
      </c:catAx>
      <c:valAx>
        <c:axId val="4240045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00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92.364559999999997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003352"/>
        <c:axId val="424003744"/>
      </c:barChart>
      <c:catAx>
        <c:axId val="42400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003744"/>
        <c:crosses val="autoZero"/>
        <c:auto val="1"/>
        <c:lblAlgn val="ctr"/>
        <c:lblOffset val="100"/>
        <c:noMultiLvlLbl val="0"/>
      </c:catAx>
      <c:valAx>
        <c:axId val="42400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00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136.31322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004136"/>
        <c:axId val="424004920"/>
      </c:barChart>
      <c:catAx>
        <c:axId val="42400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004920"/>
        <c:crosses val="autoZero"/>
        <c:auto val="1"/>
        <c:lblAlgn val="ctr"/>
        <c:lblOffset val="100"/>
        <c:noMultiLvlLbl val="0"/>
      </c:catAx>
      <c:valAx>
        <c:axId val="42400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00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12.953103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001784"/>
        <c:axId val="424239456"/>
      </c:barChart>
      <c:catAx>
        <c:axId val="42400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239456"/>
        <c:crosses val="autoZero"/>
        <c:auto val="1"/>
        <c:lblAlgn val="ctr"/>
        <c:lblOffset val="100"/>
        <c:noMultiLvlLbl val="0"/>
      </c:catAx>
      <c:valAx>
        <c:axId val="42423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00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996.30309999999997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242592"/>
        <c:axId val="424238280"/>
      </c:barChart>
      <c:catAx>
        <c:axId val="42424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238280"/>
        <c:crosses val="autoZero"/>
        <c:auto val="1"/>
        <c:lblAlgn val="ctr"/>
        <c:lblOffset val="100"/>
        <c:noMultiLvlLbl val="0"/>
      </c:catAx>
      <c:valAx>
        <c:axId val="4242382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2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3.053792E-2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235928"/>
        <c:axId val="424237104"/>
      </c:barChart>
      <c:catAx>
        <c:axId val="42423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237104"/>
        <c:crosses val="autoZero"/>
        <c:auto val="1"/>
        <c:lblAlgn val="ctr"/>
        <c:lblOffset val="100"/>
        <c:noMultiLvlLbl val="0"/>
      </c:catAx>
      <c:valAx>
        <c:axId val="42423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23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2.528877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237888"/>
        <c:axId val="424242984"/>
      </c:barChart>
      <c:catAx>
        <c:axId val="42423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242984"/>
        <c:crosses val="autoZero"/>
        <c:auto val="1"/>
        <c:lblAlgn val="ctr"/>
        <c:lblOffset val="100"/>
        <c:noMultiLvlLbl val="0"/>
      </c:catAx>
      <c:valAx>
        <c:axId val="424242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2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28.957934999999999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577064"/>
        <c:axId val="178577456"/>
      </c:barChart>
      <c:catAx>
        <c:axId val="1785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577456"/>
        <c:crosses val="autoZero"/>
        <c:auto val="1"/>
        <c:lblAlgn val="ctr"/>
        <c:lblOffset val="100"/>
        <c:noMultiLvlLbl val="0"/>
      </c:catAx>
      <c:valAx>
        <c:axId val="17857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57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183.61190999999999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238672"/>
        <c:axId val="424239848"/>
      </c:barChart>
      <c:catAx>
        <c:axId val="42423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239848"/>
        <c:crosses val="autoZero"/>
        <c:auto val="1"/>
        <c:lblAlgn val="ctr"/>
        <c:lblOffset val="100"/>
        <c:noMultiLvlLbl val="0"/>
      </c:catAx>
      <c:valAx>
        <c:axId val="42423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23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96.662289999999999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236320"/>
        <c:axId val="424240240"/>
      </c:barChart>
      <c:catAx>
        <c:axId val="4242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240240"/>
        <c:crosses val="autoZero"/>
        <c:auto val="1"/>
        <c:lblAlgn val="ctr"/>
        <c:lblOffset val="100"/>
        <c:noMultiLvlLbl val="0"/>
      </c:catAx>
      <c:valAx>
        <c:axId val="42424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2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4.9219999999999997</c:v>
                </c:pt>
                <c:pt idx="1">
                  <c:v>18.561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4240632"/>
        <c:axId val="424241024"/>
      </c:barChart>
      <c:catAx>
        <c:axId val="42424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241024"/>
        <c:crosses val="autoZero"/>
        <c:auto val="1"/>
        <c:lblAlgn val="ctr"/>
        <c:lblOffset val="100"/>
        <c:noMultiLvlLbl val="0"/>
      </c:catAx>
      <c:valAx>
        <c:axId val="42424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24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14.619740500000001</c:v>
                </c:pt>
                <c:pt idx="1">
                  <c:v>18.663696000000002</c:v>
                </c:pt>
                <c:pt idx="2">
                  <c:v>18.496153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607.02679999999998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82056"/>
        <c:axId val="425080488"/>
      </c:barChart>
      <c:catAx>
        <c:axId val="42508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80488"/>
        <c:crosses val="autoZero"/>
        <c:auto val="1"/>
        <c:lblAlgn val="ctr"/>
        <c:lblOffset val="100"/>
        <c:noMultiLvlLbl val="0"/>
      </c:catAx>
      <c:valAx>
        <c:axId val="425080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8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24.842708999999999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79704"/>
        <c:axId val="425080880"/>
      </c:barChart>
      <c:catAx>
        <c:axId val="42507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80880"/>
        <c:crosses val="autoZero"/>
        <c:auto val="1"/>
        <c:lblAlgn val="ctr"/>
        <c:lblOffset val="100"/>
        <c:noMultiLvlLbl val="0"/>
      </c:catAx>
      <c:valAx>
        <c:axId val="42508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7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66.379000000000005</c:v>
                </c:pt>
                <c:pt idx="1">
                  <c:v>14.888999999999999</c:v>
                </c:pt>
                <c:pt idx="2">
                  <c:v>18.731999999999999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079312"/>
        <c:axId val="425085192"/>
      </c:barChart>
      <c:catAx>
        <c:axId val="42507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85192"/>
        <c:crosses val="autoZero"/>
        <c:auto val="1"/>
        <c:lblAlgn val="ctr"/>
        <c:lblOffset val="100"/>
        <c:noMultiLvlLbl val="0"/>
      </c:catAx>
      <c:valAx>
        <c:axId val="42508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7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2229.5785999999998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85584"/>
        <c:axId val="425081272"/>
      </c:barChart>
      <c:catAx>
        <c:axId val="42508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81272"/>
        <c:crosses val="autoZero"/>
        <c:auto val="1"/>
        <c:lblAlgn val="ctr"/>
        <c:lblOffset val="100"/>
        <c:noMultiLvlLbl val="0"/>
      </c:catAx>
      <c:valAx>
        <c:axId val="425081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8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132.51248000000001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78528"/>
        <c:axId val="425082840"/>
      </c:barChart>
      <c:catAx>
        <c:axId val="42507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82840"/>
        <c:crosses val="autoZero"/>
        <c:auto val="1"/>
        <c:lblAlgn val="ctr"/>
        <c:lblOffset val="100"/>
        <c:noMultiLvlLbl val="0"/>
      </c:catAx>
      <c:valAx>
        <c:axId val="425082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561.00480000000005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83232"/>
        <c:axId val="425083624"/>
      </c:barChart>
      <c:catAx>
        <c:axId val="42508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83624"/>
        <c:crosses val="autoZero"/>
        <c:auto val="1"/>
        <c:lblAlgn val="ctr"/>
        <c:lblOffset val="100"/>
        <c:noMultiLvlLbl val="0"/>
      </c:catAx>
      <c:valAx>
        <c:axId val="42508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2.8584814000000001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46056"/>
        <c:axId val="423248016"/>
      </c:barChart>
      <c:catAx>
        <c:axId val="4232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48016"/>
        <c:crosses val="autoZero"/>
        <c:auto val="1"/>
        <c:lblAlgn val="ctr"/>
        <c:lblOffset val="100"/>
        <c:noMultiLvlLbl val="0"/>
      </c:catAx>
      <c:valAx>
        <c:axId val="42324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5940.2734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84408"/>
        <c:axId val="425571272"/>
      </c:barChart>
      <c:catAx>
        <c:axId val="42508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571272"/>
        <c:crosses val="autoZero"/>
        <c:auto val="1"/>
        <c:lblAlgn val="ctr"/>
        <c:lblOffset val="100"/>
        <c:noMultiLvlLbl val="0"/>
      </c:catAx>
      <c:valAx>
        <c:axId val="42557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8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18.865704999999998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565392"/>
        <c:axId val="425567352"/>
      </c:barChart>
      <c:catAx>
        <c:axId val="42556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567352"/>
        <c:crosses val="autoZero"/>
        <c:auto val="1"/>
        <c:lblAlgn val="ctr"/>
        <c:lblOffset val="100"/>
        <c:noMultiLvlLbl val="0"/>
      </c:catAx>
      <c:valAx>
        <c:axId val="42556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56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1.940585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566176"/>
        <c:axId val="425570880"/>
      </c:barChart>
      <c:catAx>
        <c:axId val="42556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570880"/>
        <c:crosses val="autoZero"/>
        <c:auto val="1"/>
        <c:lblAlgn val="ctr"/>
        <c:lblOffset val="100"/>
        <c:noMultiLvlLbl val="0"/>
      </c:catAx>
      <c:valAx>
        <c:axId val="42557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5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273.7432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46448"/>
        <c:axId val="423248408"/>
      </c:barChart>
      <c:catAx>
        <c:axId val="42324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48408"/>
        <c:crosses val="autoZero"/>
        <c:auto val="1"/>
        <c:lblAlgn val="ctr"/>
        <c:lblOffset val="100"/>
        <c:noMultiLvlLbl val="0"/>
      </c:catAx>
      <c:valAx>
        <c:axId val="42324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4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1.8621258999999999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46840"/>
        <c:axId val="423244880"/>
      </c:barChart>
      <c:catAx>
        <c:axId val="42324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44880"/>
        <c:crosses val="autoZero"/>
        <c:auto val="1"/>
        <c:lblAlgn val="ctr"/>
        <c:lblOffset val="100"/>
        <c:noMultiLvlLbl val="0"/>
      </c:catAx>
      <c:valAx>
        <c:axId val="423244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4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19.673223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49976"/>
        <c:axId val="423245664"/>
      </c:barChart>
      <c:catAx>
        <c:axId val="42324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45664"/>
        <c:crosses val="autoZero"/>
        <c:auto val="1"/>
        <c:lblAlgn val="ctr"/>
        <c:lblOffset val="100"/>
        <c:noMultiLvlLbl val="0"/>
      </c:catAx>
      <c:valAx>
        <c:axId val="42324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4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1.940585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49584"/>
        <c:axId val="423243704"/>
      </c:barChart>
      <c:catAx>
        <c:axId val="42324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43704"/>
        <c:crosses val="autoZero"/>
        <c:auto val="1"/>
        <c:lblAlgn val="ctr"/>
        <c:lblOffset val="100"/>
        <c:noMultiLvlLbl val="0"/>
      </c:catAx>
      <c:valAx>
        <c:axId val="42324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4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558.42999999999995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48800"/>
        <c:axId val="423245272"/>
      </c:barChart>
      <c:catAx>
        <c:axId val="4232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45272"/>
        <c:crosses val="autoZero"/>
        <c:auto val="1"/>
        <c:lblAlgn val="ctr"/>
        <c:lblOffset val="100"/>
        <c:noMultiLvlLbl val="0"/>
      </c:catAx>
      <c:valAx>
        <c:axId val="42324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12.221507000000001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47624"/>
        <c:axId val="423249192"/>
      </c:barChart>
      <c:catAx>
        <c:axId val="4232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49192"/>
        <c:crosses val="autoZero"/>
        <c:auto val="1"/>
        <c:lblAlgn val="ctr"/>
        <c:lblOffset val="100"/>
        <c:noMultiLvlLbl val="0"/>
      </c:catAx>
      <c:valAx>
        <c:axId val="4232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4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이문형, ID : H1310062)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16일 15:59:18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2229.5785999999998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87.854119999999995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28.957934999999999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66.379000000000005</v>
      </c>
      <c r="G8" s="59">
        <f>'DRIs DATA 입력'!G8</f>
        <v>14.888999999999999</v>
      </c>
      <c r="H8" s="59">
        <f>'DRIs DATA 입력'!H8</f>
        <v>18.731999999999999</v>
      </c>
      <c r="I8" s="46"/>
      <c r="J8" s="59" t="s">
        <v>216</v>
      </c>
      <c r="K8" s="59">
        <f>'DRIs DATA 입력'!K8</f>
        <v>4.9219999999999997</v>
      </c>
      <c r="L8" s="59">
        <f>'DRIs DATA 입력'!L8</f>
        <v>18.561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607.02679999999998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24.842708999999999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2.8584814000000001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273.7432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132.51248000000001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2.163888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1.8621258999999999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19.673223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1.940585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558.42999999999995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12.221507000000001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3.8451715000000002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2.4131076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561.00480000000005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1340.9612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5940.2734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3799.06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92.364559999999997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136.31322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18.865704999999998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12.953103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996.30309999999997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3.053792E-2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2.528877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183.61190999999999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96.662289999999999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315</v>
      </c>
      <c r="B1" s="61" t="s">
        <v>316</v>
      </c>
      <c r="G1" s="62" t="s">
        <v>275</v>
      </c>
      <c r="H1" s="61" t="s">
        <v>317</v>
      </c>
    </row>
    <row r="3" spans="1:27" x14ac:dyDescent="0.3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330</v>
      </c>
      <c r="B4" s="69"/>
      <c r="C4" s="69"/>
      <c r="E4" s="66" t="s">
        <v>277</v>
      </c>
      <c r="F4" s="67"/>
      <c r="G4" s="67"/>
      <c r="H4" s="68"/>
      <c r="J4" s="66" t="s">
        <v>318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296</v>
      </c>
      <c r="C5" s="65" t="s">
        <v>279</v>
      </c>
      <c r="E5" s="65"/>
      <c r="F5" s="65" t="s">
        <v>319</v>
      </c>
      <c r="G5" s="65" t="s">
        <v>320</v>
      </c>
      <c r="H5" s="65" t="s">
        <v>46</v>
      </c>
      <c r="J5" s="65"/>
      <c r="K5" s="65" t="s">
        <v>280</v>
      </c>
      <c r="L5" s="65" t="s">
        <v>321</v>
      </c>
      <c r="N5" s="65"/>
      <c r="O5" s="65" t="s">
        <v>297</v>
      </c>
      <c r="P5" s="65" t="s">
        <v>308</v>
      </c>
      <c r="Q5" s="65" t="s">
        <v>309</v>
      </c>
      <c r="R5" s="65" t="s">
        <v>281</v>
      </c>
      <c r="S5" s="65" t="s">
        <v>331</v>
      </c>
      <c r="U5" s="65"/>
      <c r="V5" s="65" t="s">
        <v>297</v>
      </c>
      <c r="W5" s="65" t="s">
        <v>308</v>
      </c>
      <c r="X5" s="65" t="s">
        <v>309</v>
      </c>
      <c r="Y5" s="65" t="s">
        <v>281</v>
      </c>
      <c r="Z5" s="65" t="s">
        <v>279</v>
      </c>
    </row>
    <row r="6" spans="1:27" x14ac:dyDescent="0.3">
      <c r="A6" s="65" t="s">
        <v>332</v>
      </c>
      <c r="B6" s="65">
        <v>2200</v>
      </c>
      <c r="C6" s="65">
        <v>2229.5785999999998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50</v>
      </c>
      <c r="P6" s="65">
        <v>60</v>
      </c>
      <c r="Q6" s="65">
        <v>0</v>
      </c>
      <c r="R6" s="65">
        <v>0</v>
      </c>
      <c r="S6" s="65">
        <v>87.854119999999995</v>
      </c>
      <c r="U6" s="65" t="s">
        <v>333</v>
      </c>
      <c r="V6" s="65">
        <v>0</v>
      </c>
      <c r="W6" s="65">
        <v>0</v>
      </c>
      <c r="X6" s="65">
        <v>25</v>
      </c>
      <c r="Y6" s="65">
        <v>0</v>
      </c>
      <c r="Z6" s="65">
        <v>28.957934999999999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300</v>
      </c>
      <c r="F8" s="65">
        <v>66.379000000000005</v>
      </c>
      <c r="G8" s="65">
        <v>14.888999999999999</v>
      </c>
      <c r="H8" s="65">
        <v>18.731999999999999</v>
      </c>
      <c r="J8" s="65" t="s">
        <v>300</v>
      </c>
      <c r="K8" s="65">
        <v>4.9219999999999997</v>
      </c>
      <c r="L8" s="65">
        <v>18.561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323</v>
      </c>
      <c r="P14" s="69"/>
      <c r="Q14" s="69"/>
      <c r="R14" s="69"/>
      <c r="S14" s="69"/>
      <c r="T14" s="69"/>
      <c r="V14" s="69" t="s">
        <v>324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297</v>
      </c>
      <c r="C15" s="65" t="s">
        <v>308</v>
      </c>
      <c r="D15" s="65" t="s">
        <v>309</v>
      </c>
      <c r="E15" s="65" t="s">
        <v>334</v>
      </c>
      <c r="F15" s="65" t="s">
        <v>331</v>
      </c>
      <c r="H15" s="65"/>
      <c r="I15" s="65" t="s">
        <v>297</v>
      </c>
      <c r="J15" s="65" t="s">
        <v>335</v>
      </c>
      <c r="K15" s="65" t="s">
        <v>309</v>
      </c>
      <c r="L15" s="65" t="s">
        <v>281</v>
      </c>
      <c r="M15" s="65" t="s">
        <v>279</v>
      </c>
      <c r="O15" s="65"/>
      <c r="P15" s="65" t="s">
        <v>297</v>
      </c>
      <c r="Q15" s="65" t="s">
        <v>336</v>
      </c>
      <c r="R15" s="65" t="s">
        <v>309</v>
      </c>
      <c r="S15" s="65" t="s">
        <v>281</v>
      </c>
      <c r="T15" s="65" t="s">
        <v>279</v>
      </c>
      <c r="V15" s="65"/>
      <c r="W15" s="65" t="s">
        <v>297</v>
      </c>
      <c r="X15" s="65" t="s">
        <v>308</v>
      </c>
      <c r="Y15" s="65" t="s">
        <v>309</v>
      </c>
      <c r="Z15" s="65" t="s">
        <v>281</v>
      </c>
      <c r="AA15" s="65" t="s">
        <v>279</v>
      </c>
    </row>
    <row r="16" spans="1:27" x14ac:dyDescent="0.3">
      <c r="A16" s="65" t="s">
        <v>325</v>
      </c>
      <c r="B16" s="65">
        <v>530</v>
      </c>
      <c r="C16" s="65">
        <v>750</v>
      </c>
      <c r="D16" s="65">
        <v>0</v>
      </c>
      <c r="E16" s="65">
        <v>3000</v>
      </c>
      <c r="F16" s="65">
        <v>607.02679999999998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24.842708999999999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2.8584814000000001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273.7432</v>
      </c>
    </row>
    <row r="23" spans="1:62" x14ac:dyDescent="0.3">
      <c r="A23" s="70" t="s">
        <v>301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286</v>
      </c>
      <c r="P24" s="69"/>
      <c r="Q24" s="69"/>
      <c r="R24" s="69"/>
      <c r="S24" s="69"/>
      <c r="T24" s="69"/>
      <c r="V24" s="69" t="s">
        <v>337</v>
      </c>
      <c r="W24" s="69"/>
      <c r="X24" s="69"/>
      <c r="Y24" s="69"/>
      <c r="Z24" s="69"/>
      <c r="AA24" s="69"/>
      <c r="AC24" s="69" t="s">
        <v>338</v>
      </c>
      <c r="AD24" s="69"/>
      <c r="AE24" s="69"/>
      <c r="AF24" s="69"/>
      <c r="AG24" s="69"/>
      <c r="AH24" s="69"/>
      <c r="AJ24" s="69" t="s">
        <v>287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339</v>
      </c>
      <c r="AY24" s="69"/>
      <c r="AZ24" s="69"/>
      <c r="BA24" s="69"/>
      <c r="BB24" s="69"/>
      <c r="BC24" s="69"/>
      <c r="BE24" s="69" t="s">
        <v>288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297</v>
      </c>
      <c r="C25" s="65" t="s">
        <v>308</v>
      </c>
      <c r="D25" s="65" t="s">
        <v>309</v>
      </c>
      <c r="E25" s="65" t="s">
        <v>281</v>
      </c>
      <c r="F25" s="65" t="s">
        <v>279</v>
      </c>
      <c r="H25" s="65"/>
      <c r="I25" s="65" t="s">
        <v>297</v>
      </c>
      <c r="J25" s="65" t="s">
        <v>308</v>
      </c>
      <c r="K25" s="65" t="s">
        <v>340</v>
      </c>
      <c r="L25" s="65" t="s">
        <v>281</v>
      </c>
      <c r="M25" s="65" t="s">
        <v>279</v>
      </c>
      <c r="O25" s="65"/>
      <c r="P25" s="65" t="s">
        <v>297</v>
      </c>
      <c r="Q25" s="65" t="s">
        <v>308</v>
      </c>
      <c r="R25" s="65" t="s">
        <v>309</v>
      </c>
      <c r="S25" s="65" t="s">
        <v>281</v>
      </c>
      <c r="T25" s="65" t="s">
        <v>279</v>
      </c>
      <c r="V25" s="65"/>
      <c r="W25" s="65" t="s">
        <v>297</v>
      </c>
      <c r="X25" s="65" t="s">
        <v>308</v>
      </c>
      <c r="Y25" s="65" t="s">
        <v>309</v>
      </c>
      <c r="Z25" s="65" t="s">
        <v>281</v>
      </c>
      <c r="AA25" s="65" t="s">
        <v>279</v>
      </c>
      <c r="AC25" s="65"/>
      <c r="AD25" s="65" t="s">
        <v>297</v>
      </c>
      <c r="AE25" s="65" t="s">
        <v>308</v>
      </c>
      <c r="AF25" s="65" t="s">
        <v>309</v>
      </c>
      <c r="AG25" s="65" t="s">
        <v>281</v>
      </c>
      <c r="AH25" s="65" t="s">
        <v>279</v>
      </c>
      <c r="AJ25" s="65"/>
      <c r="AK25" s="65" t="s">
        <v>297</v>
      </c>
      <c r="AL25" s="65" t="s">
        <v>308</v>
      </c>
      <c r="AM25" s="65" t="s">
        <v>309</v>
      </c>
      <c r="AN25" s="65" t="s">
        <v>281</v>
      </c>
      <c r="AO25" s="65" t="s">
        <v>279</v>
      </c>
      <c r="AQ25" s="65"/>
      <c r="AR25" s="65" t="s">
        <v>297</v>
      </c>
      <c r="AS25" s="65" t="s">
        <v>308</v>
      </c>
      <c r="AT25" s="65" t="s">
        <v>309</v>
      </c>
      <c r="AU25" s="65" t="s">
        <v>281</v>
      </c>
      <c r="AV25" s="65" t="s">
        <v>279</v>
      </c>
      <c r="AX25" s="65"/>
      <c r="AY25" s="65" t="s">
        <v>297</v>
      </c>
      <c r="AZ25" s="65" t="s">
        <v>308</v>
      </c>
      <c r="BA25" s="65" t="s">
        <v>309</v>
      </c>
      <c r="BB25" s="65" t="s">
        <v>281</v>
      </c>
      <c r="BC25" s="65" t="s">
        <v>279</v>
      </c>
      <c r="BE25" s="65"/>
      <c r="BF25" s="65" t="s">
        <v>297</v>
      </c>
      <c r="BG25" s="65" t="s">
        <v>308</v>
      </c>
      <c r="BH25" s="65" t="s">
        <v>309</v>
      </c>
      <c r="BI25" s="65" t="s">
        <v>281</v>
      </c>
      <c r="BJ25" s="65" t="s">
        <v>341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132.51248000000001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2.163888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1.8621258999999999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19.673223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1.940585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558.42999999999995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12.221507000000001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3.8451715000000002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2.4131076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342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289</v>
      </c>
      <c r="AD34" s="69"/>
      <c r="AE34" s="69"/>
      <c r="AF34" s="69"/>
      <c r="AG34" s="69"/>
      <c r="AH34" s="69"/>
      <c r="AJ34" s="69" t="s">
        <v>290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297</v>
      </c>
      <c r="C35" s="65" t="s">
        <v>308</v>
      </c>
      <c r="D35" s="65" t="s">
        <v>309</v>
      </c>
      <c r="E35" s="65" t="s">
        <v>281</v>
      </c>
      <c r="F35" s="65" t="s">
        <v>341</v>
      </c>
      <c r="H35" s="65"/>
      <c r="I35" s="65" t="s">
        <v>297</v>
      </c>
      <c r="J35" s="65" t="s">
        <v>308</v>
      </c>
      <c r="K35" s="65" t="s">
        <v>343</v>
      </c>
      <c r="L35" s="65" t="s">
        <v>281</v>
      </c>
      <c r="M35" s="65" t="s">
        <v>279</v>
      </c>
      <c r="O35" s="65"/>
      <c r="P35" s="65" t="s">
        <v>297</v>
      </c>
      <c r="Q35" s="65" t="s">
        <v>308</v>
      </c>
      <c r="R35" s="65" t="s">
        <v>309</v>
      </c>
      <c r="S35" s="65" t="s">
        <v>281</v>
      </c>
      <c r="T35" s="65" t="s">
        <v>279</v>
      </c>
      <c r="V35" s="65"/>
      <c r="W35" s="65" t="s">
        <v>297</v>
      </c>
      <c r="X35" s="65" t="s">
        <v>308</v>
      </c>
      <c r="Y35" s="65" t="s">
        <v>309</v>
      </c>
      <c r="Z35" s="65" t="s">
        <v>281</v>
      </c>
      <c r="AA35" s="65" t="s">
        <v>279</v>
      </c>
      <c r="AC35" s="65"/>
      <c r="AD35" s="65" t="s">
        <v>344</v>
      </c>
      <c r="AE35" s="65" t="s">
        <v>308</v>
      </c>
      <c r="AF35" s="65" t="s">
        <v>309</v>
      </c>
      <c r="AG35" s="65" t="s">
        <v>281</v>
      </c>
      <c r="AH35" s="65" t="s">
        <v>279</v>
      </c>
      <c r="AJ35" s="65"/>
      <c r="AK35" s="65" t="s">
        <v>345</v>
      </c>
      <c r="AL35" s="65" t="s">
        <v>308</v>
      </c>
      <c r="AM35" s="65" t="s">
        <v>309</v>
      </c>
      <c r="AN35" s="65" t="s">
        <v>346</v>
      </c>
      <c r="AO35" s="65" t="s">
        <v>279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561.00480000000005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1340.9612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5940.2734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3799.06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92.364559999999997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136.31322</v>
      </c>
    </row>
    <row r="43" spans="1:68" x14ac:dyDescent="0.3">
      <c r="A43" s="70" t="s">
        <v>347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291</v>
      </c>
      <c r="B44" s="69"/>
      <c r="C44" s="69"/>
      <c r="D44" s="69"/>
      <c r="E44" s="69"/>
      <c r="F44" s="69"/>
      <c r="H44" s="69" t="s">
        <v>292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293</v>
      </c>
      <c r="W44" s="69"/>
      <c r="X44" s="69"/>
      <c r="Y44" s="69"/>
      <c r="Z44" s="69"/>
      <c r="AA44" s="69"/>
      <c r="AC44" s="69" t="s">
        <v>304</v>
      </c>
      <c r="AD44" s="69"/>
      <c r="AE44" s="69"/>
      <c r="AF44" s="69"/>
      <c r="AG44" s="69"/>
      <c r="AH44" s="69"/>
      <c r="AJ44" s="69" t="s">
        <v>348</v>
      </c>
      <c r="AK44" s="69"/>
      <c r="AL44" s="69"/>
      <c r="AM44" s="69"/>
      <c r="AN44" s="69"/>
      <c r="AO44" s="69"/>
      <c r="AQ44" s="69" t="s">
        <v>305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307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297</v>
      </c>
      <c r="C45" s="65" t="s">
        <v>308</v>
      </c>
      <c r="D45" s="65" t="s">
        <v>309</v>
      </c>
      <c r="E45" s="65" t="s">
        <v>281</v>
      </c>
      <c r="F45" s="65" t="s">
        <v>279</v>
      </c>
      <c r="H45" s="65"/>
      <c r="I45" s="65" t="s">
        <v>297</v>
      </c>
      <c r="J45" s="65" t="s">
        <v>308</v>
      </c>
      <c r="K45" s="65" t="s">
        <v>309</v>
      </c>
      <c r="L45" s="65" t="s">
        <v>281</v>
      </c>
      <c r="M45" s="65" t="s">
        <v>279</v>
      </c>
      <c r="O45" s="65"/>
      <c r="P45" s="65" t="s">
        <v>297</v>
      </c>
      <c r="Q45" s="65" t="s">
        <v>335</v>
      </c>
      <c r="R45" s="65" t="s">
        <v>309</v>
      </c>
      <c r="S45" s="65" t="s">
        <v>281</v>
      </c>
      <c r="T45" s="65" t="s">
        <v>279</v>
      </c>
      <c r="V45" s="65"/>
      <c r="W45" s="65" t="s">
        <v>297</v>
      </c>
      <c r="X45" s="65" t="s">
        <v>308</v>
      </c>
      <c r="Y45" s="65" t="s">
        <v>343</v>
      </c>
      <c r="Z45" s="65" t="s">
        <v>281</v>
      </c>
      <c r="AA45" s="65" t="s">
        <v>279</v>
      </c>
      <c r="AC45" s="65"/>
      <c r="AD45" s="65" t="s">
        <v>297</v>
      </c>
      <c r="AE45" s="65" t="s">
        <v>336</v>
      </c>
      <c r="AF45" s="65" t="s">
        <v>309</v>
      </c>
      <c r="AG45" s="65" t="s">
        <v>281</v>
      </c>
      <c r="AH45" s="65" t="s">
        <v>279</v>
      </c>
      <c r="AJ45" s="65"/>
      <c r="AK45" s="65" t="s">
        <v>297</v>
      </c>
      <c r="AL45" s="65" t="s">
        <v>308</v>
      </c>
      <c r="AM45" s="65" t="s">
        <v>309</v>
      </c>
      <c r="AN45" s="65" t="s">
        <v>281</v>
      </c>
      <c r="AO45" s="65" t="s">
        <v>279</v>
      </c>
      <c r="AQ45" s="65"/>
      <c r="AR45" s="65" t="s">
        <v>297</v>
      </c>
      <c r="AS45" s="65" t="s">
        <v>308</v>
      </c>
      <c r="AT45" s="65" t="s">
        <v>309</v>
      </c>
      <c r="AU45" s="65" t="s">
        <v>281</v>
      </c>
      <c r="AV45" s="65" t="s">
        <v>341</v>
      </c>
      <c r="AX45" s="65"/>
      <c r="AY45" s="65" t="s">
        <v>345</v>
      </c>
      <c r="AZ45" s="65" t="s">
        <v>308</v>
      </c>
      <c r="BA45" s="65" t="s">
        <v>343</v>
      </c>
      <c r="BB45" s="65" t="s">
        <v>281</v>
      </c>
      <c r="BC45" s="65" t="s">
        <v>279</v>
      </c>
      <c r="BE45" s="65"/>
      <c r="BF45" s="65" t="s">
        <v>297</v>
      </c>
      <c r="BG45" s="65" t="s">
        <v>308</v>
      </c>
      <c r="BH45" s="65" t="s">
        <v>340</v>
      </c>
      <c r="BI45" s="65" t="s">
        <v>281</v>
      </c>
      <c r="BJ45" s="65" t="s">
        <v>279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18.865704999999998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12.953103</v>
      </c>
      <c r="O46" s="65" t="s">
        <v>310</v>
      </c>
      <c r="P46" s="65">
        <v>600</v>
      </c>
      <c r="Q46" s="65">
        <v>800</v>
      </c>
      <c r="R46" s="65">
        <v>0</v>
      </c>
      <c r="S46" s="65">
        <v>10000</v>
      </c>
      <c r="T46" s="65">
        <v>996.30309999999997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3.053792E-2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2.528877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183.61190999999999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96.662289999999999</v>
      </c>
      <c r="AX46" s="65" t="s">
        <v>311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opLeftCell="CK1"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313</v>
      </c>
      <c r="B2" s="61" t="s">
        <v>314</v>
      </c>
      <c r="C2" s="61" t="s">
        <v>294</v>
      </c>
      <c r="D2" s="61">
        <v>50</v>
      </c>
      <c r="E2" s="61">
        <v>2229.5785999999998</v>
      </c>
      <c r="F2" s="61">
        <v>311.31612999999999</v>
      </c>
      <c r="G2" s="61">
        <v>69.829796000000002</v>
      </c>
      <c r="H2" s="61">
        <v>36.993000000000002</v>
      </c>
      <c r="I2" s="61">
        <v>32.836796</v>
      </c>
      <c r="J2" s="61">
        <v>87.854119999999995</v>
      </c>
      <c r="K2" s="61">
        <v>41.386839999999999</v>
      </c>
      <c r="L2" s="61">
        <v>46.467280000000002</v>
      </c>
      <c r="M2" s="61">
        <v>28.957934999999999</v>
      </c>
      <c r="N2" s="61">
        <v>3.1122382000000002</v>
      </c>
      <c r="O2" s="61">
        <v>15.367751</v>
      </c>
      <c r="P2" s="61">
        <v>1249.3063</v>
      </c>
      <c r="Q2" s="61">
        <v>26.588991</v>
      </c>
      <c r="R2" s="61">
        <v>607.02679999999998</v>
      </c>
      <c r="S2" s="61">
        <v>154.0266</v>
      </c>
      <c r="T2" s="61">
        <v>5436.0015000000003</v>
      </c>
      <c r="U2" s="61">
        <v>2.8584814000000001</v>
      </c>
      <c r="V2" s="61">
        <v>24.842708999999999</v>
      </c>
      <c r="W2" s="61">
        <v>273.7432</v>
      </c>
      <c r="X2" s="61">
        <v>132.51248000000001</v>
      </c>
      <c r="Y2" s="61">
        <v>2.163888</v>
      </c>
      <c r="Z2" s="61">
        <v>1.8621258999999999</v>
      </c>
      <c r="AA2" s="61">
        <v>19.673223</v>
      </c>
      <c r="AB2" s="61">
        <v>1.940585</v>
      </c>
      <c r="AC2" s="61">
        <v>558.42999999999995</v>
      </c>
      <c r="AD2" s="61">
        <v>12.221507000000001</v>
      </c>
      <c r="AE2" s="61">
        <v>3.8451715000000002</v>
      </c>
      <c r="AF2" s="61">
        <v>2.4131076</v>
      </c>
      <c r="AG2" s="61">
        <v>561.00480000000005</v>
      </c>
      <c r="AH2" s="61">
        <v>383.06545999999997</v>
      </c>
      <c r="AI2" s="61">
        <v>177.93935999999999</v>
      </c>
      <c r="AJ2" s="61">
        <v>1340.9612</v>
      </c>
      <c r="AK2" s="61">
        <v>5940.2734</v>
      </c>
      <c r="AL2" s="61">
        <v>92.364559999999997</v>
      </c>
      <c r="AM2" s="61">
        <v>3799.06</v>
      </c>
      <c r="AN2" s="61">
        <v>136.31322</v>
      </c>
      <c r="AO2" s="61">
        <v>18.865704999999998</v>
      </c>
      <c r="AP2" s="61">
        <v>11.799469</v>
      </c>
      <c r="AQ2" s="61">
        <v>7.0662370000000001</v>
      </c>
      <c r="AR2" s="61">
        <v>12.953103</v>
      </c>
      <c r="AS2" s="61">
        <v>996.30309999999997</v>
      </c>
      <c r="AT2" s="61">
        <v>3.053792E-2</v>
      </c>
      <c r="AU2" s="61">
        <v>2.528877</v>
      </c>
      <c r="AV2" s="61">
        <v>183.61190999999999</v>
      </c>
      <c r="AW2" s="61">
        <v>96.662289999999999</v>
      </c>
      <c r="AX2" s="61">
        <v>0.19135632</v>
      </c>
      <c r="AY2" s="61">
        <v>2.0975556000000002</v>
      </c>
      <c r="AZ2" s="61">
        <v>400.67205999999999</v>
      </c>
      <c r="BA2" s="61">
        <v>51.793579999999999</v>
      </c>
      <c r="BB2" s="61">
        <v>14.619740500000001</v>
      </c>
      <c r="BC2" s="61">
        <v>18.663696000000002</v>
      </c>
      <c r="BD2" s="61">
        <v>18.496153</v>
      </c>
      <c r="BE2" s="61">
        <v>0.90084949999999997</v>
      </c>
      <c r="BF2" s="61">
        <v>5.5751004000000002</v>
      </c>
      <c r="BG2" s="61">
        <v>6.9387240000000003E-3</v>
      </c>
      <c r="BH2" s="61">
        <v>8.6312190000000007E-3</v>
      </c>
      <c r="BI2" s="61">
        <v>9.0422720000000005E-3</v>
      </c>
      <c r="BJ2" s="61">
        <v>7.2165939999999998E-2</v>
      </c>
      <c r="BK2" s="61">
        <v>5.3374800000000001E-4</v>
      </c>
      <c r="BL2" s="61">
        <v>0.38870722000000002</v>
      </c>
      <c r="BM2" s="61">
        <v>3.0429149</v>
      </c>
      <c r="BN2" s="61">
        <v>1.1611955</v>
      </c>
      <c r="BO2" s="61">
        <v>60.398470000000003</v>
      </c>
      <c r="BP2" s="61">
        <v>8.408785</v>
      </c>
      <c r="BQ2" s="61">
        <v>19.035216999999999</v>
      </c>
      <c r="BR2" s="61">
        <v>76.285939999999997</v>
      </c>
      <c r="BS2" s="61">
        <v>44.521267000000002</v>
      </c>
      <c r="BT2" s="61">
        <v>10.40056</v>
      </c>
      <c r="BU2" s="61">
        <v>0.31889820000000002</v>
      </c>
      <c r="BV2" s="61">
        <v>1.3151960000000001E-2</v>
      </c>
      <c r="BW2" s="61">
        <v>0.71612220000000004</v>
      </c>
      <c r="BX2" s="61">
        <v>1.1465012000000001</v>
      </c>
      <c r="BY2" s="61">
        <v>0.16588454999999999</v>
      </c>
      <c r="BZ2" s="61">
        <v>1.3413567E-3</v>
      </c>
      <c r="CA2" s="61">
        <v>1.097864</v>
      </c>
      <c r="CB2" s="61">
        <v>8.8929709999999995E-3</v>
      </c>
      <c r="CC2" s="61">
        <v>0.18005336999999999</v>
      </c>
      <c r="CD2" s="61">
        <v>0.79427000000000003</v>
      </c>
      <c r="CE2" s="61">
        <v>0.13085453</v>
      </c>
      <c r="CF2" s="61">
        <v>9.0228600000000006E-2</v>
      </c>
      <c r="CG2" s="61">
        <v>2.9999999000000001E-6</v>
      </c>
      <c r="CH2" s="61">
        <v>3.0833736E-2</v>
      </c>
      <c r="CI2" s="61">
        <v>1.5350765000000001E-2</v>
      </c>
      <c r="CJ2" s="61">
        <v>1.7393154</v>
      </c>
      <c r="CK2" s="61">
        <v>3.1003592999999999E-2</v>
      </c>
      <c r="CL2" s="61">
        <v>2.8150065</v>
      </c>
      <c r="CM2" s="61">
        <v>2.8757706000000001</v>
      </c>
      <c r="CN2" s="61">
        <v>2296.9468000000002</v>
      </c>
      <c r="CO2" s="61">
        <v>3943.2611999999999</v>
      </c>
      <c r="CP2" s="61">
        <v>2728.8996999999999</v>
      </c>
      <c r="CQ2" s="61">
        <v>860.29480000000001</v>
      </c>
      <c r="CR2" s="61">
        <v>482.79430000000002</v>
      </c>
      <c r="CS2" s="61">
        <v>314.58942000000002</v>
      </c>
      <c r="CT2" s="61">
        <v>2322.3523</v>
      </c>
      <c r="CU2" s="61">
        <v>1483.3857</v>
      </c>
      <c r="CV2" s="61">
        <v>968.05709999999999</v>
      </c>
      <c r="CW2" s="61">
        <v>1766.7906</v>
      </c>
      <c r="CX2" s="61">
        <v>481.69659999999999</v>
      </c>
      <c r="CY2" s="61">
        <v>2688.1471999999999</v>
      </c>
      <c r="CZ2" s="61">
        <v>1510.2635</v>
      </c>
      <c r="DA2" s="61">
        <v>3536.3937999999998</v>
      </c>
      <c r="DB2" s="61">
        <v>3153.797</v>
      </c>
      <c r="DC2" s="61">
        <v>5347.8180000000002</v>
      </c>
      <c r="DD2" s="61">
        <v>9078.2389999999996</v>
      </c>
      <c r="DE2" s="61">
        <v>2186.2287999999999</v>
      </c>
      <c r="DF2" s="61">
        <v>3723.0925000000002</v>
      </c>
      <c r="DG2" s="61">
        <v>2102.6577000000002</v>
      </c>
      <c r="DH2" s="61">
        <v>66.037679999999995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51.793579999999999</v>
      </c>
      <c r="B6">
        <f>BB2</f>
        <v>14.619740500000001</v>
      </c>
      <c r="C6">
        <f>BC2</f>
        <v>18.663696000000002</v>
      </c>
      <c r="D6">
        <f>BD2</f>
        <v>18.496153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25680</v>
      </c>
      <c r="C2" s="56">
        <f ca="1">YEAR(TODAY())-YEAR(B2)+IF(TODAY()&gt;=DATE(YEAR(TODAY()),MONTH(B2),DAY(B2)),0,-1)</f>
        <v>50</v>
      </c>
      <c r="E2" s="52">
        <v>166.2</v>
      </c>
      <c r="F2" s="53" t="s">
        <v>39</v>
      </c>
      <c r="G2" s="52">
        <v>81</v>
      </c>
      <c r="H2" s="51" t="s">
        <v>41</v>
      </c>
      <c r="I2" s="72">
        <f>ROUND(G3/E3^2,1)</f>
        <v>29.3</v>
      </c>
    </row>
    <row r="3" spans="1:9" x14ac:dyDescent="0.3">
      <c r="E3" s="51">
        <f>E2/100</f>
        <v>1.6619999999999999</v>
      </c>
      <c r="F3" s="51" t="s">
        <v>40</v>
      </c>
      <c r="G3" s="51">
        <f>G2</f>
        <v>81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43845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L5" sqref="L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이문형, ID : H1310062)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16일 15:59:18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295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43845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166.2</v>
      </c>
      <c r="L12" s="129"/>
      <c r="M12" s="122">
        <f>'개인정보 및 신체계측 입력'!G2</f>
        <v>81</v>
      </c>
      <c r="N12" s="123"/>
      <c r="O12" s="118" t="s">
        <v>271</v>
      </c>
      <c r="P12" s="112"/>
      <c r="Q12" s="115">
        <f>'개인정보 및 신체계측 입력'!I2</f>
        <v>29.3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이문형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66.379000000000005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14.888999999999999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18.731999999999999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18.600000000000001</v>
      </c>
      <c r="L72" s="36" t="s">
        <v>53</v>
      </c>
      <c r="M72" s="36">
        <f>ROUND('DRIs DATA'!K8,1)</f>
        <v>4.9000000000000004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80.94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207.02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132.51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129.37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70.13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396.02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188.66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2020-10-22T06:51:02Z</dcterms:modified>
</cp:coreProperties>
</file>