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<sst xmlns="http://schemas.openxmlformats.org/spreadsheetml/2006/main" count="692" uniqueCount="337">
  <si>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</si>
  <si>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</si>
  <si>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</si>
  <si>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</si>
  <si>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</si>
  <si>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</si>
  <si>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</si>
  <si>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</si>
  <si>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</si>
  <si>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</si>
  <si>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</si>
  <si>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</si>
  <si>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</si>
  <si>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</si>
  <si>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</si>
  <si>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</si>
  <si>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</si>
  <si>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</si>
  <si>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</si>
  <si>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</si>
  <si>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</si>
  <si>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</si>
  <si>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</si>
  <si>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</si>
  <si>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</si>
  <si>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</si>
  <si>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</si>
  <si>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</si>
  <si>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</si>
  <si>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</si>
  <si>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</si>
  <si>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</si>
  <si>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</si>
  <si>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</si>
  <si>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</si>
  <si>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</si>
  <si>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</si>
  <si>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</si>
  <si>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</si>
  <si>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</si>
  <si>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</si>
  <si>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</si>
  <si>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</si>
  <si>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</si>
  <si>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</si>
  <si>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</si>
  <si>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</si>
  <si>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</si>
  <si>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</si>
  <si>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</si>
  <si>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</si>
  <si>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</si>
  <si>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</si>
  <si>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</si>
  <si>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</si>
  <si>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</si>
  <si>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</si>
  <si>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</si>
  <si>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</si>
  <si>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</si>
  <si>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</si>
  <si>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</si>
  <si>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</si>
  <si>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</si>
  <si>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</si>
  <si>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</si>
  <si>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</si>
  <si>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</si>
  <si>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</si>
  <si>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</si>
  <si>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</si>
  <si>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</si>
  <si>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</si>
  <si>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</si>
  <si>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</si>
  <si>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</si>
  <si>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</si>
  <si>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</si>
  <si>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</si>
  <si>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</si>
  <si>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</si>
  <si>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</si>
  <si>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</si>
  <si>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</si>
  <si>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</si>
  <si>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</si>
  <si>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</si>
  <si>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</si>
  <si>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</si>
  <si>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</si>
  <si>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</si>
  <si>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</si>
  <si>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</si>
  <si>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</si>
  <si>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</si>
  <si>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</si>
  <si>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</si>
  <si>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</si>
  <si>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</si>
  <si>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</si>
  <si>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</si>
  <si>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</si>
  <si>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</si>
  <si>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</si>
  <si>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</si>
  <si>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</si>
  <si>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</si>
  <si>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</si>
  <si>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</si>
  <si>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</si>
  <si>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</si>
  <si>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</si>
  <si>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</si>
  <si>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</si>
  <si>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</si>
  <si>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</si>
  <si>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</si>
  <si>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</si>
  <si>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</si>
  <si>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</si>
  <si>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</si>
  <si>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</si>
  <si>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</si>
  <si>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</si>
  <si>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</si>
  <si>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</si>
  <si>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</si>
  <si>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</si>
  <si>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</si>
  <si>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</si>
  <si>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</si>
  <si>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</si>
  <si>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</si>
  <si>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</si>
  <si>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</si>
  <si>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</si>
  <si>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</si>
  <si>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</si>
  <si>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</si>
  <si>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</si>
  <si>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</si>
  <si>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</si>
  <si>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</si>
  <si>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</si>
  <si>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</si>
  <si>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</si>
  <si>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</si>
  <si>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</si>
  <si>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</si>
  <si>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</si>
  <si>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</si>
  <si>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</si>
  <si>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</si>
  <si>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</si>
  <si>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</si>
  <si>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</si>
  <si>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</si>
  <si>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</si>
  <si>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</si>
  <si>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</si>
  <si>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</si>
  <si>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</si>
  <si>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</si>
  <si>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</si>
  <si>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</si>
  <si>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</si>
  <si>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</si>
  <si>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</si>
  <si>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</si>
  <si>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</si>
  <si>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</si>
  <si>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</si>
  <si>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</si>
  <si>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</si>
  <si>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</si>
  <si>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</si>
  <si>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</si>
  <si>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</si>
  <si>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</si>
  <si>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</si>
  <si>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</si>
  <si>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</si>
  <si>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</si>
  <si>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</si>
  <si>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</si>
  <si>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</si>
  <si>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</si>
  <si>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</si>
  <si>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</si>
  <si>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</si>
  <si>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</si>
  <si>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</si>
  <si>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</si>
  <si>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</si>
  <si>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</si>
  <si>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</si>
  <si>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</si>
  <si>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</si>
  <si>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</si>
  <si>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</si>
  <si>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</si>
  <si>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</si>
  <si>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</si>
  <si>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</si>
  <si>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</si>
  <si>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</si>
  <si>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</si>
  <si>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</si>
  <si>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</si>
  <si>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</si>
  <si>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</si>
  <si>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</si>
  <si>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</si>
  <si>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</si>
  <si>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</si>
  <si>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</si>
  <si>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</si>
  <si>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</si>
  <si>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</si>
  <si>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</si>
  <si>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</si>
  <si>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</si>
  <si>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</si>
  <si>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</si>
  <si>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</si>
  <si>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</si>
  <si>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</si>
  <si>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</si>
  <si>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</si>
  <si>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</si>
  <si>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</si>
  <si>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</si>
  <si>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</si>
  <si>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</si>
  <si>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</si>
  <si>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</si>
  <si>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</si>
  <si>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</si>
  <si>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</si>
  <si>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</si>
  <si>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</si>
  <si>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</si>
  <si>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</si>
  <si>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</si>
  <si>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</si>
  <si>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</si>
  <si>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</si>
  <si>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</si>
  <si>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</si>
  <si>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</si>
  <si>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</si>
  <si>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</si>
  <si>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</si>
  <si>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</si>
  <si>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</si>
  <si>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</si>
  <si>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</si>
  <si>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</si>
  <si>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</si>
  <si>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</si>
  <si>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</si>
  <si>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</si>
  <si>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</si>
  <si>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</si>
  <si>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</si>
  <si>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</si>
  <si>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</si>
  <si>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</si>
  <si>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</si>
  <si>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</si>
  <si>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</si>
  <si>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</si>
  <si>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</si>
  <si>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</si>
  <si>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</si>
  <si>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</si>
  <si>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</si>
  <si>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</si>
  <si>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</si>
  <si>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</si>
  <si>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</si>
  <si>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</si>
  <si>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</si>
  <si>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</si>
  <si>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</si>
  <si>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</si>
  <si>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</si>
  <si>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</si>
  <si>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</si>
  <si>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</si>
  <si>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</si>
  <si>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</si>
  <si>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</si>
  <si>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</si>
  <si>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</si>
  <si>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</si>
  <si>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</si>
  <si>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</si>
  <si>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</si>
  <si>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</si>
  <si>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</si>
  <si>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</si>
  <si>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</si>
  <si>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</si>
  <si>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</si>
  <si>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</si>
  <si>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</si>
  <si>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</si>
  <si>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</si>
  <si>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</si>
  <si>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</si>
  <si>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</si>
  <si>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</si>
  <si>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</si>
  <si>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</si>
  <si>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</si>
  <si>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</si>
  <si>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</si>
  <si>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</si>
  <si>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</si>
  <si>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</si>
  <si>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</si>
  <si>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</si>
  <si>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</si>
  <si>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</si>
  <si>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</si>
  <si>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</si>
  <si>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</si>
  <si>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</si>
  <si>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</si>
  <si>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</si>
  <si>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</si>
  <si>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정금녀, ID : H1310065)</t>
  </si>
  <si>
    <t>2020년 05월 13일 10:34:30</t>
  </si>
  <si>
    <t>H1310065</t>
  </si>
  <si>
    <t>정금녀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</si>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</sst>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68.502350000000007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153760"/>
        <c:axId val="412278504"/>
      </c:barChart>
      <c:catAx>
        <c:axId val="41415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278504"/>
        <c:crosses val="autoZero"/>
        <c:auto val="1"/>
        <c:lblAlgn val="ctr"/>
        <c:lblOffset val="100"/>
        <c:noMultiLvlLbl val="0"/>
      </c:catAx>
      <c:valAx>
        <c:axId val="41227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15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3.4556456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30408"/>
        <c:axId val="527930800"/>
      </c:barChart>
      <c:catAx>
        <c:axId val="52793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30800"/>
        <c:crosses val="autoZero"/>
        <c:auto val="1"/>
        <c:lblAlgn val="ctr"/>
        <c:lblOffset val="100"/>
        <c:noMultiLvlLbl val="0"/>
      </c:catAx>
      <c:valAx>
        <c:axId val="52793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3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4.9678345000000004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31584"/>
        <c:axId val="527483256"/>
      </c:barChart>
      <c:catAx>
        <c:axId val="52793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3256"/>
        <c:crosses val="autoZero"/>
        <c:auto val="1"/>
        <c:lblAlgn val="ctr"/>
        <c:lblOffset val="100"/>
        <c:noMultiLvlLbl val="0"/>
      </c:catAx>
      <c:valAx>
        <c:axId val="52748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1298.3448000000001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4040"/>
        <c:axId val="527484432"/>
      </c:barChart>
      <c:catAx>
        <c:axId val="52748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4432"/>
        <c:crosses val="autoZero"/>
        <c:auto val="1"/>
        <c:lblAlgn val="ctr"/>
        <c:lblOffset val="100"/>
        <c:noMultiLvlLbl val="0"/>
      </c:catAx>
      <c:valAx>
        <c:axId val="52748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3929.3744999999999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27968"/>
        <c:axId val="527928360"/>
      </c:barChart>
      <c:catAx>
        <c:axId val="52792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28360"/>
        <c:crosses val="autoZero"/>
        <c:auto val="1"/>
        <c:lblAlgn val="ctr"/>
        <c:lblOffset val="100"/>
        <c:noMultiLvlLbl val="0"/>
      </c:catAx>
      <c:valAx>
        <c:axId val="5279283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339.7756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29144"/>
        <c:axId val="527929536"/>
      </c:barChart>
      <c:catAx>
        <c:axId val="52792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29536"/>
        <c:crosses val="autoZero"/>
        <c:auto val="1"/>
        <c:lblAlgn val="ctr"/>
        <c:lblOffset val="100"/>
        <c:noMultiLvlLbl val="0"/>
      </c:catAx>
      <c:valAx>
        <c:axId val="52792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2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185.53829999999999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83040"/>
        <c:axId val="421383432"/>
      </c:barChart>
      <c:catAx>
        <c:axId val="4213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83432"/>
        <c:crosses val="autoZero"/>
        <c:auto val="1"/>
        <c:lblAlgn val="ctr"/>
        <c:lblOffset val="100"/>
        <c:noMultiLvlLbl val="0"/>
      </c:catAx>
      <c:valAx>
        <c:axId val="42138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11.331645999999999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84216"/>
        <c:axId val="421378552"/>
      </c:barChart>
      <c:catAx>
        <c:axId val="42138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78552"/>
        <c:crosses val="autoZero"/>
        <c:auto val="1"/>
        <c:lblAlgn val="ctr"/>
        <c:lblOffset val="100"/>
        <c:noMultiLvlLbl val="0"/>
      </c:catAx>
      <c:valAx>
        <c:axId val="421378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8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876.88909999999998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79336"/>
        <c:axId val="421379728"/>
      </c:barChart>
      <c:catAx>
        <c:axId val="42137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79728"/>
        <c:crosses val="autoZero"/>
        <c:auto val="1"/>
        <c:lblAlgn val="ctr"/>
        <c:lblOffset val="100"/>
        <c:noMultiLvlLbl val="0"/>
      </c:catAx>
      <c:valAx>
        <c:axId val="4213797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7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4.0538813999999999E-2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7352"/>
        <c:axId val="527487744"/>
      </c:barChart>
      <c:catAx>
        <c:axId val="52748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7744"/>
        <c:crosses val="autoZero"/>
        <c:auto val="1"/>
        <c:lblAlgn val="ctr"/>
        <c:lblOffset val="100"/>
        <c:noMultiLvlLbl val="0"/>
      </c:catAx>
      <c:valAx>
        <c:axId val="52748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3.6224474999999998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8528"/>
        <c:axId val="527488920"/>
      </c:barChart>
      <c:catAx>
        <c:axId val="52748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8920"/>
        <c:crosses val="autoZero"/>
        <c:auto val="1"/>
        <c:lblAlgn val="ctr"/>
        <c:lblOffset val="100"/>
        <c:noMultiLvlLbl val="0"/>
      </c:catAx>
      <c:valAx>
        <c:axId val="52748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33.43327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279288"/>
        <c:axId val="412279680"/>
      </c:barChart>
      <c:catAx>
        <c:axId val="41227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279680"/>
        <c:crosses val="autoZero"/>
        <c:auto val="1"/>
        <c:lblAlgn val="ctr"/>
        <c:lblOffset val="100"/>
        <c:noMultiLvlLbl val="0"/>
      </c:catAx>
      <c:valAx>
        <c:axId val="412279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27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329.81054999999998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75848"/>
        <c:axId val="527476240"/>
      </c:barChart>
      <c:catAx>
        <c:axId val="52747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76240"/>
        <c:crosses val="autoZero"/>
        <c:auto val="1"/>
        <c:lblAlgn val="ctr"/>
        <c:lblOffset val="100"/>
        <c:noMultiLvlLbl val="0"/>
      </c:catAx>
      <c:valAx>
        <c:axId val="52747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7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77.041229999999999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76632"/>
        <c:axId val="527485304"/>
      </c:barChart>
      <c:catAx>
        <c:axId val="52747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5304"/>
        <c:crosses val="autoZero"/>
        <c:auto val="1"/>
        <c:lblAlgn val="ctr"/>
        <c:lblOffset val="100"/>
        <c:noMultiLvlLbl val="0"/>
      </c:catAx>
      <c:valAx>
        <c:axId val="52748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7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6.5119999999999996</c:v>
                </c:pt>
                <c:pt idx="1">
                  <c:v>10.093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486088"/>
        <c:axId val="527486480"/>
      </c:barChart>
      <c:catAx>
        <c:axId val="52748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6480"/>
        <c:crosses val="autoZero"/>
        <c:auto val="1"/>
        <c:lblAlgn val="ctr"/>
        <c:lblOffset val="100"/>
        <c:noMultiLvlLbl val="0"/>
      </c:catAx>
      <c:valAx>
        <c:axId val="52748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16.133793000000001</c:v>
                </c:pt>
                <c:pt idx="1">
                  <c:v>20.358688000000001</c:v>
                </c:pt>
                <c:pt idx="2">
                  <c:v>18.750796999999999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967.21469999999999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222480"/>
        <c:axId val="418222872"/>
      </c:barChart>
      <c:catAx>
        <c:axId val="41822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222872"/>
        <c:crosses val="autoZero"/>
        <c:auto val="1"/>
        <c:lblAlgn val="ctr"/>
        <c:lblOffset val="100"/>
        <c:noMultiLvlLbl val="0"/>
      </c:catAx>
      <c:valAx>
        <c:axId val="418222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22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22.787476000000002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223656"/>
        <c:axId val="527933832"/>
      </c:barChart>
      <c:catAx>
        <c:axId val="41822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33832"/>
        <c:crosses val="autoZero"/>
        <c:auto val="1"/>
        <c:lblAlgn val="ctr"/>
        <c:lblOffset val="100"/>
        <c:noMultiLvlLbl val="0"/>
      </c:catAx>
      <c:valAx>
        <c:axId val="52793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22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68.075999999999993</c:v>
                </c:pt>
                <c:pt idx="1">
                  <c:v>14.798999999999999</c:v>
                </c:pt>
                <c:pt idx="2">
                  <c:v>17.123999999999999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934616"/>
        <c:axId val="527935008"/>
      </c:barChart>
      <c:catAx>
        <c:axId val="52793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35008"/>
        <c:crosses val="autoZero"/>
        <c:auto val="1"/>
        <c:lblAlgn val="ctr"/>
        <c:lblOffset val="100"/>
        <c:noMultiLvlLbl val="0"/>
      </c:catAx>
      <c:valAx>
        <c:axId val="52793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3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1874.1790000000001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4904"/>
        <c:axId val="527545296"/>
      </c:barChart>
      <c:catAx>
        <c:axId val="52754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5296"/>
        <c:crosses val="autoZero"/>
        <c:auto val="1"/>
        <c:lblAlgn val="ctr"/>
        <c:lblOffset val="100"/>
        <c:noMultiLvlLbl val="0"/>
      </c:catAx>
      <c:valAx>
        <c:axId val="527545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283.71609999999998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6080"/>
        <c:axId val="527546472"/>
      </c:barChart>
      <c:catAx>
        <c:axId val="52754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6472"/>
        <c:crosses val="autoZero"/>
        <c:auto val="1"/>
        <c:lblAlgn val="ctr"/>
        <c:lblOffset val="100"/>
        <c:noMultiLvlLbl val="0"/>
      </c:catAx>
      <c:valAx>
        <c:axId val="52754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734.77149999999995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314392"/>
        <c:axId val="528314784"/>
      </c:barChart>
      <c:catAx>
        <c:axId val="52831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314784"/>
        <c:crosses val="autoZero"/>
        <c:auto val="1"/>
        <c:lblAlgn val="ctr"/>
        <c:lblOffset val="100"/>
        <c:noMultiLvlLbl val="0"/>
      </c:catAx>
      <c:valAx>
        <c:axId val="52831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31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5.4531080000000003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46088"/>
        <c:axId val="528446480"/>
      </c:barChart>
      <c:catAx>
        <c:axId val="52844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46480"/>
        <c:crosses val="autoZero"/>
        <c:auto val="1"/>
        <c:lblAlgn val="ctr"/>
        <c:lblOffset val="100"/>
        <c:noMultiLvlLbl val="0"/>
      </c:catAx>
      <c:valAx>
        <c:axId val="52844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4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4222.5020000000004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315568"/>
        <c:axId val="421175800"/>
      </c:barChart>
      <c:catAx>
        <c:axId val="52831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75800"/>
        <c:crosses val="autoZero"/>
        <c:auto val="1"/>
        <c:lblAlgn val="ctr"/>
        <c:lblOffset val="100"/>
        <c:noMultiLvlLbl val="0"/>
      </c:catAx>
      <c:valAx>
        <c:axId val="42117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31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16.668026000000001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76584"/>
        <c:axId val="421176976"/>
      </c:barChart>
      <c:catAx>
        <c:axId val="42117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76976"/>
        <c:crosses val="autoZero"/>
        <c:auto val="1"/>
        <c:lblAlgn val="ctr"/>
        <c:lblOffset val="100"/>
        <c:noMultiLvlLbl val="0"/>
      </c:catAx>
      <c:valAx>
        <c:axId val="42117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7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2.2834865999999998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47200"/>
        <c:axId val="526647592"/>
      </c:barChart>
      <c:catAx>
        <c:axId val="52664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47592"/>
        <c:crosses val="autoZero"/>
        <c:auto val="1"/>
        <c:lblAlgn val="ctr"/>
        <c:lblOffset val="100"/>
        <c:noMultiLvlLbl val="0"/>
      </c:catAx>
      <c:valAx>
        <c:axId val="52664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4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536.01520000000005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47264"/>
        <c:axId val="528447656"/>
      </c:barChart>
      <c:catAx>
        <c:axId val="52844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47656"/>
        <c:crosses val="autoZero"/>
        <c:auto val="1"/>
        <c:lblAlgn val="ctr"/>
        <c:lblOffset val="100"/>
        <c:noMultiLvlLbl val="0"/>
      </c:catAx>
      <c:valAx>
        <c:axId val="52844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4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1.7477171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44432"/>
        <c:axId val="528444824"/>
      </c:barChart>
      <c:catAx>
        <c:axId val="52844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44824"/>
        <c:crosses val="autoZero"/>
        <c:auto val="1"/>
        <c:lblAlgn val="ctr"/>
        <c:lblOffset val="100"/>
        <c:noMultiLvlLbl val="0"/>
      </c:catAx>
      <c:valAx>
        <c:axId val="528444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4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15.913137000000001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84696"/>
        <c:axId val="421385088"/>
      </c:barChart>
      <c:catAx>
        <c:axId val="4213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85088"/>
        <c:crosses val="autoZero"/>
        <c:auto val="1"/>
        <c:lblAlgn val="ctr"/>
        <c:lblOffset val="100"/>
        <c:noMultiLvlLbl val="0"/>
      </c:catAx>
      <c:valAx>
        <c:axId val="42138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2.2834865999999998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85872"/>
        <c:axId val="421386264"/>
      </c:barChart>
      <c:catAx>
        <c:axId val="42138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86264"/>
        <c:crosses val="autoZero"/>
        <c:auto val="1"/>
        <c:lblAlgn val="ctr"/>
        <c:lblOffset val="100"/>
        <c:noMultiLvlLbl val="0"/>
      </c:catAx>
      <c:valAx>
        <c:axId val="42138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8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801.96849999999995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45608"/>
        <c:axId val="421389184"/>
      </c:barChart>
      <c:catAx>
        <c:axId val="52844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89184"/>
        <c:crosses val="autoZero"/>
        <c:auto val="1"/>
        <c:lblAlgn val="ctr"/>
        <c:lblOffset val="100"/>
        <c:noMultiLvlLbl val="0"/>
      </c:catAx>
      <c:valAx>
        <c:axId val="4213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4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8.0344169999999995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89968"/>
        <c:axId val="421390360"/>
      </c:barChart>
      <c:catAx>
        <c:axId val="42138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90360"/>
        <c:crosses val="autoZero"/>
        <c:auto val="1"/>
        <c:lblAlgn val="ctr"/>
        <c:lblOffset val="100"/>
        <c:noMultiLvlLbl val="0"/>
      </c:catAx>
      <c:valAx>
        <c:axId val="42139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8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정금녀, ID : H1310065)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10:34:30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1900</v>
      </c>
      <c r="C6" s="59">
        <f>'DRIs DATA 입력'!C6</f>
        <v>1874.1790000000001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68.502350000000007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33.43327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68.075999999999993</v>
      </c>
      <c r="G8" s="59">
        <f>'DRIs DATA 입력'!G8</f>
        <v>14.798999999999999</v>
      </c>
      <c r="H8" s="59">
        <f>'DRIs DATA 입력'!H8</f>
        <v>17.123999999999999</v>
      </c>
      <c r="I8" s="46"/>
      <c r="J8" s="59" t="s">
        <v>216</v>
      </c>
      <c r="K8" s="59">
        <f>'DRIs DATA 입력'!K8</f>
        <v>6.5119999999999996</v>
      </c>
      <c r="L8" s="59">
        <f>'DRIs DATA 입력'!L8</f>
        <v>10.093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967.21469999999999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22.787476000000002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5.4531080000000003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536.01520000000005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283.71609999999998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2.0053637000000002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1.7477171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15.913137000000001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2.2834865999999998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801.96849999999995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8.0344169999999995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3.4556456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4.9678345000000004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734.77149999999995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1298.3448000000001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4222.5020000000004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3929.3744999999999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339.7756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185.53829999999999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16.668026000000001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11.331645999999999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876.88909999999998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4.0538813999999999E-2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3.6224474999999998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329.81054999999998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77.041229999999999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332</v>
      </c>
      <c r="G1" s="62" t="s">
        <v>276</v>
      </c>
      <c r="H1" s="61" t="s">
        <v>333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4">
      <c r="A6" s="65" t="s">
        <v>278</v>
      </c>
      <c r="B6" s="65">
        <v>1900</v>
      </c>
      <c r="C6" s="65">
        <v>1874.1790000000001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40</v>
      </c>
      <c r="P6" s="65">
        <v>50</v>
      </c>
      <c r="Q6" s="65">
        <v>0</v>
      </c>
      <c r="R6" s="65">
        <v>0</v>
      </c>
      <c r="S6" s="65">
        <v>68.502350000000007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33.43327</v>
      </c>
    </row>
    <row r="7" spans="1:27" x14ac:dyDescent="0.4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4">
      <c r="E8" s="65" t="s">
        <v>295</v>
      </c>
      <c r="F8" s="65">
        <v>68.075999999999993</v>
      </c>
      <c r="G8" s="65">
        <v>14.798999999999999</v>
      </c>
      <c r="H8" s="65">
        <v>17.123999999999999</v>
      </c>
      <c r="J8" s="65" t="s">
        <v>295</v>
      </c>
      <c r="K8" s="65">
        <v>6.5119999999999996</v>
      </c>
      <c r="L8" s="65">
        <v>10.093</v>
      </c>
    </row>
    <row r="13" spans="1:27" x14ac:dyDescent="0.4">
      <c r="A13" s="70" t="s">
        <v>296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300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4">
      <c r="A16" s="65" t="s">
        <v>301</v>
      </c>
      <c r="B16" s="65">
        <v>450</v>
      </c>
      <c r="C16" s="65">
        <v>650</v>
      </c>
      <c r="D16" s="65">
        <v>0</v>
      </c>
      <c r="E16" s="65">
        <v>3000</v>
      </c>
      <c r="F16" s="65">
        <v>967.21469999999999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22.787476000000002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5.4531080000000003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536.01520000000005</v>
      </c>
    </row>
    <row r="23" spans="1:62" x14ac:dyDescent="0.4">
      <c r="A23" s="70" t="s">
        <v>302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303</v>
      </c>
      <c r="B24" s="69"/>
      <c r="C24" s="69"/>
      <c r="D24" s="69"/>
      <c r="E24" s="69"/>
      <c r="F24" s="69"/>
      <c r="H24" s="69" t="s">
        <v>304</v>
      </c>
      <c r="I24" s="69"/>
      <c r="J24" s="69"/>
      <c r="K24" s="69"/>
      <c r="L24" s="69"/>
      <c r="M24" s="69"/>
      <c r="O24" s="69" t="s">
        <v>305</v>
      </c>
      <c r="P24" s="69"/>
      <c r="Q24" s="69"/>
      <c r="R24" s="69"/>
      <c r="S24" s="69"/>
      <c r="T24" s="69"/>
      <c r="V24" s="69" t="s">
        <v>306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308</v>
      </c>
      <c r="AK24" s="69"/>
      <c r="AL24" s="69"/>
      <c r="AM24" s="69"/>
      <c r="AN24" s="69"/>
      <c r="AO24" s="69"/>
      <c r="AQ24" s="69" t="s">
        <v>309</v>
      </c>
      <c r="AR24" s="69"/>
      <c r="AS24" s="69"/>
      <c r="AT24" s="69"/>
      <c r="AU24" s="69"/>
      <c r="AV24" s="69"/>
      <c r="AX24" s="69" t="s">
        <v>310</v>
      </c>
      <c r="AY24" s="69"/>
      <c r="AZ24" s="69"/>
      <c r="BA24" s="69"/>
      <c r="BB24" s="69"/>
      <c r="BC24" s="69"/>
      <c r="BE24" s="69" t="s">
        <v>311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283.71609999999998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2.0053637000000002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1.7477171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15.913137000000001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2.2834865999999998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801.96849999999995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8.0344169999999995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3.4556456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4.9678345000000004</v>
      </c>
    </row>
    <row r="33" spans="1:68" x14ac:dyDescent="0.4">
      <c r="A33" s="70" t="s">
        <v>313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314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315</v>
      </c>
      <c r="W34" s="69"/>
      <c r="X34" s="69"/>
      <c r="Y34" s="69"/>
      <c r="Z34" s="69"/>
      <c r="AA34" s="69"/>
      <c r="AC34" s="69" t="s">
        <v>316</v>
      </c>
      <c r="AD34" s="69"/>
      <c r="AE34" s="69"/>
      <c r="AF34" s="69"/>
      <c r="AG34" s="69"/>
      <c r="AH34" s="69"/>
      <c r="AJ34" s="69" t="s">
        <v>317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4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734.77149999999995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1298.3448000000001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4222.5020000000004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3929.3744999999999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339.7756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185.53829999999999</v>
      </c>
    </row>
    <row r="43" spans="1:68" x14ac:dyDescent="0.4">
      <c r="A43" s="70" t="s">
        <v>318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319</v>
      </c>
      <c r="B44" s="69"/>
      <c r="C44" s="69"/>
      <c r="D44" s="69"/>
      <c r="E44" s="69"/>
      <c r="F44" s="69"/>
      <c r="H44" s="69" t="s">
        <v>320</v>
      </c>
      <c r="I44" s="69"/>
      <c r="J44" s="69"/>
      <c r="K44" s="69"/>
      <c r="L44" s="69"/>
      <c r="M44" s="69"/>
      <c r="O44" s="69" t="s">
        <v>321</v>
      </c>
      <c r="P44" s="69"/>
      <c r="Q44" s="69"/>
      <c r="R44" s="69"/>
      <c r="S44" s="69"/>
      <c r="T44" s="69"/>
      <c r="V44" s="69" t="s">
        <v>322</v>
      </c>
      <c r="W44" s="69"/>
      <c r="X44" s="69"/>
      <c r="Y44" s="69"/>
      <c r="Z44" s="69"/>
      <c r="AA44" s="69"/>
      <c r="AC44" s="69" t="s">
        <v>323</v>
      </c>
      <c r="AD44" s="69"/>
      <c r="AE44" s="69"/>
      <c r="AF44" s="69"/>
      <c r="AG44" s="69"/>
      <c r="AH44" s="69"/>
      <c r="AJ44" s="69" t="s">
        <v>324</v>
      </c>
      <c r="AK44" s="69"/>
      <c r="AL44" s="69"/>
      <c r="AM44" s="69"/>
      <c r="AN44" s="69"/>
      <c r="AO44" s="69"/>
      <c r="AQ44" s="69" t="s">
        <v>325</v>
      </c>
      <c r="AR44" s="69"/>
      <c r="AS44" s="69"/>
      <c r="AT44" s="69"/>
      <c r="AU44" s="69"/>
      <c r="AV44" s="69"/>
      <c r="AX44" s="69" t="s">
        <v>326</v>
      </c>
      <c r="AY44" s="69"/>
      <c r="AZ44" s="69"/>
      <c r="BA44" s="69"/>
      <c r="BB44" s="69"/>
      <c r="BC44" s="69"/>
      <c r="BE44" s="69" t="s">
        <v>327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4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16.668026000000001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11.331645999999999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876.88909999999998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4.0538813999999999E-2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3.6224474999999998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329.81054999999998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77.041229999999999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334</v>
      </c>
      <c r="B2" s="61" t="s">
        <v>335</v>
      </c>
      <c r="C2" s="61" t="s">
        <v>336</v>
      </c>
      <c r="D2" s="61">
        <v>43</v>
      </c>
      <c r="E2" s="61">
        <v>1874.1790000000001</v>
      </c>
      <c r="F2" s="61">
        <v>272.32479999999998</v>
      </c>
      <c r="G2" s="61">
        <v>59.201014999999998</v>
      </c>
      <c r="H2" s="61">
        <v>36.336677999999999</v>
      </c>
      <c r="I2" s="61">
        <v>22.864342000000001</v>
      </c>
      <c r="J2" s="61">
        <v>68.502350000000007</v>
      </c>
      <c r="K2" s="61">
        <v>34.952480000000001</v>
      </c>
      <c r="L2" s="61">
        <v>33.549869999999999</v>
      </c>
      <c r="M2" s="61">
        <v>33.43327</v>
      </c>
      <c r="N2" s="61">
        <v>3.5485125000000002</v>
      </c>
      <c r="O2" s="61">
        <v>17.961825999999999</v>
      </c>
      <c r="P2" s="61">
        <v>1362.0373999999999</v>
      </c>
      <c r="Q2" s="61">
        <v>23.576826000000001</v>
      </c>
      <c r="R2" s="61">
        <v>967.21469999999999</v>
      </c>
      <c r="S2" s="61">
        <v>146.95017999999999</v>
      </c>
      <c r="T2" s="61">
        <v>9843.1710000000003</v>
      </c>
      <c r="U2" s="61">
        <v>5.4531080000000003</v>
      </c>
      <c r="V2" s="61">
        <v>22.787476000000002</v>
      </c>
      <c r="W2" s="61">
        <v>536.01520000000005</v>
      </c>
      <c r="X2" s="61">
        <v>283.71609999999998</v>
      </c>
      <c r="Y2" s="61">
        <v>2.0053637000000002</v>
      </c>
      <c r="Z2" s="61">
        <v>1.7477171</v>
      </c>
      <c r="AA2" s="61">
        <v>15.913137000000001</v>
      </c>
      <c r="AB2" s="61">
        <v>2.2834865999999998</v>
      </c>
      <c r="AC2" s="61">
        <v>801.96849999999995</v>
      </c>
      <c r="AD2" s="61">
        <v>8.0344169999999995</v>
      </c>
      <c r="AE2" s="61">
        <v>3.4556456</v>
      </c>
      <c r="AF2" s="61">
        <v>4.9678345000000004</v>
      </c>
      <c r="AG2" s="61">
        <v>734.77149999999995</v>
      </c>
      <c r="AH2" s="61">
        <v>370.73419999999999</v>
      </c>
      <c r="AI2" s="61">
        <v>364.03730000000002</v>
      </c>
      <c r="AJ2" s="61">
        <v>1298.3448000000001</v>
      </c>
      <c r="AK2" s="61">
        <v>4222.5020000000004</v>
      </c>
      <c r="AL2" s="61">
        <v>339.7756</v>
      </c>
      <c r="AM2" s="61">
        <v>3929.3744999999999</v>
      </c>
      <c r="AN2" s="61">
        <v>185.53829999999999</v>
      </c>
      <c r="AO2" s="61">
        <v>16.668026000000001</v>
      </c>
      <c r="AP2" s="61">
        <v>13.023542000000001</v>
      </c>
      <c r="AQ2" s="61">
        <v>3.6444830000000001</v>
      </c>
      <c r="AR2" s="61">
        <v>11.331645999999999</v>
      </c>
      <c r="AS2" s="61">
        <v>876.88909999999998</v>
      </c>
      <c r="AT2" s="61">
        <v>4.0538813999999999E-2</v>
      </c>
      <c r="AU2" s="61">
        <v>3.6224474999999998</v>
      </c>
      <c r="AV2" s="61">
        <v>329.81054999999998</v>
      </c>
      <c r="AW2" s="61">
        <v>77.041229999999999</v>
      </c>
      <c r="AX2" s="61">
        <v>0.29498102999999998</v>
      </c>
      <c r="AY2" s="61">
        <v>1.1657512999999999</v>
      </c>
      <c r="AZ2" s="61">
        <v>260.50107000000003</v>
      </c>
      <c r="BA2" s="61">
        <v>55.258797000000001</v>
      </c>
      <c r="BB2" s="61">
        <v>16.133793000000001</v>
      </c>
      <c r="BC2" s="61">
        <v>20.358688000000001</v>
      </c>
      <c r="BD2" s="61">
        <v>18.750796999999999</v>
      </c>
      <c r="BE2" s="61">
        <v>1.1583127</v>
      </c>
      <c r="BF2" s="61">
        <v>4.3843129999999997</v>
      </c>
      <c r="BG2" s="61">
        <v>1.3877448000000001E-2</v>
      </c>
      <c r="BH2" s="61">
        <v>6.8190180000000003E-2</v>
      </c>
      <c r="BI2" s="61">
        <v>5.0841820000000003E-2</v>
      </c>
      <c r="BJ2" s="61">
        <v>0.16309966000000001</v>
      </c>
      <c r="BK2" s="61">
        <v>1.067496E-3</v>
      </c>
      <c r="BL2" s="61">
        <v>0.44642219999999999</v>
      </c>
      <c r="BM2" s="61">
        <v>3.9490082000000002</v>
      </c>
      <c r="BN2" s="61">
        <v>1.2262409999999999</v>
      </c>
      <c r="BO2" s="61">
        <v>51.746616000000003</v>
      </c>
      <c r="BP2" s="61">
        <v>9.2748559999999998</v>
      </c>
      <c r="BQ2" s="61">
        <v>16.97064</v>
      </c>
      <c r="BR2" s="61">
        <v>61.365135000000002</v>
      </c>
      <c r="BS2" s="61">
        <v>20.121513</v>
      </c>
      <c r="BT2" s="61">
        <v>10.654107</v>
      </c>
      <c r="BU2" s="61">
        <v>1.0233363</v>
      </c>
      <c r="BV2" s="61">
        <v>5.5249378000000002E-2</v>
      </c>
      <c r="BW2" s="61">
        <v>0.78005873999999997</v>
      </c>
      <c r="BX2" s="61">
        <v>1.1908540000000001</v>
      </c>
      <c r="BY2" s="61">
        <v>0.12674685999999999</v>
      </c>
      <c r="BZ2" s="61">
        <v>7.2000304000000004E-4</v>
      </c>
      <c r="CA2" s="61">
        <v>0.67678799999999995</v>
      </c>
      <c r="CB2" s="61">
        <v>2.5184696999999999E-2</v>
      </c>
      <c r="CC2" s="61">
        <v>9.0545169999999994E-2</v>
      </c>
      <c r="CD2" s="61">
        <v>1.2666379999999999</v>
      </c>
      <c r="CE2" s="61">
        <v>0.10885893000000001</v>
      </c>
      <c r="CF2" s="61">
        <v>0.42803848</v>
      </c>
      <c r="CG2" s="61">
        <v>4.9500000000000003E-7</v>
      </c>
      <c r="CH2" s="61">
        <v>3.4195070000000001E-2</v>
      </c>
      <c r="CI2" s="61">
        <v>2.5327988E-3</v>
      </c>
      <c r="CJ2" s="61">
        <v>2.7925333999999999</v>
      </c>
      <c r="CK2" s="61">
        <v>1.2586781E-2</v>
      </c>
      <c r="CL2" s="61">
        <v>7.7575789999999998</v>
      </c>
      <c r="CM2" s="61">
        <v>3.1756167</v>
      </c>
      <c r="CN2" s="61">
        <v>2337.0866999999998</v>
      </c>
      <c r="CO2" s="61">
        <v>4106.3247000000001</v>
      </c>
      <c r="CP2" s="61">
        <v>2568.5747000000001</v>
      </c>
      <c r="CQ2" s="61">
        <v>904.54859999999996</v>
      </c>
      <c r="CR2" s="61">
        <v>427.85982999999999</v>
      </c>
      <c r="CS2" s="61">
        <v>502.83019999999999</v>
      </c>
      <c r="CT2" s="61">
        <v>2307.489</v>
      </c>
      <c r="CU2" s="61">
        <v>1525.691</v>
      </c>
      <c r="CV2" s="61">
        <v>1643.7288000000001</v>
      </c>
      <c r="CW2" s="61">
        <v>1721.9875</v>
      </c>
      <c r="CX2" s="61">
        <v>466.91906999999998</v>
      </c>
      <c r="CY2" s="61">
        <v>2908.2069999999999</v>
      </c>
      <c r="CZ2" s="61">
        <v>1659.1547</v>
      </c>
      <c r="DA2" s="61">
        <v>3255.1</v>
      </c>
      <c r="DB2" s="61">
        <v>3098.2091999999998</v>
      </c>
      <c r="DC2" s="61">
        <v>4878.0806000000002</v>
      </c>
      <c r="DD2" s="61">
        <v>8334.3909999999996</v>
      </c>
      <c r="DE2" s="61">
        <v>1677.7470000000001</v>
      </c>
      <c r="DF2" s="61">
        <v>3663.1968000000002</v>
      </c>
      <c r="DG2" s="61">
        <v>1883.0643</v>
      </c>
      <c r="DH2" s="61">
        <v>75.536159999999995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55.258797000000001</v>
      </c>
      <c r="B6">
        <f>BB2</f>
        <v>16.133793000000001</v>
      </c>
      <c r="C6">
        <f>BC2</f>
        <v>20.358688000000001</v>
      </c>
      <c r="D6">
        <f>BD2</f>
        <v>18.750796999999999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28096</v>
      </c>
      <c r="C2" s="56">
        <f ca="1">YEAR(TODAY())-YEAR(B2)+IF(TODAY()&gt;=DATE(YEAR(TODAY()),MONTH(B2),DAY(B2)),0,-1)</f>
        <v>43</v>
      </c>
      <c r="E2" s="52">
        <v>153</v>
      </c>
      <c r="F2" s="53" t="s">
        <v>39</v>
      </c>
      <c r="G2" s="52">
        <v>52</v>
      </c>
      <c r="H2" s="51" t="s">
        <v>41</v>
      </c>
      <c r="I2" s="72">
        <f>ROUND(G3/E3^2,1)</f>
        <v>22.2</v>
      </c>
    </row>
    <row r="3" spans="1:9" x14ac:dyDescent="0.4">
      <c r="E3" s="51">
        <f>E2/100</f>
        <v>1.53</v>
      </c>
      <c r="F3" s="51" t="s">
        <v>40</v>
      </c>
      <c r="G3" s="51">
        <f>G2</f>
        <v>52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정금녀, ID : H1310065)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10:34:30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331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43</v>
      </c>
      <c r="G12" s="137"/>
      <c r="H12" s="137"/>
      <c r="I12" s="137"/>
      <c r="K12" s="128">
        <f>'개인정보 및 신체계측 입력'!E2</f>
        <v>153</v>
      </c>
      <c r="L12" s="129"/>
      <c r="M12" s="122">
        <f>'개인정보 및 신체계측 입력'!G2</f>
        <v>52</v>
      </c>
      <c r="N12" s="123"/>
      <c r="O12" s="118" t="s">
        <v>271</v>
      </c>
      <c r="P12" s="112"/>
      <c r="Q12" s="115">
        <f>'개인정보 및 신체계측 입력'!I2</f>
        <v>22.2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정금녀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68.075999999999993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14.798999999999999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17.123999999999999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10.1</v>
      </c>
      <c r="L72" s="36" t="s">
        <v>53</v>
      </c>
      <c r="M72" s="36">
        <f>ROUND('DRIs DATA'!K8,1)</f>
        <v>6.5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128.96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189.9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283.72000000000003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152.22999999999999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91.85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281.5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166.68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2020-05-13T02:43:27Z</dcterms:modified>
</cp:coreProperties>
</file>