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xr:revisionPtr revIDLastSave="0" documentId="8_{CAAE8C33-543B-442E-9EE8-ADA996CBA3D2}" xr6:coauthVersionLast="45" xr6:coauthVersionMax="45" xr10:uidLastSave="{00000000-0000-0000-0000-000000000000}"/>
  <bookViews>
    <workbookView xWindow="-120" yWindow="-120" windowWidth="29040" windowHeight="15840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<sst xmlns="http://schemas.openxmlformats.org/spreadsheetml/2006/main" count="692" uniqueCount="337">
  <si>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</si>
  <si>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</si>
  <si>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</si>
  <si>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</si>
  <si>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</si>
  <si>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</si>
  <si>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</si>
  <si>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</si>
  <si>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</si>
  <si>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</si>
  <si>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</si>
  <si>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</si>
  <si>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</si>
  <si>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</si>
  <si>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</si>
  <si>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</si>
  <si>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</si>
  <si>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</si>
  <si>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</si>
  <si>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</si>
  <si>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</si>
  <si>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</si>
  <si>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</si>
  <si>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</si>
  <si>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</si>
  <si>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</si>
  <si>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</si>
  <si>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</si>
  <si>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</si>
  <si>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</si>
  <si>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</si>
  <si>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</si>
  <si>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</si>
  <si>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</si>
  <si>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</si>
  <si>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</si>
  <si>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</si>
  <si>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</si>
  <si>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</si>
  <si>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</si>
  <si>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</si>
  <si>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</si>
  <si>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</si>
  <si>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</si>
  <si>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</si>
  <si>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</si>
  <si>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</si>
  <si>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</si>
  <si>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</si>
  <si>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</si>
  <si>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</si>
  <si>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</si>
  <si>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</si>
  <si>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</si>
  <si>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</si>
  <si>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</si>
  <si>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</si>
  <si>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</si>
  <si>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</si>
  <si>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</si>
  <si>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</si>
  <si>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</si>
  <si>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</si>
  <si>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</si>
  <si>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</si>
  <si>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</si>
  <si>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</si>
  <si>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</si>
  <si>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</si>
  <si>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</si>
  <si>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</si>
  <si>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</si>
  <si>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</si>
  <si>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</si>
  <si>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</si>
  <si>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</si>
  <si>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</si>
  <si>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</si>
  <si>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</si>
  <si>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</si>
  <si>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</si>
  <si>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</si>
  <si>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</si>
  <si>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</si>
  <si>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</si>
  <si>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</si>
  <si>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</si>
  <si>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</si>
  <si>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</si>
  <si>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</si>
  <si>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</si>
  <si>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</si>
  <si>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</si>
  <si>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</si>
  <si>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</si>
  <si>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</si>
  <si>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</si>
  <si>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</si>
  <si>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</si>
  <si>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</si>
  <si>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</si>
  <si>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</si>
  <si>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</si>
  <si>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</si>
  <si>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</si>
  <si>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</si>
  <si>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</si>
  <si>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</si>
  <si>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</si>
  <si>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</si>
  <si>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</si>
  <si>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</si>
  <si>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</si>
  <si>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</si>
  <si>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</si>
  <si>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</si>
  <si>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</si>
  <si>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</si>
  <si>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</si>
  <si>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</si>
  <si>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</si>
  <si>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</si>
  <si>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</si>
  <si>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</si>
  <si>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</si>
  <si>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</si>
  <si>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</si>
  <si>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</si>
  <si>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</si>
  <si>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</si>
  <si>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</si>
  <si>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</si>
  <si>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</si>
  <si>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</si>
  <si>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</si>
  <si>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</si>
  <si>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</si>
  <si>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</si>
  <si>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</si>
  <si>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</si>
  <si>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</si>
  <si>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</si>
  <si>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</si>
  <si>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</si>
  <si>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</si>
  <si>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</si>
  <si>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</si>
  <si>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</si>
  <si>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</si>
  <si>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</si>
  <si>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</si>
  <si>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</si>
  <si>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</si>
  <si>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</si>
  <si>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</si>
  <si>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</si>
  <si>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</si>
  <si>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</si>
  <si>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</si>
  <si>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</si>
  <si>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</si>
  <si>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</si>
  <si>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</si>
  <si>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</si>
  <si>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</si>
  <si>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</si>
  <si>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</si>
  <si>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</si>
  <si>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</si>
  <si>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</si>
  <si>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</si>
  <si>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</si>
  <si>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</si>
  <si>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</si>
  <si>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</si>
  <si>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</si>
  <si>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</si>
  <si>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</si>
  <si>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</si>
  <si>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</si>
  <si>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</si>
  <si>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</si>
  <si>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</si>
  <si>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</si>
  <si>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</si>
  <si>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</si>
  <si>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</si>
  <si>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</si>
  <si>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</si>
  <si>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</si>
  <si>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</si>
  <si>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</si>
  <si>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</si>
  <si>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</si>
  <si>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</si>
  <si>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</si>
  <si>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</si>
  <si>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</si>
  <si>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</si>
  <si>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</si>
  <si>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</si>
  <si>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</si>
  <si>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</si>
  <si>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</si>
  <si>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</si>
  <si>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</si>
  <si>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</si>
  <si>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</si>
  <si>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</si>
  <si>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</si>
  <si>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</si>
  <si>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</si>
  <si>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</si>
  <si>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</si>
  <si>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</si>
  <si>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</si>
  <si>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</si>
  <si>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</si>
  <si>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</si>
  <si>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</si>
  <si>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</si>
  <si>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</si>
  <si>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</si>
  <si>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</si>
  <si>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</si>
  <si>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</si>
  <si>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</si>
  <si>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</si>
  <si>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</si>
  <si>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</si>
  <si>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</si>
  <si>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</si>
  <si>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</si>
  <si>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</si>
  <si>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</si>
  <si>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</si>
  <si>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</si>
  <si>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</si>
  <si>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</si>
  <si>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</si>
  <si>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</si>
  <si>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</si>
  <si>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</si>
  <si>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</si>
  <si>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</si>
  <si>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</si>
  <si>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</si>
  <si>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</si>
  <si>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</si>
  <si>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</si>
  <si>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</si>
  <si>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</si>
  <si>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</si>
  <si>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</si>
  <si>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</si>
  <si>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</si>
  <si>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</si>
  <si>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</si>
  <si>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</si>
  <si>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</si>
  <si>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</si>
  <si>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</si>
  <si>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</si>
  <si>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</si>
  <si>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</si>
  <si>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</si>
  <si>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</si>
  <si>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</si>
  <si>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</si>
  <si>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</si>
  <si>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</si>
  <si>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</si>
  <si>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</si>
  <si>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</si>
  <si>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</si>
  <si>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</si>
  <si>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</si>
  <si>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</si>
  <si>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</si>
  <si>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</si>
  <si>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</si>
  <si>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</si>
  <si>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</si>
  <si>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</si>
  <si>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</si>
  <si>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</si>
  <si>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</si>
  <si>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</si>
  <si>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</si>
  <si>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</si>
  <si>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</si>
  <si>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</si>
  <si>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</si>
  <si>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</si>
  <si>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</si>
  <si>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</si>
  <si>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</si>
  <si>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</si>
  <si>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</si>
  <si>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</si>
  <si>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</si>
  <si>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</si>
  <si>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</si>
  <si>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</si>
  <si>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</si>
  <si>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</si>
  <si>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</si>
  <si>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</si>
  <si>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</si>
  <si>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</si>
  <si>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</si>
  <si>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</si>
  <si>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</si>
  <si>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</si>
  <si>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</si>
  <si>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</si>
  <si>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</si>
  <si>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</si>
  <si>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</si>
  <si>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</si>
  <si>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</si>
  <si>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</si>
  <si>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</si>
  <si>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</si>
  <si>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</si>
  <si>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</si>
  <si>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</si>
  <si>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</si>
  <si>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</si>
  <si>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</si>
  <si>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</si>
  <si>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</si>
  <si>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</si>
  <si>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박덕규, ID : H1310069)</t>
  </si>
  <si>
    <t>2020년 03월 18일 08:12:37</t>
  </si>
  <si>
    <t>H1310069</t>
  </si>
  <si>
    <t>박덕규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</si>
</sst>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4-4865-8BF5-90C1E5B09C5D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67.172489999999996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4-4865-8BF5-90C1E5B0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3-4E06-95A7-4B6F1CF28686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1.1074841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3-4E06-95A7-4B6F1CF2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F-4B7E-A1F8-EBA005722B9E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2.3798710000000001E-2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F-4B7E-A1F8-EBA005722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33C-B1B0-252059CBAF5C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957.40409999999997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B-433C-B1B0-252059CB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0-48B4-9FE9-FBAFD1909B10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1822.2665999999999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0-48B4-9FE9-FBAFD190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4F7-8CAE-C40CA2C4B7FA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13.797976500000001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5-44F7-8CAE-C40CA2C4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1-4E0E-B7B7-205D48B47CE7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46.257010000000001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1-4E0E-B7B7-205D48B4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51D-806D-BD97E013E37F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8.6411010000000008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6-451D-806D-BD97E01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F-489E-8183-5D19256F0332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534.40219999999999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F-489E-8183-5D19256F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E26-8294-5219DDC53E16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2.5864226999999999E-3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4-4E26-8294-5219DDC5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FF1-92EC-1348CA7EE932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3.1449623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B-4FF1-92EC-1348CA7E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659-BE59-87ACABF389B5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22.786960000000001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7-4659-BE59-87ACABF3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1-4A57-B3FA-C3BB5561B8C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90.818610000000007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1-4A57-B3FA-C3BB5561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A-494E-9DA4-046D57005C9C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71.080709999999996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A-494E-9DA4-046D5700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71A-8B74-968493A03844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0.47099999999999997</c:v>
                </c:pt>
                <c:pt idx="1">
                  <c:v>3.1389999999999998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71A-8B74-968493A0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FCC-4E73-AD24-9D6D278FA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FCC-4E73-AD24-9D6D278FA7C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EFCC-4E73-AD24-9D6D278FA7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3.1603414999999999</c:v>
                </c:pt>
                <c:pt idx="1">
                  <c:v>3.9137132000000001</c:v>
                </c:pt>
                <c:pt idx="2">
                  <c:v>3.4002485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C-4E73-AD24-9D6D278FA7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3-47E0-BB7D-28A38EB14309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207.27923999999999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3-47E0-BB7D-28A38EB1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7-421D-9099-8A28A293685F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7.544225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7-421D-9099-8A28A293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0-4EB5-B557-DDBC86EA1AFF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78.751000000000005</c:v>
                </c:pt>
                <c:pt idx="1">
                  <c:v>6.1059999999999999</c:v>
                </c:pt>
                <c:pt idx="2">
                  <c:v>15.143000000000001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0-4EB5-B557-DDBC86EA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5-4C3C-95D0-F3F16B66A6EE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2515.998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5-4C3C-95D0-F3F16B66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3CA-B032-03426645DFAA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40.411704999999998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3CA-B032-03426645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8-4C92-A6BB-8F0794A1F52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230.53944000000001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8-4C92-A6BB-8F0794A1F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8-4214-BCBB-DFC263F14361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1.3849224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8-4214-BCBB-DFC263F1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DE8-B37C-FAA1A969DA77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2392.192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DE8-B37C-FAA1A969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D-457D-811C-EE5A5B8BBCA6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8.5946890000000007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D-457D-811C-EE5A5B8B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8AB-8C36-77F1DB904D4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0.88864860000000001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8AB-8C36-77F1DB90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7DC-8275-BFBB6C2710D2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30.542539999999999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5-47DC-8275-BFBB6C27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5F1-87DF-64197939A5AF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1.4593608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B-45F1-87DF-64197939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7F1-932B-93C50C1E6214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14.019259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B-47F1-932B-93C50C1E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4771-B148-AC7078AC59F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0.88864860000000001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D-4771-B148-AC7078AC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48D-86B5-72B9527A885F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331.23003999999997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48D-86B5-72B9527A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D-4200-8579-10ABEE95DE29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2.7899493999999998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D-4200-8579-10ABEE95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박덕규, ID : H1310069)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08:12:37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2515.998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67.172489999999996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22.786960000000001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78.751000000000005</v>
      </c>
      <c r="G8" s="59">
        <f>'DRIs DATA 입력'!G8</f>
        <v>6.1059999999999999</v>
      </c>
      <c r="H8" s="59">
        <f>'DRIs DATA 입력'!H8</f>
        <v>15.143000000000001</v>
      </c>
      <c r="I8" s="46"/>
      <c r="J8" s="59" t="s">
        <v>216</v>
      </c>
      <c r="K8" s="59">
        <f>'DRIs DATA 입력'!K8</f>
        <v>0.47099999999999997</v>
      </c>
      <c r="L8" s="59">
        <f>'DRIs DATA 입력'!L8</f>
        <v>3.1389999999999998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207.27923999999999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7.544225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1.3849224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30.542539999999999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40.411704999999998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1.5541555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1.4593608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14.019259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0.88864860000000001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331.23003999999997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2.7899493999999998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1.1074841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2.3798710000000001E-2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230.53944000000001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957.40409999999997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2392.192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1822.2665999999999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13.797976500000001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46.257010000000001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8.5946890000000007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8.6411010000000008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534.40219999999999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2.5864226999999999E-3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3.1449623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90.818610000000007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71.080709999999996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65" t="s">
        <v>279</v>
      </c>
      <c r="F4" s="66"/>
      <c r="G4" s="66"/>
      <c r="H4" s="67"/>
      <c r="J4" s="65" t="s">
        <v>280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2200</v>
      </c>
      <c r="C6" s="64">
        <v>2515.998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67.172489999999996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22.786960000000001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78.751000000000005</v>
      </c>
      <c r="G8" s="64">
        <v>6.1059999999999999</v>
      </c>
      <c r="H8" s="64">
        <v>15.143000000000001</v>
      </c>
      <c r="J8" s="64" t="s">
        <v>295</v>
      </c>
      <c r="K8" s="64">
        <v>0.47099999999999997</v>
      </c>
      <c r="L8" s="64">
        <v>3.1389999999999998</v>
      </c>
    </row>
    <row r="13" spans="1:27" x14ac:dyDescent="0.3">
      <c r="A13" s="69" t="s">
        <v>296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530</v>
      </c>
      <c r="C16" s="64">
        <v>750</v>
      </c>
      <c r="D16" s="64">
        <v>0</v>
      </c>
      <c r="E16" s="64">
        <v>3000</v>
      </c>
      <c r="F16" s="64">
        <v>207.27923999999999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7.544225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1.3849224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30.542539999999999</v>
      </c>
    </row>
    <row r="23" spans="1:62" x14ac:dyDescent="0.3">
      <c r="A23" s="69" t="s">
        <v>302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40.411704999999998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1.5541555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1.4593608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14.019259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0.88864860000000001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331.23003999999997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2.7899493999999998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1.1074841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2.3798710000000001E-2</v>
      </c>
    </row>
    <row r="33" spans="1:68" x14ac:dyDescent="0.3">
      <c r="A33" s="69" t="s">
        <v>313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314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315</v>
      </c>
      <c r="W34" s="68"/>
      <c r="X34" s="68"/>
      <c r="Y34" s="68"/>
      <c r="Z34" s="68"/>
      <c r="AA34" s="68"/>
      <c r="AC34" s="68" t="s">
        <v>316</v>
      </c>
      <c r="AD34" s="68"/>
      <c r="AE34" s="68"/>
      <c r="AF34" s="68"/>
      <c r="AG34" s="68"/>
      <c r="AH34" s="68"/>
      <c r="AJ34" s="68" t="s">
        <v>317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230.53944000000001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957.40409999999997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2392.192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1822.2665999999999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13.797976500000001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46.257010000000001</v>
      </c>
    </row>
    <row r="43" spans="1:68" x14ac:dyDescent="0.3">
      <c r="A43" s="69" t="s">
        <v>318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319</v>
      </c>
      <c r="B44" s="68"/>
      <c r="C44" s="68"/>
      <c r="D44" s="68"/>
      <c r="E44" s="68"/>
      <c r="F44" s="68"/>
      <c r="H44" s="68" t="s">
        <v>320</v>
      </c>
      <c r="I44" s="68"/>
      <c r="J44" s="68"/>
      <c r="K44" s="68"/>
      <c r="L44" s="68"/>
      <c r="M44" s="68"/>
      <c r="O44" s="68" t="s">
        <v>321</v>
      </c>
      <c r="P44" s="68"/>
      <c r="Q44" s="68"/>
      <c r="R44" s="68"/>
      <c r="S44" s="68"/>
      <c r="T44" s="68"/>
      <c r="V44" s="68" t="s">
        <v>322</v>
      </c>
      <c r="W44" s="68"/>
      <c r="X44" s="68"/>
      <c r="Y44" s="68"/>
      <c r="Z44" s="68"/>
      <c r="AA44" s="68"/>
      <c r="AC44" s="68" t="s">
        <v>323</v>
      </c>
      <c r="AD44" s="68"/>
      <c r="AE44" s="68"/>
      <c r="AF44" s="68"/>
      <c r="AG44" s="68"/>
      <c r="AH44" s="68"/>
      <c r="AJ44" s="68" t="s">
        <v>324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327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8.5946890000000007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8.6411010000000008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534.40219999999999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2.5864226999999999E-3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3.1449623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90.818610000000007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71.080709999999996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M17" sqref="M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335</v>
      </c>
      <c r="B2" s="159" t="s">
        <v>336</v>
      </c>
      <c r="C2" s="159" t="s">
        <v>331</v>
      </c>
      <c r="D2" s="159">
        <v>56</v>
      </c>
      <c r="E2" s="159">
        <v>2515.998</v>
      </c>
      <c r="F2" s="159">
        <v>349.32089999999999</v>
      </c>
      <c r="G2" s="159">
        <v>27.082867</v>
      </c>
      <c r="H2" s="159">
        <v>19.792925</v>
      </c>
      <c r="I2" s="159">
        <v>7.2899419999999999</v>
      </c>
      <c r="J2" s="159">
        <v>67.172489999999996</v>
      </c>
      <c r="K2" s="159">
        <v>55.715336000000001</v>
      </c>
      <c r="L2" s="159">
        <v>11.457152000000001</v>
      </c>
      <c r="M2" s="159">
        <v>22.786960000000001</v>
      </c>
      <c r="N2" s="159">
        <v>1.7573802000000001</v>
      </c>
      <c r="O2" s="159">
        <v>6.0706753999999998</v>
      </c>
      <c r="P2" s="159">
        <v>1600.8838000000001</v>
      </c>
      <c r="Q2" s="159">
        <v>14.81202</v>
      </c>
      <c r="R2" s="159">
        <v>207.27923999999999</v>
      </c>
      <c r="S2" s="159">
        <v>37.803077999999999</v>
      </c>
      <c r="T2" s="159">
        <v>2033.7140999999999</v>
      </c>
      <c r="U2" s="159">
        <v>1.3849224</v>
      </c>
      <c r="V2" s="159">
        <v>7.544225</v>
      </c>
      <c r="W2" s="159">
        <v>30.542539999999999</v>
      </c>
      <c r="X2" s="159">
        <v>40.411704999999998</v>
      </c>
      <c r="Y2" s="159">
        <v>1.5541555</v>
      </c>
      <c r="Z2" s="159">
        <v>1.4593608</v>
      </c>
      <c r="AA2" s="159">
        <v>14.019259</v>
      </c>
      <c r="AB2" s="159">
        <v>0.88864860000000001</v>
      </c>
      <c r="AC2" s="159">
        <v>331.23003999999997</v>
      </c>
      <c r="AD2" s="159">
        <v>2.7899493999999998</v>
      </c>
      <c r="AE2" s="159">
        <v>1.1074841</v>
      </c>
      <c r="AF2" s="159">
        <v>2.3798710000000001E-2</v>
      </c>
      <c r="AG2" s="159">
        <v>230.53944000000001</v>
      </c>
      <c r="AH2" s="159">
        <v>201.38046</v>
      </c>
      <c r="AI2" s="159">
        <v>29.158989999999999</v>
      </c>
      <c r="AJ2" s="159">
        <v>957.40409999999997</v>
      </c>
      <c r="AK2" s="159">
        <v>2392.192</v>
      </c>
      <c r="AL2" s="159">
        <v>13.797976500000001</v>
      </c>
      <c r="AM2" s="159">
        <v>1822.2665999999999</v>
      </c>
      <c r="AN2" s="159">
        <v>46.257010000000001</v>
      </c>
      <c r="AO2" s="159">
        <v>8.5946890000000007</v>
      </c>
      <c r="AP2" s="159">
        <v>6.869256</v>
      </c>
      <c r="AQ2" s="159">
        <v>1.7254326</v>
      </c>
      <c r="AR2" s="159">
        <v>8.6411010000000008</v>
      </c>
      <c r="AS2" s="159">
        <v>534.40219999999999</v>
      </c>
      <c r="AT2" s="159">
        <v>2.5864226999999999E-3</v>
      </c>
      <c r="AU2" s="159">
        <v>3.1449623</v>
      </c>
      <c r="AV2" s="159">
        <v>90.818610000000007</v>
      </c>
      <c r="AW2" s="159">
        <v>71.080709999999996</v>
      </c>
      <c r="AX2" s="159">
        <v>2.1557473000000001E-2</v>
      </c>
      <c r="AY2" s="159">
        <v>0.37011915000000001</v>
      </c>
      <c r="AZ2" s="159">
        <v>171.43178</v>
      </c>
      <c r="BA2" s="159">
        <v>10.474444</v>
      </c>
      <c r="BB2" s="159">
        <v>3.1603414999999999</v>
      </c>
      <c r="BC2" s="159">
        <v>3.9137132000000001</v>
      </c>
      <c r="BD2" s="159">
        <v>3.4002485</v>
      </c>
      <c r="BE2" s="159">
        <v>0.43736916999999997</v>
      </c>
      <c r="BF2" s="159">
        <v>1.3768814</v>
      </c>
      <c r="BG2" s="159">
        <v>0</v>
      </c>
      <c r="BH2" s="159">
        <v>0</v>
      </c>
      <c r="BI2" s="159">
        <v>0</v>
      </c>
      <c r="BJ2" s="159">
        <v>1.1478858E-2</v>
      </c>
      <c r="BK2" s="159">
        <v>0</v>
      </c>
      <c r="BL2" s="159">
        <v>1.317892E-2</v>
      </c>
      <c r="BM2" s="159">
        <v>0.40494101999999998</v>
      </c>
      <c r="BN2" s="159">
        <v>5.9726250000000002E-2</v>
      </c>
      <c r="BO2" s="159">
        <v>12.085405</v>
      </c>
      <c r="BP2" s="159">
        <v>1.5808709999999999</v>
      </c>
      <c r="BQ2" s="159">
        <v>3.9812872000000001</v>
      </c>
      <c r="BR2" s="159">
        <v>19.603031000000001</v>
      </c>
      <c r="BS2" s="159">
        <v>8.0553709999999992</v>
      </c>
      <c r="BT2" s="159">
        <v>0.80454539999999997</v>
      </c>
      <c r="BU2" s="159">
        <v>4.1816785000000001E-4</v>
      </c>
      <c r="BV2" s="159">
        <v>8.7047619999999996E-3</v>
      </c>
      <c r="BW2" s="159">
        <v>7.5855196E-2</v>
      </c>
      <c r="BX2" s="159">
        <v>0.29702952999999999</v>
      </c>
      <c r="BY2" s="159">
        <v>4.1874465E-2</v>
      </c>
      <c r="BZ2" s="159">
        <v>1.2761318000000001E-4</v>
      </c>
      <c r="CA2" s="159">
        <v>0.66564219999999996</v>
      </c>
      <c r="CB2" s="159">
        <v>0</v>
      </c>
      <c r="CC2" s="159">
        <v>1.3015538E-2</v>
      </c>
      <c r="CD2" s="159">
        <v>0.22338885</v>
      </c>
      <c r="CE2" s="159">
        <v>1.1279107E-2</v>
      </c>
      <c r="CF2" s="159">
        <v>0.17940958000000001</v>
      </c>
      <c r="CG2" s="159">
        <v>0</v>
      </c>
      <c r="CH2" s="159">
        <v>1.4125934E-2</v>
      </c>
      <c r="CI2" s="159">
        <v>0</v>
      </c>
      <c r="CJ2" s="159">
        <v>0.49040050000000002</v>
      </c>
      <c r="CK2" s="159">
        <v>2.8553659999999998E-3</v>
      </c>
      <c r="CL2" s="159">
        <v>0.29330840000000002</v>
      </c>
      <c r="CM2" s="159">
        <v>0.38650167000000002</v>
      </c>
      <c r="CN2" s="159">
        <v>1594.3698999999999</v>
      </c>
      <c r="CO2" s="159">
        <v>2718.4160000000002</v>
      </c>
      <c r="CP2" s="159">
        <v>808.23620000000005</v>
      </c>
      <c r="CQ2" s="159">
        <v>424.54577999999998</v>
      </c>
      <c r="CR2" s="159">
        <v>224.18600000000001</v>
      </c>
      <c r="CS2" s="159">
        <v>432.11426</v>
      </c>
      <c r="CT2" s="159">
        <v>1572.8658</v>
      </c>
      <c r="CU2" s="159">
        <v>702.98334</v>
      </c>
      <c r="CV2" s="159">
        <v>1650.5527</v>
      </c>
      <c r="CW2" s="159">
        <v>680.36760000000004</v>
      </c>
      <c r="CX2" s="159">
        <v>265.41437000000002</v>
      </c>
      <c r="CY2" s="159">
        <v>2248.3813</v>
      </c>
      <c r="CZ2" s="159">
        <v>779.12940000000003</v>
      </c>
      <c r="DA2" s="159">
        <v>2035.1711</v>
      </c>
      <c r="DB2" s="159">
        <v>2377.3229999999999</v>
      </c>
      <c r="DC2" s="159">
        <v>2494.8813</v>
      </c>
      <c r="DD2" s="159">
        <v>4832.1367</v>
      </c>
      <c r="DE2" s="159">
        <v>488.62466000000001</v>
      </c>
      <c r="DF2" s="159">
        <v>3401.0311999999999</v>
      </c>
      <c r="DG2" s="159">
        <v>927.63279999999997</v>
      </c>
      <c r="DH2" s="159">
        <v>12.322317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10.474444</v>
      </c>
      <c r="B6">
        <f>BB2</f>
        <v>3.1603414999999999</v>
      </c>
      <c r="C6">
        <f>BC2</f>
        <v>3.9137132000000001</v>
      </c>
      <c r="D6">
        <f>BD2</f>
        <v>3.4002485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23154</v>
      </c>
      <c r="C2" s="56">
        <f ca="1">YEAR(TODAY())-YEAR(B2)+IF(TODAY()&gt;=DATE(YEAR(TODAY()),MONTH(B2),DAY(B2)),0,-1)</f>
        <v>56</v>
      </c>
      <c r="E2" s="52">
        <v>170</v>
      </c>
      <c r="F2" s="53" t="s">
        <v>39</v>
      </c>
      <c r="G2" s="52">
        <v>70</v>
      </c>
      <c r="H2" s="51" t="s">
        <v>41</v>
      </c>
      <c r="I2" s="71">
        <f>ROUND(G3/E3^2,1)</f>
        <v>24.2</v>
      </c>
    </row>
    <row r="3" spans="1:9" x14ac:dyDescent="0.3">
      <c r="E3" s="51">
        <f>E2/100</f>
        <v>1.7</v>
      </c>
      <c r="F3" s="51" t="s">
        <v>40</v>
      </c>
      <c r="G3" s="51">
        <f>G2</f>
        <v>70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박덕규, ID : H1310069)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08:12:37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topLeftCell="A55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332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43907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56</v>
      </c>
      <c r="G12" s="136"/>
      <c r="H12" s="136"/>
      <c r="I12" s="136"/>
      <c r="K12" s="127">
        <f>'개인정보 및 신체계측 입력'!E2</f>
        <v>170</v>
      </c>
      <c r="L12" s="128"/>
      <c r="M12" s="121">
        <f>'개인정보 및 신체계측 입력'!G2</f>
        <v>70</v>
      </c>
      <c r="N12" s="122"/>
      <c r="O12" s="117" t="s">
        <v>271</v>
      </c>
      <c r="P12" s="111"/>
      <c r="Q12" s="114">
        <f>'개인정보 및 신체계측 입력'!I2</f>
        <v>24.2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박덕규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78.751000000000005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6.1059999999999999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15.143000000000001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3.1</v>
      </c>
      <c r="L72" s="36" t="s">
        <v>53</v>
      </c>
      <c r="M72" s="36">
        <f>ROUND('DRIs DATA'!K8,1)</f>
        <v>0.5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 x14ac:dyDescent="0.3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171</v>
      </c>
      <c r="C94" s="86"/>
      <c r="D94" s="86"/>
      <c r="E94" s="86"/>
      <c r="F94" s="89">
        <f>ROUND('DRIs DATA'!F16/'DRIs DATA'!C16*100,2)</f>
        <v>27.64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62.87</v>
      </c>
      <c r="R94" s="86" t="s">
        <v>167</v>
      </c>
      <c r="S94" s="86"/>
      <c r="T94" s="8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3" t="s">
        <v>171</v>
      </c>
      <c r="C121" s="16"/>
      <c r="D121" s="16"/>
      <c r="E121" s="15"/>
      <c r="F121" s="89">
        <f>ROUND('DRIs DATA'!F26/'DRIs DATA'!C26*100,2)</f>
        <v>40.409999999999997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59.24</v>
      </c>
      <c r="R121" s="86" t="s">
        <v>166</v>
      </c>
      <c r="S121" s="86"/>
      <c r="T121" s="8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2" t="s">
        <v>171</v>
      </c>
      <c r="C172" s="20"/>
      <c r="D172" s="20"/>
      <c r="E172" s="6"/>
      <c r="F172" s="89">
        <f>ROUND('DRIs DATA'!F36/'DRIs DATA'!C36*100,2)</f>
        <v>28.82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159.47999999999999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9">
        <f>ROUND('DRIs DATA'!F46/'DRIs DATA'!C46*100,2)</f>
        <v>85.95</v>
      </c>
      <c r="G197" s="8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 x14ac:dyDescent="0.35">
      <c r="K205" s="10"/>
    </row>
    <row r="206" spans="2:20" ht="18" customHeight="1" x14ac:dyDescent="0.3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2020-03-17T23:21:33Z</dcterms:modified>
</cp:coreProperties>
</file>