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5360" windowHeight="8652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<sst xmlns="http://schemas.openxmlformats.org/spreadsheetml/2006/main" count="692" uniqueCount="345">
  <si>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</si>
  <si>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</si>
  <si>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</si>
  <si>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</si>
  <si>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</si>
  <si>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</si>
  <si>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</si>
  <si>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</si>
  <si>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</si>
  <si>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</si>
  <si>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</si>
  <si>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</si>
  <si>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</si>
  <si>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</si>
  <si>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</si>
  <si>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</si>
  <si>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</si>
  <si>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</si>
  <si>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</si>
  <si>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</si>
  <si>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</si>
  <si>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</si>
  <si>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</si>
  <si>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</si>
  <si>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</si>
  <si>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</si>
  <si>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</si>
  <si>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</si>
  <si>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</si>
  <si>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</si>
  <si>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</si>
  <si>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</si>
  <si>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</si>
  <si>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</si>
  <si>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</si>
  <si>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</si>
  <si>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</si>
  <si>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</si>
  <si>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</si>
  <si>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</si>
  <si>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</si>
  <si>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</si>
  <si>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</si>
  <si>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</si>
  <si>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</si>
  <si>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</si>
  <si>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</si>
  <si>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</si>
  <si>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</si>
  <si>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</si>
  <si>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</si>
  <si>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</si>
  <si>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</si>
  <si>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</si>
  <si>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</si>
  <si>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</si>
  <si>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</si>
  <si>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</si>
  <si>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</si>
  <si>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</si>
  <si>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</si>
  <si>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</si>
  <si>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</si>
  <si>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</si>
  <si>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</si>
  <si>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</si>
  <si>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</si>
  <si>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</si>
  <si>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</si>
  <si>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</si>
  <si>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</si>
  <si>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</si>
  <si>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</si>
  <si>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</si>
  <si>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</si>
  <si>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</si>
  <si>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</si>
  <si>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</si>
  <si>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</si>
  <si>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</si>
  <si>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</si>
  <si>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</si>
  <si>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</si>
  <si>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</si>
  <si>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</si>
  <si>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</si>
  <si>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</si>
  <si>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</si>
  <si>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</si>
  <si>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</si>
  <si>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</si>
  <si>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</si>
  <si>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</si>
  <si>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</si>
  <si>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</si>
  <si>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</si>
  <si>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</si>
  <si>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</si>
  <si>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</si>
  <si>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</si>
  <si>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</si>
  <si>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</si>
  <si>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</si>
  <si>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</si>
  <si>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</si>
  <si>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</si>
  <si>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</si>
  <si>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</si>
  <si>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</si>
  <si>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</si>
  <si>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</si>
  <si>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</si>
  <si>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</si>
  <si>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</si>
  <si>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</si>
  <si>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</si>
  <si>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</si>
  <si>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</si>
  <si>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</si>
  <si>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</si>
  <si>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</si>
  <si>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</si>
  <si>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</si>
  <si>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</si>
  <si>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</si>
  <si>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</si>
  <si>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</si>
  <si>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</si>
  <si>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</si>
  <si>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</si>
  <si>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</si>
  <si>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</si>
  <si>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</si>
  <si>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</si>
  <si>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</si>
  <si>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</si>
  <si>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</si>
  <si>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</si>
  <si>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</si>
  <si>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</si>
  <si>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</si>
  <si>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</si>
  <si>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</si>
  <si>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</si>
  <si>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</si>
  <si>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</si>
  <si>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</si>
  <si>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</si>
  <si>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</si>
  <si>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</si>
  <si>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</si>
  <si>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</si>
  <si>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</si>
  <si>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</si>
  <si>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</si>
  <si>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</si>
  <si>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</si>
  <si>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</si>
  <si>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</si>
  <si>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</si>
  <si>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</si>
  <si>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</si>
  <si>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</si>
  <si>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</si>
  <si>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</si>
  <si>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</si>
  <si>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</si>
  <si>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</si>
  <si>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</si>
  <si>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</si>
  <si>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</si>
  <si>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</si>
  <si>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</si>
  <si>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</si>
  <si>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</si>
  <si>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</si>
  <si>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</si>
  <si>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</si>
  <si>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</si>
  <si>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</si>
  <si>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</si>
  <si>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</si>
  <si>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</si>
  <si>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</si>
  <si>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</si>
  <si>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</si>
  <si>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</si>
  <si>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</si>
  <si>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</si>
  <si>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</si>
  <si>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</si>
  <si>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</si>
  <si>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</si>
  <si>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</si>
  <si>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</si>
  <si>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</si>
  <si>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</si>
  <si>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</si>
  <si>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</si>
  <si>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</si>
  <si>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</si>
  <si>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</si>
  <si>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</si>
  <si>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</si>
  <si>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</si>
  <si>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</si>
  <si>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</si>
  <si>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</si>
  <si>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</si>
  <si>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</si>
  <si>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</si>
  <si>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</si>
  <si>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</si>
  <si>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</si>
  <si>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</si>
  <si>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</si>
  <si>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</si>
  <si>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</si>
  <si>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</si>
  <si>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</si>
  <si>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</si>
  <si>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</si>
  <si>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</si>
  <si>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</si>
  <si>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</si>
  <si>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</si>
  <si>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</si>
  <si>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</si>
  <si>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</si>
  <si>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</si>
  <si>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</si>
  <si>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</si>
  <si>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</si>
  <si>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</si>
  <si>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</si>
  <si>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</si>
  <si>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</si>
  <si>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</si>
  <si>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</si>
  <si>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</si>
  <si>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</si>
  <si>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</si>
  <si>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</si>
  <si>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</si>
  <si>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</si>
  <si>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</si>
  <si>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</si>
  <si>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</si>
  <si>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</si>
  <si>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</si>
  <si>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</si>
  <si>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</si>
  <si>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</si>
  <si>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</si>
  <si>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</si>
  <si>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</si>
  <si>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</si>
  <si>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</si>
  <si>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</si>
  <si>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</si>
  <si>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</si>
  <si>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</si>
  <si>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</si>
  <si>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</si>
  <si>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</si>
  <si>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</si>
  <si>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</si>
  <si>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</si>
  <si>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</si>
  <si>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</si>
  <si>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</si>
  <si>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</si>
  <si>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</si>
  <si>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</si>
  <si>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</si>
  <si>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</si>
  <si>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</si>
  <si>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</si>
  <si>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</si>
  <si>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</si>
  <si>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</si>
  <si>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</si>
  <si>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</si>
  <si>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</si>
  <si>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</si>
  <si>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</si>
  <si>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</si>
  <si>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</si>
  <si>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</si>
  <si>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</si>
  <si>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</si>
  <si>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</si>
  <si>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</si>
  <si>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</si>
  <si>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</si>
  <si>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</si>
  <si>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</si>
  <si>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윤금양, ID : H1310081)</t>
  </si>
  <si>
    <t>2020년 06월 19일 13:21:57</t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</si>
  <si>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</si>
  <si>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</si>
  <si>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</si>
  <si>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</si>
  <si>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</si>
  <si>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</si>
  <si>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</si>
  <si>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</si>
  <si>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</si>
  <si>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</si>
  <si>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</si>
  <si>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</si>
  <si>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</si>
  <si>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</si>
  <si>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</si>
  <si>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</si>
  <si>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</si>
  <si>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</si>
  <si>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</si>
  <si>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</si>
  <si>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</si>
  <si>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</si>
  <si>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</si>
  <si>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</si>
  <si>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</si>
  <si>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</si>
  <si>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</si>
  <si>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</si>
  <si>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</si>
  <si>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</si>
  <si>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</si>
  <si>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</si>
  <si>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</si>
  <si>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</si>
  <si>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</si>
  <si>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</si>
  <si>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</si>
  <si>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섭취량</t>
    <phoneticPr fontId="1" type="noConversion"/>
  </si>
  <si>
    <t>미량 무기질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</si>
  <si>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</si>
  <si>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</si>
  <si>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</si>
  <si>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</si>
  <si>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H1310081</t>
  </si>
  <si>
    <t>윤금양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</si>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</sst>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4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108.51909000000001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321072"/>
        <c:axId val="413321464"/>
      </c:barChart>
      <c:catAx>
        <c:axId val="41332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321464"/>
        <c:crosses val="autoZero"/>
        <c:auto val="1"/>
        <c:lblAlgn val="ctr"/>
        <c:lblOffset val="100"/>
        <c:noMultiLvlLbl val="0"/>
      </c:catAx>
      <c:valAx>
        <c:axId val="41332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32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7.5878540000000001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863832"/>
        <c:axId val="413864224"/>
      </c:barChart>
      <c:catAx>
        <c:axId val="41386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864224"/>
        <c:crosses val="autoZero"/>
        <c:auto val="1"/>
        <c:lblAlgn val="ctr"/>
        <c:lblOffset val="100"/>
        <c:noMultiLvlLbl val="0"/>
      </c:catAx>
      <c:valAx>
        <c:axId val="41386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86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1.1436417000000001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865008"/>
        <c:axId val="413865400"/>
      </c:barChart>
      <c:catAx>
        <c:axId val="41386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865400"/>
        <c:crosses val="autoZero"/>
        <c:auto val="1"/>
        <c:lblAlgn val="ctr"/>
        <c:lblOffset val="100"/>
        <c:noMultiLvlLbl val="0"/>
      </c:catAx>
      <c:valAx>
        <c:axId val="41386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86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1973.0168000000001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866184"/>
        <c:axId val="414266280"/>
      </c:barChart>
      <c:catAx>
        <c:axId val="41386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266280"/>
        <c:crosses val="autoZero"/>
        <c:auto val="1"/>
        <c:lblAlgn val="ctr"/>
        <c:lblOffset val="100"/>
        <c:noMultiLvlLbl val="0"/>
      </c:catAx>
      <c:valAx>
        <c:axId val="41426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86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4753.5946999999996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267064"/>
        <c:axId val="414267456"/>
      </c:barChart>
      <c:catAx>
        <c:axId val="41426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267456"/>
        <c:crosses val="autoZero"/>
        <c:auto val="1"/>
        <c:lblAlgn val="ctr"/>
        <c:lblOffset val="100"/>
        <c:noMultiLvlLbl val="0"/>
      </c:catAx>
      <c:valAx>
        <c:axId val="4142674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26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522.20374000000004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268240"/>
        <c:axId val="414268632"/>
      </c:barChart>
      <c:catAx>
        <c:axId val="4142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268632"/>
        <c:crosses val="autoZero"/>
        <c:auto val="1"/>
        <c:lblAlgn val="ctr"/>
        <c:lblOffset val="100"/>
        <c:noMultiLvlLbl val="0"/>
      </c:catAx>
      <c:valAx>
        <c:axId val="41426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26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164.75299000000001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269416"/>
        <c:axId val="414269808"/>
      </c:barChart>
      <c:catAx>
        <c:axId val="41426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269808"/>
        <c:crosses val="autoZero"/>
        <c:auto val="1"/>
        <c:lblAlgn val="ctr"/>
        <c:lblOffset val="100"/>
        <c:noMultiLvlLbl val="0"/>
      </c:catAx>
      <c:valAx>
        <c:axId val="41426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26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14.933031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480520"/>
        <c:axId val="414480912"/>
      </c:barChart>
      <c:catAx>
        <c:axId val="4144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480912"/>
        <c:crosses val="autoZero"/>
        <c:auto val="1"/>
        <c:lblAlgn val="ctr"/>
        <c:lblOffset val="100"/>
        <c:noMultiLvlLbl val="0"/>
      </c:catAx>
      <c:valAx>
        <c:axId val="414480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4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1952.6027999999999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481696"/>
        <c:axId val="414482088"/>
      </c:barChart>
      <c:catAx>
        <c:axId val="41448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482088"/>
        <c:crosses val="autoZero"/>
        <c:auto val="1"/>
        <c:lblAlgn val="ctr"/>
        <c:lblOffset val="100"/>
        <c:noMultiLvlLbl val="0"/>
      </c:catAx>
      <c:valAx>
        <c:axId val="414482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4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5.4985855E-2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482872"/>
        <c:axId val="414483264"/>
      </c:barChart>
      <c:catAx>
        <c:axId val="41448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483264"/>
        <c:crosses val="autoZero"/>
        <c:auto val="1"/>
        <c:lblAlgn val="ctr"/>
        <c:lblOffset val="100"/>
        <c:noMultiLvlLbl val="0"/>
      </c:catAx>
      <c:valAx>
        <c:axId val="41448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48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3.7197988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750712"/>
        <c:axId val="414751104"/>
      </c:barChart>
      <c:catAx>
        <c:axId val="41475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51104"/>
        <c:crosses val="autoZero"/>
        <c:auto val="1"/>
        <c:lblAlgn val="ctr"/>
        <c:lblOffset val="100"/>
        <c:noMultiLvlLbl val="0"/>
      </c:catAx>
      <c:valAx>
        <c:axId val="414751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75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42.453457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322248"/>
        <c:axId val="413322640"/>
      </c:barChart>
      <c:catAx>
        <c:axId val="41332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322640"/>
        <c:crosses val="autoZero"/>
        <c:auto val="1"/>
        <c:lblAlgn val="ctr"/>
        <c:lblOffset val="100"/>
        <c:noMultiLvlLbl val="0"/>
      </c:catAx>
      <c:valAx>
        <c:axId val="41332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32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414.93484000000001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752280"/>
        <c:axId val="414752672"/>
      </c:barChart>
      <c:catAx>
        <c:axId val="41475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52672"/>
        <c:crosses val="autoZero"/>
        <c:auto val="1"/>
        <c:lblAlgn val="ctr"/>
        <c:lblOffset val="100"/>
        <c:noMultiLvlLbl val="0"/>
      </c:catAx>
      <c:valAx>
        <c:axId val="41475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75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140.43117000000001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753064"/>
        <c:axId val="414753456"/>
      </c:barChart>
      <c:catAx>
        <c:axId val="41475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53456"/>
        <c:crosses val="autoZero"/>
        <c:auto val="1"/>
        <c:lblAlgn val="ctr"/>
        <c:lblOffset val="100"/>
        <c:noMultiLvlLbl val="0"/>
      </c:catAx>
      <c:valAx>
        <c:axId val="41475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75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10.538</c:v>
                </c:pt>
                <c:pt idx="1">
                  <c:v>15.815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4754240"/>
        <c:axId val="470325368"/>
      </c:barChart>
      <c:catAx>
        <c:axId val="4147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25368"/>
        <c:crosses val="autoZero"/>
        <c:auto val="1"/>
        <c:lblAlgn val="ctr"/>
        <c:lblOffset val="100"/>
        <c:noMultiLvlLbl val="0"/>
      </c:catAx>
      <c:valAx>
        <c:axId val="47032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75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21.833511000000001</c:v>
                </c:pt>
                <c:pt idx="1">
                  <c:v>20.283625000000001</c:v>
                </c:pt>
                <c:pt idx="2">
                  <c:v>18.870522000000001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879.21709999999996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326544"/>
        <c:axId val="470326936"/>
      </c:barChart>
      <c:catAx>
        <c:axId val="47032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26936"/>
        <c:crosses val="autoZero"/>
        <c:auto val="1"/>
        <c:lblAlgn val="ctr"/>
        <c:lblOffset val="100"/>
        <c:noMultiLvlLbl val="0"/>
      </c:catAx>
      <c:valAx>
        <c:axId val="470326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32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24.436389999999999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327720"/>
        <c:axId val="470328112"/>
      </c:barChart>
      <c:catAx>
        <c:axId val="47032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28112"/>
        <c:crosses val="autoZero"/>
        <c:auto val="1"/>
        <c:lblAlgn val="ctr"/>
        <c:lblOffset val="100"/>
        <c:noMultiLvlLbl val="0"/>
      </c:catAx>
      <c:valAx>
        <c:axId val="47032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32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62.116999999999997</c:v>
                </c:pt>
                <c:pt idx="1">
                  <c:v>15.375999999999999</c:v>
                </c:pt>
                <c:pt idx="2">
                  <c:v>22.507000000000001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0328896"/>
        <c:axId val="470577024"/>
      </c:barChart>
      <c:catAx>
        <c:axId val="47032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77024"/>
        <c:crosses val="autoZero"/>
        <c:auto val="1"/>
        <c:lblAlgn val="ctr"/>
        <c:lblOffset val="100"/>
        <c:noMultiLvlLbl val="0"/>
      </c:catAx>
      <c:valAx>
        <c:axId val="47057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3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2306.3310000000001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577808"/>
        <c:axId val="470578200"/>
      </c:barChart>
      <c:catAx>
        <c:axId val="47057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78200"/>
        <c:crosses val="autoZero"/>
        <c:auto val="1"/>
        <c:lblAlgn val="ctr"/>
        <c:lblOffset val="100"/>
        <c:noMultiLvlLbl val="0"/>
      </c:catAx>
      <c:valAx>
        <c:axId val="470578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57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141.58904000000001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675344"/>
        <c:axId val="470675736"/>
      </c:barChart>
      <c:catAx>
        <c:axId val="47067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675736"/>
        <c:crosses val="autoZero"/>
        <c:auto val="1"/>
        <c:lblAlgn val="ctr"/>
        <c:lblOffset val="100"/>
        <c:noMultiLvlLbl val="0"/>
      </c:catAx>
      <c:valAx>
        <c:axId val="470675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67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1300.2489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676520"/>
        <c:axId val="470676912"/>
      </c:barChart>
      <c:catAx>
        <c:axId val="47067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676912"/>
        <c:crosses val="autoZero"/>
        <c:auto val="1"/>
        <c:lblAlgn val="ctr"/>
        <c:lblOffset val="100"/>
        <c:noMultiLvlLbl val="0"/>
      </c:catAx>
      <c:valAx>
        <c:axId val="47067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67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10.376801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323424"/>
        <c:axId val="413323816"/>
      </c:barChart>
      <c:catAx>
        <c:axId val="41332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323816"/>
        <c:crosses val="autoZero"/>
        <c:auto val="1"/>
        <c:lblAlgn val="ctr"/>
        <c:lblOffset val="100"/>
        <c:noMultiLvlLbl val="0"/>
      </c:catAx>
      <c:valAx>
        <c:axId val="41332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32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8897.3940000000002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677696"/>
        <c:axId val="470678088"/>
      </c:barChart>
      <c:catAx>
        <c:axId val="47067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678088"/>
        <c:crosses val="autoZero"/>
        <c:auto val="1"/>
        <c:lblAlgn val="ctr"/>
        <c:lblOffset val="100"/>
        <c:noMultiLvlLbl val="0"/>
      </c:catAx>
      <c:valAx>
        <c:axId val="470678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6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21.515025999999999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678872"/>
        <c:axId val="470810512"/>
      </c:barChart>
      <c:catAx>
        <c:axId val="47067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810512"/>
        <c:crosses val="autoZero"/>
        <c:auto val="1"/>
        <c:lblAlgn val="ctr"/>
        <c:lblOffset val="100"/>
        <c:noMultiLvlLbl val="0"/>
      </c:catAx>
      <c:valAx>
        <c:axId val="47081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67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2.6292485999999999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811296"/>
        <c:axId val="470811688"/>
      </c:barChart>
      <c:catAx>
        <c:axId val="47081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811688"/>
        <c:crosses val="autoZero"/>
        <c:auto val="1"/>
        <c:lblAlgn val="ctr"/>
        <c:lblOffset val="100"/>
        <c:noMultiLvlLbl val="0"/>
      </c:catAx>
      <c:valAx>
        <c:axId val="47081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8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292.21690000000001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125936"/>
        <c:axId val="414126328"/>
      </c:barChart>
      <c:catAx>
        <c:axId val="41412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126328"/>
        <c:crosses val="autoZero"/>
        <c:auto val="1"/>
        <c:lblAlgn val="ctr"/>
        <c:lblOffset val="100"/>
        <c:noMultiLvlLbl val="0"/>
      </c:catAx>
      <c:valAx>
        <c:axId val="414126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12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2.9584324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127112"/>
        <c:axId val="414127504"/>
      </c:barChart>
      <c:catAx>
        <c:axId val="41412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127504"/>
        <c:crosses val="autoZero"/>
        <c:auto val="1"/>
        <c:lblAlgn val="ctr"/>
        <c:lblOffset val="100"/>
        <c:noMultiLvlLbl val="0"/>
      </c:catAx>
      <c:valAx>
        <c:axId val="414127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12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22.828392000000001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128288"/>
        <c:axId val="414128680"/>
      </c:barChart>
      <c:catAx>
        <c:axId val="41412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128680"/>
        <c:crosses val="autoZero"/>
        <c:auto val="1"/>
        <c:lblAlgn val="ctr"/>
        <c:lblOffset val="100"/>
        <c:noMultiLvlLbl val="0"/>
      </c:catAx>
      <c:valAx>
        <c:axId val="41412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1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2.6292485999999999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129464"/>
        <c:axId val="413751160"/>
      </c:barChart>
      <c:catAx>
        <c:axId val="41412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751160"/>
        <c:crosses val="autoZero"/>
        <c:auto val="1"/>
        <c:lblAlgn val="ctr"/>
        <c:lblOffset val="100"/>
        <c:noMultiLvlLbl val="0"/>
      </c:catAx>
      <c:valAx>
        <c:axId val="41375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12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839.00729999999999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751944"/>
        <c:axId val="413752336"/>
      </c:barChart>
      <c:catAx>
        <c:axId val="4137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752336"/>
        <c:crosses val="autoZero"/>
        <c:auto val="1"/>
        <c:lblAlgn val="ctr"/>
        <c:lblOffset val="100"/>
        <c:noMultiLvlLbl val="0"/>
      </c:catAx>
      <c:valAx>
        <c:axId val="41375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75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20.082280000000001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862656"/>
        <c:axId val="413863048"/>
      </c:barChart>
      <c:catAx>
        <c:axId val="41386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863048"/>
        <c:crosses val="autoZero"/>
        <c:auto val="1"/>
        <c:lblAlgn val="ctr"/>
        <c:lblOffset val="100"/>
        <c:noMultiLvlLbl val="0"/>
      </c:catAx>
      <c:valAx>
        <c:axId val="41386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8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윤금양, ID : H1310081)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19일 13:21:57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2306.3310000000001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108.51909000000001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42.453457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62.116999999999997</v>
      </c>
      <c r="G8" s="59">
        <f>'DRIs DATA 입력'!G8</f>
        <v>15.375999999999999</v>
      </c>
      <c r="H8" s="59">
        <f>'DRIs DATA 입력'!H8</f>
        <v>22.507000000000001</v>
      </c>
      <c r="I8" s="46"/>
      <c r="J8" s="59" t="s">
        <v>216</v>
      </c>
      <c r="K8" s="59">
        <f>'DRIs DATA 입력'!K8</f>
        <v>10.538</v>
      </c>
      <c r="L8" s="59">
        <f>'DRIs DATA 입력'!L8</f>
        <v>15.815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879.21709999999996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24.436389999999999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10.376801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292.21690000000001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141.58904000000001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2.6177584999999999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2.9584324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22.828392000000001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2.6292485999999999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839.00729999999999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20.082280000000001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7.5878540000000001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1.1436417000000001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1300.2489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1973.0168000000001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8897.3940000000002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4753.5946999999996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522.20374000000004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164.75299000000001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21.515025999999999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14.933031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1952.6027999999999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5.4985855E-2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3.7197988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414.93484000000001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140.43117000000001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21" sqref="H2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297</v>
      </c>
      <c r="G1" s="62" t="s">
        <v>276</v>
      </c>
      <c r="H1" s="61" t="s">
        <v>298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299</v>
      </c>
      <c r="B4" s="69"/>
      <c r="C4" s="69"/>
      <c r="E4" s="66" t="s">
        <v>278</v>
      </c>
      <c r="F4" s="67"/>
      <c r="G4" s="67"/>
      <c r="H4" s="68"/>
      <c r="J4" s="66" t="s">
        <v>300</v>
      </c>
      <c r="K4" s="67"/>
      <c r="L4" s="68"/>
      <c r="N4" s="69" t="s">
        <v>301</v>
      </c>
      <c r="O4" s="69"/>
      <c r="P4" s="69"/>
      <c r="Q4" s="69"/>
      <c r="R4" s="69"/>
      <c r="S4" s="69"/>
      <c r="U4" s="69" t="s">
        <v>302</v>
      </c>
      <c r="V4" s="69"/>
      <c r="W4" s="69"/>
      <c r="X4" s="69"/>
      <c r="Y4" s="69"/>
      <c r="Z4" s="69"/>
    </row>
    <row r="5" spans="1:27" x14ac:dyDescent="0.4">
      <c r="A5" s="65"/>
      <c r="B5" s="65" t="s">
        <v>303</v>
      </c>
      <c r="C5" s="65" t="s">
        <v>304</v>
      </c>
      <c r="E5" s="65"/>
      <c r="F5" s="65" t="s">
        <v>305</v>
      </c>
      <c r="G5" s="65" t="s">
        <v>306</v>
      </c>
      <c r="H5" s="65" t="s">
        <v>301</v>
      </c>
      <c r="J5" s="65"/>
      <c r="K5" s="65" t="s">
        <v>307</v>
      </c>
      <c r="L5" s="65" t="s">
        <v>308</v>
      </c>
      <c r="N5" s="65"/>
      <c r="O5" s="65" t="s">
        <v>309</v>
      </c>
      <c r="P5" s="65" t="s">
        <v>310</v>
      </c>
      <c r="Q5" s="65" t="s">
        <v>311</v>
      </c>
      <c r="R5" s="65" t="s">
        <v>312</v>
      </c>
      <c r="S5" s="65" t="s">
        <v>304</v>
      </c>
      <c r="U5" s="65"/>
      <c r="V5" s="65" t="s">
        <v>309</v>
      </c>
      <c r="W5" s="65" t="s">
        <v>310</v>
      </c>
      <c r="X5" s="65" t="s">
        <v>311</v>
      </c>
      <c r="Y5" s="65" t="s">
        <v>312</v>
      </c>
      <c r="Z5" s="65" t="s">
        <v>304</v>
      </c>
    </row>
    <row r="6" spans="1:27" x14ac:dyDescent="0.4">
      <c r="A6" s="65" t="s">
        <v>313</v>
      </c>
      <c r="B6" s="65">
        <v>1800</v>
      </c>
      <c r="C6" s="65">
        <v>2306.3310000000001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315</v>
      </c>
      <c r="O6" s="65">
        <v>40</v>
      </c>
      <c r="P6" s="65">
        <v>50</v>
      </c>
      <c r="Q6" s="65">
        <v>0</v>
      </c>
      <c r="R6" s="65">
        <v>0</v>
      </c>
      <c r="S6" s="65">
        <v>108.51909000000001</v>
      </c>
      <c r="U6" s="65" t="s">
        <v>316</v>
      </c>
      <c r="V6" s="65">
        <v>0</v>
      </c>
      <c r="W6" s="65">
        <v>0</v>
      </c>
      <c r="X6" s="65">
        <v>20</v>
      </c>
      <c r="Y6" s="65">
        <v>0</v>
      </c>
      <c r="Z6" s="65">
        <v>42.453457</v>
      </c>
    </row>
    <row r="7" spans="1:27" x14ac:dyDescent="0.4">
      <c r="E7" s="65" t="s">
        <v>317</v>
      </c>
      <c r="F7" s="65">
        <v>65</v>
      </c>
      <c r="G7" s="65">
        <v>30</v>
      </c>
      <c r="H7" s="65">
        <v>20</v>
      </c>
      <c r="J7" s="65" t="s">
        <v>317</v>
      </c>
      <c r="K7" s="65">
        <v>1</v>
      </c>
      <c r="L7" s="65">
        <v>10</v>
      </c>
    </row>
    <row r="8" spans="1:27" x14ac:dyDescent="0.4">
      <c r="E8" s="65" t="s">
        <v>318</v>
      </c>
      <c r="F8" s="65">
        <v>62.116999999999997</v>
      </c>
      <c r="G8" s="65">
        <v>15.375999999999999</v>
      </c>
      <c r="H8" s="65">
        <v>22.507000000000001</v>
      </c>
      <c r="J8" s="65" t="s">
        <v>318</v>
      </c>
      <c r="K8" s="65">
        <v>10.538</v>
      </c>
      <c r="L8" s="65">
        <v>15.815</v>
      </c>
    </row>
    <row r="13" spans="1:27" x14ac:dyDescent="0.4">
      <c r="A13" s="70" t="s">
        <v>319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320</v>
      </c>
      <c r="B14" s="69"/>
      <c r="C14" s="69"/>
      <c r="D14" s="69"/>
      <c r="E14" s="69"/>
      <c r="F14" s="69"/>
      <c r="H14" s="69" t="s">
        <v>321</v>
      </c>
      <c r="I14" s="69"/>
      <c r="J14" s="69"/>
      <c r="K14" s="69"/>
      <c r="L14" s="69"/>
      <c r="M14" s="69"/>
      <c r="O14" s="69" t="s">
        <v>322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4">
      <c r="A15" s="65"/>
      <c r="B15" s="65" t="s">
        <v>309</v>
      </c>
      <c r="C15" s="65" t="s">
        <v>310</v>
      </c>
      <c r="D15" s="65" t="s">
        <v>311</v>
      </c>
      <c r="E15" s="65" t="s">
        <v>312</v>
      </c>
      <c r="F15" s="65" t="s">
        <v>304</v>
      </c>
      <c r="H15" s="65"/>
      <c r="I15" s="65" t="s">
        <v>309</v>
      </c>
      <c r="J15" s="65" t="s">
        <v>310</v>
      </c>
      <c r="K15" s="65" t="s">
        <v>311</v>
      </c>
      <c r="L15" s="65" t="s">
        <v>312</v>
      </c>
      <c r="M15" s="65" t="s">
        <v>304</v>
      </c>
      <c r="O15" s="65"/>
      <c r="P15" s="65" t="s">
        <v>309</v>
      </c>
      <c r="Q15" s="65" t="s">
        <v>310</v>
      </c>
      <c r="R15" s="65" t="s">
        <v>311</v>
      </c>
      <c r="S15" s="65" t="s">
        <v>312</v>
      </c>
      <c r="T15" s="65" t="s">
        <v>304</v>
      </c>
      <c r="V15" s="65"/>
      <c r="W15" s="65" t="s">
        <v>309</v>
      </c>
      <c r="X15" s="65" t="s">
        <v>310</v>
      </c>
      <c r="Y15" s="65" t="s">
        <v>311</v>
      </c>
      <c r="Z15" s="65" t="s">
        <v>312</v>
      </c>
      <c r="AA15" s="65" t="s">
        <v>304</v>
      </c>
    </row>
    <row r="16" spans="1:27" x14ac:dyDescent="0.4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879.21709999999996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24.436389999999999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10.376801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292.21690000000001</v>
      </c>
    </row>
    <row r="23" spans="1:62" x14ac:dyDescent="0.4">
      <c r="A23" s="70" t="s">
        <v>325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326</v>
      </c>
      <c r="B24" s="69"/>
      <c r="C24" s="69"/>
      <c r="D24" s="69"/>
      <c r="E24" s="69"/>
      <c r="F24" s="69"/>
      <c r="H24" s="69" t="s">
        <v>327</v>
      </c>
      <c r="I24" s="69"/>
      <c r="J24" s="69"/>
      <c r="K24" s="69"/>
      <c r="L24" s="69"/>
      <c r="M24" s="69"/>
      <c r="O24" s="69" t="s">
        <v>328</v>
      </c>
      <c r="P24" s="69"/>
      <c r="Q24" s="69"/>
      <c r="R24" s="69"/>
      <c r="S24" s="69"/>
      <c r="T24" s="69"/>
      <c r="V24" s="69" t="s">
        <v>329</v>
      </c>
      <c r="W24" s="69"/>
      <c r="X24" s="69"/>
      <c r="Y24" s="69"/>
      <c r="Z24" s="69"/>
      <c r="AA24" s="69"/>
      <c r="AC24" s="69" t="s">
        <v>330</v>
      </c>
      <c r="AD24" s="69"/>
      <c r="AE24" s="69"/>
      <c r="AF24" s="69"/>
      <c r="AG24" s="69"/>
      <c r="AH24" s="69"/>
      <c r="AJ24" s="69" t="s">
        <v>331</v>
      </c>
      <c r="AK24" s="69"/>
      <c r="AL24" s="69"/>
      <c r="AM24" s="69"/>
      <c r="AN24" s="69"/>
      <c r="AO24" s="69"/>
      <c r="AQ24" s="69" t="s">
        <v>332</v>
      </c>
      <c r="AR24" s="69"/>
      <c r="AS24" s="69"/>
      <c r="AT24" s="69"/>
      <c r="AU24" s="69"/>
      <c r="AV24" s="69"/>
      <c r="AX24" s="69" t="s">
        <v>333</v>
      </c>
      <c r="AY24" s="69"/>
      <c r="AZ24" s="69"/>
      <c r="BA24" s="69"/>
      <c r="BB24" s="69"/>
      <c r="BC24" s="69"/>
      <c r="BE24" s="69" t="s">
        <v>334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279</v>
      </c>
      <c r="C25" s="65" t="s">
        <v>335</v>
      </c>
      <c r="D25" s="65" t="s">
        <v>280</v>
      </c>
      <c r="E25" s="65" t="s">
        <v>281</v>
      </c>
      <c r="F25" s="65" t="s">
        <v>336</v>
      </c>
      <c r="H25" s="65"/>
      <c r="I25" s="65" t="s">
        <v>279</v>
      </c>
      <c r="J25" s="65" t="s">
        <v>335</v>
      </c>
      <c r="K25" s="65" t="s">
        <v>280</v>
      </c>
      <c r="L25" s="65" t="s">
        <v>281</v>
      </c>
      <c r="M25" s="65" t="s">
        <v>336</v>
      </c>
      <c r="O25" s="65"/>
      <c r="P25" s="65" t="s">
        <v>279</v>
      </c>
      <c r="Q25" s="65" t="s">
        <v>335</v>
      </c>
      <c r="R25" s="65" t="s">
        <v>280</v>
      </c>
      <c r="S25" s="65" t="s">
        <v>281</v>
      </c>
      <c r="T25" s="65" t="s">
        <v>336</v>
      </c>
      <c r="V25" s="65"/>
      <c r="W25" s="65" t="s">
        <v>279</v>
      </c>
      <c r="X25" s="65" t="s">
        <v>335</v>
      </c>
      <c r="Y25" s="65" t="s">
        <v>280</v>
      </c>
      <c r="Z25" s="65" t="s">
        <v>281</v>
      </c>
      <c r="AA25" s="65" t="s">
        <v>336</v>
      </c>
      <c r="AC25" s="65"/>
      <c r="AD25" s="65" t="s">
        <v>279</v>
      </c>
      <c r="AE25" s="65" t="s">
        <v>335</v>
      </c>
      <c r="AF25" s="65" t="s">
        <v>280</v>
      </c>
      <c r="AG25" s="65" t="s">
        <v>281</v>
      </c>
      <c r="AH25" s="65" t="s">
        <v>336</v>
      </c>
      <c r="AJ25" s="65"/>
      <c r="AK25" s="65" t="s">
        <v>279</v>
      </c>
      <c r="AL25" s="65" t="s">
        <v>335</v>
      </c>
      <c r="AM25" s="65" t="s">
        <v>280</v>
      </c>
      <c r="AN25" s="65" t="s">
        <v>281</v>
      </c>
      <c r="AO25" s="65" t="s">
        <v>336</v>
      </c>
      <c r="AQ25" s="65"/>
      <c r="AR25" s="65" t="s">
        <v>279</v>
      </c>
      <c r="AS25" s="65" t="s">
        <v>335</v>
      </c>
      <c r="AT25" s="65" t="s">
        <v>280</v>
      </c>
      <c r="AU25" s="65" t="s">
        <v>281</v>
      </c>
      <c r="AV25" s="65" t="s">
        <v>336</v>
      </c>
      <c r="AX25" s="65"/>
      <c r="AY25" s="65" t="s">
        <v>279</v>
      </c>
      <c r="AZ25" s="65" t="s">
        <v>335</v>
      </c>
      <c r="BA25" s="65" t="s">
        <v>280</v>
      </c>
      <c r="BB25" s="65" t="s">
        <v>281</v>
      </c>
      <c r="BC25" s="65" t="s">
        <v>336</v>
      </c>
      <c r="BE25" s="65"/>
      <c r="BF25" s="65" t="s">
        <v>279</v>
      </c>
      <c r="BG25" s="65" t="s">
        <v>335</v>
      </c>
      <c r="BH25" s="65" t="s">
        <v>280</v>
      </c>
      <c r="BI25" s="65" t="s">
        <v>281</v>
      </c>
      <c r="BJ25" s="65" t="s">
        <v>336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141.58904000000001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2.6177584999999999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2.9584324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22.828392000000001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2.6292485999999999</v>
      </c>
      <c r="AJ26" s="65" t="s">
        <v>282</v>
      </c>
      <c r="AK26" s="65">
        <v>320</v>
      </c>
      <c r="AL26" s="65">
        <v>400</v>
      </c>
      <c r="AM26" s="65">
        <v>0</v>
      </c>
      <c r="AN26" s="65">
        <v>1000</v>
      </c>
      <c r="AO26" s="65">
        <v>839.00729999999999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20.082280000000001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7.5878540000000001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1.1436417000000001</v>
      </c>
    </row>
    <row r="33" spans="1:68" x14ac:dyDescent="0.4">
      <c r="A33" s="70" t="s">
        <v>283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284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285</v>
      </c>
      <c r="W34" s="69"/>
      <c r="X34" s="69"/>
      <c r="Y34" s="69"/>
      <c r="Z34" s="69"/>
      <c r="AA34" s="69"/>
      <c r="AC34" s="69" t="s">
        <v>286</v>
      </c>
      <c r="AD34" s="69"/>
      <c r="AE34" s="69"/>
      <c r="AF34" s="69"/>
      <c r="AG34" s="69"/>
      <c r="AH34" s="69"/>
      <c r="AJ34" s="69" t="s">
        <v>287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279</v>
      </c>
      <c r="C35" s="65" t="s">
        <v>335</v>
      </c>
      <c r="D35" s="65" t="s">
        <v>280</v>
      </c>
      <c r="E35" s="65" t="s">
        <v>281</v>
      </c>
      <c r="F35" s="65" t="s">
        <v>336</v>
      </c>
      <c r="H35" s="65"/>
      <c r="I35" s="65" t="s">
        <v>279</v>
      </c>
      <c r="J35" s="65" t="s">
        <v>335</v>
      </c>
      <c r="K35" s="65" t="s">
        <v>280</v>
      </c>
      <c r="L35" s="65" t="s">
        <v>281</v>
      </c>
      <c r="M35" s="65" t="s">
        <v>336</v>
      </c>
      <c r="O35" s="65"/>
      <c r="P35" s="65" t="s">
        <v>279</v>
      </c>
      <c r="Q35" s="65" t="s">
        <v>335</v>
      </c>
      <c r="R35" s="65" t="s">
        <v>280</v>
      </c>
      <c r="S35" s="65" t="s">
        <v>281</v>
      </c>
      <c r="T35" s="65" t="s">
        <v>336</v>
      </c>
      <c r="V35" s="65"/>
      <c r="W35" s="65" t="s">
        <v>279</v>
      </c>
      <c r="X35" s="65" t="s">
        <v>335</v>
      </c>
      <c r="Y35" s="65" t="s">
        <v>280</v>
      </c>
      <c r="Z35" s="65" t="s">
        <v>281</v>
      </c>
      <c r="AA35" s="65" t="s">
        <v>336</v>
      </c>
      <c r="AC35" s="65"/>
      <c r="AD35" s="65" t="s">
        <v>279</v>
      </c>
      <c r="AE35" s="65" t="s">
        <v>335</v>
      </c>
      <c r="AF35" s="65" t="s">
        <v>280</v>
      </c>
      <c r="AG35" s="65" t="s">
        <v>281</v>
      </c>
      <c r="AH35" s="65" t="s">
        <v>336</v>
      </c>
      <c r="AJ35" s="65"/>
      <c r="AK35" s="65" t="s">
        <v>279</v>
      </c>
      <c r="AL35" s="65" t="s">
        <v>335</v>
      </c>
      <c r="AM35" s="65" t="s">
        <v>280</v>
      </c>
      <c r="AN35" s="65" t="s">
        <v>281</v>
      </c>
      <c r="AO35" s="65" t="s">
        <v>336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1300.2489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1973.0168000000001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8897.3940000000002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4753.5946999999996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522.20374000000004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164.75299000000001</v>
      </c>
    </row>
    <row r="43" spans="1:68" x14ac:dyDescent="0.4">
      <c r="A43" s="70" t="s">
        <v>337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288</v>
      </c>
      <c r="B44" s="69"/>
      <c r="C44" s="69"/>
      <c r="D44" s="69"/>
      <c r="E44" s="69"/>
      <c r="F44" s="69"/>
      <c r="H44" s="69" t="s">
        <v>289</v>
      </c>
      <c r="I44" s="69"/>
      <c r="J44" s="69"/>
      <c r="K44" s="69"/>
      <c r="L44" s="69"/>
      <c r="M44" s="69"/>
      <c r="O44" s="69" t="s">
        <v>290</v>
      </c>
      <c r="P44" s="69"/>
      <c r="Q44" s="69"/>
      <c r="R44" s="69"/>
      <c r="S44" s="69"/>
      <c r="T44" s="69"/>
      <c r="V44" s="69" t="s">
        <v>291</v>
      </c>
      <c r="W44" s="69"/>
      <c r="X44" s="69"/>
      <c r="Y44" s="69"/>
      <c r="Z44" s="69"/>
      <c r="AA44" s="69"/>
      <c r="AC44" s="69" t="s">
        <v>292</v>
      </c>
      <c r="AD44" s="69"/>
      <c r="AE44" s="69"/>
      <c r="AF44" s="69"/>
      <c r="AG44" s="69"/>
      <c r="AH44" s="69"/>
      <c r="AJ44" s="69" t="s">
        <v>338</v>
      </c>
      <c r="AK44" s="69"/>
      <c r="AL44" s="69"/>
      <c r="AM44" s="69"/>
      <c r="AN44" s="69"/>
      <c r="AO44" s="69"/>
      <c r="AQ44" s="69" t="s">
        <v>339</v>
      </c>
      <c r="AR44" s="69"/>
      <c r="AS44" s="69"/>
      <c r="AT44" s="69"/>
      <c r="AU44" s="69"/>
      <c r="AV44" s="69"/>
      <c r="AX44" s="69" t="s">
        <v>340</v>
      </c>
      <c r="AY44" s="69"/>
      <c r="AZ44" s="69"/>
      <c r="BA44" s="69"/>
      <c r="BB44" s="69"/>
      <c r="BC44" s="69"/>
      <c r="BE44" s="69" t="s">
        <v>293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279</v>
      </c>
      <c r="C45" s="65" t="s">
        <v>335</v>
      </c>
      <c r="D45" s="65" t="s">
        <v>280</v>
      </c>
      <c r="E45" s="65" t="s">
        <v>281</v>
      </c>
      <c r="F45" s="65" t="s">
        <v>336</v>
      </c>
      <c r="H45" s="65"/>
      <c r="I45" s="65" t="s">
        <v>279</v>
      </c>
      <c r="J45" s="65" t="s">
        <v>335</v>
      </c>
      <c r="K45" s="65" t="s">
        <v>280</v>
      </c>
      <c r="L45" s="65" t="s">
        <v>281</v>
      </c>
      <c r="M45" s="65" t="s">
        <v>336</v>
      </c>
      <c r="O45" s="65"/>
      <c r="P45" s="65" t="s">
        <v>279</v>
      </c>
      <c r="Q45" s="65" t="s">
        <v>335</v>
      </c>
      <c r="R45" s="65" t="s">
        <v>280</v>
      </c>
      <c r="S45" s="65" t="s">
        <v>281</v>
      </c>
      <c r="T45" s="65" t="s">
        <v>336</v>
      </c>
      <c r="V45" s="65"/>
      <c r="W45" s="65" t="s">
        <v>279</v>
      </c>
      <c r="X45" s="65" t="s">
        <v>335</v>
      </c>
      <c r="Y45" s="65" t="s">
        <v>280</v>
      </c>
      <c r="Z45" s="65" t="s">
        <v>281</v>
      </c>
      <c r="AA45" s="65" t="s">
        <v>336</v>
      </c>
      <c r="AC45" s="65"/>
      <c r="AD45" s="65" t="s">
        <v>279</v>
      </c>
      <c r="AE45" s="65" t="s">
        <v>335</v>
      </c>
      <c r="AF45" s="65" t="s">
        <v>280</v>
      </c>
      <c r="AG45" s="65" t="s">
        <v>281</v>
      </c>
      <c r="AH45" s="65" t="s">
        <v>336</v>
      </c>
      <c r="AJ45" s="65"/>
      <c r="AK45" s="65" t="s">
        <v>279</v>
      </c>
      <c r="AL45" s="65" t="s">
        <v>335</v>
      </c>
      <c r="AM45" s="65" t="s">
        <v>280</v>
      </c>
      <c r="AN45" s="65" t="s">
        <v>281</v>
      </c>
      <c r="AO45" s="65" t="s">
        <v>336</v>
      </c>
      <c r="AQ45" s="65"/>
      <c r="AR45" s="65" t="s">
        <v>279</v>
      </c>
      <c r="AS45" s="65" t="s">
        <v>335</v>
      </c>
      <c r="AT45" s="65" t="s">
        <v>280</v>
      </c>
      <c r="AU45" s="65" t="s">
        <v>281</v>
      </c>
      <c r="AV45" s="65" t="s">
        <v>336</v>
      </c>
      <c r="AX45" s="65"/>
      <c r="AY45" s="65" t="s">
        <v>279</v>
      </c>
      <c r="AZ45" s="65" t="s">
        <v>335</v>
      </c>
      <c r="BA45" s="65" t="s">
        <v>280</v>
      </c>
      <c r="BB45" s="65" t="s">
        <v>281</v>
      </c>
      <c r="BC45" s="65" t="s">
        <v>336</v>
      </c>
      <c r="BE45" s="65"/>
      <c r="BF45" s="65" t="s">
        <v>279</v>
      </c>
      <c r="BG45" s="65" t="s">
        <v>335</v>
      </c>
      <c r="BH45" s="65" t="s">
        <v>280</v>
      </c>
      <c r="BI45" s="65" t="s">
        <v>281</v>
      </c>
      <c r="BJ45" s="65" t="s">
        <v>336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21.515025999999999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14.933031</v>
      </c>
      <c r="O46" s="65" t="s">
        <v>294</v>
      </c>
      <c r="P46" s="65">
        <v>600</v>
      </c>
      <c r="Q46" s="65">
        <v>800</v>
      </c>
      <c r="R46" s="65">
        <v>0</v>
      </c>
      <c r="S46" s="65">
        <v>10000</v>
      </c>
      <c r="T46" s="65">
        <v>1952.6027999999999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5.4985855E-2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3.7197988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414.93484000000001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140.43117000000001</v>
      </c>
      <c r="AX46" s="65" t="s">
        <v>341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344</v>
      </c>
      <c r="D2" s="61">
        <v>54</v>
      </c>
      <c r="E2" s="61">
        <v>2306.3310000000001</v>
      </c>
      <c r="F2" s="61">
        <v>299.49927000000002</v>
      </c>
      <c r="G2" s="61">
        <v>74.137825000000007</v>
      </c>
      <c r="H2" s="61">
        <v>38.432022000000003</v>
      </c>
      <c r="I2" s="61">
        <v>35.705800000000004</v>
      </c>
      <c r="J2" s="61">
        <v>108.51909000000001</v>
      </c>
      <c r="K2" s="61">
        <v>55.464416999999997</v>
      </c>
      <c r="L2" s="61">
        <v>53.054671999999997</v>
      </c>
      <c r="M2" s="61">
        <v>42.453457</v>
      </c>
      <c r="N2" s="61">
        <v>4.0244780000000002</v>
      </c>
      <c r="O2" s="61">
        <v>20.619692000000001</v>
      </c>
      <c r="P2" s="61">
        <v>1829.9104</v>
      </c>
      <c r="Q2" s="61">
        <v>39.635033</v>
      </c>
      <c r="R2" s="61">
        <v>879.21709999999996</v>
      </c>
      <c r="S2" s="61">
        <v>274.06695999999999</v>
      </c>
      <c r="T2" s="61">
        <v>7261.8013000000001</v>
      </c>
      <c r="U2" s="61">
        <v>10.376801</v>
      </c>
      <c r="V2" s="61">
        <v>24.436389999999999</v>
      </c>
      <c r="W2" s="61">
        <v>292.21690000000001</v>
      </c>
      <c r="X2" s="61">
        <v>141.58904000000001</v>
      </c>
      <c r="Y2" s="61">
        <v>2.6177584999999999</v>
      </c>
      <c r="Z2" s="61">
        <v>2.9584324</v>
      </c>
      <c r="AA2" s="61">
        <v>22.828392000000001</v>
      </c>
      <c r="AB2" s="61">
        <v>2.6292485999999999</v>
      </c>
      <c r="AC2" s="61">
        <v>839.00729999999999</v>
      </c>
      <c r="AD2" s="61">
        <v>20.082280000000001</v>
      </c>
      <c r="AE2" s="61">
        <v>7.5878540000000001</v>
      </c>
      <c r="AF2" s="61">
        <v>1.1436417000000001</v>
      </c>
      <c r="AG2" s="61">
        <v>1300.2489</v>
      </c>
      <c r="AH2" s="61">
        <v>618.29987000000006</v>
      </c>
      <c r="AI2" s="61">
        <v>681.94899999999996</v>
      </c>
      <c r="AJ2" s="61">
        <v>1973.0168000000001</v>
      </c>
      <c r="AK2" s="61">
        <v>8897.3940000000002</v>
      </c>
      <c r="AL2" s="61">
        <v>522.20374000000004</v>
      </c>
      <c r="AM2" s="61">
        <v>4753.5946999999996</v>
      </c>
      <c r="AN2" s="61">
        <v>164.75299000000001</v>
      </c>
      <c r="AO2" s="61">
        <v>21.515025999999999</v>
      </c>
      <c r="AP2" s="61">
        <v>15.010452000000001</v>
      </c>
      <c r="AQ2" s="61">
        <v>6.5045729999999997</v>
      </c>
      <c r="AR2" s="61">
        <v>14.933031</v>
      </c>
      <c r="AS2" s="61">
        <v>1952.6027999999999</v>
      </c>
      <c r="AT2" s="61">
        <v>5.4985855E-2</v>
      </c>
      <c r="AU2" s="61">
        <v>3.7197988</v>
      </c>
      <c r="AV2" s="61">
        <v>414.93484000000001</v>
      </c>
      <c r="AW2" s="61">
        <v>140.43117000000001</v>
      </c>
      <c r="AX2" s="61">
        <v>9.103485E-2</v>
      </c>
      <c r="AY2" s="61">
        <v>1.1769654000000001</v>
      </c>
      <c r="AZ2" s="61">
        <v>579.90575999999999</v>
      </c>
      <c r="BA2" s="61">
        <v>61.021538</v>
      </c>
      <c r="BB2" s="61">
        <v>21.833511000000001</v>
      </c>
      <c r="BC2" s="61">
        <v>20.283625000000001</v>
      </c>
      <c r="BD2" s="61">
        <v>18.870522000000001</v>
      </c>
      <c r="BE2" s="61">
        <v>2.1004448</v>
      </c>
      <c r="BF2" s="61">
        <v>7.9341109999999997</v>
      </c>
      <c r="BG2" s="61">
        <v>1.1518281E-3</v>
      </c>
      <c r="BH2" s="61">
        <v>0.10351463</v>
      </c>
      <c r="BI2" s="61">
        <v>7.8082730000000003E-2</v>
      </c>
      <c r="BJ2" s="61">
        <v>0.25239027000000003</v>
      </c>
      <c r="BK2" s="61">
        <v>8.8602166000000004E-5</v>
      </c>
      <c r="BL2" s="61">
        <v>0.73126559999999996</v>
      </c>
      <c r="BM2" s="61">
        <v>7.3030825000000004</v>
      </c>
      <c r="BN2" s="61">
        <v>1.8707199000000001</v>
      </c>
      <c r="BO2" s="61">
        <v>106.51555999999999</v>
      </c>
      <c r="BP2" s="61">
        <v>19.439802</v>
      </c>
      <c r="BQ2" s="61">
        <v>37.624554000000003</v>
      </c>
      <c r="BR2" s="61">
        <v>126.42919999999999</v>
      </c>
      <c r="BS2" s="61">
        <v>38.151843999999997</v>
      </c>
      <c r="BT2" s="61">
        <v>22.122910000000001</v>
      </c>
      <c r="BU2" s="61">
        <v>5.2411640000000002E-2</v>
      </c>
      <c r="BV2" s="61">
        <v>8.2181580000000004E-2</v>
      </c>
      <c r="BW2" s="61">
        <v>1.5035474</v>
      </c>
      <c r="BX2" s="61">
        <v>2.4276960000000001</v>
      </c>
      <c r="BY2" s="61">
        <v>0.22092605000000001</v>
      </c>
      <c r="BZ2" s="61">
        <v>5.5975169999999996E-4</v>
      </c>
      <c r="CA2" s="61">
        <v>1.7771446</v>
      </c>
      <c r="CB2" s="61">
        <v>2.8950712E-2</v>
      </c>
      <c r="CC2" s="61">
        <v>0.37537124999999999</v>
      </c>
      <c r="CD2" s="61">
        <v>2.0251320000000002</v>
      </c>
      <c r="CE2" s="61">
        <v>8.6231440000000006E-2</v>
      </c>
      <c r="CF2" s="61">
        <v>0.89400243999999995</v>
      </c>
      <c r="CG2" s="61">
        <v>2.4750000000000001E-7</v>
      </c>
      <c r="CH2" s="61">
        <v>8.7454149999999994E-2</v>
      </c>
      <c r="CI2" s="61">
        <v>2.5329929999999999E-3</v>
      </c>
      <c r="CJ2" s="61">
        <v>4.6842866000000001</v>
      </c>
      <c r="CK2" s="61">
        <v>2.0281138000000001E-2</v>
      </c>
      <c r="CL2" s="61">
        <v>1.0057045</v>
      </c>
      <c r="CM2" s="61">
        <v>6.2185300000000003</v>
      </c>
      <c r="CN2" s="61">
        <v>3259.1394</v>
      </c>
      <c r="CO2" s="61">
        <v>5787.4966000000004</v>
      </c>
      <c r="CP2" s="61">
        <v>3880.12</v>
      </c>
      <c r="CQ2" s="61">
        <v>1350.3805</v>
      </c>
      <c r="CR2" s="61">
        <v>597.54849999999999</v>
      </c>
      <c r="CS2" s="61">
        <v>620.56989999999996</v>
      </c>
      <c r="CT2" s="61">
        <v>3225.1235000000001</v>
      </c>
      <c r="CU2" s="61">
        <v>2269.6404000000002</v>
      </c>
      <c r="CV2" s="61">
        <v>1951.7847999999999</v>
      </c>
      <c r="CW2" s="61">
        <v>2594.3235</v>
      </c>
      <c r="CX2" s="61">
        <v>679.86159999999995</v>
      </c>
      <c r="CY2" s="61">
        <v>3877.7</v>
      </c>
      <c r="CZ2" s="61">
        <v>2501.2905000000001</v>
      </c>
      <c r="DA2" s="61">
        <v>4704.2560000000003</v>
      </c>
      <c r="DB2" s="61">
        <v>4211.7915000000003</v>
      </c>
      <c r="DC2" s="61">
        <v>7408.0272999999997</v>
      </c>
      <c r="DD2" s="61">
        <v>11964.331</v>
      </c>
      <c r="DE2" s="61">
        <v>2542.0295000000001</v>
      </c>
      <c r="DF2" s="61">
        <v>4978.8419999999996</v>
      </c>
      <c r="DG2" s="61">
        <v>2876.9349999999999</v>
      </c>
      <c r="DH2" s="61">
        <v>160.11366000000001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61.021538</v>
      </c>
      <c r="B6">
        <f>BB2</f>
        <v>21.833511000000001</v>
      </c>
      <c r="C6">
        <f>BC2</f>
        <v>20.283625000000001</v>
      </c>
      <c r="D6">
        <f>BD2</f>
        <v>18.870522000000001</v>
      </c>
    </row>
    <row r="7" spans="1:113" x14ac:dyDescent="0.4">
      <c r="B7">
        <f>ROUND(B6/MAX($B$6,$C$6,$D$6),1)</f>
        <v>1</v>
      </c>
      <c r="C7">
        <f>ROUND(C6/MAX($B$6,$C$6,$D$6),1)</f>
        <v>0.9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6" sqref="I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10.898437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24108</v>
      </c>
      <c r="C2" s="56">
        <f ca="1">YEAR(TODAY())-YEAR(B2)+IF(TODAY()&gt;=DATE(YEAR(TODAY()),MONTH(B2),DAY(B2)),0,-1)</f>
        <v>54</v>
      </c>
      <c r="E2" s="52">
        <v>154.30000000000001</v>
      </c>
      <c r="F2" s="53" t="s">
        <v>39</v>
      </c>
      <c r="G2" s="52">
        <v>48.58</v>
      </c>
      <c r="H2" s="51" t="s">
        <v>41</v>
      </c>
      <c r="I2" s="72">
        <f>ROUND(G3/E3^2,1)</f>
        <v>20.399999999999999</v>
      </c>
    </row>
    <row r="3" spans="1:9" x14ac:dyDescent="0.4">
      <c r="E3" s="51">
        <f>E2/100</f>
        <v>1.5430000000000001</v>
      </c>
      <c r="F3" s="51" t="s">
        <v>40</v>
      </c>
      <c r="G3" s="51">
        <f>G2</f>
        <v>48.58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43999</v>
      </c>
      <c r="C5" s="159"/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윤금양, ID : H1310081)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19일 13:21:57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8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154.30000000000001</v>
      </c>
      <c r="L12" s="129"/>
      <c r="M12" s="122">
        <f>'개인정보 및 신체계측 입력'!G2</f>
        <v>48.58</v>
      </c>
      <c r="N12" s="123"/>
      <c r="O12" s="118" t="s">
        <v>271</v>
      </c>
      <c r="P12" s="112"/>
      <c r="Q12" s="115">
        <f>'개인정보 및 신체계측 입력'!I2</f>
        <v>20.399999999999999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윤금양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62.116999999999997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15.375999999999999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22.507000000000001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15.8</v>
      </c>
      <c r="L72" s="36" t="s">
        <v>53</v>
      </c>
      <c r="M72" s="36">
        <f>ROUND('DRIs DATA'!K8,1)</f>
        <v>10.5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117.23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203.64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141.59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175.28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162.53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593.16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215.15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2020-06-19T05:12:26Z</dcterms:modified>
</cp:coreProperties>
</file>