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5360" windowHeight="8652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<sst xmlns="http://schemas.openxmlformats.org/spreadsheetml/2006/main" count="692" uniqueCount="337">
  <si>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</si>
  <si>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</si>
  <si>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</si>
  <si>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</si>
  <si>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</si>
  <si>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</si>
  <si>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</si>
  <si>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</si>
  <si>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</si>
  <si>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</si>
  <si>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</si>
  <si>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</si>
  <si>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</si>
  <si>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</si>
  <si>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</si>
  <si>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</si>
  <si>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</si>
  <si>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</si>
  <si>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</si>
  <si>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</si>
  <si>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</si>
  <si>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</si>
  <si>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</si>
  <si>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</si>
  <si>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</si>
  <si>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</si>
  <si>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</si>
  <si>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</si>
  <si>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</si>
  <si>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</si>
  <si>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</si>
  <si>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</si>
  <si>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</si>
  <si>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</si>
  <si>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</si>
  <si>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</si>
  <si>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</si>
  <si>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</si>
  <si>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</si>
  <si>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</si>
  <si>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</si>
  <si>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</si>
  <si>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</si>
  <si>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</si>
  <si>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</si>
  <si>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</si>
  <si>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</si>
  <si>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</si>
  <si>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</si>
  <si>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</si>
  <si>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</si>
  <si>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</si>
  <si>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</si>
  <si>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</si>
  <si>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</si>
  <si>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</si>
  <si>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</si>
  <si>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</si>
  <si>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</si>
  <si>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</si>
  <si>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</si>
  <si>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</si>
  <si>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</si>
  <si>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</si>
  <si>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</si>
  <si>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</si>
  <si>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</si>
  <si>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</si>
  <si>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</si>
  <si>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</si>
  <si>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</si>
  <si>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</si>
  <si>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</si>
  <si>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</si>
  <si>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</si>
  <si>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</si>
  <si>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</si>
  <si>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</si>
  <si>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</si>
  <si>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</si>
  <si>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</si>
  <si>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</si>
  <si>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</si>
  <si>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</si>
  <si>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</si>
  <si>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</si>
  <si>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</si>
  <si>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</si>
  <si>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</si>
  <si>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</si>
  <si>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</si>
  <si>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</si>
  <si>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</si>
  <si>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</si>
  <si>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</si>
  <si>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</si>
  <si>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</si>
  <si>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</si>
  <si>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</si>
  <si>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</si>
  <si>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</si>
  <si>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</si>
  <si>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</si>
  <si>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</si>
  <si>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</si>
  <si>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</si>
  <si>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</si>
  <si>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</si>
  <si>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</si>
  <si>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</si>
  <si>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</si>
  <si>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</si>
  <si>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</si>
  <si>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</si>
  <si>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</si>
  <si>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</si>
  <si>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</si>
  <si>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</si>
  <si>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</si>
  <si>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</si>
  <si>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</si>
  <si>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</si>
  <si>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</si>
  <si>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</si>
  <si>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</si>
  <si>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</si>
  <si>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</si>
  <si>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</si>
  <si>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</si>
  <si>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</si>
  <si>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</si>
  <si>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</si>
  <si>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</si>
  <si>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</si>
  <si>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</si>
  <si>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</si>
  <si>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</si>
  <si>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</si>
  <si>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</si>
  <si>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</si>
  <si>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</si>
  <si>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</si>
  <si>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</si>
  <si>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</si>
  <si>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</si>
  <si>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</si>
  <si>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</si>
  <si>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</si>
  <si>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</si>
  <si>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</si>
  <si>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</si>
  <si>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</si>
  <si>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</si>
  <si>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</si>
  <si>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</si>
  <si>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</si>
  <si>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</si>
  <si>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</si>
  <si>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</si>
  <si>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</si>
  <si>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</si>
  <si>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</si>
  <si>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</si>
  <si>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</si>
  <si>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</si>
  <si>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</si>
  <si>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</si>
  <si>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</si>
  <si>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</si>
  <si>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</si>
  <si>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</si>
  <si>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</si>
  <si>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</si>
  <si>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</si>
  <si>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</si>
  <si>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</si>
  <si>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</si>
  <si>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</si>
  <si>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</si>
  <si>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</si>
  <si>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</si>
  <si>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</si>
  <si>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</si>
  <si>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</si>
  <si>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</si>
  <si>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</si>
  <si>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</si>
  <si>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</si>
  <si>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</si>
  <si>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</si>
  <si>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</si>
  <si>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</si>
  <si>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</si>
  <si>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</si>
  <si>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</si>
  <si>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</si>
  <si>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</si>
  <si>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</si>
  <si>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</si>
  <si>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</si>
  <si>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</si>
  <si>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</si>
  <si>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</si>
  <si>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</si>
  <si>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</si>
  <si>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</si>
  <si>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</si>
  <si>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</si>
  <si>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</si>
  <si>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</si>
  <si>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</si>
  <si>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</si>
  <si>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</si>
  <si>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</si>
  <si>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</si>
  <si>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</si>
  <si>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</si>
  <si>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</si>
  <si>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</si>
  <si>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</si>
  <si>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</si>
  <si>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</si>
  <si>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</si>
  <si>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</si>
  <si>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</si>
  <si>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</si>
  <si>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</si>
  <si>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</si>
  <si>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</si>
  <si>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</si>
  <si>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</si>
  <si>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</si>
  <si>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</si>
  <si>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</si>
  <si>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</si>
  <si>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</si>
  <si>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</si>
  <si>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</si>
  <si>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</si>
  <si>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</si>
  <si>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</si>
  <si>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</si>
  <si>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</si>
  <si>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</si>
  <si>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</si>
  <si>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</si>
  <si>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</si>
  <si>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</si>
  <si>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</si>
  <si>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</si>
  <si>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</si>
  <si>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</si>
  <si>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</si>
  <si>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</si>
  <si>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</si>
  <si>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</si>
  <si>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</si>
  <si>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</si>
  <si>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</si>
  <si>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</si>
  <si>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</si>
  <si>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</si>
  <si>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</si>
  <si>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</si>
  <si>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</si>
  <si>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</si>
  <si>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</si>
  <si>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</si>
  <si>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</si>
  <si>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</si>
  <si>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</si>
  <si>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</si>
  <si>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</si>
  <si>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</si>
  <si>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</si>
  <si>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</si>
  <si>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</si>
  <si>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</si>
  <si>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</si>
  <si>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</si>
  <si>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</si>
  <si>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</si>
  <si>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</si>
  <si>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</si>
  <si>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</si>
  <si>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</si>
  <si>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</si>
  <si>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</si>
  <si>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</si>
  <si>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</si>
  <si>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</si>
  <si>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</si>
  <si>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</si>
  <si>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</si>
  <si>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</si>
  <si>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</si>
  <si>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</si>
  <si>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</si>
  <si>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</si>
  <si>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</si>
  <si>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</si>
  <si>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</si>
  <si>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</si>
  <si>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</si>
  <si>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</si>
  <si>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</si>
  <si>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</si>
  <si>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</si>
  <si>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</si>
  <si>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</si>
  <si>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</si>
  <si>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</si>
  <si>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</si>
  <si>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</si>
  <si>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</si>
  <si>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</si>
  <si>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</si>
  <si>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</si>
  <si>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</si>
  <si>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</si>
  <si>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</si>
  <si>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</si>
  <si>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</si>
  <si>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</si>
  <si>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</si>
  <si>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황정하, ID : H1310082)</t>
  </si>
  <si>
    <t>2020년 07월 03일 11:33:25</t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</si>
  <si>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</si>
  <si>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</si>
  <si>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</si>
  <si>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지용성 비타민</t>
    <phoneticPr fontId="1" type="noConversion"/>
  </si>
  <si>
    <t>리보플라빈</t>
    <phoneticPr fontId="1" type="noConversion"/>
  </si>
  <si>
    <t>염소</t>
    <phoneticPr fontId="1" type="noConversion"/>
  </si>
  <si>
    <t>요오드</t>
    <phoneticPr fontId="1" type="noConversion"/>
  </si>
  <si>
    <t>몰리브덴(ug/일)</t>
    <phoneticPr fontId="1" type="noConversion"/>
  </si>
  <si>
    <t>H1310082</t>
  </si>
  <si>
    <t>황정하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</si>
</sst>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82.444860000000006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677664"/>
        <c:axId val="442678056"/>
      </c:barChart>
      <c:catAx>
        <c:axId val="44267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678056"/>
        <c:crosses val="autoZero"/>
        <c:auto val="1"/>
        <c:lblAlgn val="ctr"/>
        <c:lblOffset val="100"/>
        <c:noMultiLvlLbl val="0"/>
      </c:catAx>
      <c:valAx>
        <c:axId val="44267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1.654029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35816"/>
        <c:axId val="506436208"/>
      </c:barChart>
      <c:catAx>
        <c:axId val="50643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36208"/>
        <c:crosses val="autoZero"/>
        <c:auto val="1"/>
        <c:lblAlgn val="ctr"/>
        <c:lblOffset val="100"/>
        <c:noMultiLvlLbl val="0"/>
      </c:catAx>
      <c:valAx>
        <c:axId val="50643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3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1.4206753000000001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36992"/>
        <c:axId val="506437384"/>
      </c:barChart>
      <c:catAx>
        <c:axId val="50643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37384"/>
        <c:crosses val="autoZero"/>
        <c:auto val="1"/>
        <c:lblAlgn val="ctr"/>
        <c:lblOffset val="100"/>
        <c:noMultiLvlLbl val="0"/>
      </c:catAx>
      <c:valAx>
        <c:axId val="50643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1529.4342999999999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38168"/>
        <c:axId val="506438560"/>
      </c:barChart>
      <c:catAx>
        <c:axId val="50643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438560"/>
        <c:crosses val="autoZero"/>
        <c:auto val="1"/>
        <c:lblAlgn val="ctr"/>
        <c:lblOffset val="100"/>
        <c:noMultiLvlLbl val="0"/>
      </c:catAx>
      <c:valAx>
        <c:axId val="50643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3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3471.2689999999998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439344"/>
        <c:axId val="505891240"/>
      </c:barChart>
      <c:catAx>
        <c:axId val="50643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91240"/>
        <c:crosses val="autoZero"/>
        <c:auto val="1"/>
        <c:lblAlgn val="ctr"/>
        <c:lblOffset val="100"/>
        <c:noMultiLvlLbl val="0"/>
      </c:catAx>
      <c:valAx>
        <c:axId val="505891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43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95.855500000000006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92024"/>
        <c:axId val="505892416"/>
      </c:barChart>
      <c:catAx>
        <c:axId val="50589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92416"/>
        <c:crosses val="autoZero"/>
        <c:auto val="1"/>
        <c:lblAlgn val="ctr"/>
        <c:lblOffset val="100"/>
        <c:noMultiLvlLbl val="0"/>
      </c:catAx>
      <c:valAx>
        <c:axId val="50589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9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118.21471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93200"/>
        <c:axId val="505893592"/>
      </c:barChart>
      <c:catAx>
        <c:axId val="50589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93592"/>
        <c:crosses val="autoZero"/>
        <c:auto val="1"/>
        <c:lblAlgn val="ctr"/>
        <c:lblOffset val="100"/>
        <c:noMultiLvlLbl val="0"/>
      </c:catAx>
      <c:valAx>
        <c:axId val="50589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9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15.306225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94376"/>
        <c:axId val="505894768"/>
      </c:barChart>
      <c:catAx>
        <c:axId val="50589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94768"/>
        <c:crosses val="autoZero"/>
        <c:auto val="1"/>
        <c:lblAlgn val="ctr"/>
        <c:lblOffset val="100"/>
        <c:noMultiLvlLbl val="0"/>
      </c:catAx>
      <c:valAx>
        <c:axId val="505894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9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453.2681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52008"/>
        <c:axId val="440352400"/>
      </c:barChart>
      <c:catAx>
        <c:axId val="44035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52400"/>
        <c:crosses val="autoZero"/>
        <c:auto val="1"/>
        <c:lblAlgn val="ctr"/>
        <c:lblOffset val="100"/>
        <c:noMultiLvlLbl val="0"/>
      </c:catAx>
      <c:valAx>
        <c:axId val="44035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2.3429357000000001E-2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53184"/>
        <c:axId val="440353576"/>
      </c:barChart>
      <c:catAx>
        <c:axId val="4403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53576"/>
        <c:crosses val="autoZero"/>
        <c:auto val="1"/>
        <c:lblAlgn val="ctr"/>
        <c:lblOffset val="100"/>
        <c:noMultiLvlLbl val="0"/>
      </c:catAx>
      <c:valAx>
        <c:axId val="44035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4.7847013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54360"/>
        <c:axId val="440354752"/>
      </c:barChart>
      <c:catAx>
        <c:axId val="4403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54752"/>
        <c:crosses val="autoZero"/>
        <c:auto val="1"/>
        <c:lblAlgn val="ctr"/>
        <c:lblOffset val="100"/>
        <c:noMultiLvlLbl val="0"/>
      </c:catAx>
      <c:valAx>
        <c:axId val="440354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19.040451000000001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678840"/>
        <c:axId val="442679232"/>
      </c:barChart>
      <c:catAx>
        <c:axId val="44267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679232"/>
        <c:crosses val="autoZero"/>
        <c:auto val="1"/>
        <c:lblAlgn val="ctr"/>
        <c:lblOffset val="100"/>
        <c:noMultiLvlLbl val="0"/>
      </c:catAx>
      <c:valAx>
        <c:axId val="442679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7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94.413605000000004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66064"/>
        <c:axId val="440366456"/>
      </c:barChart>
      <c:catAx>
        <c:axId val="44036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66456"/>
        <c:crosses val="autoZero"/>
        <c:auto val="1"/>
        <c:lblAlgn val="ctr"/>
        <c:lblOffset val="100"/>
        <c:noMultiLvlLbl val="0"/>
      </c:catAx>
      <c:valAx>
        <c:axId val="44036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6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117.73124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366848"/>
        <c:axId val="440367240"/>
      </c:barChart>
      <c:catAx>
        <c:axId val="44036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67240"/>
        <c:crosses val="autoZero"/>
        <c:auto val="1"/>
        <c:lblAlgn val="ctr"/>
        <c:lblOffset val="100"/>
        <c:noMultiLvlLbl val="0"/>
      </c:catAx>
      <c:valAx>
        <c:axId val="44036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1.819</c:v>
                </c:pt>
                <c:pt idx="1">
                  <c:v>4.968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0368024"/>
        <c:axId val="440368416"/>
      </c:barChart>
      <c:catAx>
        <c:axId val="44036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68416"/>
        <c:crosses val="autoZero"/>
        <c:auto val="1"/>
        <c:lblAlgn val="ctr"/>
        <c:lblOffset val="100"/>
        <c:noMultiLvlLbl val="0"/>
      </c:catAx>
      <c:valAx>
        <c:axId val="44036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36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12.121176</c:v>
                </c:pt>
                <c:pt idx="1">
                  <c:v>13.593003</c:v>
                </c:pt>
                <c:pt idx="2">
                  <c:v>8.733962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396.80399999999997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071840"/>
        <c:axId val="518072232"/>
      </c:barChart>
      <c:catAx>
        <c:axId val="51807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072232"/>
        <c:crosses val="autoZero"/>
        <c:auto val="1"/>
        <c:lblAlgn val="ctr"/>
        <c:lblOffset val="100"/>
        <c:noMultiLvlLbl val="0"/>
      </c:catAx>
      <c:valAx>
        <c:axId val="518072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0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13.102489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073016"/>
        <c:axId val="518073408"/>
      </c:barChart>
      <c:catAx>
        <c:axId val="51807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073408"/>
        <c:crosses val="autoZero"/>
        <c:auto val="1"/>
        <c:lblAlgn val="ctr"/>
        <c:lblOffset val="100"/>
        <c:noMultiLvlLbl val="0"/>
      </c:catAx>
      <c:valAx>
        <c:axId val="51807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07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80.930000000000007</c:v>
                </c:pt>
                <c:pt idx="1">
                  <c:v>6.7160000000000002</c:v>
                </c:pt>
                <c:pt idx="2">
                  <c:v>12.355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074192"/>
        <c:axId val="518074584"/>
      </c:barChart>
      <c:catAx>
        <c:axId val="51807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074584"/>
        <c:crosses val="autoZero"/>
        <c:auto val="1"/>
        <c:lblAlgn val="ctr"/>
        <c:lblOffset val="100"/>
        <c:noMultiLvlLbl val="0"/>
      </c:catAx>
      <c:valAx>
        <c:axId val="51807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07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2953.5837000000001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075368"/>
        <c:axId val="512326152"/>
      </c:barChart>
      <c:catAx>
        <c:axId val="51807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26152"/>
        <c:crosses val="autoZero"/>
        <c:auto val="1"/>
        <c:lblAlgn val="ctr"/>
        <c:lblOffset val="100"/>
        <c:noMultiLvlLbl val="0"/>
      </c:catAx>
      <c:valAx>
        <c:axId val="512326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07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85.464619999999996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26936"/>
        <c:axId val="512327328"/>
      </c:barChart>
      <c:catAx>
        <c:axId val="51232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27328"/>
        <c:crosses val="autoZero"/>
        <c:auto val="1"/>
        <c:lblAlgn val="ctr"/>
        <c:lblOffset val="100"/>
        <c:noMultiLvlLbl val="0"/>
      </c:catAx>
      <c:valAx>
        <c:axId val="512327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2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444.34249999999997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28112"/>
        <c:axId val="512328504"/>
      </c:barChart>
      <c:catAx>
        <c:axId val="51232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28504"/>
        <c:crosses val="autoZero"/>
        <c:auto val="1"/>
        <c:lblAlgn val="ctr"/>
        <c:lblOffset val="100"/>
        <c:noMultiLvlLbl val="0"/>
      </c:catAx>
      <c:valAx>
        <c:axId val="51232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2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3.076635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680016"/>
        <c:axId val="443133560"/>
      </c:barChart>
      <c:catAx>
        <c:axId val="44268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33560"/>
        <c:crosses val="autoZero"/>
        <c:auto val="1"/>
        <c:lblAlgn val="ctr"/>
        <c:lblOffset val="100"/>
        <c:noMultiLvlLbl val="0"/>
      </c:catAx>
      <c:valAx>
        <c:axId val="44313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68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4092.4623999999999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29288"/>
        <c:axId val="512329680"/>
      </c:barChart>
      <c:catAx>
        <c:axId val="51232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329680"/>
        <c:crosses val="autoZero"/>
        <c:auto val="1"/>
        <c:lblAlgn val="ctr"/>
        <c:lblOffset val="100"/>
        <c:noMultiLvlLbl val="0"/>
      </c:catAx>
      <c:valAx>
        <c:axId val="51232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2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13.073622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16888"/>
        <c:axId val="516217280"/>
      </c:barChart>
      <c:catAx>
        <c:axId val="51621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17280"/>
        <c:crosses val="autoZero"/>
        <c:auto val="1"/>
        <c:lblAlgn val="ctr"/>
        <c:lblOffset val="100"/>
        <c:noMultiLvlLbl val="0"/>
      </c:catAx>
      <c:valAx>
        <c:axId val="51621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1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1.6671720999999999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218064"/>
        <c:axId val="516218456"/>
      </c:barChart>
      <c:catAx>
        <c:axId val="51621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218456"/>
        <c:crosses val="autoZero"/>
        <c:auto val="1"/>
        <c:lblAlgn val="ctr"/>
        <c:lblOffset val="100"/>
        <c:noMultiLvlLbl val="0"/>
      </c:catAx>
      <c:valAx>
        <c:axId val="51621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21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216.29759999999999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34344"/>
        <c:axId val="443134736"/>
      </c:barChart>
      <c:catAx>
        <c:axId val="44313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34736"/>
        <c:crosses val="autoZero"/>
        <c:auto val="1"/>
        <c:lblAlgn val="ctr"/>
        <c:lblOffset val="100"/>
        <c:noMultiLvlLbl val="0"/>
      </c:catAx>
      <c:valAx>
        <c:axId val="44313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3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1.2324908000000001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35520"/>
        <c:axId val="443135912"/>
      </c:barChart>
      <c:catAx>
        <c:axId val="4431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35912"/>
        <c:crosses val="autoZero"/>
        <c:auto val="1"/>
        <c:lblAlgn val="ctr"/>
        <c:lblOffset val="100"/>
        <c:noMultiLvlLbl val="0"/>
      </c:catAx>
      <c:valAx>
        <c:axId val="443135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3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21.982990000000001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136696"/>
        <c:axId val="443137088"/>
      </c:barChart>
      <c:catAx>
        <c:axId val="44313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137088"/>
        <c:crosses val="autoZero"/>
        <c:auto val="1"/>
        <c:lblAlgn val="ctr"/>
        <c:lblOffset val="100"/>
        <c:noMultiLvlLbl val="0"/>
      </c:catAx>
      <c:valAx>
        <c:axId val="44313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13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1.6671720999999999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148784"/>
        <c:axId val="509149176"/>
      </c:barChart>
      <c:catAx>
        <c:axId val="50914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149176"/>
        <c:crosses val="autoZero"/>
        <c:auto val="1"/>
        <c:lblAlgn val="ctr"/>
        <c:lblOffset val="100"/>
        <c:noMultiLvlLbl val="0"/>
      </c:catAx>
      <c:valAx>
        <c:axId val="50914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14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397.18335000000002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149960"/>
        <c:axId val="509150352"/>
      </c:barChart>
      <c:catAx>
        <c:axId val="50914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150352"/>
        <c:crosses val="autoZero"/>
        <c:auto val="1"/>
        <c:lblAlgn val="ctr"/>
        <c:lblOffset val="100"/>
        <c:noMultiLvlLbl val="0"/>
      </c:catAx>
      <c:valAx>
        <c:axId val="50915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14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7.9579279999999999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151136"/>
        <c:axId val="509151528"/>
      </c:barChart>
      <c:catAx>
        <c:axId val="50915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151528"/>
        <c:crosses val="autoZero"/>
        <c:auto val="1"/>
        <c:lblAlgn val="ctr"/>
        <c:lblOffset val="100"/>
        <c:noMultiLvlLbl val="0"/>
      </c:catAx>
      <c:valAx>
        <c:axId val="5091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15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황정하, ID : H1310082)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11:33:25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2953.5837000000001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82.444860000000006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19.040451000000001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80.930000000000007</v>
      </c>
      <c r="G8" s="59">
        <f>'DRIs DATA 입력'!G8</f>
        <v>6.7160000000000002</v>
      </c>
      <c r="H8" s="59">
        <f>'DRIs DATA 입력'!H8</f>
        <v>12.355</v>
      </c>
      <c r="I8" s="46"/>
      <c r="J8" s="59" t="s">
        <v>216</v>
      </c>
      <c r="K8" s="59">
        <f>'DRIs DATA 입력'!K8</f>
        <v>1.819</v>
      </c>
      <c r="L8" s="59">
        <f>'DRIs DATA 입력'!L8</f>
        <v>4.968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396.80399999999997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13.102489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3.076635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216.29759999999999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85.464619999999996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1.7244067000000001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1.2324908000000001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21.982990000000001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1.6671720999999999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397.18335000000002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7.9579279999999999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1.654029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1.4206753000000001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444.34249999999997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1529.4342999999999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4092.4623999999999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3471.2689999999998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95.855500000000006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118.21471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13.073622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15.306225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453.2681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2.3429357000000001E-2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4.7847013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94.413605000000004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117.73124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1" sqref="D1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325</v>
      </c>
      <c r="G1" s="62" t="s">
        <v>276</v>
      </c>
      <c r="H1" s="61" t="s">
        <v>326</v>
      </c>
    </row>
    <row r="3" spans="1:27" x14ac:dyDescent="0.4">
      <c r="A3" s="68" t="s">
        <v>327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4">
      <c r="A5" s="65"/>
      <c r="B5" s="65" t="s">
        <v>281</v>
      </c>
      <c r="C5" s="65" t="s">
        <v>328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329</v>
      </c>
      <c r="R5" s="65" t="s">
        <v>287</v>
      </c>
      <c r="S5" s="65" t="s">
        <v>328</v>
      </c>
      <c r="U5" s="65"/>
      <c r="V5" s="65" t="s">
        <v>285</v>
      </c>
      <c r="W5" s="65" t="s">
        <v>286</v>
      </c>
      <c r="X5" s="65" t="s">
        <v>329</v>
      </c>
      <c r="Y5" s="65" t="s">
        <v>287</v>
      </c>
      <c r="Z5" s="65" t="s">
        <v>328</v>
      </c>
    </row>
    <row r="6" spans="1:27" x14ac:dyDescent="0.4">
      <c r="A6" s="65" t="s">
        <v>277</v>
      </c>
      <c r="B6" s="65">
        <v>2200</v>
      </c>
      <c r="C6" s="65">
        <v>2953.5837000000001</v>
      </c>
      <c r="E6" s="65" t="s">
        <v>288</v>
      </c>
      <c r="F6" s="65">
        <v>55</v>
      </c>
      <c r="G6" s="65">
        <v>15</v>
      </c>
      <c r="H6" s="65">
        <v>7</v>
      </c>
      <c r="J6" s="65" t="s">
        <v>288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82.444860000000006</v>
      </c>
      <c r="U6" s="65" t="s">
        <v>290</v>
      </c>
      <c r="V6" s="65">
        <v>0</v>
      </c>
      <c r="W6" s="65">
        <v>0</v>
      </c>
      <c r="X6" s="65">
        <v>25</v>
      </c>
      <c r="Y6" s="65">
        <v>0</v>
      </c>
      <c r="Z6" s="65">
        <v>19.040451000000001</v>
      </c>
    </row>
    <row r="7" spans="1:27" x14ac:dyDescent="0.4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4">
      <c r="E8" s="65" t="s">
        <v>292</v>
      </c>
      <c r="F8" s="65">
        <v>80.930000000000007</v>
      </c>
      <c r="G8" s="65">
        <v>6.7160000000000002</v>
      </c>
      <c r="H8" s="65">
        <v>12.355</v>
      </c>
      <c r="J8" s="65" t="s">
        <v>292</v>
      </c>
      <c r="K8" s="65">
        <v>1.819</v>
      </c>
      <c r="L8" s="65">
        <v>4.968</v>
      </c>
    </row>
    <row r="13" spans="1:27" x14ac:dyDescent="0.4">
      <c r="A13" s="66" t="s">
        <v>330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293</v>
      </c>
      <c r="B14" s="67"/>
      <c r="C14" s="67"/>
      <c r="D14" s="67"/>
      <c r="E14" s="67"/>
      <c r="F14" s="67"/>
      <c r="H14" s="67" t="s">
        <v>294</v>
      </c>
      <c r="I14" s="67"/>
      <c r="J14" s="67"/>
      <c r="K14" s="67"/>
      <c r="L14" s="67"/>
      <c r="M14" s="67"/>
      <c r="O14" s="67" t="s">
        <v>295</v>
      </c>
      <c r="P14" s="67"/>
      <c r="Q14" s="67"/>
      <c r="R14" s="67"/>
      <c r="S14" s="67"/>
      <c r="T14" s="67"/>
      <c r="V14" s="67" t="s">
        <v>296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285</v>
      </c>
      <c r="C15" s="65" t="s">
        <v>286</v>
      </c>
      <c r="D15" s="65" t="s">
        <v>329</v>
      </c>
      <c r="E15" s="65" t="s">
        <v>287</v>
      </c>
      <c r="F15" s="65" t="s">
        <v>328</v>
      </c>
      <c r="H15" s="65"/>
      <c r="I15" s="65" t="s">
        <v>285</v>
      </c>
      <c r="J15" s="65" t="s">
        <v>286</v>
      </c>
      <c r="K15" s="65" t="s">
        <v>329</v>
      </c>
      <c r="L15" s="65" t="s">
        <v>287</v>
      </c>
      <c r="M15" s="65" t="s">
        <v>328</v>
      </c>
      <c r="O15" s="65"/>
      <c r="P15" s="65" t="s">
        <v>285</v>
      </c>
      <c r="Q15" s="65" t="s">
        <v>286</v>
      </c>
      <c r="R15" s="65" t="s">
        <v>329</v>
      </c>
      <c r="S15" s="65" t="s">
        <v>287</v>
      </c>
      <c r="T15" s="65" t="s">
        <v>328</v>
      </c>
      <c r="V15" s="65"/>
      <c r="W15" s="65" t="s">
        <v>285</v>
      </c>
      <c r="X15" s="65" t="s">
        <v>286</v>
      </c>
      <c r="Y15" s="65" t="s">
        <v>329</v>
      </c>
      <c r="Z15" s="65" t="s">
        <v>287</v>
      </c>
      <c r="AA15" s="65" t="s">
        <v>328</v>
      </c>
    </row>
    <row r="16" spans="1:27" x14ac:dyDescent="0.4">
      <c r="A16" s="65" t="s">
        <v>297</v>
      </c>
      <c r="B16" s="65">
        <v>530</v>
      </c>
      <c r="C16" s="65">
        <v>750</v>
      </c>
      <c r="D16" s="65">
        <v>0</v>
      </c>
      <c r="E16" s="65">
        <v>3000</v>
      </c>
      <c r="F16" s="65">
        <v>396.80399999999997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13.102489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3.076635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216.29759999999999</v>
      </c>
    </row>
    <row r="23" spans="1:62" x14ac:dyDescent="0.4">
      <c r="A23" s="66" t="s">
        <v>298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299</v>
      </c>
      <c r="B24" s="67"/>
      <c r="C24" s="67"/>
      <c r="D24" s="67"/>
      <c r="E24" s="67"/>
      <c r="F24" s="67"/>
      <c r="H24" s="67" t="s">
        <v>300</v>
      </c>
      <c r="I24" s="67"/>
      <c r="J24" s="67"/>
      <c r="K24" s="67"/>
      <c r="L24" s="67"/>
      <c r="M24" s="67"/>
      <c r="O24" s="67" t="s">
        <v>331</v>
      </c>
      <c r="P24" s="67"/>
      <c r="Q24" s="67"/>
      <c r="R24" s="67"/>
      <c r="S24" s="67"/>
      <c r="T24" s="67"/>
      <c r="V24" s="67" t="s">
        <v>301</v>
      </c>
      <c r="W24" s="67"/>
      <c r="X24" s="67"/>
      <c r="Y24" s="67"/>
      <c r="Z24" s="67"/>
      <c r="AA24" s="67"/>
      <c r="AC24" s="67" t="s">
        <v>302</v>
      </c>
      <c r="AD24" s="67"/>
      <c r="AE24" s="67"/>
      <c r="AF24" s="67"/>
      <c r="AG24" s="67"/>
      <c r="AH24" s="67"/>
      <c r="AJ24" s="67" t="s">
        <v>303</v>
      </c>
      <c r="AK24" s="67"/>
      <c r="AL24" s="67"/>
      <c r="AM24" s="67"/>
      <c r="AN24" s="67"/>
      <c r="AO24" s="67"/>
      <c r="AQ24" s="67" t="s">
        <v>304</v>
      </c>
      <c r="AR24" s="67"/>
      <c r="AS24" s="67"/>
      <c r="AT24" s="67"/>
      <c r="AU24" s="67"/>
      <c r="AV24" s="67"/>
      <c r="AX24" s="67" t="s">
        <v>305</v>
      </c>
      <c r="AY24" s="67"/>
      <c r="AZ24" s="67"/>
      <c r="BA24" s="67"/>
      <c r="BB24" s="67"/>
      <c r="BC24" s="67"/>
      <c r="BE24" s="67" t="s">
        <v>306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285</v>
      </c>
      <c r="C25" s="65" t="s">
        <v>286</v>
      </c>
      <c r="D25" s="65" t="s">
        <v>329</v>
      </c>
      <c r="E25" s="65" t="s">
        <v>287</v>
      </c>
      <c r="F25" s="65" t="s">
        <v>328</v>
      </c>
      <c r="H25" s="65"/>
      <c r="I25" s="65" t="s">
        <v>285</v>
      </c>
      <c r="J25" s="65" t="s">
        <v>286</v>
      </c>
      <c r="K25" s="65" t="s">
        <v>329</v>
      </c>
      <c r="L25" s="65" t="s">
        <v>287</v>
      </c>
      <c r="M25" s="65" t="s">
        <v>328</v>
      </c>
      <c r="O25" s="65"/>
      <c r="P25" s="65" t="s">
        <v>285</v>
      </c>
      <c r="Q25" s="65" t="s">
        <v>286</v>
      </c>
      <c r="R25" s="65" t="s">
        <v>329</v>
      </c>
      <c r="S25" s="65" t="s">
        <v>287</v>
      </c>
      <c r="T25" s="65" t="s">
        <v>328</v>
      </c>
      <c r="V25" s="65"/>
      <c r="W25" s="65" t="s">
        <v>285</v>
      </c>
      <c r="X25" s="65" t="s">
        <v>286</v>
      </c>
      <c r="Y25" s="65" t="s">
        <v>329</v>
      </c>
      <c r="Z25" s="65" t="s">
        <v>287</v>
      </c>
      <c r="AA25" s="65" t="s">
        <v>328</v>
      </c>
      <c r="AC25" s="65"/>
      <c r="AD25" s="65" t="s">
        <v>285</v>
      </c>
      <c r="AE25" s="65" t="s">
        <v>286</v>
      </c>
      <c r="AF25" s="65" t="s">
        <v>329</v>
      </c>
      <c r="AG25" s="65" t="s">
        <v>287</v>
      </c>
      <c r="AH25" s="65" t="s">
        <v>328</v>
      </c>
      <c r="AJ25" s="65"/>
      <c r="AK25" s="65" t="s">
        <v>285</v>
      </c>
      <c r="AL25" s="65" t="s">
        <v>286</v>
      </c>
      <c r="AM25" s="65" t="s">
        <v>329</v>
      </c>
      <c r="AN25" s="65" t="s">
        <v>287</v>
      </c>
      <c r="AO25" s="65" t="s">
        <v>328</v>
      </c>
      <c r="AQ25" s="65"/>
      <c r="AR25" s="65" t="s">
        <v>285</v>
      </c>
      <c r="AS25" s="65" t="s">
        <v>286</v>
      </c>
      <c r="AT25" s="65" t="s">
        <v>329</v>
      </c>
      <c r="AU25" s="65" t="s">
        <v>287</v>
      </c>
      <c r="AV25" s="65" t="s">
        <v>328</v>
      </c>
      <c r="AX25" s="65"/>
      <c r="AY25" s="65" t="s">
        <v>285</v>
      </c>
      <c r="AZ25" s="65" t="s">
        <v>286</v>
      </c>
      <c r="BA25" s="65" t="s">
        <v>329</v>
      </c>
      <c r="BB25" s="65" t="s">
        <v>287</v>
      </c>
      <c r="BC25" s="65" t="s">
        <v>328</v>
      </c>
      <c r="BE25" s="65"/>
      <c r="BF25" s="65" t="s">
        <v>285</v>
      </c>
      <c r="BG25" s="65" t="s">
        <v>286</v>
      </c>
      <c r="BH25" s="65" t="s">
        <v>329</v>
      </c>
      <c r="BI25" s="65" t="s">
        <v>287</v>
      </c>
      <c r="BJ25" s="65" t="s">
        <v>328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85.464619999999996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1.7244067000000001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1.2324908000000001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21.982990000000001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1.6671720999999999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397.18335000000002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7.9579279999999999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1.654029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1.4206753000000001</v>
      </c>
    </row>
    <row r="33" spans="1:68" x14ac:dyDescent="0.4">
      <c r="A33" s="66" t="s">
        <v>308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177</v>
      </c>
      <c r="B34" s="67"/>
      <c r="C34" s="67"/>
      <c r="D34" s="67"/>
      <c r="E34" s="67"/>
      <c r="F34" s="67"/>
      <c r="H34" s="67" t="s">
        <v>309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310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285</v>
      </c>
      <c r="C35" s="65" t="s">
        <v>286</v>
      </c>
      <c r="D35" s="65" t="s">
        <v>329</v>
      </c>
      <c r="E35" s="65" t="s">
        <v>287</v>
      </c>
      <c r="F35" s="65" t="s">
        <v>328</v>
      </c>
      <c r="H35" s="65"/>
      <c r="I35" s="65" t="s">
        <v>285</v>
      </c>
      <c r="J35" s="65" t="s">
        <v>286</v>
      </c>
      <c r="K35" s="65" t="s">
        <v>329</v>
      </c>
      <c r="L35" s="65" t="s">
        <v>287</v>
      </c>
      <c r="M35" s="65" t="s">
        <v>328</v>
      </c>
      <c r="O35" s="65"/>
      <c r="P35" s="65" t="s">
        <v>285</v>
      </c>
      <c r="Q35" s="65" t="s">
        <v>286</v>
      </c>
      <c r="R35" s="65" t="s">
        <v>329</v>
      </c>
      <c r="S35" s="65" t="s">
        <v>287</v>
      </c>
      <c r="T35" s="65" t="s">
        <v>328</v>
      </c>
      <c r="V35" s="65"/>
      <c r="W35" s="65" t="s">
        <v>285</v>
      </c>
      <c r="X35" s="65" t="s">
        <v>286</v>
      </c>
      <c r="Y35" s="65" t="s">
        <v>329</v>
      </c>
      <c r="Z35" s="65" t="s">
        <v>287</v>
      </c>
      <c r="AA35" s="65" t="s">
        <v>328</v>
      </c>
      <c r="AC35" s="65"/>
      <c r="AD35" s="65" t="s">
        <v>285</v>
      </c>
      <c r="AE35" s="65" t="s">
        <v>286</v>
      </c>
      <c r="AF35" s="65" t="s">
        <v>329</v>
      </c>
      <c r="AG35" s="65" t="s">
        <v>287</v>
      </c>
      <c r="AH35" s="65" t="s">
        <v>328</v>
      </c>
      <c r="AJ35" s="65"/>
      <c r="AK35" s="65" t="s">
        <v>285</v>
      </c>
      <c r="AL35" s="65" t="s">
        <v>286</v>
      </c>
      <c r="AM35" s="65" t="s">
        <v>329</v>
      </c>
      <c r="AN35" s="65" t="s">
        <v>287</v>
      </c>
      <c r="AO35" s="65" t="s">
        <v>328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444.34249999999997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1529.4342999999999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4092.4623999999999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3471.2689999999998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95.855500000000006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118.21471</v>
      </c>
    </row>
    <row r="43" spans="1:68" x14ac:dyDescent="0.4">
      <c r="A43" s="66" t="s">
        <v>312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313</v>
      </c>
      <c r="B44" s="67"/>
      <c r="C44" s="67"/>
      <c r="D44" s="67"/>
      <c r="E44" s="67"/>
      <c r="F44" s="67"/>
      <c r="H44" s="67" t="s">
        <v>314</v>
      </c>
      <c r="I44" s="67"/>
      <c r="J44" s="67"/>
      <c r="K44" s="67"/>
      <c r="L44" s="67"/>
      <c r="M44" s="67"/>
      <c r="O44" s="67" t="s">
        <v>315</v>
      </c>
      <c r="P44" s="67"/>
      <c r="Q44" s="67"/>
      <c r="R44" s="67"/>
      <c r="S44" s="67"/>
      <c r="T44" s="67"/>
      <c r="V44" s="67" t="s">
        <v>316</v>
      </c>
      <c r="W44" s="67"/>
      <c r="X44" s="67"/>
      <c r="Y44" s="67"/>
      <c r="Z44" s="67"/>
      <c r="AA44" s="67"/>
      <c r="AC44" s="67" t="s">
        <v>317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318</v>
      </c>
      <c r="AR44" s="67"/>
      <c r="AS44" s="67"/>
      <c r="AT44" s="67"/>
      <c r="AU44" s="67"/>
      <c r="AV44" s="67"/>
      <c r="AX44" s="67" t="s">
        <v>319</v>
      </c>
      <c r="AY44" s="67"/>
      <c r="AZ44" s="67"/>
      <c r="BA44" s="67"/>
      <c r="BB44" s="67"/>
      <c r="BC44" s="67"/>
      <c r="BE44" s="67" t="s">
        <v>320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285</v>
      </c>
      <c r="C45" s="65" t="s">
        <v>286</v>
      </c>
      <c r="D45" s="65" t="s">
        <v>329</v>
      </c>
      <c r="E45" s="65" t="s">
        <v>287</v>
      </c>
      <c r="F45" s="65" t="s">
        <v>328</v>
      </c>
      <c r="H45" s="65"/>
      <c r="I45" s="65" t="s">
        <v>285</v>
      </c>
      <c r="J45" s="65" t="s">
        <v>286</v>
      </c>
      <c r="K45" s="65" t="s">
        <v>329</v>
      </c>
      <c r="L45" s="65" t="s">
        <v>287</v>
      </c>
      <c r="M45" s="65" t="s">
        <v>328</v>
      </c>
      <c r="O45" s="65"/>
      <c r="P45" s="65" t="s">
        <v>285</v>
      </c>
      <c r="Q45" s="65" t="s">
        <v>286</v>
      </c>
      <c r="R45" s="65" t="s">
        <v>329</v>
      </c>
      <c r="S45" s="65" t="s">
        <v>287</v>
      </c>
      <c r="T45" s="65" t="s">
        <v>328</v>
      </c>
      <c r="V45" s="65"/>
      <c r="W45" s="65" t="s">
        <v>285</v>
      </c>
      <c r="X45" s="65" t="s">
        <v>286</v>
      </c>
      <c r="Y45" s="65" t="s">
        <v>329</v>
      </c>
      <c r="Z45" s="65" t="s">
        <v>287</v>
      </c>
      <c r="AA45" s="65" t="s">
        <v>328</v>
      </c>
      <c r="AC45" s="65"/>
      <c r="AD45" s="65" t="s">
        <v>285</v>
      </c>
      <c r="AE45" s="65" t="s">
        <v>286</v>
      </c>
      <c r="AF45" s="65" t="s">
        <v>329</v>
      </c>
      <c r="AG45" s="65" t="s">
        <v>287</v>
      </c>
      <c r="AH45" s="65" t="s">
        <v>328</v>
      </c>
      <c r="AJ45" s="65"/>
      <c r="AK45" s="65" t="s">
        <v>285</v>
      </c>
      <c r="AL45" s="65" t="s">
        <v>286</v>
      </c>
      <c r="AM45" s="65" t="s">
        <v>329</v>
      </c>
      <c r="AN45" s="65" t="s">
        <v>287</v>
      </c>
      <c r="AO45" s="65" t="s">
        <v>328</v>
      </c>
      <c r="AQ45" s="65"/>
      <c r="AR45" s="65" t="s">
        <v>285</v>
      </c>
      <c r="AS45" s="65" t="s">
        <v>286</v>
      </c>
      <c r="AT45" s="65" t="s">
        <v>329</v>
      </c>
      <c r="AU45" s="65" t="s">
        <v>287</v>
      </c>
      <c r="AV45" s="65" t="s">
        <v>328</v>
      </c>
      <c r="AX45" s="65"/>
      <c r="AY45" s="65" t="s">
        <v>285</v>
      </c>
      <c r="AZ45" s="65" t="s">
        <v>286</v>
      </c>
      <c r="BA45" s="65" t="s">
        <v>329</v>
      </c>
      <c r="BB45" s="65" t="s">
        <v>287</v>
      </c>
      <c r="BC45" s="65" t="s">
        <v>328</v>
      </c>
      <c r="BE45" s="65"/>
      <c r="BF45" s="65" t="s">
        <v>285</v>
      </c>
      <c r="BG45" s="65" t="s">
        <v>286</v>
      </c>
      <c r="BH45" s="65" t="s">
        <v>329</v>
      </c>
      <c r="BI45" s="65" t="s">
        <v>287</v>
      </c>
      <c r="BJ45" s="65" t="s">
        <v>328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13.073622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15.306225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453.2681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2.3429357000000001E-2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4.7847013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94.413605000000004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117.73124</v>
      </c>
      <c r="AX46" s="65" t="s">
        <v>334</v>
      </c>
      <c r="AY46" s="65"/>
      <c r="AZ46" s="65"/>
      <c r="BA46" s="65"/>
      <c r="BB46" s="65"/>
      <c r="BC46" s="65"/>
      <c r="BE46" s="65" t="s">
        <v>322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7" sqref="G7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323</v>
      </c>
      <c r="D2" s="61">
        <v>59</v>
      </c>
      <c r="E2" s="61">
        <v>2953.5837000000001</v>
      </c>
      <c r="F2" s="61">
        <v>540.06240000000003</v>
      </c>
      <c r="G2" s="61">
        <v>44.814582999999999</v>
      </c>
      <c r="H2" s="61">
        <v>15.304695000000001</v>
      </c>
      <c r="I2" s="61">
        <v>29.509888</v>
      </c>
      <c r="J2" s="61">
        <v>82.444860000000006</v>
      </c>
      <c r="K2" s="61">
        <v>48.144419999999997</v>
      </c>
      <c r="L2" s="61">
        <v>34.300446000000001</v>
      </c>
      <c r="M2" s="61">
        <v>19.040451000000001</v>
      </c>
      <c r="N2" s="61">
        <v>1.4787477</v>
      </c>
      <c r="O2" s="61">
        <v>8.7106580000000005</v>
      </c>
      <c r="P2" s="61">
        <v>774.93050000000005</v>
      </c>
      <c r="Q2" s="61">
        <v>19.605625</v>
      </c>
      <c r="R2" s="61">
        <v>396.80399999999997</v>
      </c>
      <c r="S2" s="61">
        <v>60.368907999999998</v>
      </c>
      <c r="T2" s="61">
        <v>4037.2206999999999</v>
      </c>
      <c r="U2" s="61">
        <v>3.076635</v>
      </c>
      <c r="V2" s="61">
        <v>13.102489</v>
      </c>
      <c r="W2" s="61">
        <v>216.29759999999999</v>
      </c>
      <c r="X2" s="61">
        <v>85.464619999999996</v>
      </c>
      <c r="Y2" s="61">
        <v>1.7244067000000001</v>
      </c>
      <c r="Z2" s="61">
        <v>1.2324908000000001</v>
      </c>
      <c r="AA2" s="61">
        <v>21.982990000000001</v>
      </c>
      <c r="AB2" s="61">
        <v>1.6671720999999999</v>
      </c>
      <c r="AC2" s="61">
        <v>397.18335000000002</v>
      </c>
      <c r="AD2" s="61">
        <v>7.9579279999999999</v>
      </c>
      <c r="AE2" s="61">
        <v>1.654029</v>
      </c>
      <c r="AF2" s="61">
        <v>1.4206753000000001</v>
      </c>
      <c r="AG2" s="61">
        <v>444.34249999999997</v>
      </c>
      <c r="AH2" s="61">
        <v>283.74216000000001</v>
      </c>
      <c r="AI2" s="61">
        <v>160.60033999999999</v>
      </c>
      <c r="AJ2" s="61">
        <v>1529.4342999999999</v>
      </c>
      <c r="AK2" s="61">
        <v>4092.4623999999999</v>
      </c>
      <c r="AL2" s="61">
        <v>95.855500000000006</v>
      </c>
      <c r="AM2" s="61">
        <v>3471.2689999999998</v>
      </c>
      <c r="AN2" s="61">
        <v>118.21471</v>
      </c>
      <c r="AO2" s="61">
        <v>13.073622</v>
      </c>
      <c r="AP2" s="61">
        <v>9.2194789999999998</v>
      </c>
      <c r="AQ2" s="61">
        <v>3.8541430000000001</v>
      </c>
      <c r="AR2" s="61">
        <v>15.306225</v>
      </c>
      <c r="AS2" s="61">
        <v>453.2681</v>
      </c>
      <c r="AT2" s="61">
        <v>2.3429357000000001E-2</v>
      </c>
      <c r="AU2" s="61">
        <v>4.7847013</v>
      </c>
      <c r="AV2" s="61">
        <v>94.413605000000004</v>
      </c>
      <c r="AW2" s="61">
        <v>117.73124</v>
      </c>
      <c r="AX2" s="61">
        <v>0.16747391</v>
      </c>
      <c r="AY2" s="61">
        <v>1.2700225000000001</v>
      </c>
      <c r="AZ2" s="61">
        <v>177.05547999999999</v>
      </c>
      <c r="BA2" s="61">
        <v>34.454205000000002</v>
      </c>
      <c r="BB2" s="61">
        <v>12.121176</v>
      </c>
      <c r="BC2" s="61">
        <v>13.593003</v>
      </c>
      <c r="BD2" s="61">
        <v>8.733962</v>
      </c>
      <c r="BE2" s="61">
        <v>0.92302035999999998</v>
      </c>
      <c r="BF2" s="61">
        <v>2.9394326</v>
      </c>
      <c r="BG2" s="61">
        <v>2.7754896000000001E-3</v>
      </c>
      <c r="BH2" s="61">
        <v>1.3694167E-2</v>
      </c>
      <c r="BI2" s="61">
        <v>1.0459400000000001E-2</v>
      </c>
      <c r="BJ2" s="61">
        <v>5.2735669999999998E-2</v>
      </c>
      <c r="BK2" s="61">
        <v>2.1349920000000001E-4</v>
      </c>
      <c r="BL2" s="61">
        <v>0.11810066600000001</v>
      </c>
      <c r="BM2" s="61">
        <v>1.5346310000000001</v>
      </c>
      <c r="BN2" s="61">
        <v>0.28044560000000002</v>
      </c>
      <c r="BO2" s="61">
        <v>21.786026</v>
      </c>
      <c r="BP2" s="61">
        <v>3.1035602</v>
      </c>
      <c r="BQ2" s="61">
        <v>7.0796419999999998</v>
      </c>
      <c r="BR2" s="61">
        <v>25.785736</v>
      </c>
      <c r="BS2" s="61">
        <v>15.812759</v>
      </c>
      <c r="BT2" s="61">
        <v>3.506478</v>
      </c>
      <c r="BU2" s="61">
        <v>4.4394660000000002E-2</v>
      </c>
      <c r="BV2" s="61">
        <v>3.2807570000000001E-2</v>
      </c>
      <c r="BW2" s="61">
        <v>0.25999655999999999</v>
      </c>
      <c r="BX2" s="61">
        <v>0.86960702999999995</v>
      </c>
      <c r="BY2" s="61">
        <v>0.117029205</v>
      </c>
      <c r="BZ2" s="61">
        <v>2.3916017000000001E-4</v>
      </c>
      <c r="CA2" s="61">
        <v>0.28056532000000001</v>
      </c>
      <c r="CB2" s="61">
        <v>5.2816006000000002E-3</v>
      </c>
      <c r="CC2" s="61">
        <v>8.6887919999999993E-2</v>
      </c>
      <c r="CD2" s="61">
        <v>1.0705914000000001</v>
      </c>
      <c r="CE2" s="61">
        <v>3.2369986000000003E-2</v>
      </c>
      <c r="CF2" s="61">
        <v>0.48074549999999999</v>
      </c>
      <c r="CG2" s="61">
        <v>2.4750000000000001E-7</v>
      </c>
      <c r="CH2" s="61">
        <v>4.5095364999999998E-2</v>
      </c>
      <c r="CI2" s="61">
        <v>6.3705669999999997E-3</v>
      </c>
      <c r="CJ2" s="61">
        <v>2.3801834999999998</v>
      </c>
      <c r="CK2" s="61">
        <v>6.4033720000000001E-3</v>
      </c>
      <c r="CL2" s="61">
        <v>0.40650957999999998</v>
      </c>
      <c r="CM2" s="61">
        <v>1.4559063999999999</v>
      </c>
      <c r="CN2" s="61">
        <v>3415.9448000000002</v>
      </c>
      <c r="CO2" s="61">
        <v>5756.5829999999996</v>
      </c>
      <c r="CP2" s="61">
        <v>2647.4863</v>
      </c>
      <c r="CQ2" s="61">
        <v>1101.8339000000001</v>
      </c>
      <c r="CR2" s="61">
        <v>599.91610000000003</v>
      </c>
      <c r="CS2" s="61">
        <v>822.10260000000005</v>
      </c>
      <c r="CT2" s="61">
        <v>3219.268</v>
      </c>
      <c r="CU2" s="61">
        <v>1632.4688000000001</v>
      </c>
      <c r="CV2" s="61">
        <v>2673.9877999999999</v>
      </c>
      <c r="CW2" s="61">
        <v>1776.9698000000001</v>
      </c>
      <c r="CX2" s="61">
        <v>509.59415000000001</v>
      </c>
      <c r="CY2" s="61">
        <v>4712.2380000000003</v>
      </c>
      <c r="CZ2" s="61">
        <v>1902.1343999999999</v>
      </c>
      <c r="DA2" s="61">
        <v>4718.3630000000003</v>
      </c>
      <c r="DB2" s="61">
        <v>5183.6530000000002</v>
      </c>
      <c r="DC2" s="61">
        <v>5923.3190000000004</v>
      </c>
      <c r="DD2" s="61">
        <v>8395.7330000000002</v>
      </c>
      <c r="DE2" s="61">
        <v>2064.393</v>
      </c>
      <c r="DF2" s="61">
        <v>5768.7309999999998</v>
      </c>
      <c r="DG2" s="61">
        <v>2037.1201000000001</v>
      </c>
      <c r="DH2" s="61">
        <v>72.446240000000003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34.454205000000002</v>
      </c>
      <c r="B6">
        <f>BB2</f>
        <v>12.121176</v>
      </c>
      <c r="C6">
        <f>BC2</f>
        <v>13.593003</v>
      </c>
      <c r="D6">
        <f>BD2</f>
        <v>8.733962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22317</v>
      </c>
      <c r="C2" s="56">
        <f ca="1">YEAR(TODAY())-YEAR(B2)+IF(TODAY()&gt;=DATE(YEAR(TODAY()),MONTH(B2),DAY(B2)),0,-1)</f>
        <v>59</v>
      </c>
      <c r="E2" s="52">
        <v>172</v>
      </c>
      <c r="F2" s="53" t="s">
        <v>39</v>
      </c>
      <c r="G2" s="52">
        <v>78</v>
      </c>
      <c r="H2" s="51" t="s">
        <v>41</v>
      </c>
      <c r="I2" s="72">
        <f>ROUND(G3/E3^2,1)</f>
        <v>26.4</v>
      </c>
    </row>
    <row r="3" spans="1:9" x14ac:dyDescent="0.4">
      <c r="E3" s="51">
        <f>E2/100</f>
        <v>1.72</v>
      </c>
      <c r="F3" s="51" t="s">
        <v>40</v>
      </c>
      <c r="G3" s="51">
        <f>G2</f>
        <v>78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4" sqref="P4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황정하, ID : H1310082)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11:33:25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324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44013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172</v>
      </c>
      <c r="L12" s="124"/>
      <c r="M12" s="117">
        <f>'개인정보 및 신체계측 입력'!G2</f>
        <v>78</v>
      </c>
      <c r="N12" s="118"/>
      <c r="O12" s="113" t="s">
        <v>271</v>
      </c>
      <c r="P12" s="107"/>
      <c r="Q12" s="90">
        <f>'개인정보 및 신체계측 입력'!I2</f>
        <v>26.4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황정하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80.930000000000007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6.7160000000000002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12.355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5</v>
      </c>
      <c r="L72" s="36" t="s">
        <v>53</v>
      </c>
      <c r="M72" s="36">
        <f>ROUND('DRIs DATA'!K8,1)</f>
        <v>1.8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52.91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109.19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85.46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111.14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55.54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272.83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130.74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2020-07-03T05:20:15Z</dcterms:modified>
</cp:coreProperties>
</file>