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3_구강_Oral\결과지 생성 중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<sst xmlns="http://schemas.openxmlformats.org/spreadsheetml/2006/main" count="692" uniqueCount="346">
  <si>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</si>
  <si>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</si>
  <si>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</si>
  <si>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</si>
  <si>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</si>
  <si>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</si>
  <si>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</si>
  <si>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</si>
  <si>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</si>
  <si>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</si>
  <si>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</si>
  <si>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</si>
  <si>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</si>
  <si>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</si>
  <si>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</si>
  <si>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</si>
  <si>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</si>
  <si>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</si>
  <si>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</si>
  <si>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</si>
  <si>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</si>
  <si>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</si>
  <si>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</si>
  <si>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</si>
  <si>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</si>
  <si>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</si>
  <si>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</si>
  <si>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</si>
  <si>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</si>
  <si>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</si>
  <si>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</si>
  <si>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</si>
  <si>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</si>
  <si>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</si>
  <si>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</si>
  <si>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</si>
  <si>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</si>
  <si>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</si>
  <si>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</si>
  <si>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</si>
  <si>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</si>
  <si>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</si>
  <si>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</si>
  <si>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</si>
  <si>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</si>
  <si>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</si>
  <si>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</si>
  <si>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</si>
  <si>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</si>
  <si>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</si>
  <si>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</si>
  <si>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</si>
  <si>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</si>
  <si>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</si>
  <si>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</si>
  <si>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</si>
  <si>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</si>
  <si>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</si>
  <si>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</si>
  <si>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</si>
  <si>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</si>
  <si>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</si>
  <si>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</si>
  <si>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</si>
  <si>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</si>
  <si>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</si>
  <si>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</si>
  <si>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</si>
  <si>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</si>
  <si>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</si>
  <si>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</si>
  <si>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</si>
  <si>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</si>
  <si>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</si>
  <si>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</si>
  <si>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</si>
  <si>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</si>
  <si>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</si>
  <si>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</si>
  <si>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</si>
  <si>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</si>
  <si>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</si>
  <si>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</si>
  <si>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</si>
  <si>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</si>
  <si>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</si>
  <si>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</si>
  <si>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</si>
  <si>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</si>
  <si>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</si>
  <si>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</si>
  <si>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</si>
  <si>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</si>
  <si>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</si>
  <si>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</si>
  <si>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</si>
  <si>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</si>
  <si>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</si>
  <si>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</si>
  <si>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</si>
  <si>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</si>
  <si>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</si>
  <si>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</si>
  <si>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</si>
  <si>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</si>
  <si>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</si>
  <si>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</si>
  <si>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</si>
  <si>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</si>
  <si>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</si>
  <si>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</si>
  <si>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</si>
  <si>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</si>
  <si>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</si>
  <si>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</si>
  <si>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</si>
  <si>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</si>
  <si>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</si>
  <si>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</si>
  <si>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</si>
  <si>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</si>
  <si>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</si>
  <si>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</si>
  <si>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</si>
  <si>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</si>
  <si>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</si>
  <si>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</si>
  <si>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</si>
  <si>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</si>
  <si>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</si>
  <si>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</si>
  <si>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</si>
  <si>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</si>
  <si>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</si>
  <si>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</si>
  <si>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</si>
  <si>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</si>
  <si>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</si>
  <si>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</si>
  <si>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</si>
  <si>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</si>
  <si>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</si>
  <si>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</si>
  <si>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</si>
  <si>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</si>
  <si>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</si>
  <si>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</si>
  <si>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</si>
  <si>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</si>
  <si>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</si>
  <si>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</si>
  <si>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</si>
  <si>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</si>
  <si>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</si>
  <si>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</si>
  <si>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</si>
  <si>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</si>
  <si>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</si>
  <si>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</si>
  <si>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</si>
  <si>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</si>
  <si>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</si>
  <si>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</si>
  <si>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</si>
  <si>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</si>
  <si>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</si>
  <si>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</si>
  <si>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</si>
  <si>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</si>
  <si>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</si>
  <si>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</si>
  <si>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</si>
  <si>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</si>
  <si>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</si>
  <si>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</si>
  <si>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</si>
  <si>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</si>
  <si>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</si>
  <si>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</si>
  <si>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</si>
  <si>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</si>
  <si>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</si>
  <si>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</si>
  <si>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</si>
  <si>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</si>
  <si>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</si>
  <si>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</si>
  <si>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</si>
  <si>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</si>
  <si>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</si>
  <si>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</si>
  <si>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</si>
  <si>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</si>
  <si>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</si>
  <si>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</si>
  <si>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</si>
  <si>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</si>
  <si>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</si>
  <si>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</si>
  <si>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</si>
  <si>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</si>
  <si>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</si>
  <si>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</si>
  <si>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</si>
  <si>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</si>
  <si>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</si>
  <si>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</si>
  <si>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</si>
  <si>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</si>
  <si>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</si>
  <si>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</si>
  <si>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</si>
  <si>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</si>
  <si>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</si>
  <si>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</si>
  <si>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</si>
  <si>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</si>
  <si>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</si>
  <si>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</si>
  <si>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</si>
  <si>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</si>
  <si>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</si>
  <si>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</si>
  <si>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</si>
  <si>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</si>
  <si>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</si>
  <si>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</si>
  <si>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</si>
  <si>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</si>
  <si>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</si>
  <si>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</si>
  <si>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</si>
  <si>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</si>
  <si>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</si>
  <si>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</si>
  <si>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</si>
  <si>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</si>
  <si>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</si>
  <si>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</si>
  <si>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</si>
  <si>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</si>
  <si>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</si>
  <si>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</si>
  <si>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</si>
  <si>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</si>
  <si>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</si>
  <si>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</si>
  <si>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</si>
  <si>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</si>
  <si>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</si>
  <si>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</si>
  <si>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</si>
  <si>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</si>
  <si>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</si>
  <si>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</si>
  <si>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</si>
  <si>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</si>
  <si>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</si>
  <si>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</si>
  <si>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</si>
  <si>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</si>
  <si>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</si>
  <si>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</si>
  <si>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</si>
  <si>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</si>
  <si>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</si>
  <si>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</si>
  <si>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</si>
  <si>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</si>
  <si>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</si>
  <si>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</si>
  <si>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</si>
  <si>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</si>
  <si>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</si>
  <si>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</si>
  <si>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출력시각</t>
    <phoneticPr fontId="1" type="noConversion"/>
  </si>
  <si>
    <t>다량영양소</t>
    <phoneticPr fontId="1" type="noConversion"/>
  </si>
  <si>
    <t>식이섬유</t>
    <phoneticPr fontId="1" type="noConversion"/>
  </si>
  <si>
    <t>섭취량</t>
    <phoneticPr fontId="1" type="noConversion"/>
  </si>
  <si>
    <t>상한섭취량</t>
    <phoneticPr fontId="1" type="noConversion"/>
  </si>
  <si>
    <t>적정비율(최대)</t>
    <phoneticPr fontId="1" type="noConversion"/>
  </si>
  <si>
    <t>티아민</t>
    <phoneticPr fontId="1" type="noConversion"/>
  </si>
  <si>
    <t>아연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</si>
  <si>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</si>
  <si>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</si>
  <si>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평균필요량</t>
    <phoneticPr fontId="1" type="noConversion"/>
  </si>
  <si>
    <t>비타민B12</t>
    <phoneticPr fontId="1" type="noConversion"/>
  </si>
  <si>
    <t>망간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</si>
  <si>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</si>
  <si>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</si>
  <si>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</si>
  <si>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권장섭취량</t>
    <phoneticPr fontId="1" type="noConversion"/>
  </si>
  <si>
    <t>충분섭취량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</si>
  <si>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</si>
  <si>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</si>
  <si>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</si>
  <si>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정보</t>
    <phoneticPr fontId="1" type="noConversion"/>
  </si>
  <si>
    <t>지용성 비타민</t>
    <phoneticPr fontId="1" type="noConversion"/>
  </si>
  <si>
    <t>칼륨</t>
    <phoneticPr fontId="1" type="noConversion"/>
  </si>
  <si>
    <t>구리</t>
    <phoneticPr fontId="1" type="noConversion"/>
  </si>
  <si>
    <t>에너지(kcal)</t>
    <phoneticPr fontId="1" type="noConversion"/>
  </si>
  <si>
    <t>식이섬유(g/일)</t>
    <phoneticPr fontId="1" type="noConversion"/>
  </si>
  <si>
    <t>니아신</t>
    <phoneticPr fontId="1" type="noConversion"/>
  </si>
  <si>
    <t>인</t>
    <phoneticPr fontId="1" type="noConversion"/>
  </si>
  <si>
    <t>요오드</t>
    <phoneticPr fontId="1" type="noConversion"/>
  </si>
  <si>
    <t>(설문지 : FFQ 95문항 설문지, 사용자 : 신현민, ID : H1310084)</t>
  </si>
  <si>
    <t>2020년 09월 21일 14:01:41</t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</si>
  <si>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</si>
  <si>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</si>
  <si>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</si>
  <si>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</si>
  <si>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</si>
  <si>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</si>
  <si>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</si>
  <si>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</si>
  <si>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</si>
  <si>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</si>
  <si>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</si>
  <si>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</si>
  <si>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</si>
  <si>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</si>
  <si>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적정비율(최대)</t>
    <phoneticPr fontId="1" type="noConversion"/>
  </si>
  <si>
    <t>섭취비율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</si>
  <si>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</si>
  <si>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</si>
  <si>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</si>
  <si>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</si>
  <si>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</si>
  <si>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</si>
  <si>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</si>
  <si>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</si>
  <si>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</si>
  <si>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</si>
  <si>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</si>
  <si>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</si>
  <si>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</si>
  <si>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</si>
  <si>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</si>
  <si>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나트륨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</si>
  <si>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</si>
  <si>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</si>
  <si>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</si>
  <si>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</si>
  <si>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불소</t>
    <phoneticPr fontId="1" type="noConversion"/>
  </si>
  <si>
    <t>H1310084</t>
  </si>
  <si>
    <t>신현민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</si>
</sst>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176.40414000000001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45504336"/>
        <c:axId val="345504728"/>
      </c:barChart>
      <c:catAx>
        <c:axId val="345504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45504728"/>
        <c:crosses val="autoZero"/>
        <c:auto val="1"/>
        <c:lblAlgn val="ctr"/>
        <c:lblOffset val="100"/>
        <c:noMultiLvlLbl val="0"/>
      </c:catAx>
      <c:valAx>
        <c:axId val="345504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45504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7.5228324000000004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9984312"/>
        <c:axId val="409978432"/>
      </c:barChart>
      <c:catAx>
        <c:axId val="409984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9978432"/>
        <c:crosses val="autoZero"/>
        <c:auto val="1"/>
        <c:lblAlgn val="ctr"/>
        <c:lblOffset val="100"/>
        <c:noMultiLvlLbl val="0"/>
      </c:catAx>
      <c:valAx>
        <c:axId val="409978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9984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12.84033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9984704"/>
        <c:axId val="409979608"/>
      </c:barChart>
      <c:catAx>
        <c:axId val="409984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9979608"/>
        <c:crosses val="autoZero"/>
        <c:auto val="1"/>
        <c:lblAlgn val="ctr"/>
        <c:lblOffset val="100"/>
        <c:noMultiLvlLbl val="0"/>
      </c:catAx>
      <c:valAx>
        <c:axId val="409979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9984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2988.5650000000001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9981568"/>
        <c:axId val="409982744"/>
      </c:barChart>
      <c:catAx>
        <c:axId val="409981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9982744"/>
        <c:crosses val="autoZero"/>
        <c:auto val="1"/>
        <c:lblAlgn val="ctr"/>
        <c:lblOffset val="100"/>
        <c:noMultiLvlLbl val="0"/>
      </c:catAx>
      <c:valAx>
        <c:axId val="409982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9981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8616.43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9983136"/>
        <c:axId val="409982352"/>
      </c:barChart>
      <c:catAx>
        <c:axId val="409983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9982352"/>
        <c:crosses val="autoZero"/>
        <c:auto val="1"/>
        <c:lblAlgn val="ctr"/>
        <c:lblOffset val="100"/>
        <c:noMultiLvlLbl val="0"/>
      </c:catAx>
      <c:valAx>
        <c:axId val="40998235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9983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496.05115000000001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9983528"/>
        <c:axId val="409979216"/>
      </c:barChart>
      <c:catAx>
        <c:axId val="409983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9979216"/>
        <c:crosses val="autoZero"/>
        <c:auto val="1"/>
        <c:lblAlgn val="ctr"/>
        <c:lblOffset val="100"/>
        <c:noMultiLvlLbl val="0"/>
      </c:catAx>
      <c:valAx>
        <c:axId val="409979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9983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369.76584000000003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9981176"/>
        <c:axId val="409985096"/>
      </c:barChart>
      <c:catAx>
        <c:axId val="409981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9985096"/>
        <c:crosses val="autoZero"/>
        <c:auto val="1"/>
        <c:lblAlgn val="ctr"/>
        <c:lblOffset val="100"/>
        <c:noMultiLvlLbl val="0"/>
      </c:catAx>
      <c:valAx>
        <c:axId val="409985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9981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27.469964999999998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9985880"/>
        <c:axId val="409981960"/>
      </c:barChart>
      <c:catAx>
        <c:axId val="409985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9981960"/>
        <c:crosses val="autoZero"/>
        <c:auto val="1"/>
        <c:lblAlgn val="ctr"/>
        <c:lblOffset val="100"/>
        <c:noMultiLvlLbl val="0"/>
      </c:catAx>
      <c:valAx>
        <c:axId val="4099819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9985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1879.6990000000001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0433712"/>
        <c:axId val="410429792"/>
      </c:barChart>
      <c:catAx>
        <c:axId val="410433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0429792"/>
        <c:crosses val="autoZero"/>
        <c:auto val="1"/>
        <c:lblAlgn val="ctr"/>
        <c:lblOffset val="100"/>
        <c:noMultiLvlLbl val="0"/>
      </c:catAx>
      <c:valAx>
        <c:axId val="41042979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0433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3.4750459999999997E-2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0433320"/>
        <c:axId val="410430184"/>
      </c:barChart>
      <c:catAx>
        <c:axId val="410433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0430184"/>
        <c:crosses val="autoZero"/>
        <c:auto val="1"/>
        <c:lblAlgn val="ctr"/>
        <c:lblOffset val="100"/>
        <c:noMultiLvlLbl val="0"/>
      </c:catAx>
      <c:valAx>
        <c:axId val="410430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0433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6.9355520000000004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0430576"/>
        <c:axId val="410427832"/>
      </c:barChart>
      <c:catAx>
        <c:axId val="410430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0427832"/>
        <c:crosses val="autoZero"/>
        <c:auto val="1"/>
        <c:lblAlgn val="ctr"/>
        <c:lblOffset val="100"/>
        <c:noMultiLvlLbl val="0"/>
      </c:catAx>
      <c:valAx>
        <c:axId val="4104278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0430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69.168490000000006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45505904"/>
        <c:axId val="345505120"/>
      </c:barChart>
      <c:catAx>
        <c:axId val="345505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45505120"/>
        <c:crosses val="autoZero"/>
        <c:auto val="1"/>
        <c:lblAlgn val="ctr"/>
        <c:lblOffset val="100"/>
        <c:noMultiLvlLbl val="0"/>
      </c:catAx>
      <c:valAx>
        <c:axId val="345505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45505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782.78859999999997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0427048"/>
        <c:axId val="410432536"/>
      </c:barChart>
      <c:catAx>
        <c:axId val="410427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0432536"/>
        <c:crosses val="autoZero"/>
        <c:auto val="1"/>
        <c:lblAlgn val="ctr"/>
        <c:lblOffset val="100"/>
        <c:noMultiLvlLbl val="0"/>
      </c:catAx>
      <c:valAx>
        <c:axId val="410432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0427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195.88367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0431752"/>
        <c:axId val="410432144"/>
      </c:barChart>
      <c:catAx>
        <c:axId val="410431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0432144"/>
        <c:crosses val="autoZero"/>
        <c:auto val="1"/>
        <c:lblAlgn val="ctr"/>
        <c:lblOffset val="100"/>
        <c:noMultiLvlLbl val="0"/>
      </c:catAx>
      <c:valAx>
        <c:axId val="410432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0431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6.38</c:v>
                </c:pt>
                <c:pt idx="1">
                  <c:v>14.253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10434104"/>
        <c:axId val="410434496"/>
      </c:barChart>
      <c:catAx>
        <c:axId val="410434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0434496"/>
        <c:crosses val="autoZero"/>
        <c:auto val="1"/>
        <c:lblAlgn val="ctr"/>
        <c:lblOffset val="100"/>
        <c:noMultiLvlLbl val="0"/>
      </c:catAx>
      <c:valAx>
        <c:axId val="410434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0434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35.046253</c:v>
                </c:pt>
                <c:pt idx="1">
                  <c:v>40.885469999999998</c:v>
                </c:pt>
                <c:pt idx="2">
                  <c:v>37.324615000000001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1666.2176999999999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1448544"/>
        <c:axId val="411442272"/>
      </c:barChart>
      <c:catAx>
        <c:axId val="41144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1442272"/>
        <c:crosses val="autoZero"/>
        <c:auto val="1"/>
        <c:lblAlgn val="ctr"/>
        <c:lblOffset val="100"/>
        <c:noMultiLvlLbl val="0"/>
      </c:catAx>
      <c:valAx>
        <c:axId val="411442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144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56.620759999999997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1445408"/>
        <c:axId val="411448936"/>
      </c:barChart>
      <c:catAx>
        <c:axId val="411445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1448936"/>
        <c:crosses val="autoZero"/>
        <c:auto val="1"/>
        <c:lblAlgn val="ctr"/>
        <c:lblOffset val="100"/>
        <c:noMultiLvlLbl val="0"/>
      </c:catAx>
      <c:valAx>
        <c:axId val="411448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1445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65.024000000000001</c:v>
                </c:pt>
                <c:pt idx="1">
                  <c:v>15.061999999999999</c:v>
                </c:pt>
                <c:pt idx="2">
                  <c:v>19.914000000000001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11446976"/>
        <c:axId val="411444232"/>
      </c:barChart>
      <c:catAx>
        <c:axId val="4114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1444232"/>
        <c:crosses val="autoZero"/>
        <c:auto val="1"/>
        <c:lblAlgn val="ctr"/>
        <c:lblOffset val="100"/>
        <c:noMultiLvlLbl val="0"/>
      </c:catAx>
      <c:valAx>
        <c:axId val="411444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1446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4182.7610000000004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1445800"/>
        <c:axId val="411443056"/>
      </c:barChart>
      <c:catAx>
        <c:axId val="411445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1443056"/>
        <c:crosses val="autoZero"/>
        <c:auto val="1"/>
        <c:lblAlgn val="ctr"/>
        <c:lblOffset val="100"/>
        <c:noMultiLvlLbl val="0"/>
      </c:catAx>
      <c:valAx>
        <c:axId val="4114430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1445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407.31984999999997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1442664"/>
        <c:axId val="411443448"/>
      </c:barChart>
      <c:catAx>
        <c:axId val="411442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1443448"/>
        <c:crosses val="autoZero"/>
        <c:auto val="1"/>
        <c:lblAlgn val="ctr"/>
        <c:lblOffset val="100"/>
        <c:noMultiLvlLbl val="0"/>
      </c:catAx>
      <c:valAx>
        <c:axId val="4114434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1442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1716.6923999999999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1441880"/>
        <c:axId val="411444624"/>
      </c:barChart>
      <c:catAx>
        <c:axId val="411441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1444624"/>
        <c:crosses val="autoZero"/>
        <c:auto val="1"/>
        <c:lblAlgn val="ctr"/>
        <c:lblOffset val="100"/>
        <c:noMultiLvlLbl val="0"/>
      </c:catAx>
      <c:valAx>
        <c:axId val="411444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1441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10.981802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45503944"/>
        <c:axId val="409217720"/>
      </c:barChart>
      <c:catAx>
        <c:axId val="345503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9217720"/>
        <c:crosses val="autoZero"/>
        <c:auto val="1"/>
        <c:lblAlgn val="ctr"/>
        <c:lblOffset val="100"/>
        <c:noMultiLvlLbl val="0"/>
      </c:catAx>
      <c:valAx>
        <c:axId val="409217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45503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15391.95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1446584"/>
        <c:axId val="411447368"/>
      </c:barChart>
      <c:catAx>
        <c:axId val="411446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1447368"/>
        <c:crosses val="autoZero"/>
        <c:auto val="1"/>
        <c:lblAlgn val="ctr"/>
        <c:lblOffset val="100"/>
        <c:noMultiLvlLbl val="0"/>
      </c:catAx>
      <c:valAx>
        <c:axId val="411447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1446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45.776676000000002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1675616"/>
        <c:axId val="411676400"/>
      </c:barChart>
      <c:catAx>
        <c:axId val="411675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1676400"/>
        <c:crosses val="autoZero"/>
        <c:auto val="1"/>
        <c:lblAlgn val="ctr"/>
        <c:lblOffset val="100"/>
        <c:noMultiLvlLbl val="0"/>
      </c:catAx>
      <c:valAx>
        <c:axId val="411676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1675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4.9054349999999998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1671304"/>
        <c:axId val="411678360"/>
      </c:barChart>
      <c:catAx>
        <c:axId val="411671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1678360"/>
        <c:crosses val="autoZero"/>
        <c:auto val="1"/>
        <c:lblAlgn val="ctr"/>
        <c:lblOffset val="100"/>
        <c:noMultiLvlLbl val="0"/>
      </c:catAx>
      <c:valAx>
        <c:axId val="411678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1671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946.29859999999996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9216936"/>
        <c:axId val="409220856"/>
      </c:barChart>
      <c:catAx>
        <c:axId val="409216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9220856"/>
        <c:crosses val="autoZero"/>
        <c:auto val="1"/>
        <c:lblAlgn val="ctr"/>
        <c:lblOffset val="100"/>
        <c:noMultiLvlLbl val="0"/>
      </c:catAx>
      <c:valAx>
        <c:axId val="409220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9216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4.0990105000000003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9223992"/>
        <c:axId val="409221248"/>
      </c:barChart>
      <c:catAx>
        <c:axId val="409223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9221248"/>
        <c:crosses val="autoZero"/>
        <c:auto val="1"/>
        <c:lblAlgn val="ctr"/>
        <c:lblOffset val="100"/>
        <c:noMultiLvlLbl val="0"/>
      </c:catAx>
      <c:valAx>
        <c:axId val="4092212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9223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39.233179999999997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9222032"/>
        <c:axId val="409224384"/>
      </c:barChart>
      <c:catAx>
        <c:axId val="409222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9224384"/>
        <c:crosses val="autoZero"/>
        <c:auto val="1"/>
        <c:lblAlgn val="ctr"/>
        <c:lblOffset val="100"/>
        <c:noMultiLvlLbl val="0"/>
      </c:catAx>
      <c:valAx>
        <c:axId val="409224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9222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4.9054349999999998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9222424"/>
        <c:axId val="409219288"/>
      </c:barChart>
      <c:catAx>
        <c:axId val="409222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9219288"/>
        <c:crosses val="autoZero"/>
        <c:auto val="1"/>
        <c:lblAlgn val="ctr"/>
        <c:lblOffset val="100"/>
        <c:noMultiLvlLbl val="0"/>
      </c:catAx>
      <c:valAx>
        <c:axId val="409219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9222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1462.4257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9218504"/>
        <c:axId val="409218896"/>
      </c:barChart>
      <c:catAx>
        <c:axId val="409218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9218896"/>
        <c:crosses val="autoZero"/>
        <c:auto val="1"/>
        <c:lblAlgn val="ctr"/>
        <c:lblOffset val="100"/>
        <c:noMultiLvlLbl val="0"/>
      </c:catAx>
      <c:valAx>
        <c:axId val="409218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9218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31.662932999999999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9223208"/>
        <c:axId val="409219680"/>
      </c:barChart>
      <c:catAx>
        <c:axId val="409223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9219680"/>
        <c:crosses val="autoZero"/>
        <c:auto val="1"/>
        <c:lblAlgn val="ctr"/>
        <c:lblOffset val="100"/>
        <c:noMultiLvlLbl val="0"/>
      </c:catAx>
      <c:valAx>
        <c:axId val="409219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9223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신현민, ID : H1310084)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09월 21일 14:01:41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2000</v>
      </c>
      <c r="C6" s="59">
        <f>'DRIs DATA 입력'!C6</f>
        <v>4182.7610000000004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176.40414000000001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69.168490000000006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65.024000000000001</v>
      </c>
      <c r="G8" s="59">
        <f>'DRIs DATA 입력'!G8</f>
        <v>15.061999999999999</v>
      </c>
      <c r="H8" s="59">
        <f>'DRIs DATA 입력'!H8</f>
        <v>19.914000000000001</v>
      </c>
      <c r="I8" s="46"/>
      <c r="J8" s="59" t="s">
        <v>216</v>
      </c>
      <c r="K8" s="59">
        <f>'DRIs DATA 입력'!K8</f>
        <v>6.38</v>
      </c>
      <c r="L8" s="59">
        <f>'DRIs DATA 입력'!L8</f>
        <v>14.253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1666.2176999999999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56.620759999999997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10.981802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946.29859999999996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407.31984999999997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4.4119444000000003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4.0990105000000003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39.233179999999997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4.9054349999999998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1462.4257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31.662932999999999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7.5228324000000004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12.84033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1716.6923999999999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2988.5650000000001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15391.95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8616.43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496.05115000000001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369.76584000000003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45.776676000000002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27.469964999999998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1879.6990000000001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3.4750459999999997E-2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6.9355520000000004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782.78859999999997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195.88367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10" sqref="A1:XFD104857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296</v>
      </c>
      <c r="B1" s="61" t="s">
        <v>305</v>
      </c>
      <c r="G1" s="62" t="s">
        <v>275</v>
      </c>
      <c r="H1" s="61" t="s">
        <v>306</v>
      </c>
    </row>
    <row r="3" spans="1:27" x14ac:dyDescent="0.3">
      <c r="A3" s="71" t="s">
        <v>276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307</v>
      </c>
      <c r="B4" s="69"/>
      <c r="C4" s="69"/>
      <c r="E4" s="66" t="s">
        <v>308</v>
      </c>
      <c r="F4" s="67"/>
      <c r="G4" s="67"/>
      <c r="H4" s="68"/>
      <c r="J4" s="66" t="s">
        <v>309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277</v>
      </c>
      <c r="V4" s="69"/>
      <c r="W4" s="69"/>
      <c r="X4" s="69"/>
      <c r="Y4" s="69"/>
      <c r="Z4" s="69"/>
    </row>
    <row r="5" spans="1:27" x14ac:dyDescent="0.3">
      <c r="A5" s="65"/>
      <c r="B5" s="65" t="s">
        <v>310</v>
      </c>
      <c r="C5" s="65" t="s">
        <v>311</v>
      </c>
      <c r="E5" s="65"/>
      <c r="F5" s="65" t="s">
        <v>50</v>
      </c>
      <c r="G5" s="65" t="s">
        <v>312</v>
      </c>
      <c r="H5" s="65" t="s">
        <v>46</v>
      </c>
      <c r="J5" s="65"/>
      <c r="K5" s="65" t="s">
        <v>313</v>
      </c>
      <c r="L5" s="65" t="s">
        <v>314</v>
      </c>
      <c r="N5" s="65"/>
      <c r="O5" s="65" t="s">
        <v>315</v>
      </c>
      <c r="P5" s="65" t="s">
        <v>316</v>
      </c>
      <c r="Q5" s="65" t="s">
        <v>317</v>
      </c>
      <c r="R5" s="65" t="s">
        <v>279</v>
      </c>
      <c r="S5" s="65" t="s">
        <v>311</v>
      </c>
      <c r="U5" s="65"/>
      <c r="V5" s="65" t="s">
        <v>315</v>
      </c>
      <c r="W5" s="65" t="s">
        <v>316</v>
      </c>
      <c r="X5" s="65" t="s">
        <v>317</v>
      </c>
      <c r="Y5" s="65" t="s">
        <v>318</v>
      </c>
      <c r="Z5" s="65" t="s">
        <v>311</v>
      </c>
    </row>
    <row r="6" spans="1:27" x14ac:dyDescent="0.3">
      <c r="A6" s="65" t="s">
        <v>300</v>
      </c>
      <c r="B6" s="65">
        <v>2000</v>
      </c>
      <c r="C6" s="65">
        <v>4182.7610000000004</v>
      </c>
      <c r="E6" s="65" t="s">
        <v>319</v>
      </c>
      <c r="F6" s="65">
        <v>55</v>
      </c>
      <c r="G6" s="65">
        <v>15</v>
      </c>
      <c r="H6" s="65">
        <v>7</v>
      </c>
      <c r="J6" s="65" t="s">
        <v>319</v>
      </c>
      <c r="K6" s="65">
        <v>0.1</v>
      </c>
      <c r="L6" s="65">
        <v>4</v>
      </c>
      <c r="N6" s="65" t="s">
        <v>320</v>
      </c>
      <c r="O6" s="65">
        <v>45</v>
      </c>
      <c r="P6" s="65">
        <v>55</v>
      </c>
      <c r="Q6" s="65">
        <v>0</v>
      </c>
      <c r="R6" s="65">
        <v>0</v>
      </c>
      <c r="S6" s="65">
        <v>176.40414000000001</v>
      </c>
      <c r="U6" s="65" t="s">
        <v>301</v>
      </c>
      <c r="V6" s="65">
        <v>0</v>
      </c>
      <c r="W6" s="65">
        <v>0</v>
      </c>
      <c r="X6" s="65">
        <v>25</v>
      </c>
      <c r="Y6" s="65">
        <v>0</v>
      </c>
      <c r="Z6" s="65">
        <v>69.168490000000006</v>
      </c>
    </row>
    <row r="7" spans="1:27" x14ac:dyDescent="0.3">
      <c r="E7" s="65" t="s">
        <v>321</v>
      </c>
      <c r="F7" s="65">
        <v>65</v>
      </c>
      <c r="G7" s="65">
        <v>30</v>
      </c>
      <c r="H7" s="65">
        <v>20</v>
      </c>
      <c r="J7" s="65" t="s">
        <v>280</v>
      </c>
      <c r="K7" s="65">
        <v>1</v>
      </c>
      <c r="L7" s="65">
        <v>10</v>
      </c>
    </row>
    <row r="8" spans="1:27" x14ac:dyDescent="0.3">
      <c r="E8" s="65" t="s">
        <v>322</v>
      </c>
      <c r="F8" s="65">
        <v>65.024000000000001</v>
      </c>
      <c r="G8" s="65">
        <v>15.061999999999999</v>
      </c>
      <c r="H8" s="65">
        <v>19.914000000000001</v>
      </c>
      <c r="J8" s="65" t="s">
        <v>322</v>
      </c>
      <c r="K8" s="65">
        <v>6.38</v>
      </c>
      <c r="L8" s="65">
        <v>14.253</v>
      </c>
    </row>
    <row r="13" spans="1:27" x14ac:dyDescent="0.3">
      <c r="A13" s="70" t="s">
        <v>297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323</v>
      </c>
      <c r="B14" s="69"/>
      <c r="C14" s="69"/>
      <c r="D14" s="69"/>
      <c r="E14" s="69"/>
      <c r="F14" s="69"/>
      <c r="H14" s="69" t="s">
        <v>324</v>
      </c>
      <c r="I14" s="69"/>
      <c r="J14" s="69"/>
      <c r="K14" s="69"/>
      <c r="L14" s="69"/>
      <c r="M14" s="69"/>
      <c r="O14" s="69" t="s">
        <v>325</v>
      </c>
      <c r="P14" s="69"/>
      <c r="Q14" s="69"/>
      <c r="R14" s="69"/>
      <c r="S14" s="69"/>
      <c r="T14" s="69"/>
      <c r="V14" s="69" t="s">
        <v>326</v>
      </c>
      <c r="W14" s="69"/>
      <c r="X14" s="69"/>
      <c r="Y14" s="69"/>
      <c r="Z14" s="69"/>
      <c r="AA14" s="69"/>
    </row>
    <row r="15" spans="1:27" x14ac:dyDescent="0.3">
      <c r="A15" s="65"/>
      <c r="B15" s="65" t="s">
        <v>315</v>
      </c>
      <c r="C15" s="65" t="s">
        <v>316</v>
      </c>
      <c r="D15" s="65" t="s">
        <v>317</v>
      </c>
      <c r="E15" s="65" t="s">
        <v>279</v>
      </c>
      <c r="F15" s="65" t="s">
        <v>278</v>
      </c>
      <c r="H15" s="65"/>
      <c r="I15" s="65" t="s">
        <v>315</v>
      </c>
      <c r="J15" s="65" t="s">
        <v>291</v>
      </c>
      <c r="K15" s="65" t="s">
        <v>317</v>
      </c>
      <c r="L15" s="65" t="s">
        <v>279</v>
      </c>
      <c r="M15" s="65" t="s">
        <v>311</v>
      </c>
      <c r="O15" s="65"/>
      <c r="P15" s="65" t="s">
        <v>315</v>
      </c>
      <c r="Q15" s="65" t="s">
        <v>316</v>
      </c>
      <c r="R15" s="65" t="s">
        <v>317</v>
      </c>
      <c r="S15" s="65" t="s">
        <v>279</v>
      </c>
      <c r="T15" s="65" t="s">
        <v>278</v>
      </c>
      <c r="V15" s="65"/>
      <c r="W15" s="65" t="s">
        <v>315</v>
      </c>
      <c r="X15" s="65" t="s">
        <v>316</v>
      </c>
      <c r="Y15" s="65" t="s">
        <v>317</v>
      </c>
      <c r="Z15" s="65" t="s">
        <v>318</v>
      </c>
      <c r="AA15" s="65" t="s">
        <v>278</v>
      </c>
    </row>
    <row r="16" spans="1:27" x14ac:dyDescent="0.3">
      <c r="A16" s="65" t="s">
        <v>327</v>
      </c>
      <c r="B16" s="65">
        <v>500</v>
      </c>
      <c r="C16" s="65">
        <v>700</v>
      </c>
      <c r="D16" s="65">
        <v>0</v>
      </c>
      <c r="E16" s="65">
        <v>3000</v>
      </c>
      <c r="F16" s="65">
        <v>1666.2176999999999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56.620759999999997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10.981802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946.29859999999996</v>
      </c>
    </row>
    <row r="23" spans="1:62" x14ac:dyDescent="0.3">
      <c r="A23" s="70" t="s">
        <v>328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329</v>
      </c>
      <c r="B24" s="69"/>
      <c r="C24" s="69"/>
      <c r="D24" s="69"/>
      <c r="E24" s="69"/>
      <c r="F24" s="69"/>
      <c r="H24" s="69" t="s">
        <v>281</v>
      </c>
      <c r="I24" s="69"/>
      <c r="J24" s="69"/>
      <c r="K24" s="69"/>
      <c r="L24" s="69"/>
      <c r="M24" s="69"/>
      <c r="O24" s="69" t="s">
        <v>330</v>
      </c>
      <c r="P24" s="69"/>
      <c r="Q24" s="69"/>
      <c r="R24" s="69"/>
      <c r="S24" s="69"/>
      <c r="T24" s="69"/>
      <c r="V24" s="69" t="s">
        <v>302</v>
      </c>
      <c r="W24" s="69"/>
      <c r="X24" s="69"/>
      <c r="Y24" s="69"/>
      <c r="Z24" s="69"/>
      <c r="AA24" s="69"/>
      <c r="AC24" s="69" t="s">
        <v>331</v>
      </c>
      <c r="AD24" s="69"/>
      <c r="AE24" s="69"/>
      <c r="AF24" s="69"/>
      <c r="AG24" s="69"/>
      <c r="AH24" s="69"/>
      <c r="AJ24" s="69" t="s">
        <v>332</v>
      </c>
      <c r="AK24" s="69"/>
      <c r="AL24" s="69"/>
      <c r="AM24" s="69"/>
      <c r="AN24" s="69"/>
      <c r="AO24" s="69"/>
      <c r="AQ24" s="69" t="s">
        <v>286</v>
      </c>
      <c r="AR24" s="69"/>
      <c r="AS24" s="69"/>
      <c r="AT24" s="69"/>
      <c r="AU24" s="69"/>
      <c r="AV24" s="69"/>
      <c r="AX24" s="69" t="s">
        <v>333</v>
      </c>
      <c r="AY24" s="69"/>
      <c r="AZ24" s="69"/>
      <c r="BA24" s="69"/>
      <c r="BB24" s="69"/>
      <c r="BC24" s="69"/>
      <c r="BE24" s="69" t="s">
        <v>334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315</v>
      </c>
      <c r="C25" s="65" t="s">
        <v>291</v>
      </c>
      <c r="D25" s="65" t="s">
        <v>292</v>
      </c>
      <c r="E25" s="65" t="s">
        <v>318</v>
      </c>
      <c r="F25" s="65" t="s">
        <v>311</v>
      </c>
      <c r="H25" s="65"/>
      <c r="I25" s="65" t="s">
        <v>285</v>
      </c>
      <c r="J25" s="65" t="s">
        <v>291</v>
      </c>
      <c r="K25" s="65" t="s">
        <v>317</v>
      </c>
      <c r="L25" s="65" t="s">
        <v>279</v>
      </c>
      <c r="M25" s="65" t="s">
        <v>278</v>
      </c>
      <c r="O25" s="65"/>
      <c r="P25" s="65" t="s">
        <v>315</v>
      </c>
      <c r="Q25" s="65" t="s">
        <v>316</v>
      </c>
      <c r="R25" s="65" t="s">
        <v>317</v>
      </c>
      <c r="S25" s="65" t="s">
        <v>279</v>
      </c>
      <c r="T25" s="65" t="s">
        <v>311</v>
      </c>
      <c r="V25" s="65"/>
      <c r="W25" s="65" t="s">
        <v>315</v>
      </c>
      <c r="X25" s="65" t="s">
        <v>291</v>
      </c>
      <c r="Y25" s="65" t="s">
        <v>292</v>
      </c>
      <c r="Z25" s="65" t="s">
        <v>318</v>
      </c>
      <c r="AA25" s="65" t="s">
        <v>311</v>
      </c>
      <c r="AC25" s="65"/>
      <c r="AD25" s="65" t="s">
        <v>285</v>
      </c>
      <c r="AE25" s="65" t="s">
        <v>291</v>
      </c>
      <c r="AF25" s="65" t="s">
        <v>317</v>
      </c>
      <c r="AG25" s="65" t="s">
        <v>279</v>
      </c>
      <c r="AH25" s="65" t="s">
        <v>278</v>
      </c>
      <c r="AJ25" s="65"/>
      <c r="AK25" s="65" t="s">
        <v>315</v>
      </c>
      <c r="AL25" s="65" t="s">
        <v>316</v>
      </c>
      <c r="AM25" s="65" t="s">
        <v>317</v>
      </c>
      <c r="AN25" s="65" t="s">
        <v>279</v>
      </c>
      <c r="AO25" s="65" t="s">
        <v>278</v>
      </c>
      <c r="AQ25" s="65"/>
      <c r="AR25" s="65" t="s">
        <v>315</v>
      </c>
      <c r="AS25" s="65" t="s">
        <v>316</v>
      </c>
      <c r="AT25" s="65" t="s">
        <v>292</v>
      </c>
      <c r="AU25" s="65" t="s">
        <v>318</v>
      </c>
      <c r="AV25" s="65" t="s">
        <v>278</v>
      </c>
      <c r="AX25" s="65"/>
      <c r="AY25" s="65" t="s">
        <v>285</v>
      </c>
      <c r="AZ25" s="65" t="s">
        <v>316</v>
      </c>
      <c r="BA25" s="65" t="s">
        <v>292</v>
      </c>
      <c r="BB25" s="65" t="s">
        <v>318</v>
      </c>
      <c r="BC25" s="65" t="s">
        <v>311</v>
      </c>
      <c r="BE25" s="65"/>
      <c r="BF25" s="65" t="s">
        <v>315</v>
      </c>
      <c r="BG25" s="65" t="s">
        <v>291</v>
      </c>
      <c r="BH25" s="65" t="s">
        <v>292</v>
      </c>
      <c r="BI25" s="65" t="s">
        <v>318</v>
      </c>
      <c r="BJ25" s="65" t="s">
        <v>278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407.31984999999997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4.4119444000000003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4.0990105000000003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39.233179999999997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4.9054349999999998</v>
      </c>
      <c r="AJ26" s="65" t="s">
        <v>335</v>
      </c>
      <c r="AK26" s="65">
        <v>320</v>
      </c>
      <c r="AL26" s="65">
        <v>400</v>
      </c>
      <c r="AM26" s="65">
        <v>0</v>
      </c>
      <c r="AN26" s="65">
        <v>1000</v>
      </c>
      <c r="AO26" s="65">
        <v>1462.4257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31.662932999999999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7.5228324000000004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12.84033</v>
      </c>
    </row>
    <row r="33" spans="1:68" x14ac:dyDescent="0.3">
      <c r="A33" s="70" t="s">
        <v>336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337</v>
      </c>
      <c r="B34" s="69"/>
      <c r="C34" s="69"/>
      <c r="D34" s="69"/>
      <c r="E34" s="69"/>
      <c r="F34" s="69"/>
      <c r="H34" s="69" t="s">
        <v>303</v>
      </c>
      <c r="I34" s="69"/>
      <c r="J34" s="69"/>
      <c r="K34" s="69"/>
      <c r="L34" s="69"/>
      <c r="M34" s="69"/>
      <c r="O34" s="69" t="s">
        <v>338</v>
      </c>
      <c r="P34" s="69"/>
      <c r="Q34" s="69"/>
      <c r="R34" s="69"/>
      <c r="S34" s="69"/>
      <c r="T34" s="69"/>
      <c r="V34" s="69" t="s">
        <v>298</v>
      </c>
      <c r="W34" s="69"/>
      <c r="X34" s="69"/>
      <c r="Y34" s="69"/>
      <c r="Z34" s="69"/>
      <c r="AA34" s="69"/>
      <c r="AC34" s="69" t="s">
        <v>339</v>
      </c>
      <c r="AD34" s="69"/>
      <c r="AE34" s="69"/>
      <c r="AF34" s="69"/>
      <c r="AG34" s="69"/>
      <c r="AH34" s="69"/>
      <c r="AJ34" s="69" t="s">
        <v>340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315</v>
      </c>
      <c r="C35" s="65" t="s">
        <v>291</v>
      </c>
      <c r="D35" s="65" t="s">
        <v>292</v>
      </c>
      <c r="E35" s="65" t="s">
        <v>279</v>
      </c>
      <c r="F35" s="65" t="s">
        <v>311</v>
      </c>
      <c r="H35" s="65"/>
      <c r="I35" s="65" t="s">
        <v>285</v>
      </c>
      <c r="J35" s="65" t="s">
        <v>316</v>
      </c>
      <c r="K35" s="65" t="s">
        <v>292</v>
      </c>
      <c r="L35" s="65" t="s">
        <v>279</v>
      </c>
      <c r="M35" s="65" t="s">
        <v>311</v>
      </c>
      <c r="O35" s="65"/>
      <c r="P35" s="65" t="s">
        <v>315</v>
      </c>
      <c r="Q35" s="65" t="s">
        <v>316</v>
      </c>
      <c r="R35" s="65" t="s">
        <v>292</v>
      </c>
      <c r="S35" s="65" t="s">
        <v>279</v>
      </c>
      <c r="T35" s="65" t="s">
        <v>311</v>
      </c>
      <c r="V35" s="65"/>
      <c r="W35" s="65" t="s">
        <v>315</v>
      </c>
      <c r="X35" s="65" t="s">
        <v>316</v>
      </c>
      <c r="Y35" s="65" t="s">
        <v>317</v>
      </c>
      <c r="Z35" s="65" t="s">
        <v>318</v>
      </c>
      <c r="AA35" s="65" t="s">
        <v>311</v>
      </c>
      <c r="AC35" s="65"/>
      <c r="AD35" s="65" t="s">
        <v>285</v>
      </c>
      <c r="AE35" s="65" t="s">
        <v>316</v>
      </c>
      <c r="AF35" s="65" t="s">
        <v>317</v>
      </c>
      <c r="AG35" s="65" t="s">
        <v>318</v>
      </c>
      <c r="AH35" s="65" t="s">
        <v>278</v>
      </c>
      <c r="AJ35" s="65"/>
      <c r="AK35" s="65" t="s">
        <v>285</v>
      </c>
      <c r="AL35" s="65" t="s">
        <v>316</v>
      </c>
      <c r="AM35" s="65" t="s">
        <v>317</v>
      </c>
      <c r="AN35" s="65" t="s">
        <v>279</v>
      </c>
      <c r="AO35" s="65" t="s">
        <v>278</v>
      </c>
    </row>
    <row r="36" spans="1:68" x14ac:dyDescent="0.3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1716.6923999999999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2988.5650000000001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15391.95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8616.43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496.05115000000001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369.76584000000003</v>
      </c>
    </row>
    <row r="43" spans="1:68" x14ac:dyDescent="0.3">
      <c r="A43" s="70" t="s">
        <v>341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342</v>
      </c>
      <c r="B44" s="69"/>
      <c r="C44" s="69"/>
      <c r="D44" s="69"/>
      <c r="E44" s="69"/>
      <c r="F44" s="69"/>
      <c r="H44" s="69" t="s">
        <v>282</v>
      </c>
      <c r="I44" s="69"/>
      <c r="J44" s="69"/>
      <c r="K44" s="69"/>
      <c r="L44" s="69"/>
      <c r="M44" s="69"/>
      <c r="O44" s="69" t="s">
        <v>299</v>
      </c>
      <c r="P44" s="69"/>
      <c r="Q44" s="69"/>
      <c r="R44" s="69"/>
      <c r="S44" s="69"/>
      <c r="T44" s="69"/>
      <c r="V44" s="69" t="s">
        <v>343</v>
      </c>
      <c r="W44" s="69"/>
      <c r="X44" s="69"/>
      <c r="Y44" s="69"/>
      <c r="Z44" s="69"/>
      <c r="AA44" s="69"/>
      <c r="AC44" s="69" t="s">
        <v>287</v>
      </c>
      <c r="AD44" s="69"/>
      <c r="AE44" s="69"/>
      <c r="AF44" s="69"/>
      <c r="AG44" s="69"/>
      <c r="AH44" s="69"/>
      <c r="AJ44" s="69" t="s">
        <v>304</v>
      </c>
      <c r="AK44" s="69"/>
      <c r="AL44" s="69"/>
      <c r="AM44" s="69"/>
      <c r="AN44" s="69"/>
      <c r="AO44" s="69"/>
      <c r="AQ44" s="69" t="s">
        <v>288</v>
      </c>
      <c r="AR44" s="69"/>
      <c r="AS44" s="69"/>
      <c r="AT44" s="69"/>
      <c r="AU44" s="69"/>
      <c r="AV44" s="69"/>
      <c r="AX44" s="69" t="s">
        <v>289</v>
      </c>
      <c r="AY44" s="69"/>
      <c r="AZ44" s="69"/>
      <c r="BA44" s="69"/>
      <c r="BB44" s="69"/>
      <c r="BC44" s="69"/>
      <c r="BE44" s="69" t="s">
        <v>290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285</v>
      </c>
      <c r="C45" s="65" t="s">
        <v>291</v>
      </c>
      <c r="D45" s="65" t="s">
        <v>292</v>
      </c>
      <c r="E45" s="65" t="s">
        <v>279</v>
      </c>
      <c r="F45" s="65" t="s">
        <v>278</v>
      </c>
      <c r="H45" s="65"/>
      <c r="I45" s="65" t="s">
        <v>285</v>
      </c>
      <c r="J45" s="65" t="s">
        <v>291</v>
      </c>
      <c r="K45" s="65" t="s">
        <v>292</v>
      </c>
      <c r="L45" s="65" t="s">
        <v>279</v>
      </c>
      <c r="M45" s="65" t="s">
        <v>278</v>
      </c>
      <c r="O45" s="65"/>
      <c r="P45" s="65" t="s">
        <v>285</v>
      </c>
      <c r="Q45" s="65" t="s">
        <v>291</v>
      </c>
      <c r="R45" s="65" t="s">
        <v>292</v>
      </c>
      <c r="S45" s="65" t="s">
        <v>279</v>
      </c>
      <c r="T45" s="65" t="s">
        <v>278</v>
      </c>
      <c r="V45" s="65"/>
      <c r="W45" s="65" t="s">
        <v>285</v>
      </c>
      <c r="X45" s="65" t="s">
        <v>291</v>
      </c>
      <c r="Y45" s="65" t="s">
        <v>292</v>
      </c>
      <c r="Z45" s="65" t="s">
        <v>279</v>
      </c>
      <c r="AA45" s="65" t="s">
        <v>278</v>
      </c>
      <c r="AC45" s="65"/>
      <c r="AD45" s="65" t="s">
        <v>285</v>
      </c>
      <c r="AE45" s="65" t="s">
        <v>291</v>
      </c>
      <c r="AF45" s="65" t="s">
        <v>292</v>
      </c>
      <c r="AG45" s="65" t="s">
        <v>279</v>
      </c>
      <c r="AH45" s="65" t="s">
        <v>278</v>
      </c>
      <c r="AJ45" s="65"/>
      <c r="AK45" s="65" t="s">
        <v>285</v>
      </c>
      <c r="AL45" s="65" t="s">
        <v>291</v>
      </c>
      <c r="AM45" s="65" t="s">
        <v>292</v>
      </c>
      <c r="AN45" s="65" t="s">
        <v>279</v>
      </c>
      <c r="AO45" s="65" t="s">
        <v>278</v>
      </c>
      <c r="AQ45" s="65"/>
      <c r="AR45" s="65" t="s">
        <v>285</v>
      </c>
      <c r="AS45" s="65" t="s">
        <v>291</v>
      </c>
      <c r="AT45" s="65" t="s">
        <v>292</v>
      </c>
      <c r="AU45" s="65" t="s">
        <v>279</v>
      </c>
      <c r="AV45" s="65" t="s">
        <v>278</v>
      </c>
      <c r="AX45" s="65"/>
      <c r="AY45" s="65" t="s">
        <v>285</v>
      </c>
      <c r="AZ45" s="65" t="s">
        <v>291</v>
      </c>
      <c r="BA45" s="65" t="s">
        <v>292</v>
      </c>
      <c r="BB45" s="65" t="s">
        <v>279</v>
      </c>
      <c r="BC45" s="65" t="s">
        <v>278</v>
      </c>
      <c r="BE45" s="65"/>
      <c r="BF45" s="65" t="s">
        <v>285</v>
      </c>
      <c r="BG45" s="65" t="s">
        <v>291</v>
      </c>
      <c r="BH45" s="65" t="s">
        <v>292</v>
      </c>
      <c r="BI45" s="65" t="s">
        <v>279</v>
      </c>
      <c r="BJ45" s="65" t="s">
        <v>278</v>
      </c>
    </row>
    <row r="46" spans="1:68" x14ac:dyDescent="0.3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45.776676000000002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27.469964999999998</v>
      </c>
      <c r="O46" s="65" t="s">
        <v>293</v>
      </c>
      <c r="P46" s="65">
        <v>600</v>
      </c>
      <c r="Q46" s="65">
        <v>800</v>
      </c>
      <c r="R46" s="65">
        <v>0</v>
      </c>
      <c r="S46" s="65">
        <v>10000</v>
      </c>
      <c r="T46" s="65">
        <v>1879.6990000000001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3.4750459999999997E-2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6.9355520000000004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782.78859999999997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195.88367</v>
      </c>
      <c r="AX46" s="65" t="s">
        <v>294</v>
      </c>
      <c r="AY46" s="65"/>
      <c r="AZ46" s="65"/>
      <c r="BA46" s="65"/>
      <c r="BB46" s="65"/>
      <c r="BC46" s="65"/>
      <c r="BE46" s="65" t="s">
        <v>295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344</v>
      </c>
      <c r="B2" s="61" t="s">
        <v>345</v>
      </c>
      <c r="C2" s="61" t="s">
        <v>283</v>
      </c>
      <c r="D2" s="61">
        <v>66</v>
      </c>
      <c r="E2" s="61">
        <v>4182.7610000000004</v>
      </c>
      <c r="F2" s="61">
        <v>576.00030000000004</v>
      </c>
      <c r="G2" s="61">
        <v>133.42319000000001</v>
      </c>
      <c r="H2" s="61">
        <v>73.159809999999993</v>
      </c>
      <c r="I2" s="61">
        <v>60.263379999999998</v>
      </c>
      <c r="J2" s="61">
        <v>176.40414000000001</v>
      </c>
      <c r="K2" s="61">
        <v>78.991744999999995</v>
      </c>
      <c r="L2" s="61">
        <v>97.412409999999994</v>
      </c>
      <c r="M2" s="61">
        <v>69.168490000000006</v>
      </c>
      <c r="N2" s="61">
        <v>7.1675639999999996</v>
      </c>
      <c r="O2" s="61">
        <v>37.783909999999999</v>
      </c>
      <c r="P2" s="61">
        <v>2456.5632000000001</v>
      </c>
      <c r="Q2" s="61">
        <v>69.805959999999999</v>
      </c>
      <c r="R2" s="61">
        <v>1666.2176999999999</v>
      </c>
      <c r="S2" s="61">
        <v>331.41296</v>
      </c>
      <c r="T2" s="61">
        <v>16017.659</v>
      </c>
      <c r="U2" s="61">
        <v>10.981802</v>
      </c>
      <c r="V2" s="61">
        <v>56.620759999999997</v>
      </c>
      <c r="W2" s="61">
        <v>946.29859999999996</v>
      </c>
      <c r="X2" s="61">
        <v>407.31984999999997</v>
      </c>
      <c r="Y2" s="61">
        <v>4.4119444000000003</v>
      </c>
      <c r="Z2" s="61">
        <v>4.0990105000000003</v>
      </c>
      <c r="AA2" s="61">
        <v>39.233179999999997</v>
      </c>
      <c r="AB2" s="61">
        <v>4.9054349999999998</v>
      </c>
      <c r="AC2" s="61">
        <v>1462.4257</v>
      </c>
      <c r="AD2" s="61">
        <v>31.662932999999999</v>
      </c>
      <c r="AE2" s="61">
        <v>7.5228324000000004</v>
      </c>
      <c r="AF2" s="61">
        <v>12.84033</v>
      </c>
      <c r="AG2" s="61">
        <v>1716.6923999999999</v>
      </c>
      <c r="AH2" s="61">
        <v>971.41845999999998</v>
      </c>
      <c r="AI2" s="61">
        <v>745.27386000000001</v>
      </c>
      <c r="AJ2" s="61">
        <v>2988.5650000000001</v>
      </c>
      <c r="AK2" s="61">
        <v>15391.95</v>
      </c>
      <c r="AL2" s="61">
        <v>496.05115000000001</v>
      </c>
      <c r="AM2" s="61">
        <v>8616.43</v>
      </c>
      <c r="AN2" s="61">
        <v>369.76584000000003</v>
      </c>
      <c r="AO2" s="61">
        <v>45.776676000000002</v>
      </c>
      <c r="AP2" s="61">
        <v>32.580737999999997</v>
      </c>
      <c r="AQ2" s="61">
        <v>13.195938</v>
      </c>
      <c r="AR2" s="61">
        <v>27.469964999999998</v>
      </c>
      <c r="AS2" s="61">
        <v>1879.6990000000001</v>
      </c>
      <c r="AT2" s="61">
        <v>3.4750459999999997E-2</v>
      </c>
      <c r="AU2" s="61">
        <v>6.9355520000000004</v>
      </c>
      <c r="AV2" s="61">
        <v>782.78859999999997</v>
      </c>
      <c r="AW2" s="61">
        <v>195.88367</v>
      </c>
      <c r="AX2" s="61">
        <v>1.0214593000000001</v>
      </c>
      <c r="AY2" s="61">
        <v>3.9858243</v>
      </c>
      <c r="AZ2" s="61">
        <v>782.27844000000005</v>
      </c>
      <c r="BA2" s="61">
        <v>113.32441</v>
      </c>
      <c r="BB2" s="61">
        <v>35.046253</v>
      </c>
      <c r="BC2" s="61">
        <v>40.885469999999998</v>
      </c>
      <c r="BD2" s="61">
        <v>37.324615000000001</v>
      </c>
      <c r="BE2" s="61">
        <v>2.0108625999999998</v>
      </c>
      <c r="BF2" s="61">
        <v>10.349724999999999</v>
      </c>
      <c r="BG2" s="61">
        <v>2.7754895000000002E-2</v>
      </c>
      <c r="BH2" s="61">
        <v>8.5475609999999994E-2</v>
      </c>
      <c r="BI2" s="61">
        <v>6.4624349999999997E-2</v>
      </c>
      <c r="BJ2" s="61">
        <v>0.23791303</v>
      </c>
      <c r="BK2" s="61">
        <v>2.1349920000000001E-3</v>
      </c>
      <c r="BL2" s="61">
        <v>0.71061370000000001</v>
      </c>
      <c r="BM2" s="61">
        <v>7.3253956000000002</v>
      </c>
      <c r="BN2" s="61">
        <v>1.9280626000000001</v>
      </c>
      <c r="BO2" s="61">
        <v>110.53775</v>
      </c>
      <c r="BP2" s="61">
        <v>19.318655</v>
      </c>
      <c r="BQ2" s="61">
        <v>35.731617</v>
      </c>
      <c r="BR2" s="61">
        <v>135.45060000000001</v>
      </c>
      <c r="BS2" s="61">
        <v>63.270949999999999</v>
      </c>
      <c r="BT2" s="61">
        <v>20.052489999999999</v>
      </c>
      <c r="BU2" s="61">
        <v>0.44843358</v>
      </c>
      <c r="BV2" s="61">
        <v>0.17327711000000001</v>
      </c>
      <c r="BW2" s="61">
        <v>1.4257736999999999</v>
      </c>
      <c r="BX2" s="61">
        <v>2.7867134</v>
      </c>
      <c r="BY2" s="61">
        <v>0.38541877000000002</v>
      </c>
      <c r="BZ2" s="61">
        <v>3.1894102999999998E-3</v>
      </c>
      <c r="CA2" s="61">
        <v>2.0256192999999998</v>
      </c>
      <c r="CB2" s="61">
        <v>7.4570769999999995E-2</v>
      </c>
      <c r="CC2" s="61">
        <v>0.54261470000000001</v>
      </c>
      <c r="CD2" s="61">
        <v>4.5831429999999997</v>
      </c>
      <c r="CE2" s="61">
        <v>0.15473843000000001</v>
      </c>
      <c r="CF2" s="61">
        <v>0.61806035000000004</v>
      </c>
      <c r="CG2" s="61">
        <v>2.9999999000000001E-6</v>
      </c>
      <c r="CH2" s="61">
        <v>8.7261363999999994E-2</v>
      </c>
      <c r="CI2" s="61">
        <v>1.5350491000000001E-2</v>
      </c>
      <c r="CJ2" s="61">
        <v>9.2614780000000003</v>
      </c>
      <c r="CK2" s="61">
        <v>3.1048039999999999E-2</v>
      </c>
      <c r="CL2" s="61">
        <v>4.0561350000000003</v>
      </c>
      <c r="CM2" s="61">
        <v>6.4614789999999998</v>
      </c>
      <c r="CN2" s="61">
        <v>5164.7754000000004</v>
      </c>
      <c r="CO2" s="61">
        <v>8948.009</v>
      </c>
      <c r="CP2" s="61">
        <v>6508.8296</v>
      </c>
      <c r="CQ2" s="61">
        <v>2212.2152999999998</v>
      </c>
      <c r="CR2" s="61">
        <v>1083.4199000000001</v>
      </c>
      <c r="CS2" s="61">
        <v>872.73159999999996</v>
      </c>
      <c r="CT2" s="61">
        <v>5145.25</v>
      </c>
      <c r="CU2" s="61">
        <v>3509.4167000000002</v>
      </c>
      <c r="CV2" s="61">
        <v>2585.4553000000001</v>
      </c>
      <c r="CW2" s="61">
        <v>4111.5879999999997</v>
      </c>
      <c r="CX2" s="61">
        <v>1148.6388999999999</v>
      </c>
      <c r="CY2" s="61">
        <v>6155.2179999999998</v>
      </c>
      <c r="CZ2" s="61">
        <v>3450.069</v>
      </c>
      <c r="DA2" s="61">
        <v>7685.3525</v>
      </c>
      <c r="DB2" s="61">
        <v>6870.3050000000003</v>
      </c>
      <c r="DC2" s="61">
        <v>11265.909</v>
      </c>
      <c r="DD2" s="61">
        <v>18838.096000000001</v>
      </c>
      <c r="DE2" s="61">
        <v>4408.8220000000001</v>
      </c>
      <c r="DF2" s="61">
        <v>7540.3459999999995</v>
      </c>
      <c r="DG2" s="61">
        <v>4466.0537000000004</v>
      </c>
      <c r="DH2" s="61">
        <v>273.16860000000003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113.32441</v>
      </c>
      <c r="B6">
        <f>BB2</f>
        <v>35.046253</v>
      </c>
      <c r="C6">
        <f>BC2</f>
        <v>40.885469999999998</v>
      </c>
      <c r="D6">
        <f>BD2</f>
        <v>37.324615000000001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E3" sqref="E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19796</v>
      </c>
      <c r="C2" s="56">
        <f ca="1">YEAR(TODAY())-YEAR(B2)+IF(TODAY()&gt;=DATE(YEAR(TODAY()),MONTH(B2),DAY(B2)),0,-1)</f>
        <v>66</v>
      </c>
      <c r="E2" s="52">
        <v>169</v>
      </c>
      <c r="F2" s="53" t="s">
        <v>39</v>
      </c>
      <c r="G2" s="52">
        <v>50.2</v>
      </c>
      <c r="H2" s="51" t="s">
        <v>41</v>
      </c>
      <c r="I2" s="72">
        <f>ROUND(G3/E3^2,1)</f>
        <v>17.600000000000001</v>
      </c>
    </row>
    <row r="3" spans="1:9" x14ac:dyDescent="0.3">
      <c r="E3" s="51">
        <f>E2/100</f>
        <v>1.69</v>
      </c>
      <c r="F3" s="51" t="s">
        <v>40</v>
      </c>
      <c r="G3" s="51">
        <f>G2</f>
        <v>50.2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44008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sqref="A1:N1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신현민, ID : H1310084)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2020년 09월 21일 14:01:41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B5" sqref="B5:S9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284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44008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66</v>
      </c>
      <c r="G12" s="137"/>
      <c r="H12" s="137"/>
      <c r="I12" s="137"/>
      <c r="K12" s="128">
        <f>'개인정보 및 신체계측 입력'!E2</f>
        <v>169</v>
      </c>
      <c r="L12" s="129"/>
      <c r="M12" s="122">
        <f>'개인정보 및 신체계측 입력'!G2</f>
        <v>50.2</v>
      </c>
      <c r="N12" s="123"/>
      <c r="O12" s="118" t="s">
        <v>271</v>
      </c>
      <c r="P12" s="112"/>
      <c r="Q12" s="115">
        <f>'개인정보 및 신체계측 입력'!I2</f>
        <v>17.600000000000001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신현민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65.024000000000001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15.061999999999999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19.914000000000001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0.9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14.3</v>
      </c>
      <c r="L72" s="36" t="s">
        <v>53</v>
      </c>
      <c r="M72" s="36">
        <f>ROUND('DRIs DATA'!K8,1)</f>
        <v>6.4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222.16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471.84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407.32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327.02999999999997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214.59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1026.1300000000001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457.77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2000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2020-09-16T07:06:42Z</cp:lastPrinted>
  <dcterms:created xsi:type="dcterms:W3CDTF">2015-06-13T08:19:18Z</dcterms:created>
  <dcterms:modified xsi:type="dcterms:W3CDTF">2020-09-22T02:29:11Z</dcterms:modified>
</cp:coreProperties>
</file>