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29010" windowHeight="12315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<sst xmlns="http://schemas.openxmlformats.org/spreadsheetml/2006/main" count="692" uniqueCount="352">
  <si>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</si>
  <si>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</si>
  <si>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</si>
  <si>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</si>
  <si>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</si>
  <si>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</si>
  <si>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</si>
  <si>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</si>
  <si>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</si>
  <si>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</si>
  <si>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</si>
  <si>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</si>
  <si>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</si>
  <si>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</si>
  <si>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</si>
  <si>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</si>
  <si>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</si>
  <si>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</si>
  <si>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</si>
  <si>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</si>
  <si>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</si>
  <si>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</si>
  <si>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</si>
  <si>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</si>
  <si>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</si>
  <si>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</si>
  <si>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</si>
  <si>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</si>
  <si>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</si>
  <si>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</si>
  <si>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</si>
  <si>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</si>
  <si>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</si>
  <si>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</si>
  <si>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</si>
  <si>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</si>
  <si>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</si>
  <si>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</si>
  <si>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</si>
  <si>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</si>
  <si>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</si>
  <si>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</si>
  <si>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</si>
  <si>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</si>
  <si>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</si>
  <si>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</si>
  <si>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</si>
  <si>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</si>
  <si>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</si>
  <si>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</si>
  <si>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</si>
  <si>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</si>
  <si>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</si>
  <si>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</si>
  <si>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</si>
  <si>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</si>
  <si>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</si>
  <si>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</si>
  <si>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</si>
  <si>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</si>
  <si>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</si>
  <si>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</si>
  <si>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</si>
  <si>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</si>
  <si>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</si>
  <si>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</si>
  <si>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</si>
  <si>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</si>
  <si>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</si>
  <si>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</si>
  <si>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</si>
  <si>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</si>
  <si>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</si>
  <si>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</si>
  <si>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</si>
  <si>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</si>
  <si>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</si>
  <si>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</si>
  <si>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</si>
  <si>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</si>
  <si>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</si>
  <si>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</si>
  <si>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</si>
  <si>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</si>
  <si>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</si>
  <si>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</si>
  <si>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</si>
  <si>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</si>
  <si>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</si>
  <si>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</si>
  <si>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</si>
  <si>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</si>
  <si>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</si>
  <si>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</si>
  <si>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</si>
  <si>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</si>
  <si>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</si>
  <si>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</si>
  <si>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</si>
  <si>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</si>
  <si>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</si>
  <si>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</si>
  <si>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</si>
  <si>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</si>
  <si>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</si>
  <si>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</si>
  <si>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</si>
  <si>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</si>
  <si>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</si>
  <si>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</si>
  <si>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</si>
  <si>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</si>
  <si>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</si>
  <si>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</si>
  <si>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</si>
  <si>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</si>
  <si>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</si>
  <si>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</si>
  <si>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</si>
  <si>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</si>
  <si>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</si>
  <si>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</si>
  <si>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</si>
  <si>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</si>
  <si>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</si>
  <si>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</si>
  <si>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</si>
  <si>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</si>
  <si>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</si>
  <si>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</si>
  <si>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</si>
  <si>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</si>
  <si>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</si>
  <si>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</si>
  <si>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</si>
  <si>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</si>
  <si>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</si>
  <si>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</si>
  <si>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</si>
  <si>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</si>
  <si>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</si>
  <si>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</si>
  <si>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</si>
  <si>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</si>
  <si>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</si>
  <si>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</si>
  <si>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</si>
  <si>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</si>
  <si>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</si>
  <si>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</si>
  <si>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</si>
  <si>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</si>
  <si>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</si>
  <si>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</si>
  <si>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</si>
  <si>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</si>
  <si>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</si>
  <si>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</si>
  <si>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</si>
  <si>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</si>
  <si>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</si>
  <si>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</si>
  <si>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</si>
  <si>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</si>
  <si>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</si>
  <si>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</si>
  <si>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</si>
  <si>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</si>
  <si>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</si>
  <si>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</si>
  <si>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</si>
  <si>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</si>
  <si>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</si>
  <si>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</si>
  <si>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</si>
  <si>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</si>
  <si>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</si>
  <si>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</si>
  <si>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</si>
  <si>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</si>
  <si>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</si>
  <si>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</si>
  <si>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</si>
  <si>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</si>
  <si>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</si>
  <si>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</si>
  <si>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</si>
  <si>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</si>
  <si>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</si>
  <si>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</si>
  <si>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</si>
  <si>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</si>
  <si>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</si>
  <si>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</si>
  <si>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</si>
  <si>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</si>
  <si>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</si>
  <si>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</si>
  <si>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</si>
  <si>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</si>
  <si>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</si>
  <si>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</si>
  <si>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</si>
  <si>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</si>
  <si>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</si>
  <si>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</si>
  <si>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</si>
  <si>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</si>
  <si>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</si>
  <si>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</si>
  <si>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</si>
  <si>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</si>
  <si>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</si>
  <si>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</si>
  <si>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</si>
  <si>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</si>
  <si>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</si>
  <si>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</si>
  <si>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</si>
  <si>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</si>
  <si>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</si>
  <si>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</si>
  <si>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</si>
  <si>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</si>
  <si>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</si>
  <si>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</si>
  <si>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</si>
  <si>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</si>
  <si>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</si>
  <si>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</si>
  <si>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</si>
  <si>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</si>
  <si>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</si>
  <si>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</si>
  <si>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</si>
  <si>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</si>
  <si>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</si>
  <si>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</si>
  <si>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</si>
  <si>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</si>
  <si>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</si>
  <si>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</si>
  <si>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</si>
  <si>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</si>
  <si>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</si>
  <si>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</si>
  <si>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</si>
  <si>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</si>
  <si>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</si>
  <si>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</si>
  <si>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</si>
  <si>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</si>
  <si>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</si>
  <si>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</si>
  <si>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</si>
  <si>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</si>
  <si>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</si>
  <si>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</si>
  <si>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</si>
  <si>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</si>
  <si>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</si>
  <si>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</si>
  <si>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</si>
  <si>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</si>
  <si>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</si>
  <si>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</si>
  <si>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</si>
  <si>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</si>
  <si>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</si>
  <si>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</si>
  <si>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</si>
  <si>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</si>
  <si>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</si>
  <si>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</si>
  <si>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</si>
  <si>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</si>
  <si>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</si>
  <si>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칼륨</t>
    <phoneticPr fontId="1" type="noConversion"/>
  </si>
  <si>
    <t>섭취량</t>
    <phoneticPr fontId="1" type="noConversion"/>
  </si>
  <si>
    <t>에너지(kcal)</t>
    <phoneticPr fontId="1" type="noConversion"/>
  </si>
  <si>
    <t>상한섭취량</t>
    <phoneticPr fontId="1" type="noConversion"/>
  </si>
  <si>
    <t>권장섭취량</t>
    <phoneticPr fontId="1" type="noConversion"/>
  </si>
  <si>
    <t>인</t>
    <phoneticPr fontId="1" type="noConversion"/>
  </si>
  <si>
    <t>충분섭취량</t>
    <phoneticPr fontId="1" type="noConversion"/>
  </si>
  <si>
    <t>평균필요량</t>
    <phoneticPr fontId="1" type="noConversion"/>
  </si>
  <si>
    <t>정보</t>
    <phoneticPr fontId="1" type="noConversion"/>
  </si>
  <si>
    <t>(설문지 : FFQ 95문항 설문지, 사용자 : 최병규, ID : H1310087)</t>
  </si>
  <si>
    <t>출력시각</t>
    <phoneticPr fontId="1" type="noConversion"/>
  </si>
  <si>
    <t>2020년 09월 21일 13:59:46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</si>
  <si>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</si>
  <si>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</si>
  <si>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</si>
  <si>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</si>
  <si>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</si>
  <si>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</si>
  <si>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</si>
  <si>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</si>
  <si>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</si>
  <si>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</si>
  <si>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</si>
  <si>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</si>
  <si>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</si>
  <si>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</si>
  <si>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</si>
  <si>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</si>
  <si>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</si>
  <si>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</si>
  <si>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</si>
  <si>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</si>
  <si>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</si>
  <si>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</si>
  <si>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</si>
  <si>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</si>
  <si>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</si>
  <si>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</si>
  <si>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</si>
  <si>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</si>
  <si>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</si>
  <si>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</si>
  <si>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</si>
  <si>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</si>
  <si>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</si>
  <si>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</si>
  <si>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</si>
  <si>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</si>
  <si>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</si>
  <si>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</si>
  <si>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</si>
  <si>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</si>
  <si>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</si>
  <si>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</si>
  <si>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</si>
  <si>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</si>
  <si>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</si>
  <si>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</si>
  <si>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</si>
  <si>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</si>
  <si>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</si>
  <si>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</si>
  <si>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</si>
  <si>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</si>
  <si>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</si>
  <si>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</si>
  <si>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</si>
  <si>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</si>
  <si>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</si>
  <si>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상한섭취량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</si>
  <si>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</si>
  <si>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</si>
  <si>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</si>
  <si>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H1310087</t>
  </si>
  <si>
    <t>최병규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</si>
</sst>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48.964523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874320"/>
        <c:axId val="503865304"/>
      </c:barChart>
      <c:catAx>
        <c:axId val="50387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865304"/>
        <c:crosses val="autoZero"/>
        <c:auto val="1"/>
        <c:lblAlgn val="ctr"/>
        <c:lblOffset val="100"/>
        <c:noMultiLvlLbl val="0"/>
      </c:catAx>
      <c:valAx>
        <c:axId val="503865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87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1.2347410000000001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267152"/>
        <c:axId val="502264016"/>
      </c:barChart>
      <c:catAx>
        <c:axId val="50226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64016"/>
        <c:crosses val="autoZero"/>
        <c:auto val="1"/>
        <c:lblAlgn val="ctr"/>
        <c:lblOffset val="100"/>
        <c:noMultiLvlLbl val="0"/>
      </c:catAx>
      <c:valAx>
        <c:axId val="502264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26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12.801909999999999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258528"/>
        <c:axId val="502264408"/>
      </c:barChart>
      <c:catAx>
        <c:axId val="50225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64408"/>
        <c:crosses val="autoZero"/>
        <c:auto val="1"/>
        <c:lblAlgn val="ctr"/>
        <c:lblOffset val="100"/>
        <c:noMultiLvlLbl val="0"/>
      </c:catAx>
      <c:valAx>
        <c:axId val="502264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25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901.28970000000004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264800"/>
        <c:axId val="502259704"/>
      </c:barChart>
      <c:catAx>
        <c:axId val="50226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59704"/>
        <c:crosses val="autoZero"/>
        <c:auto val="1"/>
        <c:lblAlgn val="ctr"/>
        <c:lblOffset val="100"/>
        <c:noMultiLvlLbl val="0"/>
      </c:catAx>
      <c:valAx>
        <c:axId val="50225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26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2823.9596999999999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265192"/>
        <c:axId val="502265584"/>
      </c:barChart>
      <c:catAx>
        <c:axId val="50226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65584"/>
        <c:crosses val="autoZero"/>
        <c:auto val="1"/>
        <c:lblAlgn val="ctr"/>
        <c:lblOffset val="100"/>
        <c:noMultiLvlLbl val="0"/>
      </c:catAx>
      <c:valAx>
        <c:axId val="5022655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26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44.382396999999997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259312"/>
        <c:axId val="502256960"/>
      </c:barChart>
      <c:catAx>
        <c:axId val="50225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56960"/>
        <c:crosses val="autoZero"/>
        <c:auto val="1"/>
        <c:lblAlgn val="ctr"/>
        <c:lblOffset val="100"/>
        <c:noMultiLvlLbl val="0"/>
      </c:catAx>
      <c:valAx>
        <c:axId val="50225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25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93.217429999999993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265976"/>
        <c:axId val="502267544"/>
      </c:barChart>
      <c:catAx>
        <c:axId val="50226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67544"/>
        <c:crosses val="autoZero"/>
        <c:auto val="1"/>
        <c:lblAlgn val="ctr"/>
        <c:lblOffset val="100"/>
        <c:noMultiLvlLbl val="0"/>
      </c:catAx>
      <c:valAx>
        <c:axId val="5022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26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8.8346579999999992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255784"/>
        <c:axId val="502257352"/>
      </c:barChart>
      <c:catAx>
        <c:axId val="50225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57352"/>
        <c:crosses val="autoZero"/>
        <c:auto val="1"/>
        <c:lblAlgn val="ctr"/>
        <c:lblOffset val="100"/>
        <c:noMultiLvlLbl val="0"/>
      </c:catAx>
      <c:valAx>
        <c:axId val="502257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25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523.86850000000004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256568"/>
        <c:axId val="502257744"/>
      </c:barChart>
      <c:catAx>
        <c:axId val="50225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57744"/>
        <c:crosses val="autoZero"/>
        <c:auto val="1"/>
        <c:lblAlgn val="ctr"/>
        <c:lblOffset val="100"/>
        <c:noMultiLvlLbl val="0"/>
      </c:catAx>
      <c:valAx>
        <c:axId val="5022577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25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1.1161596500000001E-2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260096"/>
        <c:axId val="502260880"/>
      </c:barChart>
      <c:catAx>
        <c:axId val="50226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60880"/>
        <c:crosses val="autoZero"/>
        <c:auto val="1"/>
        <c:lblAlgn val="ctr"/>
        <c:lblOffset val="100"/>
        <c:noMultiLvlLbl val="0"/>
      </c:catAx>
      <c:valAx>
        <c:axId val="50226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26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2.1732689999999999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262056"/>
        <c:axId val="502262448"/>
      </c:barChart>
      <c:catAx>
        <c:axId val="50226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62448"/>
        <c:crosses val="autoZero"/>
        <c:auto val="1"/>
        <c:lblAlgn val="ctr"/>
        <c:lblOffset val="100"/>
        <c:noMultiLvlLbl val="0"/>
      </c:catAx>
      <c:valAx>
        <c:axId val="50226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26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18.070305000000001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868832"/>
        <c:axId val="503870008"/>
      </c:barChart>
      <c:catAx>
        <c:axId val="50386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870008"/>
        <c:crosses val="autoZero"/>
        <c:auto val="1"/>
        <c:lblAlgn val="ctr"/>
        <c:lblOffset val="100"/>
        <c:noMultiLvlLbl val="0"/>
      </c:catAx>
      <c:valAx>
        <c:axId val="503870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86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80.744929999999997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268720"/>
        <c:axId val="502269112"/>
      </c:barChart>
      <c:catAx>
        <c:axId val="50226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69112"/>
        <c:crosses val="autoZero"/>
        <c:auto val="1"/>
        <c:lblAlgn val="ctr"/>
        <c:lblOffset val="100"/>
        <c:noMultiLvlLbl val="0"/>
      </c:catAx>
      <c:valAx>
        <c:axId val="50226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26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56.85087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269896"/>
        <c:axId val="502270288"/>
      </c:barChart>
      <c:catAx>
        <c:axId val="50226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70288"/>
        <c:crosses val="autoZero"/>
        <c:auto val="1"/>
        <c:lblAlgn val="ctr"/>
        <c:lblOffset val="100"/>
        <c:noMultiLvlLbl val="0"/>
      </c:catAx>
      <c:valAx>
        <c:axId val="50227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26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11.205</c:v>
                </c:pt>
                <c:pt idx="1">
                  <c:v>7.1959999999999997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2268328"/>
        <c:axId val="502271464"/>
      </c:barChart>
      <c:catAx>
        <c:axId val="5022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71464"/>
        <c:crosses val="autoZero"/>
        <c:auto val="1"/>
        <c:lblAlgn val="ctr"/>
        <c:lblOffset val="100"/>
        <c:noMultiLvlLbl val="0"/>
      </c:catAx>
      <c:valAx>
        <c:axId val="50227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2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14.435314999999999</c:v>
                </c:pt>
                <c:pt idx="1">
                  <c:v>18.499102000000001</c:v>
                </c:pt>
                <c:pt idx="2">
                  <c:v>9.8208199999999994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943.4049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84904"/>
        <c:axId val="410082160"/>
      </c:barChart>
      <c:catAx>
        <c:axId val="41008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82160"/>
        <c:crosses val="autoZero"/>
        <c:auto val="1"/>
        <c:lblAlgn val="ctr"/>
        <c:lblOffset val="100"/>
        <c:noMultiLvlLbl val="0"/>
      </c:catAx>
      <c:valAx>
        <c:axId val="410082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8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17.654789000000001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85296"/>
        <c:axId val="410082944"/>
      </c:barChart>
      <c:catAx>
        <c:axId val="41008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82944"/>
        <c:crosses val="autoZero"/>
        <c:auto val="1"/>
        <c:lblAlgn val="ctr"/>
        <c:lblOffset val="100"/>
        <c:noMultiLvlLbl val="0"/>
      </c:catAx>
      <c:valAx>
        <c:axId val="41008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8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72.941000000000003</c:v>
                </c:pt>
                <c:pt idx="1">
                  <c:v>8.6069999999999993</c:v>
                </c:pt>
                <c:pt idx="2">
                  <c:v>18.452000000000002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0083336"/>
        <c:axId val="410090784"/>
      </c:barChart>
      <c:catAx>
        <c:axId val="41008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90784"/>
        <c:crosses val="autoZero"/>
        <c:auto val="1"/>
        <c:lblAlgn val="ctr"/>
        <c:lblOffset val="100"/>
        <c:noMultiLvlLbl val="0"/>
      </c:catAx>
      <c:valAx>
        <c:axId val="41009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8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1161.7391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85688"/>
        <c:axId val="410088824"/>
      </c:barChart>
      <c:catAx>
        <c:axId val="41008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88824"/>
        <c:crosses val="autoZero"/>
        <c:auto val="1"/>
        <c:lblAlgn val="ctr"/>
        <c:lblOffset val="100"/>
        <c:noMultiLvlLbl val="0"/>
      </c:catAx>
      <c:valAx>
        <c:axId val="410088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8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296.52222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89216"/>
        <c:axId val="410086864"/>
      </c:barChart>
      <c:catAx>
        <c:axId val="41008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86864"/>
        <c:crosses val="autoZero"/>
        <c:auto val="1"/>
        <c:lblAlgn val="ctr"/>
        <c:lblOffset val="100"/>
        <c:noMultiLvlLbl val="0"/>
      </c:catAx>
      <c:valAx>
        <c:axId val="410086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8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312.07013000000001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89608"/>
        <c:axId val="410091176"/>
      </c:barChart>
      <c:catAx>
        <c:axId val="4100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91176"/>
        <c:crosses val="autoZero"/>
        <c:auto val="1"/>
        <c:lblAlgn val="ctr"/>
        <c:lblOffset val="100"/>
        <c:noMultiLvlLbl val="0"/>
      </c:catAx>
      <c:valAx>
        <c:axId val="410091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8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5.0436597000000001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871184"/>
        <c:axId val="503871576"/>
      </c:barChart>
      <c:catAx>
        <c:axId val="50387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871576"/>
        <c:crosses val="autoZero"/>
        <c:auto val="1"/>
        <c:lblAlgn val="ctr"/>
        <c:lblOffset val="100"/>
        <c:noMultiLvlLbl val="0"/>
      </c:catAx>
      <c:valAx>
        <c:axId val="50387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87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2555.5706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86472"/>
        <c:axId val="410090000"/>
      </c:barChart>
      <c:catAx>
        <c:axId val="41008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90000"/>
        <c:crosses val="autoZero"/>
        <c:auto val="1"/>
        <c:lblAlgn val="ctr"/>
        <c:lblOffset val="100"/>
        <c:noMultiLvlLbl val="0"/>
      </c:catAx>
      <c:valAx>
        <c:axId val="41009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8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9.9058139999999995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88040"/>
        <c:axId val="410079808"/>
      </c:barChart>
      <c:catAx>
        <c:axId val="41008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79808"/>
        <c:crosses val="autoZero"/>
        <c:auto val="1"/>
        <c:lblAlgn val="ctr"/>
        <c:lblOffset val="100"/>
        <c:noMultiLvlLbl val="0"/>
      </c:catAx>
      <c:valAx>
        <c:axId val="41007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8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3.2188509000000001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084512"/>
        <c:axId val="410087256"/>
      </c:barChart>
      <c:catAx>
        <c:axId val="41008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087256"/>
        <c:crosses val="autoZero"/>
        <c:auto val="1"/>
        <c:lblAlgn val="ctr"/>
        <c:lblOffset val="100"/>
        <c:noMultiLvlLbl val="0"/>
      </c:catAx>
      <c:valAx>
        <c:axId val="41008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08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124.08096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867656"/>
        <c:axId val="503868048"/>
      </c:barChart>
      <c:catAx>
        <c:axId val="50386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868048"/>
        <c:crosses val="autoZero"/>
        <c:auto val="1"/>
        <c:lblAlgn val="ctr"/>
        <c:lblOffset val="100"/>
        <c:noMultiLvlLbl val="0"/>
      </c:catAx>
      <c:valAx>
        <c:axId val="50386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86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0.87238866000000004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877064"/>
        <c:axId val="503876280"/>
      </c:barChart>
      <c:catAx>
        <c:axId val="50387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876280"/>
        <c:crosses val="autoZero"/>
        <c:auto val="1"/>
        <c:lblAlgn val="ctr"/>
        <c:lblOffset val="100"/>
        <c:noMultiLvlLbl val="0"/>
      </c:catAx>
      <c:valAx>
        <c:axId val="503876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87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15.554425999999999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878240"/>
        <c:axId val="504658840"/>
      </c:barChart>
      <c:catAx>
        <c:axId val="50387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58840"/>
        <c:crosses val="autoZero"/>
        <c:auto val="1"/>
        <c:lblAlgn val="ctr"/>
        <c:lblOffset val="100"/>
        <c:noMultiLvlLbl val="0"/>
      </c:catAx>
      <c:valAx>
        <c:axId val="50465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87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3.2188509000000001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52960"/>
        <c:axId val="504659624"/>
      </c:barChart>
      <c:catAx>
        <c:axId val="50465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59624"/>
        <c:crosses val="autoZero"/>
        <c:auto val="1"/>
        <c:lblAlgn val="ctr"/>
        <c:lblOffset val="100"/>
        <c:noMultiLvlLbl val="0"/>
      </c:catAx>
      <c:valAx>
        <c:axId val="50465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5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436.22717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23256"/>
        <c:axId val="498727568"/>
      </c:barChart>
      <c:catAx>
        <c:axId val="49872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27568"/>
        <c:crosses val="autoZero"/>
        <c:auto val="1"/>
        <c:lblAlgn val="ctr"/>
        <c:lblOffset val="100"/>
        <c:noMultiLvlLbl val="0"/>
      </c:catAx>
      <c:valAx>
        <c:axId val="49872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2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6.7573533000000001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964024"/>
        <c:axId val="413809504"/>
      </c:barChart>
      <c:catAx>
        <c:axId val="50496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809504"/>
        <c:crosses val="autoZero"/>
        <c:auto val="1"/>
        <c:lblAlgn val="ctr"/>
        <c:lblOffset val="100"/>
        <c:noMultiLvlLbl val="0"/>
      </c:catAx>
      <c:valAx>
        <c:axId val="41380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96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최병규, ID : H1310087)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09월 21일 13:59:46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1161.7391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48.964523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18.070305000000001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72.941000000000003</v>
      </c>
      <c r="G8" s="59">
        <f>'DRIs DATA 입력'!G8</f>
        <v>8.6069999999999993</v>
      </c>
      <c r="H8" s="59">
        <f>'DRIs DATA 입력'!H8</f>
        <v>18.452000000000002</v>
      </c>
      <c r="I8" s="46"/>
      <c r="J8" s="59" t="s">
        <v>216</v>
      </c>
      <c r="K8" s="59">
        <f>'DRIs DATA 입력'!K8</f>
        <v>11.205</v>
      </c>
      <c r="L8" s="59">
        <f>'DRIs DATA 입력'!L8</f>
        <v>7.1959999999999997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943.4049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17.654789000000001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5.0436597000000001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124.08096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296.52222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1.3122288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0.87238866000000004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15.554425999999999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3.2188509000000001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436.22717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6.7573533000000001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1.2347410000000001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12.801909999999999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312.07013000000001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901.28970000000004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2555.5706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2823.9596999999999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44.382396999999997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93.217429999999993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9.9058139999999995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8.8346579999999992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523.86850000000004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1.1161596500000001E-2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2.1732689999999999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80.744929999999997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56.85087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F18"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285</v>
      </c>
      <c r="B1" s="61" t="s">
        <v>286</v>
      </c>
      <c r="G1" s="62" t="s">
        <v>287</v>
      </c>
      <c r="H1" s="61" t="s">
        <v>288</v>
      </c>
    </row>
    <row r="3" spans="1:27" x14ac:dyDescent="0.3">
      <c r="A3" s="71" t="s">
        <v>289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290</v>
      </c>
      <c r="B4" s="69"/>
      <c r="C4" s="69"/>
      <c r="E4" s="66" t="s">
        <v>291</v>
      </c>
      <c r="F4" s="67"/>
      <c r="G4" s="67"/>
      <c r="H4" s="68"/>
      <c r="J4" s="66" t="s">
        <v>292</v>
      </c>
      <c r="K4" s="67"/>
      <c r="L4" s="68"/>
      <c r="N4" s="69" t="s">
        <v>293</v>
      </c>
      <c r="O4" s="69"/>
      <c r="P4" s="69"/>
      <c r="Q4" s="69"/>
      <c r="R4" s="69"/>
      <c r="S4" s="69"/>
      <c r="U4" s="69" t="s">
        <v>294</v>
      </c>
      <c r="V4" s="69"/>
      <c r="W4" s="69"/>
      <c r="X4" s="69"/>
      <c r="Y4" s="69"/>
      <c r="Z4" s="69"/>
    </row>
    <row r="5" spans="1:27" x14ac:dyDescent="0.3">
      <c r="A5" s="65"/>
      <c r="B5" s="65" t="s">
        <v>295</v>
      </c>
      <c r="C5" s="65" t="s">
        <v>296</v>
      </c>
      <c r="E5" s="65"/>
      <c r="F5" s="65" t="s">
        <v>50</v>
      </c>
      <c r="G5" s="65" t="s">
        <v>297</v>
      </c>
      <c r="H5" s="65" t="s">
        <v>293</v>
      </c>
      <c r="J5" s="65"/>
      <c r="K5" s="65" t="s">
        <v>298</v>
      </c>
      <c r="L5" s="65" t="s">
        <v>299</v>
      </c>
      <c r="N5" s="65"/>
      <c r="O5" s="65" t="s">
        <v>284</v>
      </c>
      <c r="P5" s="65" t="s">
        <v>300</v>
      </c>
      <c r="Q5" s="65" t="s">
        <v>283</v>
      </c>
      <c r="R5" s="65" t="s">
        <v>280</v>
      </c>
      <c r="S5" s="65" t="s">
        <v>296</v>
      </c>
      <c r="U5" s="65"/>
      <c r="V5" s="65" t="s">
        <v>301</v>
      </c>
      <c r="W5" s="65" t="s">
        <v>281</v>
      </c>
      <c r="X5" s="65" t="s">
        <v>302</v>
      </c>
      <c r="Y5" s="65" t="s">
        <v>303</v>
      </c>
      <c r="Z5" s="65" t="s">
        <v>278</v>
      </c>
    </row>
    <row r="6" spans="1:27" x14ac:dyDescent="0.3">
      <c r="A6" s="65" t="s">
        <v>279</v>
      </c>
      <c r="B6" s="65">
        <v>2000</v>
      </c>
      <c r="C6" s="65">
        <v>1161.7391</v>
      </c>
      <c r="E6" s="65" t="s">
        <v>304</v>
      </c>
      <c r="F6" s="65">
        <v>55</v>
      </c>
      <c r="G6" s="65">
        <v>15</v>
      </c>
      <c r="H6" s="65">
        <v>7</v>
      </c>
      <c r="J6" s="65" t="s">
        <v>305</v>
      </c>
      <c r="K6" s="65">
        <v>0.1</v>
      </c>
      <c r="L6" s="65">
        <v>4</v>
      </c>
      <c r="N6" s="65" t="s">
        <v>306</v>
      </c>
      <c r="O6" s="65">
        <v>45</v>
      </c>
      <c r="P6" s="65">
        <v>55</v>
      </c>
      <c r="Q6" s="65">
        <v>0</v>
      </c>
      <c r="R6" s="65">
        <v>0</v>
      </c>
      <c r="S6" s="65">
        <v>48.964523</v>
      </c>
      <c r="U6" s="65" t="s">
        <v>307</v>
      </c>
      <c r="V6" s="65">
        <v>0</v>
      </c>
      <c r="W6" s="65">
        <v>0</v>
      </c>
      <c r="X6" s="65">
        <v>25</v>
      </c>
      <c r="Y6" s="65">
        <v>0</v>
      </c>
      <c r="Z6" s="65">
        <v>18.070305000000001</v>
      </c>
    </row>
    <row r="7" spans="1:27" x14ac:dyDescent="0.3">
      <c r="E7" s="65" t="s">
        <v>308</v>
      </c>
      <c r="F7" s="65">
        <v>65</v>
      </c>
      <c r="G7" s="65">
        <v>30</v>
      </c>
      <c r="H7" s="65">
        <v>20</v>
      </c>
      <c r="J7" s="65" t="s">
        <v>309</v>
      </c>
      <c r="K7" s="65">
        <v>1</v>
      </c>
      <c r="L7" s="65">
        <v>10</v>
      </c>
    </row>
    <row r="8" spans="1:27" x14ac:dyDescent="0.3">
      <c r="E8" s="65" t="s">
        <v>310</v>
      </c>
      <c r="F8" s="65">
        <v>72.941000000000003</v>
      </c>
      <c r="G8" s="65">
        <v>8.6069999999999993</v>
      </c>
      <c r="H8" s="65">
        <v>18.452000000000002</v>
      </c>
      <c r="J8" s="65" t="s">
        <v>310</v>
      </c>
      <c r="K8" s="65">
        <v>11.205</v>
      </c>
      <c r="L8" s="65">
        <v>7.1959999999999997</v>
      </c>
    </row>
    <row r="13" spans="1:27" x14ac:dyDescent="0.3">
      <c r="A13" s="70" t="s">
        <v>311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312</v>
      </c>
      <c r="B14" s="69"/>
      <c r="C14" s="69"/>
      <c r="D14" s="69"/>
      <c r="E14" s="69"/>
      <c r="F14" s="69"/>
      <c r="H14" s="69" t="s">
        <v>313</v>
      </c>
      <c r="I14" s="69"/>
      <c r="J14" s="69"/>
      <c r="K14" s="69"/>
      <c r="L14" s="69"/>
      <c r="M14" s="69"/>
      <c r="O14" s="69" t="s">
        <v>314</v>
      </c>
      <c r="P14" s="69"/>
      <c r="Q14" s="69"/>
      <c r="R14" s="69"/>
      <c r="S14" s="69"/>
      <c r="T14" s="69"/>
      <c r="V14" s="69" t="s">
        <v>315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284</v>
      </c>
      <c r="C15" s="65" t="s">
        <v>316</v>
      </c>
      <c r="D15" s="65" t="s">
        <v>283</v>
      </c>
      <c r="E15" s="65" t="s">
        <v>280</v>
      </c>
      <c r="F15" s="65" t="s">
        <v>296</v>
      </c>
      <c r="H15" s="65"/>
      <c r="I15" s="65" t="s">
        <v>301</v>
      </c>
      <c r="J15" s="65" t="s">
        <v>281</v>
      </c>
      <c r="K15" s="65" t="s">
        <v>302</v>
      </c>
      <c r="L15" s="65" t="s">
        <v>303</v>
      </c>
      <c r="M15" s="65" t="s">
        <v>317</v>
      </c>
      <c r="O15" s="65"/>
      <c r="P15" s="65" t="s">
        <v>284</v>
      </c>
      <c r="Q15" s="65" t="s">
        <v>281</v>
      </c>
      <c r="R15" s="65" t="s">
        <v>283</v>
      </c>
      <c r="S15" s="65" t="s">
        <v>280</v>
      </c>
      <c r="T15" s="65" t="s">
        <v>296</v>
      </c>
      <c r="V15" s="65"/>
      <c r="W15" s="65" t="s">
        <v>318</v>
      </c>
      <c r="X15" s="65" t="s">
        <v>281</v>
      </c>
      <c r="Y15" s="65" t="s">
        <v>302</v>
      </c>
      <c r="Z15" s="65" t="s">
        <v>303</v>
      </c>
      <c r="AA15" s="65" t="s">
        <v>296</v>
      </c>
    </row>
    <row r="16" spans="1:27" x14ac:dyDescent="0.3">
      <c r="A16" s="65" t="s">
        <v>319</v>
      </c>
      <c r="B16" s="65">
        <v>500</v>
      </c>
      <c r="C16" s="65">
        <v>700</v>
      </c>
      <c r="D16" s="65">
        <v>0</v>
      </c>
      <c r="E16" s="65">
        <v>3000</v>
      </c>
      <c r="F16" s="65">
        <v>943.4049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17.654789000000001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5.0436597000000001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124.08096</v>
      </c>
    </row>
    <row r="23" spans="1:62" x14ac:dyDescent="0.3">
      <c r="A23" s="70" t="s">
        <v>320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321</v>
      </c>
      <c r="B24" s="69"/>
      <c r="C24" s="69"/>
      <c r="D24" s="69"/>
      <c r="E24" s="69"/>
      <c r="F24" s="69"/>
      <c r="H24" s="69" t="s">
        <v>322</v>
      </c>
      <c r="I24" s="69"/>
      <c r="J24" s="69"/>
      <c r="K24" s="69"/>
      <c r="L24" s="69"/>
      <c r="M24" s="69"/>
      <c r="O24" s="69" t="s">
        <v>323</v>
      </c>
      <c r="P24" s="69"/>
      <c r="Q24" s="69"/>
      <c r="R24" s="69"/>
      <c r="S24" s="69"/>
      <c r="T24" s="69"/>
      <c r="V24" s="69" t="s">
        <v>324</v>
      </c>
      <c r="W24" s="69"/>
      <c r="X24" s="69"/>
      <c r="Y24" s="69"/>
      <c r="Z24" s="69"/>
      <c r="AA24" s="69"/>
      <c r="AC24" s="69" t="s">
        <v>325</v>
      </c>
      <c r="AD24" s="69"/>
      <c r="AE24" s="69"/>
      <c r="AF24" s="69"/>
      <c r="AG24" s="69"/>
      <c r="AH24" s="69"/>
      <c r="AJ24" s="69" t="s">
        <v>326</v>
      </c>
      <c r="AK24" s="69"/>
      <c r="AL24" s="69"/>
      <c r="AM24" s="69"/>
      <c r="AN24" s="69"/>
      <c r="AO24" s="69"/>
      <c r="AQ24" s="69" t="s">
        <v>327</v>
      </c>
      <c r="AR24" s="69"/>
      <c r="AS24" s="69"/>
      <c r="AT24" s="69"/>
      <c r="AU24" s="69"/>
      <c r="AV24" s="69"/>
      <c r="AX24" s="69" t="s">
        <v>328</v>
      </c>
      <c r="AY24" s="69"/>
      <c r="AZ24" s="69"/>
      <c r="BA24" s="69"/>
      <c r="BB24" s="69"/>
      <c r="BC24" s="69"/>
      <c r="BE24" s="69" t="s">
        <v>329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284</v>
      </c>
      <c r="C25" s="65" t="s">
        <v>281</v>
      </c>
      <c r="D25" s="65" t="s">
        <v>302</v>
      </c>
      <c r="E25" s="65" t="s">
        <v>280</v>
      </c>
      <c r="F25" s="65" t="s">
        <v>278</v>
      </c>
      <c r="H25" s="65"/>
      <c r="I25" s="65" t="s">
        <v>301</v>
      </c>
      <c r="J25" s="65" t="s">
        <v>281</v>
      </c>
      <c r="K25" s="65" t="s">
        <v>330</v>
      </c>
      <c r="L25" s="65" t="s">
        <v>303</v>
      </c>
      <c r="M25" s="65" t="s">
        <v>317</v>
      </c>
      <c r="O25" s="65"/>
      <c r="P25" s="65" t="s">
        <v>284</v>
      </c>
      <c r="Q25" s="65" t="s">
        <v>300</v>
      </c>
      <c r="R25" s="65" t="s">
        <v>302</v>
      </c>
      <c r="S25" s="65" t="s">
        <v>303</v>
      </c>
      <c r="T25" s="65" t="s">
        <v>296</v>
      </c>
      <c r="V25" s="65"/>
      <c r="W25" s="65" t="s">
        <v>284</v>
      </c>
      <c r="X25" s="65" t="s">
        <v>300</v>
      </c>
      <c r="Y25" s="65" t="s">
        <v>283</v>
      </c>
      <c r="Z25" s="65" t="s">
        <v>280</v>
      </c>
      <c r="AA25" s="65" t="s">
        <v>296</v>
      </c>
      <c r="AC25" s="65"/>
      <c r="AD25" s="65" t="s">
        <v>318</v>
      </c>
      <c r="AE25" s="65" t="s">
        <v>281</v>
      </c>
      <c r="AF25" s="65" t="s">
        <v>302</v>
      </c>
      <c r="AG25" s="65" t="s">
        <v>303</v>
      </c>
      <c r="AH25" s="65" t="s">
        <v>278</v>
      </c>
      <c r="AJ25" s="65"/>
      <c r="AK25" s="65" t="s">
        <v>284</v>
      </c>
      <c r="AL25" s="65" t="s">
        <v>300</v>
      </c>
      <c r="AM25" s="65" t="s">
        <v>302</v>
      </c>
      <c r="AN25" s="65" t="s">
        <v>303</v>
      </c>
      <c r="AO25" s="65" t="s">
        <v>296</v>
      </c>
      <c r="AQ25" s="65"/>
      <c r="AR25" s="65" t="s">
        <v>301</v>
      </c>
      <c r="AS25" s="65" t="s">
        <v>281</v>
      </c>
      <c r="AT25" s="65" t="s">
        <v>283</v>
      </c>
      <c r="AU25" s="65" t="s">
        <v>303</v>
      </c>
      <c r="AV25" s="65" t="s">
        <v>278</v>
      </c>
      <c r="AX25" s="65"/>
      <c r="AY25" s="65" t="s">
        <v>301</v>
      </c>
      <c r="AZ25" s="65" t="s">
        <v>300</v>
      </c>
      <c r="BA25" s="65" t="s">
        <v>302</v>
      </c>
      <c r="BB25" s="65" t="s">
        <v>303</v>
      </c>
      <c r="BC25" s="65" t="s">
        <v>296</v>
      </c>
      <c r="BE25" s="65"/>
      <c r="BF25" s="65" t="s">
        <v>284</v>
      </c>
      <c r="BG25" s="65" t="s">
        <v>316</v>
      </c>
      <c r="BH25" s="65" t="s">
        <v>283</v>
      </c>
      <c r="BI25" s="65" t="s">
        <v>280</v>
      </c>
      <c r="BJ25" s="65" t="s">
        <v>296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296.52222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1.3122288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0.87238866000000004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15.554425999999999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3.2188509000000001</v>
      </c>
      <c r="AJ26" s="65" t="s">
        <v>331</v>
      </c>
      <c r="AK26" s="65">
        <v>320</v>
      </c>
      <c r="AL26" s="65">
        <v>400</v>
      </c>
      <c r="AM26" s="65">
        <v>0</v>
      </c>
      <c r="AN26" s="65">
        <v>1000</v>
      </c>
      <c r="AO26" s="65">
        <v>436.22717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6.7573533000000001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1.2347410000000001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12.801909999999999</v>
      </c>
    </row>
    <row r="33" spans="1:68" x14ac:dyDescent="0.3">
      <c r="A33" s="70" t="s">
        <v>332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333</v>
      </c>
      <c r="B34" s="69"/>
      <c r="C34" s="69"/>
      <c r="D34" s="69"/>
      <c r="E34" s="69"/>
      <c r="F34" s="69"/>
      <c r="H34" s="69" t="s">
        <v>282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277</v>
      </c>
      <c r="W34" s="69"/>
      <c r="X34" s="69"/>
      <c r="Y34" s="69"/>
      <c r="Z34" s="69"/>
      <c r="AA34" s="69"/>
      <c r="AC34" s="69" t="s">
        <v>334</v>
      </c>
      <c r="AD34" s="69"/>
      <c r="AE34" s="69"/>
      <c r="AF34" s="69"/>
      <c r="AG34" s="69"/>
      <c r="AH34" s="69"/>
      <c r="AJ34" s="69" t="s">
        <v>335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301</v>
      </c>
      <c r="C35" s="65" t="s">
        <v>300</v>
      </c>
      <c r="D35" s="65" t="s">
        <v>283</v>
      </c>
      <c r="E35" s="65" t="s">
        <v>303</v>
      </c>
      <c r="F35" s="65" t="s">
        <v>278</v>
      </c>
      <c r="H35" s="65"/>
      <c r="I35" s="65" t="s">
        <v>318</v>
      </c>
      <c r="J35" s="65" t="s">
        <v>316</v>
      </c>
      <c r="K35" s="65" t="s">
        <v>283</v>
      </c>
      <c r="L35" s="65" t="s">
        <v>280</v>
      </c>
      <c r="M35" s="65" t="s">
        <v>296</v>
      </c>
      <c r="O35" s="65"/>
      <c r="P35" s="65" t="s">
        <v>301</v>
      </c>
      <c r="Q35" s="65" t="s">
        <v>281</v>
      </c>
      <c r="R35" s="65" t="s">
        <v>302</v>
      </c>
      <c r="S35" s="65" t="s">
        <v>303</v>
      </c>
      <c r="T35" s="65" t="s">
        <v>278</v>
      </c>
      <c r="V35" s="65"/>
      <c r="W35" s="65" t="s">
        <v>301</v>
      </c>
      <c r="X35" s="65" t="s">
        <v>300</v>
      </c>
      <c r="Y35" s="65" t="s">
        <v>283</v>
      </c>
      <c r="Z35" s="65" t="s">
        <v>280</v>
      </c>
      <c r="AA35" s="65" t="s">
        <v>278</v>
      </c>
      <c r="AC35" s="65"/>
      <c r="AD35" s="65" t="s">
        <v>301</v>
      </c>
      <c r="AE35" s="65" t="s">
        <v>281</v>
      </c>
      <c r="AF35" s="65" t="s">
        <v>302</v>
      </c>
      <c r="AG35" s="65" t="s">
        <v>303</v>
      </c>
      <c r="AH35" s="65" t="s">
        <v>278</v>
      </c>
      <c r="AJ35" s="65"/>
      <c r="AK35" s="65" t="s">
        <v>284</v>
      </c>
      <c r="AL35" s="65" t="s">
        <v>300</v>
      </c>
      <c r="AM35" s="65" t="s">
        <v>302</v>
      </c>
      <c r="AN35" s="65" t="s">
        <v>303</v>
      </c>
      <c r="AO35" s="65" t="s">
        <v>296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312.07013000000001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901.28970000000004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2555.5706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2823.9596999999999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44.382396999999997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93.217429999999993</v>
      </c>
    </row>
    <row r="43" spans="1:68" x14ac:dyDescent="0.3">
      <c r="A43" s="70" t="s">
        <v>336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337</v>
      </c>
      <c r="B44" s="69"/>
      <c r="C44" s="69"/>
      <c r="D44" s="69"/>
      <c r="E44" s="69"/>
      <c r="F44" s="69"/>
      <c r="H44" s="69" t="s">
        <v>338</v>
      </c>
      <c r="I44" s="69"/>
      <c r="J44" s="69"/>
      <c r="K44" s="69"/>
      <c r="L44" s="69"/>
      <c r="M44" s="69"/>
      <c r="O44" s="69" t="s">
        <v>339</v>
      </c>
      <c r="P44" s="69"/>
      <c r="Q44" s="69"/>
      <c r="R44" s="69"/>
      <c r="S44" s="69"/>
      <c r="T44" s="69"/>
      <c r="V44" s="69" t="s">
        <v>340</v>
      </c>
      <c r="W44" s="69"/>
      <c r="X44" s="69"/>
      <c r="Y44" s="69"/>
      <c r="Z44" s="69"/>
      <c r="AA44" s="69"/>
      <c r="AC44" s="69" t="s">
        <v>341</v>
      </c>
      <c r="AD44" s="69"/>
      <c r="AE44" s="69"/>
      <c r="AF44" s="69"/>
      <c r="AG44" s="69"/>
      <c r="AH44" s="69"/>
      <c r="AJ44" s="69" t="s">
        <v>342</v>
      </c>
      <c r="AK44" s="69"/>
      <c r="AL44" s="69"/>
      <c r="AM44" s="69"/>
      <c r="AN44" s="69"/>
      <c r="AO44" s="69"/>
      <c r="AQ44" s="69" t="s">
        <v>343</v>
      </c>
      <c r="AR44" s="69"/>
      <c r="AS44" s="69"/>
      <c r="AT44" s="69"/>
      <c r="AU44" s="69"/>
      <c r="AV44" s="69"/>
      <c r="AX44" s="69" t="s">
        <v>344</v>
      </c>
      <c r="AY44" s="69"/>
      <c r="AZ44" s="69"/>
      <c r="BA44" s="69"/>
      <c r="BB44" s="69"/>
      <c r="BC44" s="69"/>
      <c r="BE44" s="69" t="s">
        <v>345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284</v>
      </c>
      <c r="C45" s="65" t="s">
        <v>316</v>
      </c>
      <c r="D45" s="65" t="s">
        <v>302</v>
      </c>
      <c r="E45" s="65" t="s">
        <v>280</v>
      </c>
      <c r="F45" s="65" t="s">
        <v>296</v>
      </c>
      <c r="H45" s="65"/>
      <c r="I45" s="65" t="s">
        <v>284</v>
      </c>
      <c r="J45" s="65" t="s">
        <v>281</v>
      </c>
      <c r="K45" s="65" t="s">
        <v>302</v>
      </c>
      <c r="L45" s="65" t="s">
        <v>303</v>
      </c>
      <c r="M45" s="65" t="s">
        <v>296</v>
      </c>
      <c r="O45" s="65"/>
      <c r="P45" s="65" t="s">
        <v>301</v>
      </c>
      <c r="Q45" s="65" t="s">
        <v>281</v>
      </c>
      <c r="R45" s="65" t="s">
        <v>283</v>
      </c>
      <c r="S45" s="65" t="s">
        <v>280</v>
      </c>
      <c r="T45" s="65" t="s">
        <v>296</v>
      </c>
      <c r="V45" s="65"/>
      <c r="W45" s="65" t="s">
        <v>301</v>
      </c>
      <c r="X45" s="65" t="s">
        <v>281</v>
      </c>
      <c r="Y45" s="65" t="s">
        <v>302</v>
      </c>
      <c r="Z45" s="65" t="s">
        <v>303</v>
      </c>
      <c r="AA45" s="65" t="s">
        <v>278</v>
      </c>
      <c r="AC45" s="65"/>
      <c r="AD45" s="65" t="s">
        <v>301</v>
      </c>
      <c r="AE45" s="65" t="s">
        <v>281</v>
      </c>
      <c r="AF45" s="65" t="s">
        <v>283</v>
      </c>
      <c r="AG45" s="65" t="s">
        <v>346</v>
      </c>
      <c r="AH45" s="65" t="s">
        <v>317</v>
      </c>
      <c r="AJ45" s="65"/>
      <c r="AK45" s="65" t="s">
        <v>284</v>
      </c>
      <c r="AL45" s="65" t="s">
        <v>300</v>
      </c>
      <c r="AM45" s="65" t="s">
        <v>302</v>
      </c>
      <c r="AN45" s="65" t="s">
        <v>280</v>
      </c>
      <c r="AO45" s="65" t="s">
        <v>296</v>
      </c>
      <c r="AQ45" s="65"/>
      <c r="AR45" s="65" t="s">
        <v>301</v>
      </c>
      <c r="AS45" s="65" t="s">
        <v>300</v>
      </c>
      <c r="AT45" s="65" t="s">
        <v>330</v>
      </c>
      <c r="AU45" s="65" t="s">
        <v>303</v>
      </c>
      <c r="AV45" s="65" t="s">
        <v>296</v>
      </c>
      <c r="AX45" s="65"/>
      <c r="AY45" s="65" t="s">
        <v>301</v>
      </c>
      <c r="AZ45" s="65" t="s">
        <v>300</v>
      </c>
      <c r="BA45" s="65" t="s">
        <v>283</v>
      </c>
      <c r="BB45" s="65" t="s">
        <v>303</v>
      </c>
      <c r="BC45" s="65" t="s">
        <v>278</v>
      </c>
      <c r="BE45" s="65"/>
      <c r="BF45" s="65" t="s">
        <v>284</v>
      </c>
      <c r="BG45" s="65" t="s">
        <v>300</v>
      </c>
      <c r="BH45" s="65" t="s">
        <v>302</v>
      </c>
      <c r="BI45" s="65" t="s">
        <v>280</v>
      </c>
      <c r="BJ45" s="65" t="s">
        <v>296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9.9058139999999995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8.8346579999999992</v>
      </c>
      <c r="O46" s="65" t="s">
        <v>347</v>
      </c>
      <c r="P46" s="65">
        <v>600</v>
      </c>
      <c r="Q46" s="65">
        <v>800</v>
      </c>
      <c r="R46" s="65">
        <v>0</v>
      </c>
      <c r="S46" s="65">
        <v>10000</v>
      </c>
      <c r="T46" s="65">
        <v>523.86850000000004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1.1161596500000001E-2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2.1732689999999999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80.744929999999997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56.85087</v>
      </c>
      <c r="AX46" s="65" t="s">
        <v>348</v>
      </c>
      <c r="AY46" s="65"/>
      <c r="AZ46" s="65"/>
      <c r="BA46" s="65"/>
      <c r="BB46" s="65"/>
      <c r="BC46" s="65"/>
      <c r="BE46" s="65" t="s">
        <v>349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350</v>
      </c>
      <c r="B2" s="61" t="s">
        <v>351</v>
      </c>
      <c r="C2" s="61" t="s">
        <v>275</v>
      </c>
      <c r="D2" s="61">
        <v>69</v>
      </c>
      <c r="E2" s="61">
        <v>1161.7391</v>
      </c>
      <c r="F2" s="61">
        <v>193.5565</v>
      </c>
      <c r="G2" s="61">
        <v>22.839672</v>
      </c>
      <c r="H2" s="61">
        <v>7.9119039999999998</v>
      </c>
      <c r="I2" s="61">
        <v>14.927768</v>
      </c>
      <c r="J2" s="61">
        <v>48.964523</v>
      </c>
      <c r="K2" s="61">
        <v>20.035855999999999</v>
      </c>
      <c r="L2" s="61">
        <v>28.928667000000001</v>
      </c>
      <c r="M2" s="61">
        <v>18.070305000000001</v>
      </c>
      <c r="N2" s="61">
        <v>1.3637313</v>
      </c>
      <c r="O2" s="61">
        <v>13.846985</v>
      </c>
      <c r="P2" s="61">
        <v>1157.5084999999999</v>
      </c>
      <c r="Q2" s="61">
        <v>15.06124</v>
      </c>
      <c r="R2" s="61">
        <v>943.4049</v>
      </c>
      <c r="S2" s="61">
        <v>71.858369999999994</v>
      </c>
      <c r="T2" s="61">
        <v>10458.534</v>
      </c>
      <c r="U2" s="61">
        <v>5.0436597000000001</v>
      </c>
      <c r="V2" s="61">
        <v>17.654789000000001</v>
      </c>
      <c r="W2" s="61">
        <v>124.08096</v>
      </c>
      <c r="X2" s="61">
        <v>296.52222</v>
      </c>
      <c r="Y2" s="61">
        <v>1.3122288</v>
      </c>
      <c r="Z2" s="61">
        <v>0.87238866000000004</v>
      </c>
      <c r="AA2" s="61">
        <v>15.554425999999999</v>
      </c>
      <c r="AB2" s="61">
        <v>3.2188509000000001</v>
      </c>
      <c r="AC2" s="61">
        <v>436.22717</v>
      </c>
      <c r="AD2" s="61">
        <v>6.7573533000000001</v>
      </c>
      <c r="AE2" s="61">
        <v>1.2347410000000001</v>
      </c>
      <c r="AF2" s="61">
        <v>12.801909999999999</v>
      </c>
      <c r="AG2" s="61">
        <v>312.07013000000001</v>
      </c>
      <c r="AH2" s="61">
        <v>189.69347999999999</v>
      </c>
      <c r="AI2" s="61">
        <v>122.37665</v>
      </c>
      <c r="AJ2" s="61">
        <v>901.28970000000004</v>
      </c>
      <c r="AK2" s="61">
        <v>2555.5706</v>
      </c>
      <c r="AL2" s="61">
        <v>44.382396999999997</v>
      </c>
      <c r="AM2" s="61">
        <v>2823.9596999999999</v>
      </c>
      <c r="AN2" s="61">
        <v>93.217429999999993</v>
      </c>
      <c r="AO2" s="61">
        <v>9.9058139999999995</v>
      </c>
      <c r="AP2" s="61">
        <v>7.0544010000000004</v>
      </c>
      <c r="AQ2" s="61">
        <v>2.8514135</v>
      </c>
      <c r="AR2" s="61">
        <v>8.8346579999999992</v>
      </c>
      <c r="AS2" s="61">
        <v>523.86850000000004</v>
      </c>
      <c r="AT2" s="61">
        <v>1.1161596500000001E-2</v>
      </c>
      <c r="AU2" s="61">
        <v>2.1732689999999999</v>
      </c>
      <c r="AV2" s="61">
        <v>80.744929999999997</v>
      </c>
      <c r="AW2" s="61">
        <v>56.85087</v>
      </c>
      <c r="AX2" s="61">
        <v>3.4351251999999999E-2</v>
      </c>
      <c r="AY2" s="61">
        <v>0.49545240000000002</v>
      </c>
      <c r="AZ2" s="61">
        <v>166.23003</v>
      </c>
      <c r="BA2" s="61">
        <v>42.832979999999999</v>
      </c>
      <c r="BB2" s="61">
        <v>14.435314999999999</v>
      </c>
      <c r="BC2" s="61">
        <v>18.499102000000001</v>
      </c>
      <c r="BD2" s="61">
        <v>9.8208199999999994</v>
      </c>
      <c r="BE2" s="61">
        <v>0.63079004999999999</v>
      </c>
      <c r="BF2" s="61">
        <v>1.6896420999999999</v>
      </c>
      <c r="BG2" s="61">
        <v>0</v>
      </c>
      <c r="BH2" s="61">
        <v>8.4216E-4</v>
      </c>
      <c r="BI2" s="61">
        <v>6.3161999999999995E-4</v>
      </c>
      <c r="BJ2" s="61">
        <v>1.3053739E-2</v>
      </c>
      <c r="BK2" s="61">
        <v>0</v>
      </c>
      <c r="BL2" s="61">
        <v>0.11666832000000001</v>
      </c>
      <c r="BM2" s="61">
        <v>3.1909697000000001</v>
      </c>
      <c r="BN2" s="61">
        <v>0.46334839999999999</v>
      </c>
      <c r="BO2" s="61">
        <v>34.815505999999999</v>
      </c>
      <c r="BP2" s="61">
        <v>9.1075189999999999</v>
      </c>
      <c r="BQ2" s="61">
        <v>10.263755</v>
      </c>
      <c r="BR2" s="61">
        <v>38.889899999999997</v>
      </c>
      <c r="BS2" s="61">
        <v>8.4739690000000003</v>
      </c>
      <c r="BT2" s="61">
        <v>5.9124683999999998</v>
      </c>
      <c r="BU2" s="61">
        <v>1.7474078E-4</v>
      </c>
      <c r="BV2" s="61">
        <v>0.11728489</v>
      </c>
      <c r="BW2" s="61">
        <v>0.46247496999999999</v>
      </c>
      <c r="BX2" s="61">
        <v>1.428372</v>
      </c>
      <c r="BY2" s="61">
        <v>0.14484733</v>
      </c>
      <c r="BZ2" s="61">
        <v>1.3047956999999999E-3</v>
      </c>
      <c r="CA2" s="61">
        <v>0.44399914000000001</v>
      </c>
      <c r="CB2" s="61">
        <v>8.1730159999999996E-2</v>
      </c>
      <c r="CC2" s="61">
        <v>0.22610073999999999</v>
      </c>
      <c r="CD2" s="61">
        <v>3.8623660000000002</v>
      </c>
      <c r="CE2" s="61">
        <v>1.7991851999999999E-2</v>
      </c>
      <c r="CF2" s="61">
        <v>0.50191960000000002</v>
      </c>
      <c r="CG2" s="61">
        <v>0</v>
      </c>
      <c r="CH2" s="61">
        <v>4.4434703999999998E-2</v>
      </c>
      <c r="CI2" s="61">
        <v>3.8623201999999999E-8</v>
      </c>
      <c r="CJ2" s="61">
        <v>8.3074630000000003</v>
      </c>
      <c r="CK2" s="61">
        <v>4.887275E-3</v>
      </c>
      <c r="CL2" s="61">
        <v>7.800733E-2</v>
      </c>
      <c r="CM2" s="61">
        <v>3.2516159999999998</v>
      </c>
      <c r="CN2" s="61">
        <v>1792.0942</v>
      </c>
      <c r="CO2" s="61">
        <v>3074.5781000000002</v>
      </c>
      <c r="CP2" s="61">
        <v>2433.6891999999998</v>
      </c>
      <c r="CQ2" s="61">
        <v>835.6087</v>
      </c>
      <c r="CR2" s="61">
        <v>410.00749999999999</v>
      </c>
      <c r="CS2" s="61">
        <v>355.50905999999998</v>
      </c>
      <c r="CT2" s="61">
        <v>1671.1963000000001</v>
      </c>
      <c r="CU2" s="61">
        <v>1119.3258000000001</v>
      </c>
      <c r="CV2" s="61">
        <v>957.89026000000001</v>
      </c>
      <c r="CW2" s="61">
        <v>1360.2577000000001</v>
      </c>
      <c r="CX2" s="61">
        <v>341.22246999999999</v>
      </c>
      <c r="CY2" s="61">
        <v>2208.8773999999999</v>
      </c>
      <c r="CZ2" s="61">
        <v>1083.7340999999999</v>
      </c>
      <c r="DA2" s="61">
        <v>2568.1758</v>
      </c>
      <c r="DB2" s="61">
        <v>2566.1626000000001</v>
      </c>
      <c r="DC2" s="61">
        <v>3640.2089999999998</v>
      </c>
      <c r="DD2" s="61">
        <v>6646.4326000000001</v>
      </c>
      <c r="DE2" s="61">
        <v>1603.2302999999999</v>
      </c>
      <c r="DF2" s="61">
        <v>2190.1008000000002</v>
      </c>
      <c r="DG2" s="61">
        <v>1313.0161000000001</v>
      </c>
      <c r="DH2" s="61">
        <v>137.47128000000001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42.832979999999999</v>
      </c>
      <c r="B6">
        <f>BB2</f>
        <v>14.435314999999999</v>
      </c>
      <c r="C6">
        <f>BC2</f>
        <v>18.499102000000001</v>
      </c>
      <c r="D6">
        <f>BD2</f>
        <v>9.8208199999999994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18696</v>
      </c>
      <c r="C2" s="56">
        <f ca="1">YEAR(TODAY())-YEAR(B2)+IF(TODAY()&gt;=DATE(YEAR(TODAY()),MONTH(B2),DAY(B2)),0,-1)</f>
        <v>69</v>
      </c>
      <c r="E2" s="52">
        <v>172.2</v>
      </c>
      <c r="F2" s="53" t="s">
        <v>39</v>
      </c>
      <c r="G2" s="52">
        <v>86</v>
      </c>
      <c r="H2" s="51" t="s">
        <v>41</v>
      </c>
      <c r="I2" s="72">
        <f>ROUND(G3/E3^2,1)</f>
        <v>29</v>
      </c>
    </row>
    <row r="3" spans="1:9" x14ac:dyDescent="0.3">
      <c r="E3" s="51">
        <f>E2/100</f>
        <v>1.722</v>
      </c>
      <c r="F3" s="51" t="s">
        <v>40</v>
      </c>
      <c r="G3" s="51">
        <f>G2</f>
        <v>86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44026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최병규, ID : H1310087)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09월 21일 13:59:46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44026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69</v>
      </c>
      <c r="G12" s="137"/>
      <c r="H12" s="137"/>
      <c r="I12" s="137"/>
      <c r="K12" s="128">
        <f>'개인정보 및 신체계측 입력'!E2</f>
        <v>172.2</v>
      </c>
      <c r="L12" s="129"/>
      <c r="M12" s="122">
        <f>'개인정보 및 신체계측 입력'!G2</f>
        <v>86</v>
      </c>
      <c r="N12" s="123"/>
      <c r="O12" s="118" t="s">
        <v>271</v>
      </c>
      <c r="P12" s="112"/>
      <c r="Q12" s="115">
        <f>'개인정보 및 신체계측 입력'!I2</f>
        <v>29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최병규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72.941000000000003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8.6069999999999993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18.452000000000002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0.5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7.2</v>
      </c>
      <c r="L72" s="36" t="s">
        <v>53</v>
      </c>
      <c r="M72" s="36">
        <f>ROUND('DRIs DATA'!K8,1)</f>
        <v>11.2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125.79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147.12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296.52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214.59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39.01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170.37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99.06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2020-09-22T02:30:43Z</dcterms:modified>
</cp:coreProperties>
</file>