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29010" windowHeight="1231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<sst xmlns="http://schemas.openxmlformats.org/spreadsheetml/2006/main" count="692" uniqueCount="339">
  <si>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</si>
  <si>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</si>
  <si>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</si>
  <si>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</si>
  <si>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</si>
  <si>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</si>
  <si>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</si>
  <si>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</si>
  <si>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</si>
  <si>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</si>
  <si>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</si>
  <si>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</si>
  <si>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</si>
  <si>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</si>
  <si>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</si>
  <si>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</si>
  <si>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</si>
  <si>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</si>
  <si>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</si>
  <si>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</si>
  <si>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</si>
  <si>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</si>
  <si>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</si>
  <si>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</si>
  <si>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</si>
  <si>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</si>
  <si>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</si>
  <si>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</si>
  <si>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</si>
  <si>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</si>
  <si>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</si>
  <si>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</si>
  <si>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</si>
  <si>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</si>
  <si>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</si>
  <si>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</si>
  <si>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</si>
  <si>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</si>
  <si>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</si>
  <si>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</si>
  <si>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</si>
  <si>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</si>
  <si>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</si>
  <si>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</si>
  <si>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</si>
  <si>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</si>
  <si>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</si>
  <si>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</si>
  <si>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</si>
  <si>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</si>
  <si>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</si>
  <si>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</si>
  <si>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</si>
  <si>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</si>
  <si>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</si>
  <si>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</si>
  <si>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</si>
  <si>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</si>
  <si>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</si>
  <si>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</si>
  <si>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</si>
  <si>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</si>
  <si>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</si>
  <si>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</si>
  <si>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</si>
  <si>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</si>
  <si>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</si>
  <si>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</si>
  <si>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</si>
  <si>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</si>
  <si>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</si>
  <si>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</si>
  <si>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</si>
  <si>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</si>
  <si>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</si>
  <si>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</si>
  <si>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</si>
  <si>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</si>
  <si>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</si>
  <si>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</si>
  <si>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</si>
  <si>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</si>
  <si>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</si>
  <si>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</si>
  <si>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</si>
  <si>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</si>
  <si>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</si>
  <si>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</si>
  <si>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</si>
  <si>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</si>
  <si>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</si>
  <si>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</si>
  <si>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</si>
  <si>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</si>
  <si>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</si>
  <si>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</si>
  <si>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</si>
  <si>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</si>
  <si>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</si>
  <si>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</si>
  <si>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</si>
  <si>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</si>
  <si>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</si>
  <si>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</si>
  <si>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</si>
  <si>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</si>
  <si>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</si>
  <si>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</si>
  <si>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</si>
  <si>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</si>
  <si>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</si>
  <si>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</si>
  <si>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</si>
  <si>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</si>
  <si>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</si>
  <si>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</si>
  <si>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</si>
  <si>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</si>
  <si>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</si>
  <si>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</si>
  <si>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</si>
  <si>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</si>
  <si>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</si>
  <si>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</si>
  <si>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</si>
  <si>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</si>
  <si>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</si>
  <si>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</si>
  <si>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</si>
  <si>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</si>
  <si>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</si>
  <si>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</si>
  <si>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</si>
  <si>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</si>
  <si>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</si>
  <si>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</si>
  <si>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</si>
  <si>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</si>
  <si>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</si>
  <si>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</si>
  <si>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</si>
  <si>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</si>
  <si>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</si>
  <si>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</si>
  <si>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</si>
  <si>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</si>
  <si>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</si>
  <si>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</si>
  <si>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</si>
  <si>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</si>
  <si>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</si>
  <si>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</si>
  <si>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</si>
  <si>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</si>
  <si>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</si>
  <si>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</si>
  <si>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</si>
  <si>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</si>
  <si>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</si>
  <si>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</si>
  <si>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</si>
  <si>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</si>
  <si>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</si>
  <si>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</si>
  <si>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</si>
  <si>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</si>
  <si>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</si>
  <si>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</si>
  <si>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</si>
  <si>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</si>
  <si>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</si>
  <si>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</si>
  <si>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</si>
  <si>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</si>
  <si>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</si>
  <si>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</si>
  <si>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</si>
  <si>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</si>
  <si>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</si>
  <si>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</si>
  <si>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</si>
  <si>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</si>
  <si>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</si>
  <si>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</si>
  <si>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</si>
  <si>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</si>
  <si>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</si>
  <si>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</si>
  <si>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</si>
  <si>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</si>
  <si>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</si>
  <si>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</si>
  <si>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</si>
  <si>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</si>
  <si>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</si>
  <si>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</si>
  <si>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</si>
  <si>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</si>
  <si>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</si>
  <si>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</si>
  <si>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</si>
  <si>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</si>
  <si>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</si>
  <si>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</si>
  <si>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</si>
  <si>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</si>
  <si>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</si>
  <si>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</si>
  <si>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</si>
  <si>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</si>
  <si>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</si>
  <si>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</si>
  <si>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</si>
  <si>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</si>
  <si>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</si>
  <si>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</si>
  <si>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</si>
  <si>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</si>
  <si>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</si>
  <si>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</si>
  <si>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</si>
  <si>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</si>
  <si>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</si>
  <si>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</si>
  <si>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</si>
  <si>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</si>
  <si>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</si>
  <si>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</si>
  <si>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</si>
  <si>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</si>
  <si>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</si>
  <si>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</si>
  <si>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</si>
  <si>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</si>
  <si>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</si>
  <si>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</si>
  <si>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</si>
  <si>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</si>
  <si>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</si>
  <si>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</si>
  <si>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</si>
  <si>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</si>
  <si>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</si>
  <si>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</si>
  <si>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</si>
  <si>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</si>
  <si>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</si>
  <si>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</si>
  <si>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</si>
  <si>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</si>
  <si>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</si>
  <si>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</si>
  <si>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</si>
  <si>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</si>
  <si>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</si>
  <si>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</si>
  <si>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</si>
  <si>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</si>
  <si>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</si>
  <si>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</si>
  <si>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</si>
  <si>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</si>
  <si>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</si>
  <si>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</si>
  <si>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</si>
  <si>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</si>
  <si>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</si>
  <si>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</si>
  <si>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</si>
  <si>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</si>
  <si>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</si>
  <si>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</si>
  <si>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</si>
  <si>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</si>
  <si>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</si>
  <si>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</si>
  <si>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적정비율(최소)</t>
    <phoneticPr fontId="1" type="noConversion"/>
  </si>
  <si>
    <t>수용성 비타민</t>
    <phoneticPr fontId="1" type="noConversion"/>
  </si>
  <si>
    <t>망간</t>
    <phoneticPr fontId="1" type="noConversion"/>
  </si>
  <si>
    <t>몰리브덴</t>
    <phoneticPr fontId="1" type="noConversion"/>
  </si>
  <si>
    <t>충분섭취량</t>
    <phoneticPr fontId="1" type="noConversion"/>
  </si>
  <si>
    <t>지방</t>
    <phoneticPr fontId="1" type="noConversion"/>
  </si>
  <si>
    <t>지용성 비타민</t>
    <phoneticPr fontId="1" type="noConversion"/>
  </si>
  <si>
    <t>비타민A(μg RAE/일)</t>
    <phoneticPr fontId="1" type="noConversion"/>
  </si>
  <si>
    <t>다량 무기질</t>
    <phoneticPr fontId="1" type="noConversion"/>
  </si>
  <si>
    <t>섭취량</t>
    <phoneticPr fontId="1" type="noConversion"/>
  </si>
  <si>
    <t>에너지(kcal)</t>
    <phoneticPr fontId="1" type="noConversion"/>
  </si>
  <si>
    <t>권장섭취량</t>
    <phoneticPr fontId="1" type="noConversion"/>
  </si>
  <si>
    <t>정보</t>
    <phoneticPr fontId="1" type="noConversion"/>
  </si>
  <si>
    <t>(설문지 : FFQ 95문항 설문지, 사용자 : 하재필, ID : H1310089)</t>
  </si>
  <si>
    <t>출력시각</t>
    <phoneticPr fontId="1" type="noConversion"/>
  </si>
  <si>
    <t>2020년 09월 21일 14:08:42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</si>
  <si>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</si>
  <si>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</si>
  <si>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</si>
  <si>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</si>
  <si>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</si>
  <si>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</si>
  <si>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</si>
  <si>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</si>
  <si>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상한섭취량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</si>
  <si>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</si>
  <si>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</si>
  <si>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</si>
  <si>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</si>
  <si>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</si>
  <si>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</si>
  <si>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</si>
  <si>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</si>
  <si>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</si>
  <si>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</si>
  <si>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</si>
  <si>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</si>
  <si>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</si>
  <si>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</si>
  <si>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</si>
  <si>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</si>
  <si>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</si>
  <si>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</si>
  <si>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</si>
  <si>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</si>
  <si>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</si>
  <si>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</si>
  <si>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</si>
  <si>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</si>
  <si>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</si>
  <si>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</si>
  <si>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</si>
  <si>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</si>
  <si>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</si>
  <si>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</si>
  <si>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</si>
  <si>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</si>
  <si>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</si>
  <si>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</si>
  <si>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</si>
  <si>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H1310089</t>
  </si>
  <si>
    <t>하재필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</si>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</sst>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48.994210000000002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893712"/>
        <c:axId val="501898024"/>
      </c:barChart>
      <c:catAx>
        <c:axId val="50189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898024"/>
        <c:crosses val="autoZero"/>
        <c:auto val="1"/>
        <c:lblAlgn val="ctr"/>
        <c:lblOffset val="100"/>
        <c:noMultiLvlLbl val="0"/>
      </c:catAx>
      <c:valAx>
        <c:axId val="50189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89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1.5497478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962848"/>
        <c:axId val="504963240"/>
      </c:barChart>
      <c:catAx>
        <c:axId val="50496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963240"/>
        <c:crosses val="autoZero"/>
        <c:auto val="1"/>
        <c:lblAlgn val="ctr"/>
        <c:lblOffset val="100"/>
        <c:noMultiLvlLbl val="0"/>
      </c:catAx>
      <c:valAx>
        <c:axId val="504963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96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1.3507799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956968"/>
        <c:axId val="504964024"/>
      </c:barChart>
      <c:catAx>
        <c:axId val="50495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964024"/>
        <c:crosses val="autoZero"/>
        <c:auto val="1"/>
        <c:lblAlgn val="ctr"/>
        <c:lblOffset val="100"/>
        <c:noMultiLvlLbl val="0"/>
      </c:catAx>
      <c:valAx>
        <c:axId val="504964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95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843.75287000000003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955008"/>
        <c:axId val="504964416"/>
      </c:barChart>
      <c:catAx>
        <c:axId val="50495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964416"/>
        <c:crosses val="autoZero"/>
        <c:auto val="1"/>
        <c:lblAlgn val="ctr"/>
        <c:lblOffset val="100"/>
        <c:noMultiLvlLbl val="0"/>
      </c:catAx>
      <c:valAx>
        <c:axId val="50496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95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1868.8302000000001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965592"/>
        <c:axId val="504965984"/>
      </c:barChart>
      <c:catAx>
        <c:axId val="50496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965984"/>
        <c:crosses val="autoZero"/>
        <c:auto val="1"/>
        <c:lblAlgn val="ctr"/>
        <c:lblOffset val="100"/>
        <c:noMultiLvlLbl val="0"/>
      </c:catAx>
      <c:valAx>
        <c:axId val="504965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96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57.38588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966768"/>
        <c:axId val="504967160"/>
      </c:barChart>
      <c:catAx>
        <c:axId val="50496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967160"/>
        <c:crosses val="autoZero"/>
        <c:auto val="1"/>
        <c:lblAlgn val="ctr"/>
        <c:lblOffset val="100"/>
        <c:noMultiLvlLbl val="0"/>
      </c:catAx>
      <c:valAx>
        <c:axId val="50496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96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87.617546000000004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967944"/>
        <c:axId val="504969512"/>
      </c:barChart>
      <c:catAx>
        <c:axId val="50496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969512"/>
        <c:crosses val="autoZero"/>
        <c:auto val="1"/>
        <c:lblAlgn val="ctr"/>
        <c:lblOffset val="100"/>
        <c:noMultiLvlLbl val="0"/>
      </c:catAx>
      <c:valAx>
        <c:axId val="504969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96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8.380979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968728"/>
        <c:axId val="504969904"/>
      </c:barChart>
      <c:catAx>
        <c:axId val="50496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969904"/>
        <c:crosses val="autoZero"/>
        <c:auto val="1"/>
        <c:lblAlgn val="ctr"/>
        <c:lblOffset val="100"/>
        <c:noMultiLvlLbl val="0"/>
      </c:catAx>
      <c:valAx>
        <c:axId val="504969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96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564.43384000000003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970688"/>
        <c:axId val="415027352"/>
      </c:barChart>
      <c:catAx>
        <c:axId val="50497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027352"/>
        <c:crosses val="autoZero"/>
        <c:auto val="1"/>
        <c:lblAlgn val="ctr"/>
        <c:lblOffset val="100"/>
        <c:noMultiLvlLbl val="0"/>
      </c:catAx>
      <c:valAx>
        <c:axId val="4150273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97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2.3088882000000002E-2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030096"/>
        <c:axId val="415024216"/>
      </c:barChart>
      <c:catAx>
        <c:axId val="41503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024216"/>
        <c:crosses val="autoZero"/>
        <c:auto val="1"/>
        <c:lblAlgn val="ctr"/>
        <c:lblOffset val="100"/>
        <c:noMultiLvlLbl val="0"/>
      </c:catAx>
      <c:valAx>
        <c:axId val="41502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03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2.8956133999999998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026176"/>
        <c:axId val="415027744"/>
      </c:barChart>
      <c:catAx>
        <c:axId val="41502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027744"/>
        <c:crosses val="autoZero"/>
        <c:auto val="1"/>
        <c:lblAlgn val="ctr"/>
        <c:lblOffset val="100"/>
        <c:noMultiLvlLbl val="0"/>
      </c:catAx>
      <c:valAx>
        <c:axId val="415027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02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15.659058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887832"/>
        <c:axId val="501892928"/>
      </c:barChart>
      <c:catAx>
        <c:axId val="50188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892928"/>
        <c:crosses val="autoZero"/>
        <c:auto val="1"/>
        <c:lblAlgn val="ctr"/>
        <c:lblOffset val="100"/>
        <c:noMultiLvlLbl val="0"/>
      </c:catAx>
      <c:valAx>
        <c:axId val="501892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88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100.507385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030880"/>
        <c:axId val="415028920"/>
      </c:barChart>
      <c:catAx>
        <c:axId val="41503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028920"/>
        <c:crosses val="autoZero"/>
        <c:auto val="1"/>
        <c:lblAlgn val="ctr"/>
        <c:lblOffset val="100"/>
        <c:noMultiLvlLbl val="0"/>
      </c:catAx>
      <c:valAx>
        <c:axId val="415028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03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64.742199999999997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029312"/>
        <c:axId val="415024608"/>
      </c:barChart>
      <c:catAx>
        <c:axId val="41502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024608"/>
        <c:crosses val="autoZero"/>
        <c:auto val="1"/>
        <c:lblAlgn val="ctr"/>
        <c:lblOffset val="100"/>
        <c:noMultiLvlLbl val="0"/>
      </c:catAx>
      <c:valAx>
        <c:axId val="415024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02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4.3970000000000002</c:v>
                </c:pt>
                <c:pt idx="1">
                  <c:v>11.135999999999999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5025784"/>
        <c:axId val="415023824"/>
      </c:barChart>
      <c:catAx>
        <c:axId val="41502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023824"/>
        <c:crosses val="autoZero"/>
        <c:auto val="1"/>
        <c:lblAlgn val="ctr"/>
        <c:lblOffset val="100"/>
        <c:noMultiLvlLbl val="0"/>
      </c:catAx>
      <c:valAx>
        <c:axId val="41502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02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7.1429359999999997</c:v>
                </c:pt>
                <c:pt idx="1">
                  <c:v>8.6420069999999996</c:v>
                </c:pt>
                <c:pt idx="2">
                  <c:v>8.1575869999999995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323.32986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028136"/>
        <c:axId val="345503552"/>
      </c:barChart>
      <c:catAx>
        <c:axId val="41502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5503552"/>
        <c:crosses val="autoZero"/>
        <c:auto val="1"/>
        <c:lblAlgn val="ctr"/>
        <c:lblOffset val="100"/>
        <c:noMultiLvlLbl val="0"/>
      </c:catAx>
      <c:valAx>
        <c:axId val="345503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02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9.5731579999999994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5505512"/>
        <c:axId val="345507080"/>
      </c:barChart>
      <c:catAx>
        <c:axId val="345505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5507080"/>
        <c:crosses val="autoZero"/>
        <c:auto val="1"/>
        <c:lblAlgn val="ctr"/>
        <c:lblOffset val="100"/>
        <c:noMultiLvlLbl val="0"/>
      </c:catAx>
      <c:valAx>
        <c:axId val="34550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5505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78.13</c:v>
                </c:pt>
                <c:pt idx="1">
                  <c:v>7.0670000000000002</c:v>
                </c:pt>
                <c:pt idx="2">
                  <c:v>14.804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45504336"/>
        <c:axId val="345506688"/>
      </c:barChart>
      <c:catAx>
        <c:axId val="34550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5506688"/>
        <c:crosses val="autoZero"/>
        <c:auto val="1"/>
        <c:lblAlgn val="ctr"/>
        <c:lblOffset val="100"/>
        <c:noMultiLvlLbl val="0"/>
      </c:catAx>
      <c:valAx>
        <c:axId val="345506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550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1465.4016999999999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5505120"/>
        <c:axId val="413804800"/>
      </c:barChart>
      <c:catAx>
        <c:axId val="34550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804800"/>
        <c:crosses val="autoZero"/>
        <c:auto val="1"/>
        <c:lblAlgn val="ctr"/>
        <c:lblOffset val="100"/>
        <c:noMultiLvlLbl val="0"/>
      </c:catAx>
      <c:valAx>
        <c:axId val="41380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550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64.858019999999996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806368"/>
        <c:axId val="413810288"/>
      </c:barChart>
      <c:catAx>
        <c:axId val="41380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810288"/>
        <c:crosses val="autoZero"/>
        <c:auto val="1"/>
        <c:lblAlgn val="ctr"/>
        <c:lblOffset val="100"/>
        <c:noMultiLvlLbl val="0"/>
      </c:catAx>
      <c:valAx>
        <c:axId val="413810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80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290.95639999999997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802840"/>
        <c:axId val="413809112"/>
      </c:barChart>
      <c:catAx>
        <c:axId val="41380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809112"/>
        <c:crosses val="autoZero"/>
        <c:auto val="1"/>
        <c:lblAlgn val="ctr"/>
        <c:lblOffset val="100"/>
        <c:noMultiLvlLbl val="0"/>
      </c:catAx>
      <c:valAx>
        <c:axId val="413809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80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2.1935690000000001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896848"/>
        <c:axId val="501890184"/>
      </c:barChart>
      <c:catAx>
        <c:axId val="50189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890184"/>
        <c:crosses val="autoZero"/>
        <c:auto val="1"/>
        <c:lblAlgn val="ctr"/>
        <c:lblOffset val="100"/>
        <c:noMultiLvlLbl val="0"/>
      </c:catAx>
      <c:valAx>
        <c:axId val="50189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89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2949.5542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808720"/>
        <c:axId val="498736584"/>
      </c:barChart>
      <c:catAx>
        <c:axId val="41380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36584"/>
        <c:crosses val="autoZero"/>
        <c:auto val="1"/>
        <c:lblAlgn val="ctr"/>
        <c:lblOffset val="100"/>
        <c:noMultiLvlLbl val="0"/>
      </c:catAx>
      <c:valAx>
        <c:axId val="498736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80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10.159841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731880"/>
        <c:axId val="512139752"/>
      </c:barChart>
      <c:catAx>
        <c:axId val="49873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139752"/>
        <c:crosses val="autoZero"/>
        <c:auto val="1"/>
        <c:lblAlgn val="ctr"/>
        <c:lblOffset val="100"/>
        <c:noMultiLvlLbl val="0"/>
      </c:catAx>
      <c:valAx>
        <c:axId val="51213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73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1.2945979999999999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59624"/>
        <c:axId val="504660016"/>
      </c:barChart>
      <c:catAx>
        <c:axId val="50465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60016"/>
        <c:crosses val="autoZero"/>
        <c:auto val="1"/>
        <c:lblAlgn val="ctr"/>
        <c:lblOffset val="100"/>
        <c:noMultiLvlLbl val="0"/>
      </c:catAx>
      <c:valAx>
        <c:axId val="50466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5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170.49419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899200"/>
        <c:axId val="501895280"/>
      </c:barChart>
      <c:catAx>
        <c:axId val="50189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895280"/>
        <c:crosses val="autoZero"/>
        <c:auto val="1"/>
        <c:lblAlgn val="ctr"/>
        <c:lblOffset val="100"/>
        <c:noMultiLvlLbl val="0"/>
      </c:catAx>
      <c:valAx>
        <c:axId val="501895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89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0.80591135999999997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895672"/>
        <c:axId val="501896456"/>
      </c:barChart>
      <c:catAx>
        <c:axId val="50189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896456"/>
        <c:crosses val="autoZero"/>
        <c:auto val="1"/>
        <c:lblAlgn val="ctr"/>
        <c:lblOffset val="100"/>
        <c:noMultiLvlLbl val="0"/>
      </c:catAx>
      <c:valAx>
        <c:axId val="501896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89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10.570328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896064"/>
        <c:axId val="501897240"/>
      </c:barChart>
      <c:catAx>
        <c:axId val="50189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897240"/>
        <c:crosses val="autoZero"/>
        <c:auto val="1"/>
        <c:lblAlgn val="ctr"/>
        <c:lblOffset val="100"/>
        <c:noMultiLvlLbl val="0"/>
      </c:catAx>
      <c:valAx>
        <c:axId val="501897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89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1.2945979999999999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891360"/>
        <c:axId val="501891752"/>
      </c:barChart>
      <c:catAx>
        <c:axId val="50189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891752"/>
        <c:crosses val="autoZero"/>
        <c:auto val="1"/>
        <c:lblAlgn val="ctr"/>
        <c:lblOffset val="100"/>
        <c:noMultiLvlLbl val="0"/>
      </c:catAx>
      <c:valAx>
        <c:axId val="501891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89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328.03064000000001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894496"/>
        <c:axId val="504961280"/>
      </c:barChart>
      <c:catAx>
        <c:axId val="50189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961280"/>
        <c:crosses val="autoZero"/>
        <c:auto val="1"/>
        <c:lblAlgn val="ctr"/>
        <c:lblOffset val="100"/>
        <c:noMultiLvlLbl val="0"/>
      </c:catAx>
      <c:valAx>
        <c:axId val="504961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89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6.4958166999999998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962064"/>
        <c:axId val="504960104"/>
      </c:barChart>
      <c:catAx>
        <c:axId val="50496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960104"/>
        <c:crosses val="autoZero"/>
        <c:auto val="1"/>
        <c:lblAlgn val="ctr"/>
        <c:lblOffset val="100"/>
        <c:noMultiLvlLbl val="0"/>
      </c:catAx>
      <c:valAx>
        <c:axId val="504960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96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하재필, ID : H1310089)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09월 21일 14:08:42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1940</v>
      </c>
      <c r="C6" s="59">
        <f>'DRIs DATA 입력'!C6</f>
        <v>1465.4016999999999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48.994210000000002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15.659058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78.13</v>
      </c>
      <c r="G8" s="59">
        <f>'DRIs DATA 입력'!G8</f>
        <v>7.0670000000000002</v>
      </c>
      <c r="H8" s="59">
        <f>'DRIs DATA 입력'!H8</f>
        <v>14.804</v>
      </c>
      <c r="I8" s="46"/>
      <c r="J8" s="59" t="s">
        <v>216</v>
      </c>
      <c r="K8" s="59">
        <f>'DRIs DATA 입력'!K8</f>
        <v>4.3970000000000002</v>
      </c>
      <c r="L8" s="59">
        <f>'DRIs DATA 입력'!L8</f>
        <v>11.135999999999999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323.32986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9.5731579999999994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2.1935690000000001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170.49419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64.858019999999996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1.0999751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0.80591135999999997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10.570328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1.2945979999999999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328.03064000000001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6.4958166999999998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1.5497478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1.3507799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290.95639999999997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843.75287000000003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2949.5542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1868.8302000000001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57.38588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87.617546000000004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10.159841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8.380979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564.43384000000003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2.3088882000000002E-2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2.8956133999999998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100.507385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64.742199999999997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10"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288</v>
      </c>
      <c r="B1" s="61" t="s">
        <v>289</v>
      </c>
      <c r="G1" s="62" t="s">
        <v>290</v>
      </c>
      <c r="H1" s="61" t="s">
        <v>291</v>
      </c>
    </row>
    <row r="3" spans="1:27" x14ac:dyDescent="0.3">
      <c r="A3" s="71" t="s">
        <v>292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286</v>
      </c>
      <c r="B4" s="69"/>
      <c r="C4" s="69"/>
      <c r="E4" s="66" t="s">
        <v>293</v>
      </c>
      <c r="F4" s="67"/>
      <c r="G4" s="67"/>
      <c r="H4" s="68"/>
      <c r="J4" s="66" t="s">
        <v>294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295</v>
      </c>
      <c r="V4" s="69"/>
      <c r="W4" s="69"/>
      <c r="X4" s="69"/>
      <c r="Y4" s="69"/>
      <c r="Z4" s="69"/>
    </row>
    <row r="5" spans="1:27" x14ac:dyDescent="0.3">
      <c r="A5" s="65"/>
      <c r="B5" s="65" t="s">
        <v>296</v>
      </c>
      <c r="C5" s="65" t="s">
        <v>285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297</v>
      </c>
      <c r="L5" s="65" t="s">
        <v>298</v>
      </c>
      <c r="N5" s="65"/>
      <c r="O5" s="65" t="s">
        <v>299</v>
      </c>
      <c r="P5" s="65" t="s">
        <v>287</v>
      </c>
      <c r="Q5" s="65" t="s">
        <v>280</v>
      </c>
      <c r="R5" s="65" t="s">
        <v>300</v>
      </c>
      <c r="S5" s="65" t="s">
        <v>285</v>
      </c>
      <c r="U5" s="65"/>
      <c r="V5" s="65" t="s">
        <v>299</v>
      </c>
      <c r="W5" s="65" t="s">
        <v>287</v>
      </c>
      <c r="X5" s="65" t="s">
        <v>280</v>
      </c>
      <c r="Y5" s="65" t="s">
        <v>300</v>
      </c>
      <c r="Z5" s="65" t="s">
        <v>285</v>
      </c>
    </row>
    <row r="6" spans="1:27" x14ac:dyDescent="0.3">
      <c r="A6" s="65" t="s">
        <v>286</v>
      </c>
      <c r="B6" s="65">
        <v>1940</v>
      </c>
      <c r="C6" s="65">
        <v>1465.4016999999999</v>
      </c>
      <c r="E6" s="65" t="s">
        <v>276</v>
      </c>
      <c r="F6" s="65">
        <v>55</v>
      </c>
      <c r="G6" s="65">
        <v>15</v>
      </c>
      <c r="H6" s="65">
        <v>7</v>
      </c>
      <c r="J6" s="65" t="s">
        <v>276</v>
      </c>
      <c r="K6" s="65">
        <v>0.1</v>
      </c>
      <c r="L6" s="65">
        <v>4</v>
      </c>
      <c r="N6" s="65" t="s">
        <v>301</v>
      </c>
      <c r="O6" s="65">
        <v>60</v>
      </c>
      <c r="P6" s="65">
        <v>70</v>
      </c>
      <c r="Q6" s="65">
        <v>0</v>
      </c>
      <c r="R6" s="65">
        <v>0</v>
      </c>
      <c r="S6" s="65">
        <v>48.994210000000002</v>
      </c>
      <c r="U6" s="65" t="s">
        <v>302</v>
      </c>
      <c r="V6" s="65">
        <v>0</v>
      </c>
      <c r="W6" s="65">
        <v>5</v>
      </c>
      <c r="X6" s="65">
        <v>20</v>
      </c>
      <c r="Y6" s="65">
        <v>0</v>
      </c>
      <c r="Z6" s="65">
        <v>15.659058</v>
      </c>
    </row>
    <row r="7" spans="1:27" x14ac:dyDescent="0.3">
      <c r="E7" s="65" t="s">
        <v>303</v>
      </c>
      <c r="F7" s="65">
        <v>65</v>
      </c>
      <c r="G7" s="65">
        <v>30</v>
      </c>
      <c r="H7" s="65">
        <v>20</v>
      </c>
      <c r="J7" s="65" t="s">
        <v>303</v>
      </c>
      <c r="K7" s="65">
        <v>1</v>
      </c>
      <c r="L7" s="65">
        <v>10</v>
      </c>
    </row>
    <row r="8" spans="1:27" x14ac:dyDescent="0.3">
      <c r="E8" s="65" t="s">
        <v>304</v>
      </c>
      <c r="F8" s="65">
        <v>78.13</v>
      </c>
      <c r="G8" s="65">
        <v>7.0670000000000002</v>
      </c>
      <c r="H8" s="65">
        <v>14.804</v>
      </c>
      <c r="J8" s="65" t="s">
        <v>304</v>
      </c>
      <c r="K8" s="65">
        <v>4.3970000000000002</v>
      </c>
      <c r="L8" s="65">
        <v>11.135999999999999</v>
      </c>
    </row>
    <row r="13" spans="1:27" x14ac:dyDescent="0.3">
      <c r="A13" s="70" t="s">
        <v>282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305</v>
      </c>
      <c r="B14" s="69"/>
      <c r="C14" s="69"/>
      <c r="D14" s="69"/>
      <c r="E14" s="69"/>
      <c r="F14" s="69"/>
      <c r="H14" s="69" t="s">
        <v>306</v>
      </c>
      <c r="I14" s="69"/>
      <c r="J14" s="69"/>
      <c r="K14" s="69"/>
      <c r="L14" s="69"/>
      <c r="M14" s="69"/>
      <c r="O14" s="69" t="s">
        <v>307</v>
      </c>
      <c r="P14" s="69"/>
      <c r="Q14" s="69"/>
      <c r="R14" s="69"/>
      <c r="S14" s="69"/>
      <c r="T14" s="69"/>
      <c r="V14" s="69" t="s">
        <v>308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299</v>
      </c>
      <c r="C15" s="65" t="s">
        <v>287</v>
      </c>
      <c r="D15" s="65" t="s">
        <v>280</v>
      </c>
      <c r="E15" s="65" t="s">
        <v>300</v>
      </c>
      <c r="F15" s="65" t="s">
        <v>285</v>
      </c>
      <c r="H15" s="65"/>
      <c r="I15" s="65" t="s">
        <v>299</v>
      </c>
      <c r="J15" s="65" t="s">
        <v>287</v>
      </c>
      <c r="K15" s="65" t="s">
        <v>280</v>
      </c>
      <c r="L15" s="65" t="s">
        <v>300</v>
      </c>
      <c r="M15" s="65" t="s">
        <v>285</v>
      </c>
      <c r="O15" s="65"/>
      <c r="P15" s="65" t="s">
        <v>299</v>
      </c>
      <c r="Q15" s="65" t="s">
        <v>287</v>
      </c>
      <c r="R15" s="65" t="s">
        <v>280</v>
      </c>
      <c r="S15" s="65" t="s">
        <v>300</v>
      </c>
      <c r="T15" s="65" t="s">
        <v>285</v>
      </c>
      <c r="V15" s="65"/>
      <c r="W15" s="65" t="s">
        <v>299</v>
      </c>
      <c r="X15" s="65" t="s">
        <v>287</v>
      </c>
      <c r="Y15" s="65" t="s">
        <v>280</v>
      </c>
      <c r="Z15" s="65" t="s">
        <v>300</v>
      </c>
      <c r="AA15" s="65" t="s">
        <v>285</v>
      </c>
    </row>
    <row r="16" spans="1:27" x14ac:dyDescent="0.3">
      <c r="A16" s="65" t="s">
        <v>283</v>
      </c>
      <c r="B16" s="65">
        <v>760</v>
      </c>
      <c r="C16" s="65">
        <v>1040</v>
      </c>
      <c r="D16" s="65">
        <v>0</v>
      </c>
      <c r="E16" s="65">
        <v>3000</v>
      </c>
      <c r="F16" s="65">
        <v>323.32986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9.5731579999999994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2.1935690000000001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170.49419</v>
      </c>
    </row>
    <row r="23" spans="1:62" x14ac:dyDescent="0.3">
      <c r="A23" s="70" t="s">
        <v>277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309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313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315</v>
      </c>
      <c r="AR24" s="69"/>
      <c r="AS24" s="69"/>
      <c r="AT24" s="69"/>
      <c r="AU24" s="69"/>
      <c r="AV24" s="69"/>
      <c r="AX24" s="69" t="s">
        <v>316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299</v>
      </c>
      <c r="C25" s="65" t="s">
        <v>287</v>
      </c>
      <c r="D25" s="65" t="s">
        <v>280</v>
      </c>
      <c r="E25" s="65" t="s">
        <v>300</v>
      </c>
      <c r="F25" s="65" t="s">
        <v>285</v>
      </c>
      <c r="H25" s="65"/>
      <c r="I25" s="65" t="s">
        <v>299</v>
      </c>
      <c r="J25" s="65" t="s">
        <v>287</v>
      </c>
      <c r="K25" s="65" t="s">
        <v>280</v>
      </c>
      <c r="L25" s="65" t="s">
        <v>300</v>
      </c>
      <c r="M25" s="65" t="s">
        <v>285</v>
      </c>
      <c r="O25" s="65"/>
      <c r="P25" s="65" t="s">
        <v>299</v>
      </c>
      <c r="Q25" s="65" t="s">
        <v>287</v>
      </c>
      <c r="R25" s="65" t="s">
        <v>280</v>
      </c>
      <c r="S25" s="65" t="s">
        <v>300</v>
      </c>
      <c r="T25" s="65" t="s">
        <v>285</v>
      </c>
      <c r="V25" s="65"/>
      <c r="W25" s="65" t="s">
        <v>299</v>
      </c>
      <c r="X25" s="65" t="s">
        <v>287</v>
      </c>
      <c r="Y25" s="65" t="s">
        <v>280</v>
      </c>
      <c r="Z25" s="65" t="s">
        <v>300</v>
      </c>
      <c r="AA25" s="65" t="s">
        <v>285</v>
      </c>
      <c r="AC25" s="65"/>
      <c r="AD25" s="65" t="s">
        <v>299</v>
      </c>
      <c r="AE25" s="65" t="s">
        <v>287</v>
      </c>
      <c r="AF25" s="65" t="s">
        <v>280</v>
      </c>
      <c r="AG25" s="65" t="s">
        <v>300</v>
      </c>
      <c r="AH25" s="65" t="s">
        <v>285</v>
      </c>
      <c r="AJ25" s="65"/>
      <c r="AK25" s="65" t="s">
        <v>299</v>
      </c>
      <c r="AL25" s="65" t="s">
        <v>287</v>
      </c>
      <c r="AM25" s="65" t="s">
        <v>280</v>
      </c>
      <c r="AN25" s="65" t="s">
        <v>300</v>
      </c>
      <c r="AO25" s="65" t="s">
        <v>285</v>
      </c>
      <c r="AQ25" s="65"/>
      <c r="AR25" s="65" t="s">
        <v>299</v>
      </c>
      <c r="AS25" s="65" t="s">
        <v>287</v>
      </c>
      <c r="AT25" s="65" t="s">
        <v>280</v>
      </c>
      <c r="AU25" s="65" t="s">
        <v>300</v>
      </c>
      <c r="AV25" s="65" t="s">
        <v>285</v>
      </c>
      <c r="AX25" s="65"/>
      <c r="AY25" s="65" t="s">
        <v>299</v>
      </c>
      <c r="AZ25" s="65" t="s">
        <v>287</v>
      </c>
      <c r="BA25" s="65" t="s">
        <v>280</v>
      </c>
      <c r="BB25" s="65" t="s">
        <v>300</v>
      </c>
      <c r="BC25" s="65" t="s">
        <v>285</v>
      </c>
      <c r="BE25" s="65"/>
      <c r="BF25" s="65" t="s">
        <v>299</v>
      </c>
      <c r="BG25" s="65" t="s">
        <v>287</v>
      </c>
      <c r="BH25" s="65" t="s">
        <v>280</v>
      </c>
      <c r="BI25" s="65" t="s">
        <v>300</v>
      </c>
      <c r="BJ25" s="65" t="s">
        <v>285</v>
      </c>
    </row>
    <row r="26" spans="1:62" x14ac:dyDescent="0.3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64.858019999999996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1.0999751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0.80591135999999997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10.570328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1.2945979999999999</v>
      </c>
      <c r="AJ26" s="65" t="s">
        <v>318</v>
      </c>
      <c r="AK26" s="65">
        <v>450</v>
      </c>
      <c r="AL26" s="65">
        <v>550</v>
      </c>
      <c r="AM26" s="65">
        <v>0</v>
      </c>
      <c r="AN26" s="65">
        <v>1000</v>
      </c>
      <c r="AO26" s="65">
        <v>328.03064000000001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6.4958166999999998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1.5497478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1.3507799</v>
      </c>
    </row>
    <row r="33" spans="1:68" x14ac:dyDescent="0.3">
      <c r="A33" s="70" t="s">
        <v>284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319</v>
      </c>
      <c r="B34" s="69"/>
      <c r="C34" s="69"/>
      <c r="D34" s="69"/>
      <c r="E34" s="69"/>
      <c r="F34" s="69"/>
      <c r="H34" s="69" t="s">
        <v>320</v>
      </c>
      <c r="I34" s="69"/>
      <c r="J34" s="69"/>
      <c r="K34" s="69"/>
      <c r="L34" s="69"/>
      <c r="M34" s="69"/>
      <c r="O34" s="69" t="s">
        <v>321</v>
      </c>
      <c r="P34" s="69"/>
      <c r="Q34" s="69"/>
      <c r="R34" s="69"/>
      <c r="S34" s="69"/>
      <c r="T34" s="69"/>
      <c r="V34" s="69" t="s">
        <v>322</v>
      </c>
      <c r="W34" s="69"/>
      <c r="X34" s="69"/>
      <c r="Y34" s="69"/>
      <c r="Z34" s="69"/>
      <c r="AA34" s="69"/>
      <c r="AC34" s="69" t="s">
        <v>323</v>
      </c>
      <c r="AD34" s="69"/>
      <c r="AE34" s="69"/>
      <c r="AF34" s="69"/>
      <c r="AG34" s="69"/>
      <c r="AH34" s="69"/>
      <c r="AJ34" s="69" t="s">
        <v>324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299</v>
      </c>
      <c r="C35" s="65" t="s">
        <v>287</v>
      </c>
      <c r="D35" s="65" t="s">
        <v>280</v>
      </c>
      <c r="E35" s="65" t="s">
        <v>300</v>
      </c>
      <c r="F35" s="65" t="s">
        <v>285</v>
      </c>
      <c r="H35" s="65"/>
      <c r="I35" s="65" t="s">
        <v>299</v>
      </c>
      <c r="J35" s="65" t="s">
        <v>287</v>
      </c>
      <c r="K35" s="65" t="s">
        <v>280</v>
      </c>
      <c r="L35" s="65" t="s">
        <v>300</v>
      </c>
      <c r="M35" s="65" t="s">
        <v>285</v>
      </c>
      <c r="O35" s="65"/>
      <c r="P35" s="65" t="s">
        <v>299</v>
      </c>
      <c r="Q35" s="65" t="s">
        <v>287</v>
      </c>
      <c r="R35" s="65" t="s">
        <v>280</v>
      </c>
      <c r="S35" s="65" t="s">
        <v>300</v>
      </c>
      <c r="T35" s="65" t="s">
        <v>285</v>
      </c>
      <c r="V35" s="65"/>
      <c r="W35" s="65" t="s">
        <v>299</v>
      </c>
      <c r="X35" s="65" t="s">
        <v>287</v>
      </c>
      <c r="Y35" s="65" t="s">
        <v>280</v>
      </c>
      <c r="Z35" s="65" t="s">
        <v>300</v>
      </c>
      <c r="AA35" s="65" t="s">
        <v>285</v>
      </c>
      <c r="AC35" s="65"/>
      <c r="AD35" s="65" t="s">
        <v>299</v>
      </c>
      <c r="AE35" s="65" t="s">
        <v>287</v>
      </c>
      <c r="AF35" s="65" t="s">
        <v>280</v>
      </c>
      <c r="AG35" s="65" t="s">
        <v>300</v>
      </c>
      <c r="AH35" s="65" t="s">
        <v>285</v>
      </c>
      <c r="AJ35" s="65"/>
      <c r="AK35" s="65" t="s">
        <v>299</v>
      </c>
      <c r="AL35" s="65" t="s">
        <v>287</v>
      </c>
      <c r="AM35" s="65" t="s">
        <v>280</v>
      </c>
      <c r="AN35" s="65" t="s">
        <v>300</v>
      </c>
      <c r="AO35" s="65" t="s">
        <v>285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2500</v>
      </c>
      <c r="F36" s="65">
        <v>290.95639999999997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843.75287000000003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2949.5542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1868.8302000000001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57.38588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87.617546000000004</v>
      </c>
    </row>
    <row r="43" spans="1:68" x14ac:dyDescent="0.3">
      <c r="A43" s="70" t="s">
        <v>325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326</v>
      </c>
      <c r="B44" s="69"/>
      <c r="C44" s="69"/>
      <c r="D44" s="69"/>
      <c r="E44" s="69"/>
      <c r="F44" s="69"/>
      <c r="H44" s="69" t="s">
        <v>327</v>
      </c>
      <c r="I44" s="69"/>
      <c r="J44" s="69"/>
      <c r="K44" s="69"/>
      <c r="L44" s="69"/>
      <c r="M44" s="69"/>
      <c r="O44" s="69" t="s">
        <v>328</v>
      </c>
      <c r="P44" s="69"/>
      <c r="Q44" s="69"/>
      <c r="R44" s="69"/>
      <c r="S44" s="69"/>
      <c r="T44" s="69"/>
      <c r="V44" s="69" t="s">
        <v>329</v>
      </c>
      <c r="W44" s="69"/>
      <c r="X44" s="69"/>
      <c r="Y44" s="69"/>
      <c r="Z44" s="69"/>
      <c r="AA44" s="69"/>
      <c r="AC44" s="69" t="s">
        <v>278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331</v>
      </c>
      <c r="AR44" s="69"/>
      <c r="AS44" s="69"/>
      <c r="AT44" s="69"/>
      <c r="AU44" s="69"/>
      <c r="AV44" s="69"/>
      <c r="AX44" s="69" t="s">
        <v>279</v>
      </c>
      <c r="AY44" s="69"/>
      <c r="AZ44" s="69"/>
      <c r="BA44" s="69"/>
      <c r="BB44" s="69"/>
      <c r="BC44" s="69"/>
      <c r="BE44" s="69" t="s">
        <v>332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299</v>
      </c>
      <c r="C45" s="65" t="s">
        <v>287</v>
      </c>
      <c r="D45" s="65" t="s">
        <v>280</v>
      </c>
      <c r="E45" s="65" t="s">
        <v>300</v>
      </c>
      <c r="F45" s="65" t="s">
        <v>285</v>
      </c>
      <c r="H45" s="65"/>
      <c r="I45" s="65" t="s">
        <v>299</v>
      </c>
      <c r="J45" s="65" t="s">
        <v>287</v>
      </c>
      <c r="K45" s="65" t="s">
        <v>280</v>
      </c>
      <c r="L45" s="65" t="s">
        <v>300</v>
      </c>
      <c r="M45" s="65" t="s">
        <v>285</v>
      </c>
      <c r="O45" s="65"/>
      <c r="P45" s="65" t="s">
        <v>299</v>
      </c>
      <c r="Q45" s="65" t="s">
        <v>287</v>
      </c>
      <c r="R45" s="65" t="s">
        <v>280</v>
      </c>
      <c r="S45" s="65" t="s">
        <v>300</v>
      </c>
      <c r="T45" s="65" t="s">
        <v>285</v>
      </c>
      <c r="V45" s="65"/>
      <c r="W45" s="65" t="s">
        <v>299</v>
      </c>
      <c r="X45" s="65" t="s">
        <v>287</v>
      </c>
      <c r="Y45" s="65" t="s">
        <v>280</v>
      </c>
      <c r="Z45" s="65" t="s">
        <v>300</v>
      </c>
      <c r="AA45" s="65" t="s">
        <v>285</v>
      </c>
      <c r="AC45" s="65"/>
      <c r="AD45" s="65" t="s">
        <v>299</v>
      </c>
      <c r="AE45" s="65" t="s">
        <v>287</v>
      </c>
      <c r="AF45" s="65" t="s">
        <v>280</v>
      </c>
      <c r="AG45" s="65" t="s">
        <v>300</v>
      </c>
      <c r="AH45" s="65" t="s">
        <v>285</v>
      </c>
      <c r="AJ45" s="65"/>
      <c r="AK45" s="65" t="s">
        <v>299</v>
      </c>
      <c r="AL45" s="65" t="s">
        <v>287</v>
      </c>
      <c r="AM45" s="65" t="s">
        <v>280</v>
      </c>
      <c r="AN45" s="65" t="s">
        <v>300</v>
      </c>
      <c r="AO45" s="65" t="s">
        <v>285</v>
      </c>
      <c r="AQ45" s="65"/>
      <c r="AR45" s="65" t="s">
        <v>299</v>
      </c>
      <c r="AS45" s="65" t="s">
        <v>287</v>
      </c>
      <c r="AT45" s="65" t="s">
        <v>280</v>
      </c>
      <c r="AU45" s="65" t="s">
        <v>300</v>
      </c>
      <c r="AV45" s="65" t="s">
        <v>285</v>
      </c>
      <c r="AX45" s="65"/>
      <c r="AY45" s="65" t="s">
        <v>299</v>
      </c>
      <c r="AZ45" s="65" t="s">
        <v>287</v>
      </c>
      <c r="BA45" s="65" t="s">
        <v>280</v>
      </c>
      <c r="BB45" s="65" t="s">
        <v>300</v>
      </c>
      <c r="BC45" s="65" t="s">
        <v>285</v>
      </c>
      <c r="BE45" s="65"/>
      <c r="BF45" s="65" t="s">
        <v>299</v>
      </c>
      <c r="BG45" s="65" t="s">
        <v>287</v>
      </c>
      <c r="BH45" s="65" t="s">
        <v>280</v>
      </c>
      <c r="BI45" s="65" t="s">
        <v>300</v>
      </c>
      <c r="BJ45" s="65" t="s">
        <v>285</v>
      </c>
    </row>
    <row r="46" spans="1:68" x14ac:dyDescent="0.3">
      <c r="A46" s="65" t="s">
        <v>23</v>
      </c>
      <c r="B46" s="65">
        <v>5</v>
      </c>
      <c r="C46" s="65">
        <v>8</v>
      </c>
      <c r="D46" s="65">
        <v>0</v>
      </c>
      <c r="E46" s="65">
        <v>45</v>
      </c>
      <c r="F46" s="65">
        <v>10.159841</v>
      </c>
      <c r="H46" s="65" t="s">
        <v>24</v>
      </c>
      <c r="I46" s="65">
        <v>10</v>
      </c>
      <c r="J46" s="65">
        <v>12</v>
      </c>
      <c r="K46" s="65">
        <v>0</v>
      </c>
      <c r="L46" s="65">
        <v>35</v>
      </c>
      <c r="M46" s="65">
        <v>8.380979</v>
      </c>
      <c r="O46" s="65" t="s">
        <v>333</v>
      </c>
      <c r="P46" s="65">
        <v>970</v>
      </c>
      <c r="Q46" s="65">
        <v>800</v>
      </c>
      <c r="R46" s="65">
        <v>480</v>
      </c>
      <c r="S46" s="65">
        <v>10000</v>
      </c>
      <c r="T46" s="65">
        <v>564.43384000000003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2.3088882000000002E-2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2.8956133999999998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100.507385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64.742199999999997</v>
      </c>
      <c r="AX46" s="65" t="s">
        <v>334</v>
      </c>
      <c r="AY46" s="65"/>
      <c r="AZ46" s="65"/>
      <c r="BA46" s="65"/>
      <c r="BB46" s="65"/>
      <c r="BC46" s="65"/>
      <c r="BE46" s="65" t="s">
        <v>335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336</v>
      </c>
      <c r="B2" s="61" t="s">
        <v>337</v>
      </c>
      <c r="C2" s="61" t="s">
        <v>338</v>
      </c>
      <c r="D2" s="61">
        <v>86</v>
      </c>
      <c r="E2" s="61">
        <v>1465.4016999999999</v>
      </c>
      <c r="F2" s="61">
        <v>258.57420000000002</v>
      </c>
      <c r="G2" s="61">
        <v>23.387243000000002</v>
      </c>
      <c r="H2" s="61">
        <v>12.767032</v>
      </c>
      <c r="I2" s="61">
        <v>10.620212</v>
      </c>
      <c r="J2" s="61">
        <v>48.994210000000002</v>
      </c>
      <c r="K2" s="61">
        <v>29.762522000000001</v>
      </c>
      <c r="L2" s="61">
        <v>19.231687999999998</v>
      </c>
      <c r="M2" s="61">
        <v>15.659058</v>
      </c>
      <c r="N2" s="61">
        <v>1.7559335</v>
      </c>
      <c r="O2" s="61">
        <v>7.8547900000000004</v>
      </c>
      <c r="P2" s="61">
        <v>483.07780000000002</v>
      </c>
      <c r="Q2" s="61">
        <v>13.256703999999999</v>
      </c>
      <c r="R2" s="61">
        <v>323.32986</v>
      </c>
      <c r="S2" s="61">
        <v>49.494349999999997</v>
      </c>
      <c r="T2" s="61">
        <v>3286.0261</v>
      </c>
      <c r="U2" s="61">
        <v>2.1935690000000001</v>
      </c>
      <c r="V2" s="61">
        <v>9.5731579999999994</v>
      </c>
      <c r="W2" s="61">
        <v>170.49419</v>
      </c>
      <c r="X2" s="61">
        <v>64.858019999999996</v>
      </c>
      <c r="Y2" s="61">
        <v>1.0999751</v>
      </c>
      <c r="Z2" s="61">
        <v>0.80591135999999997</v>
      </c>
      <c r="AA2" s="61">
        <v>10.570328</v>
      </c>
      <c r="AB2" s="61">
        <v>1.2945979999999999</v>
      </c>
      <c r="AC2" s="61">
        <v>328.03064000000001</v>
      </c>
      <c r="AD2" s="61">
        <v>6.4958166999999998</v>
      </c>
      <c r="AE2" s="61">
        <v>1.5497478</v>
      </c>
      <c r="AF2" s="61">
        <v>1.3507799</v>
      </c>
      <c r="AG2" s="61">
        <v>290.95639999999997</v>
      </c>
      <c r="AH2" s="61">
        <v>177.61125000000001</v>
      </c>
      <c r="AI2" s="61">
        <v>113.34514</v>
      </c>
      <c r="AJ2" s="61">
        <v>843.75287000000003</v>
      </c>
      <c r="AK2" s="61">
        <v>2949.5542</v>
      </c>
      <c r="AL2" s="61">
        <v>57.38588</v>
      </c>
      <c r="AM2" s="61">
        <v>1868.8302000000001</v>
      </c>
      <c r="AN2" s="61">
        <v>87.617546000000004</v>
      </c>
      <c r="AO2" s="61">
        <v>10.159841</v>
      </c>
      <c r="AP2" s="61">
        <v>7.322851</v>
      </c>
      <c r="AQ2" s="61">
        <v>2.836989</v>
      </c>
      <c r="AR2" s="61">
        <v>8.380979</v>
      </c>
      <c r="AS2" s="61">
        <v>564.43384000000003</v>
      </c>
      <c r="AT2" s="61">
        <v>2.3088882000000002E-2</v>
      </c>
      <c r="AU2" s="61">
        <v>2.8956133999999998</v>
      </c>
      <c r="AV2" s="61">
        <v>100.507385</v>
      </c>
      <c r="AW2" s="61">
        <v>64.742199999999997</v>
      </c>
      <c r="AX2" s="61">
        <v>8.7042359999999999E-2</v>
      </c>
      <c r="AY2" s="61">
        <v>0.71773949999999997</v>
      </c>
      <c r="AZ2" s="61">
        <v>137.35392999999999</v>
      </c>
      <c r="BA2" s="61">
        <v>23.950586000000001</v>
      </c>
      <c r="BB2" s="61">
        <v>7.1429359999999997</v>
      </c>
      <c r="BC2" s="61">
        <v>8.6420069999999996</v>
      </c>
      <c r="BD2" s="61">
        <v>8.1575869999999995</v>
      </c>
      <c r="BE2" s="61">
        <v>0.69266163999999997</v>
      </c>
      <c r="BF2" s="61">
        <v>2.9321546999999999</v>
      </c>
      <c r="BG2" s="61">
        <v>2.7754896000000001E-3</v>
      </c>
      <c r="BH2" s="61">
        <v>7.6663555000000003E-3</v>
      </c>
      <c r="BI2" s="61">
        <v>5.6451851999999997E-3</v>
      </c>
      <c r="BJ2" s="61">
        <v>2.9964067E-2</v>
      </c>
      <c r="BK2" s="61">
        <v>2.1349920000000001E-4</v>
      </c>
      <c r="BL2" s="61">
        <v>0.105517715</v>
      </c>
      <c r="BM2" s="61">
        <v>1.5733811</v>
      </c>
      <c r="BN2" s="61">
        <v>0.38573681999999998</v>
      </c>
      <c r="BO2" s="61">
        <v>25.627102000000001</v>
      </c>
      <c r="BP2" s="61">
        <v>4.4148129999999997</v>
      </c>
      <c r="BQ2" s="61">
        <v>7.5379860000000001</v>
      </c>
      <c r="BR2" s="61">
        <v>28.762308000000001</v>
      </c>
      <c r="BS2" s="61">
        <v>17.584596999999999</v>
      </c>
      <c r="BT2" s="61">
        <v>4.9033674999999999</v>
      </c>
      <c r="BU2" s="61">
        <v>5.2942988000000003E-2</v>
      </c>
      <c r="BV2" s="61">
        <v>3.5683277999999999E-2</v>
      </c>
      <c r="BW2" s="61">
        <v>0.32581359999999998</v>
      </c>
      <c r="BX2" s="61">
        <v>0.72282374000000005</v>
      </c>
      <c r="BY2" s="61">
        <v>7.2872439999999997E-2</v>
      </c>
      <c r="BZ2" s="61">
        <v>3.6822317999999997E-4</v>
      </c>
      <c r="CA2" s="61">
        <v>0.37550159999999999</v>
      </c>
      <c r="CB2" s="61">
        <v>1.5972813999999998E-2</v>
      </c>
      <c r="CC2" s="61">
        <v>9.6582286000000003E-2</v>
      </c>
      <c r="CD2" s="61">
        <v>0.9981293</v>
      </c>
      <c r="CE2" s="61">
        <v>2.8162485000000001E-2</v>
      </c>
      <c r="CF2" s="61">
        <v>0.23596838000000001</v>
      </c>
      <c r="CG2" s="61">
        <v>0</v>
      </c>
      <c r="CH2" s="61">
        <v>2.2326307E-2</v>
      </c>
      <c r="CI2" s="61">
        <v>2.5332670000000001E-3</v>
      </c>
      <c r="CJ2" s="61">
        <v>2.1821122000000002</v>
      </c>
      <c r="CK2" s="61">
        <v>6.3554066999999999E-3</v>
      </c>
      <c r="CL2" s="61">
        <v>0.51757739999999997</v>
      </c>
      <c r="CM2" s="61">
        <v>1.4996752</v>
      </c>
      <c r="CN2" s="61">
        <v>1798.4528</v>
      </c>
      <c r="CO2" s="61">
        <v>3080.5482999999999</v>
      </c>
      <c r="CP2" s="61">
        <v>1553.4846</v>
      </c>
      <c r="CQ2" s="61">
        <v>616.49249999999995</v>
      </c>
      <c r="CR2" s="61">
        <v>344.12222000000003</v>
      </c>
      <c r="CS2" s="61">
        <v>401.21776999999997</v>
      </c>
      <c r="CT2" s="61">
        <v>1745.1206</v>
      </c>
      <c r="CU2" s="61">
        <v>954.08789999999999</v>
      </c>
      <c r="CV2" s="61">
        <v>1255.8918000000001</v>
      </c>
      <c r="CW2" s="61">
        <v>1040.3888999999999</v>
      </c>
      <c r="CX2" s="61">
        <v>312.52350000000001</v>
      </c>
      <c r="CY2" s="61">
        <v>2404.9337999999998</v>
      </c>
      <c r="CZ2" s="61">
        <v>988.53800000000001</v>
      </c>
      <c r="DA2" s="61">
        <v>2564.4202</v>
      </c>
      <c r="DB2" s="61">
        <v>2646.9258</v>
      </c>
      <c r="DC2" s="61">
        <v>3434.3708000000001</v>
      </c>
      <c r="DD2" s="61">
        <v>5230.1367</v>
      </c>
      <c r="DE2" s="61">
        <v>1113.3435999999999</v>
      </c>
      <c r="DF2" s="61">
        <v>3027.9904999999999</v>
      </c>
      <c r="DG2" s="61">
        <v>1235.6445000000001</v>
      </c>
      <c r="DH2" s="61">
        <v>63.147002999999998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23.950586000000001</v>
      </c>
      <c r="B6">
        <f>BB2</f>
        <v>7.1429359999999997</v>
      </c>
      <c r="C6">
        <f>BC2</f>
        <v>8.6420069999999996</v>
      </c>
      <c r="D6">
        <f>BD2</f>
        <v>8.1575869999999995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12316</v>
      </c>
      <c r="C2" s="56">
        <f ca="1">YEAR(TODAY())-YEAR(B2)+IF(TODAY()&gt;=DATE(YEAR(TODAY()),MONTH(B2),DAY(B2)),0,-1)</f>
        <v>87</v>
      </c>
      <c r="E2" s="52">
        <v>149.80000000000001</v>
      </c>
      <c r="F2" s="53" t="s">
        <v>39</v>
      </c>
      <c r="G2" s="52">
        <v>46.5</v>
      </c>
      <c r="H2" s="51" t="s">
        <v>41</v>
      </c>
      <c r="I2" s="72">
        <f>ROUND(G3/E3^2,1)</f>
        <v>20.7</v>
      </c>
    </row>
    <row r="3" spans="1:9" x14ac:dyDescent="0.3">
      <c r="E3" s="51">
        <f>E2/100</f>
        <v>1.4980000000000002</v>
      </c>
      <c r="F3" s="51" t="s">
        <v>40</v>
      </c>
      <c r="G3" s="51">
        <f>G2</f>
        <v>46.5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44029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하재필, ID : H1310089)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09월 21일 14:08:42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J13" sqref="J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44029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87</v>
      </c>
      <c r="G12" s="137"/>
      <c r="H12" s="137"/>
      <c r="I12" s="137"/>
      <c r="K12" s="128">
        <f>'개인정보 및 신체계측 입력'!E2</f>
        <v>149.80000000000001</v>
      </c>
      <c r="L12" s="129"/>
      <c r="M12" s="122">
        <f>'개인정보 및 신체계측 입력'!G2</f>
        <v>46.5</v>
      </c>
      <c r="N12" s="123"/>
      <c r="O12" s="118" t="s">
        <v>271</v>
      </c>
      <c r="P12" s="112"/>
      <c r="Q12" s="115">
        <f>'개인정보 및 신체계측 입력'!I2</f>
        <v>20.7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하재필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78.13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7.0670000000000002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14.804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11.1</v>
      </c>
      <c r="L72" s="36" t="s">
        <v>53</v>
      </c>
      <c r="M72" s="36">
        <f>ROUND('DRIs DATA'!K8,1)</f>
        <v>4.4000000000000004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43.11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79.78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64.86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86.31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36.369999999999997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196.64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101.6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1940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2020-09-16T07:06:42Z</cp:lastPrinted>
  <dcterms:created xsi:type="dcterms:W3CDTF">2015-06-13T08:19:18Z</dcterms:created>
  <dcterms:modified xsi:type="dcterms:W3CDTF">2020-09-22T02:33:06Z</dcterms:modified>
</cp:coreProperties>
</file>