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<sst xmlns="http://schemas.openxmlformats.org/spreadsheetml/2006/main" count="692" uniqueCount="337">
  <si>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</si>
  <si>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</si>
  <si>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</si>
  <si>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</si>
  <si>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</si>
  <si>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</si>
  <si>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</si>
  <si>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</si>
  <si>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</si>
  <si>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</si>
  <si>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</si>
  <si>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</si>
  <si>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</si>
  <si>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</si>
  <si>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</si>
  <si>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</si>
  <si>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</si>
  <si>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</si>
  <si>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</si>
  <si>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</si>
  <si>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</si>
  <si>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</si>
  <si>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</si>
  <si>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</si>
  <si>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</si>
  <si>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</si>
  <si>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</si>
  <si>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</si>
  <si>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</si>
  <si>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</si>
  <si>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</si>
  <si>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</si>
  <si>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</si>
  <si>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</si>
  <si>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</si>
  <si>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</si>
  <si>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</si>
  <si>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</si>
  <si>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</si>
  <si>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</si>
  <si>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</si>
  <si>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</si>
  <si>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</si>
  <si>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</si>
  <si>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</si>
  <si>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</si>
  <si>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</si>
  <si>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</si>
  <si>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</si>
  <si>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</si>
  <si>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</si>
  <si>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</si>
  <si>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</si>
  <si>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</si>
  <si>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</si>
  <si>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</si>
  <si>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</si>
  <si>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</si>
  <si>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</si>
  <si>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</si>
  <si>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</si>
  <si>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</si>
  <si>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</si>
  <si>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</si>
  <si>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</si>
  <si>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</si>
  <si>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</si>
  <si>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</si>
  <si>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</si>
  <si>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</si>
  <si>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</si>
  <si>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</si>
  <si>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</si>
  <si>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</si>
  <si>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</si>
  <si>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</si>
  <si>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</si>
  <si>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</si>
  <si>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</si>
  <si>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</si>
  <si>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</si>
  <si>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</si>
  <si>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</si>
  <si>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</si>
  <si>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</si>
  <si>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</si>
  <si>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</si>
  <si>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</si>
  <si>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</si>
  <si>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</si>
  <si>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</si>
  <si>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</si>
  <si>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</si>
  <si>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</si>
  <si>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</si>
  <si>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</si>
  <si>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</si>
  <si>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</si>
  <si>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</si>
  <si>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</si>
  <si>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</si>
  <si>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</si>
  <si>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</si>
  <si>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</si>
  <si>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</si>
  <si>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</si>
  <si>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</si>
  <si>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</si>
  <si>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</si>
  <si>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</si>
  <si>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</si>
  <si>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</si>
  <si>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</si>
  <si>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</si>
  <si>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</si>
  <si>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</si>
  <si>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</si>
  <si>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</si>
  <si>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</si>
  <si>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</si>
  <si>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</si>
  <si>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</si>
  <si>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</si>
  <si>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</si>
  <si>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</si>
  <si>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</si>
  <si>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</si>
  <si>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</si>
  <si>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</si>
  <si>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</si>
  <si>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</si>
  <si>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</si>
  <si>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</si>
  <si>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</si>
  <si>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</si>
  <si>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</si>
  <si>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</si>
  <si>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</si>
  <si>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</si>
  <si>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</si>
  <si>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</si>
  <si>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</si>
  <si>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</si>
  <si>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</si>
  <si>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</si>
  <si>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</si>
  <si>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</si>
  <si>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</si>
  <si>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</si>
  <si>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</si>
  <si>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</si>
  <si>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</si>
  <si>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</si>
  <si>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</si>
  <si>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</si>
  <si>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</si>
  <si>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</si>
  <si>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</si>
  <si>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</si>
  <si>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</si>
  <si>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</si>
  <si>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</si>
  <si>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</si>
  <si>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</si>
  <si>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</si>
  <si>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</si>
  <si>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</si>
  <si>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</si>
  <si>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</si>
  <si>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</si>
  <si>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</si>
  <si>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</si>
  <si>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</si>
  <si>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</si>
  <si>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</si>
  <si>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</si>
  <si>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</si>
  <si>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</si>
  <si>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</si>
  <si>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</si>
  <si>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</si>
  <si>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</si>
  <si>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</si>
  <si>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</si>
  <si>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</si>
  <si>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</si>
  <si>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</si>
  <si>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</si>
  <si>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</si>
  <si>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</si>
  <si>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</si>
  <si>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</si>
  <si>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</si>
  <si>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</si>
  <si>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</si>
  <si>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</si>
  <si>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</si>
  <si>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</si>
  <si>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</si>
  <si>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</si>
  <si>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</si>
  <si>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</si>
  <si>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</si>
  <si>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</si>
  <si>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</si>
  <si>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</si>
  <si>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</si>
  <si>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</si>
  <si>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</si>
  <si>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</si>
  <si>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</si>
  <si>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</si>
  <si>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</si>
  <si>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</si>
  <si>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</si>
  <si>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</si>
  <si>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</si>
  <si>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</si>
  <si>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</si>
  <si>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</si>
  <si>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</si>
  <si>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</si>
  <si>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</si>
  <si>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</si>
  <si>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</si>
  <si>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</si>
  <si>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</si>
  <si>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</si>
  <si>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</si>
  <si>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</si>
  <si>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</si>
  <si>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</si>
  <si>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</si>
  <si>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</si>
  <si>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</si>
  <si>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</si>
  <si>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</si>
  <si>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</si>
  <si>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</si>
  <si>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</si>
  <si>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</si>
  <si>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</si>
  <si>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</si>
  <si>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</si>
  <si>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</si>
  <si>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</si>
  <si>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</si>
  <si>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</si>
  <si>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</si>
  <si>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</si>
  <si>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</si>
  <si>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</si>
  <si>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</si>
  <si>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</si>
  <si>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</si>
  <si>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</si>
  <si>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</si>
  <si>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</si>
  <si>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</si>
  <si>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</si>
  <si>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</si>
  <si>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</si>
  <si>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</si>
  <si>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</si>
  <si>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</si>
  <si>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</si>
  <si>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</si>
  <si>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</si>
  <si>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</si>
  <si>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</si>
  <si>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</si>
  <si>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</si>
  <si>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</si>
  <si>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</si>
  <si>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</si>
  <si>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</si>
  <si>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적정비율(최소)</t>
    <phoneticPr fontId="1" type="noConversion"/>
  </si>
  <si>
    <t>수용성 비타민</t>
    <phoneticPr fontId="1" type="noConversion"/>
  </si>
  <si>
    <t>망간</t>
    <phoneticPr fontId="1" type="noConversion"/>
  </si>
  <si>
    <t>몰리브덴</t>
    <phoneticPr fontId="1" type="noConversion"/>
  </si>
  <si>
    <t>충분섭취량</t>
    <phoneticPr fontId="1" type="noConversion"/>
  </si>
  <si>
    <t>지방</t>
    <phoneticPr fontId="1" type="noConversion"/>
  </si>
  <si>
    <t>지용성 비타민</t>
    <phoneticPr fontId="1" type="noConversion"/>
  </si>
  <si>
    <t>비타민A(μg RAE/일)</t>
    <phoneticPr fontId="1" type="noConversion"/>
  </si>
  <si>
    <t>다량 무기질</t>
    <phoneticPr fontId="1" type="noConversion"/>
  </si>
  <si>
    <t>섭취량</t>
    <phoneticPr fontId="1" type="noConversion"/>
  </si>
  <si>
    <t>에너지(kcal)</t>
    <phoneticPr fontId="1" type="noConversion"/>
  </si>
  <si>
    <t>권장섭취량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</si>
  <si>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</si>
  <si>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</si>
  <si>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</si>
  <si>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</si>
  <si>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</si>
  <si>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</si>
  <si>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</si>
  <si>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</si>
  <si>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</si>
  <si>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</si>
  <si>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</si>
  <si>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</si>
  <si>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</si>
  <si>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</si>
  <si>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</si>
  <si>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</si>
  <si>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</si>
  <si>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</si>
  <si>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</si>
  <si>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</si>
  <si>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</si>
  <si>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</si>
  <si>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</si>
  <si>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</si>
  <si>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</si>
  <si>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</si>
  <si>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</si>
  <si>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</si>
  <si>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</si>
  <si>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</si>
  <si>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</si>
  <si>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</si>
  <si>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</si>
  <si>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</si>
  <si>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</si>
  <si>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</si>
  <si>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</si>
  <si>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</si>
  <si>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</si>
  <si>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</si>
  <si>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</si>
  <si>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</si>
  <si>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이성태, ID : H1310092)</t>
  </si>
  <si>
    <t>출력시각</t>
    <phoneticPr fontId="1" type="noConversion"/>
  </si>
  <si>
    <t>2020년 10월 23일 09:50:08</t>
  </si>
  <si>
    <t>다량영양소</t>
    <phoneticPr fontId="1" type="noConversion"/>
  </si>
  <si>
    <t>H1310092</t>
  </si>
  <si>
    <t>이성태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</si>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</sst>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55.971730000000001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76832"/>
        <c:axId val="635977224"/>
      </c:barChart>
      <c:catAx>
        <c:axId val="6359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77224"/>
        <c:crosses val="autoZero"/>
        <c:auto val="1"/>
        <c:lblAlgn val="ctr"/>
        <c:lblOffset val="100"/>
        <c:noMultiLvlLbl val="0"/>
      </c:catAx>
      <c:valAx>
        <c:axId val="63597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0.8869108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984312"/>
        <c:axId val="876983136"/>
      </c:barChart>
      <c:catAx>
        <c:axId val="87698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983136"/>
        <c:crosses val="autoZero"/>
        <c:auto val="1"/>
        <c:lblAlgn val="ctr"/>
        <c:lblOffset val="100"/>
        <c:noMultiLvlLbl val="0"/>
      </c:catAx>
      <c:valAx>
        <c:axId val="87698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98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1.6368368999999999E-3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4080"/>
        <c:axId val="750405648"/>
      </c:barChart>
      <c:catAx>
        <c:axId val="7504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5648"/>
        <c:crosses val="autoZero"/>
        <c:auto val="1"/>
        <c:lblAlgn val="ctr"/>
        <c:lblOffset val="100"/>
        <c:noMultiLvlLbl val="0"/>
      </c:catAx>
      <c:valAx>
        <c:axId val="75040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1115.1782000000001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1728"/>
        <c:axId val="750404864"/>
      </c:barChart>
      <c:catAx>
        <c:axId val="75040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4864"/>
        <c:crosses val="autoZero"/>
        <c:auto val="1"/>
        <c:lblAlgn val="ctr"/>
        <c:lblOffset val="100"/>
        <c:noMultiLvlLbl val="0"/>
      </c:catAx>
      <c:valAx>
        <c:axId val="7504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2019.7926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5256"/>
        <c:axId val="750408000"/>
      </c:barChart>
      <c:catAx>
        <c:axId val="75040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408000"/>
        <c:crosses val="autoZero"/>
        <c:auto val="1"/>
        <c:lblAlgn val="ctr"/>
        <c:lblOffset val="100"/>
        <c:noMultiLvlLbl val="0"/>
      </c:catAx>
      <c:valAx>
        <c:axId val="750408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15.916255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400944"/>
        <c:axId val="631952320"/>
      </c:barChart>
      <c:catAx>
        <c:axId val="75040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2320"/>
        <c:crosses val="autoZero"/>
        <c:auto val="1"/>
        <c:lblAlgn val="ctr"/>
        <c:lblOffset val="100"/>
        <c:noMultiLvlLbl val="0"/>
      </c:catAx>
      <c:valAx>
        <c:axId val="63195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40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47.397568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6440"/>
        <c:axId val="631946832"/>
      </c:barChart>
      <c:catAx>
        <c:axId val="6319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46832"/>
        <c:crosses val="autoZero"/>
        <c:auto val="1"/>
        <c:lblAlgn val="ctr"/>
        <c:lblOffset val="100"/>
        <c:noMultiLvlLbl val="0"/>
      </c:catAx>
      <c:valAx>
        <c:axId val="63194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11.015888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8400"/>
        <c:axId val="631953496"/>
      </c:barChart>
      <c:catAx>
        <c:axId val="63194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3496"/>
        <c:crosses val="autoZero"/>
        <c:auto val="1"/>
        <c:lblAlgn val="ctr"/>
        <c:lblOffset val="100"/>
        <c:noMultiLvlLbl val="0"/>
      </c:catAx>
      <c:valAx>
        <c:axId val="63195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558.54510000000005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6048"/>
        <c:axId val="631947616"/>
      </c:barChart>
      <c:catAx>
        <c:axId val="63194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47616"/>
        <c:crosses val="autoZero"/>
        <c:auto val="1"/>
        <c:lblAlgn val="ctr"/>
        <c:lblOffset val="100"/>
        <c:noMultiLvlLbl val="0"/>
      </c:catAx>
      <c:valAx>
        <c:axId val="631947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1.3614941E-3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49184"/>
        <c:axId val="631951536"/>
      </c:barChart>
      <c:catAx>
        <c:axId val="6319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1536"/>
        <c:crosses val="autoZero"/>
        <c:auto val="1"/>
        <c:lblAlgn val="ctr"/>
        <c:lblOffset val="100"/>
        <c:noMultiLvlLbl val="0"/>
      </c:catAx>
      <c:valAx>
        <c:axId val="63195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4.6104019999999997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51928"/>
        <c:axId val="631953104"/>
      </c:barChart>
      <c:catAx>
        <c:axId val="63195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53104"/>
        <c:crosses val="autoZero"/>
        <c:auto val="1"/>
        <c:lblAlgn val="ctr"/>
        <c:lblOffset val="100"/>
        <c:noMultiLvlLbl val="0"/>
      </c:catAx>
      <c:valAx>
        <c:axId val="63195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5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18.939878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949184"/>
        <c:axId val="356949968"/>
      </c:barChart>
      <c:catAx>
        <c:axId val="3569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949968"/>
        <c:crosses val="autoZero"/>
        <c:auto val="1"/>
        <c:lblAlgn val="ctr"/>
        <c:lblOffset val="100"/>
        <c:noMultiLvlLbl val="0"/>
      </c:catAx>
      <c:valAx>
        <c:axId val="35694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9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22.313559999999999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751336"/>
        <c:axId val="509749376"/>
      </c:barChart>
      <c:catAx>
        <c:axId val="50975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9376"/>
        <c:crosses val="autoZero"/>
        <c:auto val="1"/>
        <c:lblAlgn val="ctr"/>
        <c:lblOffset val="100"/>
        <c:noMultiLvlLbl val="0"/>
      </c:catAx>
      <c:valAx>
        <c:axId val="50974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5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94.017229999999998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749768"/>
        <c:axId val="509748984"/>
      </c:barChart>
      <c:catAx>
        <c:axId val="50974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8984"/>
        <c:crosses val="autoZero"/>
        <c:auto val="1"/>
        <c:lblAlgn val="ctr"/>
        <c:lblOffset val="100"/>
        <c:noMultiLvlLbl val="0"/>
      </c:catAx>
      <c:valAx>
        <c:axId val="50974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4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0.60099999999999998</c:v>
                </c:pt>
                <c:pt idx="1">
                  <c:v>5.0220000000000002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751728"/>
        <c:axId val="509752120"/>
      </c:barChart>
      <c:catAx>
        <c:axId val="50975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52120"/>
        <c:crosses val="autoZero"/>
        <c:auto val="1"/>
        <c:lblAlgn val="ctr"/>
        <c:lblOffset val="100"/>
        <c:noMultiLvlLbl val="0"/>
      </c:catAx>
      <c:valAx>
        <c:axId val="50975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5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4.0121716999999997</c:v>
                </c:pt>
                <c:pt idx="1">
                  <c:v>3.8604395</c:v>
                </c:pt>
                <c:pt idx="2">
                  <c:v>8.8693480000000005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185.52795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746240"/>
        <c:axId val="509747024"/>
      </c:barChart>
      <c:catAx>
        <c:axId val="5097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747024"/>
        <c:crosses val="autoZero"/>
        <c:auto val="1"/>
        <c:lblAlgn val="ctr"/>
        <c:lblOffset val="100"/>
        <c:noMultiLvlLbl val="0"/>
      </c:catAx>
      <c:valAx>
        <c:axId val="50974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7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5.1523159999999999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374344"/>
        <c:axId val="356377480"/>
      </c:barChart>
      <c:catAx>
        <c:axId val="35637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77480"/>
        <c:crosses val="autoZero"/>
        <c:auto val="1"/>
        <c:lblAlgn val="ctr"/>
        <c:lblOffset val="100"/>
        <c:noMultiLvlLbl val="0"/>
      </c:catAx>
      <c:valAx>
        <c:axId val="3563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7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86.418000000000006</c:v>
                </c:pt>
                <c:pt idx="1">
                  <c:v>2.6280000000000001</c:v>
                </c:pt>
                <c:pt idx="2">
                  <c:v>10.954000000000001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56378656"/>
        <c:axId val="356379048"/>
      </c:barChart>
      <c:catAx>
        <c:axId val="3563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79048"/>
        <c:crosses val="autoZero"/>
        <c:auto val="1"/>
        <c:lblAlgn val="ctr"/>
        <c:lblOffset val="100"/>
        <c:noMultiLvlLbl val="0"/>
      </c:catAx>
      <c:valAx>
        <c:axId val="35637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2177.9238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462416"/>
        <c:axId val="356462808"/>
      </c:barChart>
      <c:catAx>
        <c:axId val="3564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462808"/>
        <c:crosses val="autoZero"/>
        <c:auto val="1"/>
        <c:lblAlgn val="ctr"/>
        <c:lblOffset val="100"/>
        <c:noMultiLvlLbl val="0"/>
      </c:catAx>
      <c:valAx>
        <c:axId val="35646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46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32.484653000000002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463984"/>
        <c:axId val="356461632"/>
      </c:barChart>
      <c:catAx>
        <c:axId val="3564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461632"/>
        <c:crosses val="autoZero"/>
        <c:auto val="1"/>
        <c:lblAlgn val="ctr"/>
        <c:lblOffset val="100"/>
        <c:noMultiLvlLbl val="0"/>
      </c:catAx>
      <c:valAx>
        <c:axId val="35646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46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256.75756999999999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7544"/>
        <c:axId val="755608328"/>
      </c:barChart>
      <c:catAx>
        <c:axId val="7556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8328"/>
        <c:crosses val="autoZero"/>
        <c:auto val="1"/>
        <c:lblAlgn val="ctr"/>
        <c:lblOffset val="100"/>
        <c:noMultiLvlLbl val="0"/>
      </c:catAx>
      <c:valAx>
        <c:axId val="75560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0.58889234000000001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949576"/>
        <c:axId val="356948008"/>
      </c:barChart>
      <c:catAx>
        <c:axId val="35694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948008"/>
        <c:crosses val="autoZero"/>
        <c:auto val="1"/>
        <c:lblAlgn val="ctr"/>
        <c:lblOffset val="100"/>
        <c:noMultiLvlLbl val="0"/>
      </c:catAx>
      <c:valAx>
        <c:axId val="35694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94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2081.9285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9112"/>
        <c:axId val="755606368"/>
      </c:barChart>
      <c:catAx>
        <c:axId val="75560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6368"/>
        <c:crosses val="autoZero"/>
        <c:auto val="1"/>
        <c:lblAlgn val="ctr"/>
        <c:lblOffset val="100"/>
        <c:noMultiLvlLbl val="0"/>
      </c:catAx>
      <c:valAx>
        <c:axId val="7556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9.5493089999999992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9504"/>
        <c:axId val="755611072"/>
      </c:barChart>
      <c:catAx>
        <c:axId val="75560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11072"/>
        <c:crosses val="autoZero"/>
        <c:auto val="1"/>
        <c:lblAlgn val="ctr"/>
        <c:lblOffset val="100"/>
        <c:noMultiLvlLbl val="0"/>
      </c:catAx>
      <c:valAx>
        <c:axId val="75561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0.93338949999999998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605976"/>
        <c:axId val="755606760"/>
      </c:barChart>
      <c:catAx>
        <c:axId val="75560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06760"/>
        <c:crosses val="autoZero"/>
        <c:auto val="1"/>
        <c:lblAlgn val="ctr"/>
        <c:lblOffset val="100"/>
        <c:noMultiLvlLbl val="0"/>
      </c:catAx>
      <c:valAx>
        <c:axId val="75560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6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15.263467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950360"/>
        <c:axId val="356950752"/>
      </c:barChart>
      <c:catAx>
        <c:axId val="35695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950752"/>
        <c:crosses val="autoZero"/>
        <c:auto val="1"/>
        <c:lblAlgn val="ctr"/>
        <c:lblOffset val="100"/>
        <c:noMultiLvlLbl val="0"/>
      </c:catAx>
      <c:valAx>
        <c:axId val="35695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9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0.76147765000000001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033040"/>
        <c:axId val="356034216"/>
      </c:barChart>
      <c:catAx>
        <c:axId val="3560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034216"/>
        <c:crosses val="autoZero"/>
        <c:auto val="1"/>
        <c:lblAlgn val="ctr"/>
        <c:lblOffset val="100"/>
        <c:noMultiLvlLbl val="0"/>
      </c:catAx>
      <c:valAx>
        <c:axId val="35603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0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12.319160999999999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032256"/>
        <c:axId val="356033432"/>
      </c:barChart>
      <c:catAx>
        <c:axId val="3560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033432"/>
        <c:crosses val="autoZero"/>
        <c:auto val="1"/>
        <c:lblAlgn val="ctr"/>
        <c:lblOffset val="100"/>
        <c:noMultiLvlLbl val="0"/>
      </c:catAx>
      <c:valAx>
        <c:axId val="3560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0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0.93338949999999998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035392"/>
        <c:axId val="356033824"/>
      </c:barChart>
      <c:catAx>
        <c:axId val="3560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033824"/>
        <c:crosses val="autoZero"/>
        <c:auto val="1"/>
        <c:lblAlgn val="ctr"/>
        <c:lblOffset val="100"/>
        <c:noMultiLvlLbl val="0"/>
      </c:catAx>
      <c:valAx>
        <c:axId val="3560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320.36162999999999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031864"/>
        <c:axId val="876982352"/>
      </c:barChart>
      <c:catAx>
        <c:axId val="3560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982352"/>
        <c:crosses val="autoZero"/>
        <c:auto val="1"/>
        <c:lblAlgn val="ctr"/>
        <c:lblOffset val="100"/>
        <c:noMultiLvlLbl val="0"/>
      </c:catAx>
      <c:valAx>
        <c:axId val="87698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0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4.8332895999999996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985880"/>
        <c:axId val="876982744"/>
      </c:barChart>
      <c:catAx>
        <c:axId val="87698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982744"/>
        <c:crosses val="autoZero"/>
        <c:auto val="1"/>
        <c:lblAlgn val="ctr"/>
        <c:lblOffset val="100"/>
        <c:noMultiLvlLbl val="0"/>
      </c:catAx>
      <c:valAx>
        <c:axId val="8769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9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이성태, ID : H1310092)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10월 23일 09:50:08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2177.9238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55.971730000000001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18.939878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86.418000000000006</v>
      </c>
      <c r="G8" s="59">
        <f>'DRIs DATA 입력'!G8</f>
        <v>2.6280000000000001</v>
      </c>
      <c r="H8" s="59">
        <f>'DRIs DATA 입력'!H8</f>
        <v>10.954000000000001</v>
      </c>
      <c r="I8" s="46"/>
      <c r="J8" s="59" t="s">
        <v>216</v>
      </c>
      <c r="K8" s="59">
        <f>'DRIs DATA 입력'!K8</f>
        <v>0.60099999999999998</v>
      </c>
      <c r="L8" s="59">
        <f>'DRIs DATA 입력'!L8</f>
        <v>5.0220000000000002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185.52795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5.1523159999999999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0.58889234000000001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15.263467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32.484653000000002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1.2618829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0.76147765000000001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12.319160999999999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0.93338949999999998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320.36162999999999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4.8332895999999996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0.8869108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1.6368368999999999E-3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256.75756999999999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1115.1782000000001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2081.9285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2019.7926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15.916255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47.397568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9.5493089999999992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11.015888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558.54510000000005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1.3614941E-3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4.6104019999999997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22.313559999999999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94.017229999999998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330</v>
      </c>
      <c r="G1" s="62" t="s">
        <v>331</v>
      </c>
      <c r="H1" s="61" t="s">
        <v>332</v>
      </c>
    </row>
    <row r="3" spans="1:27" x14ac:dyDescent="0.3">
      <c r="A3" s="68" t="s">
        <v>333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289</v>
      </c>
      <c r="F4" s="70"/>
      <c r="G4" s="70"/>
      <c r="H4" s="71"/>
      <c r="J4" s="69" t="s">
        <v>290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292</v>
      </c>
      <c r="C5" s="65" t="s">
        <v>285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287</v>
      </c>
      <c r="Q5" s="65" t="s">
        <v>280</v>
      </c>
      <c r="R5" s="65" t="s">
        <v>296</v>
      </c>
      <c r="S5" s="65" t="s">
        <v>285</v>
      </c>
      <c r="U5" s="65"/>
      <c r="V5" s="65" t="s">
        <v>295</v>
      </c>
      <c r="W5" s="65" t="s">
        <v>287</v>
      </c>
      <c r="X5" s="65" t="s">
        <v>280</v>
      </c>
      <c r="Y5" s="65" t="s">
        <v>296</v>
      </c>
      <c r="Z5" s="65" t="s">
        <v>285</v>
      </c>
    </row>
    <row r="6" spans="1:27" x14ac:dyDescent="0.3">
      <c r="A6" s="65" t="s">
        <v>286</v>
      </c>
      <c r="B6" s="65">
        <v>2200</v>
      </c>
      <c r="C6" s="65">
        <v>2177.9238</v>
      </c>
      <c r="E6" s="65" t="s">
        <v>276</v>
      </c>
      <c r="F6" s="65">
        <v>55</v>
      </c>
      <c r="G6" s="65">
        <v>15</v>
      </c>
      <c r="H6" s="65">
        <v>7</v>
      </c>
      <c r="J6" s="65" t="s">
        <v>276</v>
      </c>
      <c r="K6" s="65">
        <v>0.1</v>
      </c>
      <c r="L6" s="65">
        <v>4</v>
      </c>
      <c r="N6" s="65" t="s">
        <v>297</v>
      </c>
      <c r="O6" s="65">
        <v>50</v>
      </c>
      <c r="P6" s="65">
        <v>60</v>
      </c>
      <c r="Q6" s="65">
        <v>0</v>
      </c>
      <c r="R6" s="65">
        <v>0</v>
      </c>
      <c r="S6" s="65">
        <v>55.971730000000001</v>
      </c>
      <c r="U6" s="65" t="s">
        <v>298</v>
      </c>
      <c r="V6" s="65">
        <v>0</v>
      </c>
      <c r="W6" s="65">
        <v>0</v>
      </c>
      <c r="X6" s="65">
        <v>25</v>
      </c>
      <c r="Y6" s="65">
        <v>0</v>
      </c>
      <c r="Z6" s="65">
        <v>18.939878</v>
      </c>
    </row>
    <row r="7" spans="1:27" x14ac:dyDescent="0.3">
      <c r="E7" s="65" t="s">
        <v>299</v>
      </c>
      <c r="F7" s="65">
        <v>65</v>
      </c>
      <c r="G7" s="65">
        <v>30</v>
      </c>
      <c r="H7" s="65">
        <v>20</v>
      </c>
      <c r="J7" s="65" t="s">
        <v>299</v>
      </c>
      <c r="K7" s="65">
        <v>1</v>
      </c>
      <c r="L7" s="65">
        <v>10</v>
      </c>
    </row>
    <row r="8" spans="1:27" x14ac:dyDescent="0.3">
      <c r="E8" s="65" t="s">
        <v>300</v>
      </c>
      <c r="F8" s="65">
        <v>86.418000000000006</v>
      </c>
      <c r="G8" s="65">
        <v>2.6280000000000001</v>
      </c>
      <c r="H8" s="65">
        <v>10.954000000000001</v>
      </c>
      <c r="J8" s="65" t="s">
        <v>300</v>
      </c>
      <c r="K8" s="65">
        <v>0.60099999999999998</v>
      </c>
      <c r="L8" s="65">
        <v>5.0220000000000002</v>
      </c>
    </row>
    <row r="13" spans="1:27" x14ac:dyDescent="0.3">
      <c r="A13" s="66" t="s">
        <v>282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295</v>
      </c>
      <c r="C15" s="65" t="s">
        <v>287</v>
      </c>
      <c r="D15" s="65" t="s">
        <v>280</v>
      </c>
      <c r="E15" s="65" t="s">
        <v>296</v>
      </c>
      <c r="F15" s="65" t="s">
        <v>285</v>
      </c>
      <c r="H15" s="65"/>
      <c r="I15" s="65" t="s">
        <v>295</v>
      </c>
      <c r="J15" s="65" t="s">
        <v>287</v>
      </c>
      <c r="K15" s="65" t="s">
        <v>280</v>
      </c>
      <c r="L15" s="65" t="s">
        <v>296</v>
      </c>
      <c r="M15" s="65" t="s">
        <v>285</v>
      </c>
      <c r="O15" s="65"/>
      <c r="P15" s="65" t="s">
        <v>295</v>
      </c>
      <c r="Q15" s="65" t="s">
        <v>287</v>
      </c>
      <c r="R15" s="65" t="s">
        <v>280</v>
      </c>
      <c r="S15" s="65" t="s">
        <v>296</v>
      </c>
      <c r="T15" s="65" t="s">
        <v>285</v>
      </c>
      <c r="V15" s="65"/>
      <c r="W15" s="65" t="s">
        <v>295</v>
      </c>
      <c r="X15" s="65" t="s">
        <v>287</v>
      </c>
      <c r="Y15" s="65" t="s">
        <v>280</v>
      </c>
      <c r="Z15" s="65" t="s">
        <v>296</v>
      </c>
      <c r="AA15" s="65" t="s">
        <v>285</v>
      </c>
    </row>
    <row r="16" spans="1:27" x14ac:dyDescent="0.3">
      <c r="A16" s="65" t="s">
        <v>283</v>
      </c>
      <c r="B16" s="65">
        <v>530</v>
      </c>
      <c r="C16" s="65">
        <v>750</v>
      </c>
      <c r="D16" s="65">
        <v>0</v>
      </c>
      <c r="E16" s="65">
        <v>3000</v>
      </c>
      <c r="F16" s="65">
        <v>185.52795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5.1523159999999999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0.58889234000000001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15.263467</v>
      </c>
    </row>
    <row r="23" spans="1:62" x14ac:dyDescent="0.3">
      <c r="A23" s="66" t="s">
        <v>277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295</v>
      </c>
      <c r="C25" s="65" t="s">
        <v>287</v>
      </c>
      <c r="D25" s="65" t="s">
        <v>280</v>
      </c>
      <c r="E25" s="65" t="s">
        <v>296</v>
      </c>
      <c r="F25" s="65" t="s">
        <v>285</v>
      </c>
      <c r="H25" s="65"/>
      <c r="I25" s="65" t="s">
        <v>295</v>
      </c>
      <c r="J25" s="65" t="s">
        <v>287</v>
      </c>
      <c r="K25" s="65" t="s">
        <v>280</v>
      </c>
      <c r="L25" s="65" t="s">
        <v>296</v>
      </c>
      <c r="M25" s="65" t="s">
        <v>285</v>
      </c>
      <c r="O25" s="65"/>
      <c r="P25" s="65" t="s">
        <v>295</v>
      </c>
      <c r="Q25" s="65" t="s">
        <v>287</v>
      </c>
      <c r="R25" s="65" t="s">
        <v>280</v>
      </c>
      <c r="S25" s="65" t="s">
        <v>296</v>
      </c>
      <c r="T25" s="65" t="s">
        <v>285</v>
      </c>
      <c r="V25" s="65"/>
      <c r="W25" s="65" t="s">
        <v>295</v>
      </c>
      <c r="X25" s="65" t="s">
        <v>287</v>
      </c>
      <c r="Y25" s="65" t="s">
        <v>280</v>
      </c>
      <c r="Z25" s="65" t="s">
        <v>296</v>
      </c>
      <c r="AA25" s="65" t="s">
        <v>285</v>
      </c>
      <c r="AC25" s="65"/>
      <c r="AD25" s="65" t="s">
        <v>295</v>
      </c>
      <c r="AE25" s="65" t="s">
        <v>287</v>
      </c>
      <c r="AF25" s="65" t="s">
        <v>280</v>
      </c>
      <c r="AG25" s="65" t="s">
        <v>296</v>
      </c>
      <c r="AH25" s="65" t="s">
        <v>285</v>
      </c>
      <c r="AJ25" s="65"/>
      <c r="AK25" s="65" t="s">
        <v>295</v>
      </c>
      <c r="AL25" s="65" t="s">
        <v>287</v>
      </c>
      <c r="AM25" s="65" t="s">
        <v>280</v>
      </c>
      <c r="AN25" s="65" t="s">
        <v>296</v>
      </c>
      <c r="AO25" s="65" t="s">
        <v>285</v>
      </c>
      <c r="AQ25" s="65"/>
      <c r="AR25" s="65" t="s">
        <v>295</v>
      </c>
      <c r="AS25" s="65" t="s">
        <v>287</v>
      </c>
      <c r="AT25" s="65" t="s">
        <v>280</v>
      </c>
      <c r="AU25" s="65" t="s">
        <v>296</v>
      </c>
      <c r="AV25" s="65" t="s">
        <v>285</v>
      </c>
      <c r="AX25" s="65"/>
      <c r="AY25" s="65" t="s">
        <v>295</v>
      </c>
      <c r="AZ25" s="65" t="s">
        <v>287</v>
      </c>
      <c r="BA25" s="65" t="s">
        <v>280</v>
      </c>
      <c r="BB25" s="65" t="s">
        <v>296</v>
      </c>
      <c r="BC25" s="65" t="s">
        <v>285</v>
      </c>
      <c r="BE25" s="65"/>
      <c r="BF25" s="65" t="s">
        <v>295</v>
      </c>
      <c r="BG25" s="65" t="s">
        <v>287</v>
      </c>
      <c r="BH25" s="65" t="s">
        <v>280</v>
      </c>
      <c r="BI25" s="65" t="s">
        <v>296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32.484653000000002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1.2618829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0.76147765000000001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12.319160999999999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0.93338949999999998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320.36162999999999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4.8332895999999996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0.8869108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1.6368368999999999E-3</v>
      </c>
    </row>
    <row r="33" spans="1:68" x14ac:dyDescent="0.3">
      <c r="A33" s="66" t="s">
        <v>284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295</v>
      </c>
      <c r="C35" s="65" t="s">
        <v>287</v>
      </c>
      <c r="D35" s="65" t="s">
        <v>280</v>
      </c>
      <c r="E35" s="65" t="s">
        <v>296</v>
      </c>
      <c r="F35" s="65" t="s">
        <v>285</v>
      </c>
      <c r="H35" s="65"/>
      <c r="I35" s="65" t="s">
        <v>295</v>
      </c>
      <c r="J35" s="65" t="s">
        <v>287</v>
      </c>
      <c r="K35" s="65" t="s">
        <v>280</v>
      </c>
      <c r="L35" s="65" t="s">
        <v>296</v>
      </c>
      <c r="M35" s="65" t="s">
        <v>285</v>
      </c>
      <c r="O35" s="65"/>
      <c r="P35" s="65" t="s">
        <v>295</v>
      </c>
      <c r="Q35" s="65" t="s">
        <v>287</v>
      </c>
      <c r="R35" s="65" t="s">
        <v>280</v>
      </c>
      <c r="S35" s="65" t="s">
        <v>296</v>
      </c>
      <c r="T35" s="65" t="s">
        <v>285</v>
      </c>
      <c r="V35" s="65"/>
      <c r="W35" s="65" t="s">
        <v>295</v>
      </c>
      <c r="X35" s="65" t="s">
        <v>287</v>
      </c>
      <c r="Y35" s="65" t="s">
        <v>280</v>
      </c>
      <c r="Z35" s="65" t="s">
        <v>296</v>
      </c>
      <c r="AA35" s="65" t="s">
        <v>285</v>
      </c>
      <c r="AC35" s="65"/>
      <c r="AD35" s="65" t="s">
        <v>295</v>
      </c>
      <c r="AE35" s="65" t="s">
        <v>287</v>
      </c>
      <c r="AF35" s="65" t="s">
        <v>280</v>
      </c>
      <c r="AG35" s="65" t="s">
        <v>296</v>
      </c>
      <c r="AH35" s="65" t="s">
        <v>285</v>
      </c>
      <c r="AJ35" s="65"/>
      <c r="AK35" s="65" t="s">
        <v>295</v>
      </c>
      <c r="AL35" s="65" t="s">
        <v>287</v>
      </c>
      <c r="AM35" s="65" t="s">
        <v>280</v>
      </c>
      <c r="AN35" s="65" t="s">
        <v>296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256.75756999999999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1115.1782000000001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2081.9285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2019.7926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15.916255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47.397568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278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279</v>
      </c>
      <c r="AY44" s="67"/>
      <c r="AZ44" s="67"/>
      <c r="BA44" s="67"/>
      <c r="BB44" s="67"/>
      <c r="BC44" s="67"/>
      <c r="BE44" s="67" t="s">
        <v>326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295</v>
      </c>
      <c r="C45" s="65" t="s">
        <v>287</v>
      </c>
      <c r="D45" s="65" t="s">
        <v>280</v>
      </c>
      <c r="E45" s="65" t="s">
        <v>296</v>
      </c>
      <c r="F45" s="65" t="s">
        <v>285</v>
      </c>
      <c r="H45" s="65"/>
      <c r="I45" s="65" t="s">
        <v>295</v>
      </c>
      <c r="J45" s="65" t="s">
        <v>287</v>
      </c>
      <c r="K45" s="65" t="s">
        <v>280</v>
      </c>
      <c r="L45" s="65" t="s">
        <v>296</v>
      </c>
      <c r="M45" s="65" t="s">
        <v>285</v>
      </c>
      <c r="O45" s="65"/>
      <c r="P45" s="65" t="s">
        <v>295</v>
      </c>
      <c r="Q45" s="65" t="s">
        <v>287</v>
      </c>
      <c r="R45" s="65" t="s">
        <v>280</v>
      </c>
      <c r="S45" s="65" t="s">
        <v>296</v>
      </c>
      <c r="T45" s="65" t="s">
        <v>285</v>
      </c>
      <c r="V45" s="65"/>
      <c r="W45" s="65" t="s">
        <v>295</v>
      </c>
      <c r="X45" s="65" t="s">
        <v>287</v>
      </c>
      <c r="Y45" s="65" t="s">
        <v>280</v>
      </c>
      <c r="Z45" s="65" t="s">
        <v>296</v>
      </c>
      <c r="AA45" s="65" t="s">
        <v>285</v>
      </c>
      <c r="AC45" s="65"/>
      <c r="AD45" s="65" t="s">
        <v>295</v>
      </c>
      <c r="AE45" s="65" t="s">
        <v>287</v>
      </c>
      <c r="AF45" s="65" t="s">
        <v>280</v>
      </c>
      <c r="AG45" s="65" t="s">
        <v>296</v>
      </c>
      <c r="AH45" s="65" t="s">
        <v>285</v>
      </c>
      <c r="AJ45" s="65"/>
      <c r="AK45" s="65" t="s">
        <v>295</v>
      </c>
      <c r="AL45" s="65" t="s">
        <v>287</v>
      </c>
      <c r="AM45" s="65" t="s">
        <v>280</v>
      </c>
      <c r="AN45" s="65" t="s">
        <v>296</v>
      </c>
      <c r="AO45" s="65" t="s">
        <v>285</v>
      </c>
      <c r="AQ45" s="65"/>
      <c r="AR45" s="65" t="s">
        <v>295</v>
      </c>
      <c r="AS45" s="65" t="s">
        <v>287</v>
      </c>
      <c r="AT45" s="65" t="s">
        <v>280</v>
      </c>
      <c r="AU45" s="65" t="s">
        <v>296</v>
      </c>
      <c r="AV45" s="65" t="s">
        <v>285</v>
      </c>
      <c r="AX45" s="65"/>
      <c r="AY45" s="65" t="s">
        <v>295</v>
      </c>
      <c r="AZ45" s="65" t="s">
        <v>287</v>
      </c>
      <c r="BA45" s="65" t="s">
        <v>280</v>
      </c>
      <c r="BB45" s="65" t="s">
        <v>296</v>
      </c>
      <c r="BC45" s="65" t="s">
        <v>285</v>
      </c>
      <c r="BE45" s="65"/>
      <c r="BF45" s="65" t="s">
        <v>295</v>
      </c>
      <c r="BG45" s="65" t="s">
        <v>287</v>
      </c>
      <c r="BH45" s="65" t="s">
        <v>280</v>
      </c>
      <c r="BI45" s="65" t="s">
        <v>296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9.5493089999999992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11.015888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558.54510000000005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1.3614941E-3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4.6104019999999997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22.313559999999999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94.017229999999998</v>
      </c>
      <c r="AX46" s="65" t="s">
        <v>328</v>
      </c>
      <c r="AY46" s="65"/>
      <c r="AZ46" s="65"/>
      <c r="BA46" s="65"/>
      <c r="BB46" s="65"/>
      <c r="BC46" s="65"/>
      <c r="BE46" s="65" t="s">
        <v>329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63</v>
      </c>
      <c r="E2" s="61">
        <v>2177.9238</v>
      </c>
      <c r="F2" s="61">
        <v>441.55871999999999</v>
      </c>
      <c r="G2" s="61">
        <v>13.427545</v>
      </c>
      <c r="H2" s="61">
        <v>8.7048400000000008</v>
      </c>
      <c r="I2" s="61">
        <v>4.7227050000000004</v>
      </c>
      <c r="J2" s="61">
        <v>55.971730000000001</v>
      </c>
      <c r="K2" s="61">
        <v>47.522143999999997</v>
      </c>
      <c r="L2" s="61">
        <v>8.4495880000000003</v>
      </c>
      <c r="M2" s="61">
        <v>18.939878</v>
      </c>
      <c r="N2" s="61">
        <v>2.0027121999999999</v>
      </c>
      <c r="O2" s="61">
        <v>9.1356409999999997</v>
      </c>
      <c r="P2" s="61">
        <v>392.21660000000003</v>
      </c>
      <c r="Q2" s="61">
        <v>10.540673999999999</v>
      </c>
      <c r="R2" s="61">
        <v>185.52795</v>
      </c>
      <c r="S2" s="61">
        <v>35.34348</v>
      </c>
      <c r="T2" s="61">
        <v>1802.2140999999999</v>
      </c>
      <c r="U2" s="61">
        <v>0.58889234000000001</v>
      </c>
      <c r="V2" s="61">
        <v>5.1523159999999999</v>
      </c>
      <c r="W2" s="61">
        <v>15.263467</v>
      </c>
      <c r="X2" s="61">
        <v>32.484653000000002</v>
      </c>
      <c r="Y2" s="61">
        <v>1.2618829</v>
      </c>
      <c r="Z2" s="61">
        <v>0.76147765000000001</v>
      </c>
      <c r="AA2" s="61">
        <v>12.319160999999999</v>
      </c>
      <c r="AB2" s="61">
        <v>0.93338949999999998</v>
      </c>
      <c r="AC2" s="61">
        <v>320.36162999999999</v>
      </c>
      <c r="AD2" s="61">
        <v>4.8332895999999996</v>
      </c>
      <c r="AE2" s="61">
        <v>0.8869108</v>
      </c>
      <c r="AF2" s="61">
        <v>1.6368368999999999E-3</v>
      </c>
      <c r="AG2" s="61">
        <v>256.75756999999999</v>
      </c>
      <c r="AH2" s="61">
        <v>176.82594</v>
      </c>
      <c r="AI2" s="61">
        <v>79.931619999999995</v>
      </c>
      <c r="AJ2" s="61">
        <v>1115.1782000000001</v>
      </c>
      <c r="AK2" s="61">
        <v>2081.9285</v>
      </c>
      <c r="AL2" s="61">
        <v>15.916255</v>
      </c>
      <c r="AM2" s="61">
        <v>2019.7926</v>
      </c>
      <c r="AN2" s="61">
        <v>47.397568</v>
      </c>
      <c r="AO2" s="61">
        <v>9.5493089999999992</v>
      </c>
      <c r="AP2" s="61">
        <v>7.7217444999999998</v>
      </c>
      <c r="AQ2" s="61">
        <v>1.8275642000000001</v>
      </c>
      <c r="AR2" s="61">
        <v>11.015888</v>
      </c>
      <c r="AS2" s="61">
        <v>558.54510000000005</v>
      </c>
      <c r="AT2" s="61">
        <v>1.3614941E-3</v>
      </c>
      <c r="AU2" s="61">
        <v>4.6104019999999997</v>
      </c>
      <c r="AV2" s="61">
        <v>22.313559999999999</v>
      </c>
      <c r="AW2" s="61">
        <v>94.017229999999998</v>
      </c>
      <c r="AX2" s="61">
        <v>8.2015910000000003E-5</v>
      </c>
      <c r="AY2" s="61">
        <v>1.3311176</v>
      </c>
      <c r="AZ2" s="61">
        <v>126.460205</v>
      </c>
      <c r="BA2" s="61">
        <v>16.749628000000001</v>
      </c>
      <c r="BB2" s="61">
        <v>4.0121716999999997</v>
      </c>
      <c r="BC2" s="61">
        <v>3.8604395</v>
      </c>
      <c r="BD2" s="61">
        <v>8.8693480000000005</v>
      </c>
      <c r="BE2" s="61">
        <v>1.0508447999999999</v>
      </c>
      <c r="BF2" s="61">
        <v>7.0096270000000001</v>
      </c>
      <c r="BG2" s="61">
        <v>0</v>
      </c>
      <c r="BH2" s="61">
        <v>0</v>
      </c>
      <c r="BI2" s="61">
        <v>0</v>
      </c>
      <c r="BJ2" s="61">
        <v>2.708911E-2</v>
      </c>
      <c r="BK2" s="61">
        <v>0</v>
      </c>
      <c r="BL2" s="61">
        <v>1.7371121999999999E-2</v>
      </c>
      <c r="BM2" s="61">
        <v>0.18751386</v>
      </c>
      <c r="BN2" s="61">
        <v>3.3824917000000003E-2</v>
      </c>
      <c r="BO2" s="61">
        <v>9.3867539999999998</v>
      </c>
      <c r="BP2" s="61">
        <v>1.0064839000000001</v>
      </c>
      <c r="BQ2" s="61">
        <v>3.8424906999999999</v>
      </c>
      <c r="BR2" s="61">
        <v>13.963552</v>
      </c>
      <c r="BS2" s="61">
        <v>11.633919000000001</v>
      </c>
      <c r="BT2" s="61">
        <v>1.3107656999999999</v>
      </c>
      <c r="BU2" s="61">
        <v>1.7397214999999999E-4</v>
      </c>
      <c r="BV2" s="61">
        <v>5.2671979999999998E-4</v>
      </c>
      <c r="BW2" s="61">
        <v>7.9237743999999999E-2</v>
      </c>
      <c r="BX2" s="61">
        <v>0.12980731000000001</v>
      </c>
      <c r="BY2" s="61">
        <v>3.6151915999999999E-2</v>
      </c>
      <c r="BZ2" s="61">
        <v>2.0123029999999999E-5</v>
      </c>
      <c r="CA2" s="61">
        <v>0.41200340000000002</v>
      </c>
      <c r="CB2" s="61">
        <v>1.6262399999999999E-8</v>
      </c>
      <c r="CC2" s="61">
        <v>7.0353600000000002E-2</v>
      </c>
      <c r="CD2" s="61">
        <v>2.3098332999999999E-2</v>
      </c>
      <c r="CE2" s="61">
        <v>5.4268996999999999E-2</v>
      </c>
      <c r="CF2" s="61">
        <v>1.8359377999999999E-7</v>
      </c>
      <c r="CG2" s="61">
        <v>0</v>
      </c>
      <c r="CH2" s="61">
        <v>3.7500490000000001E-3</v>
      </c>
      <c r="CI2" s="61">
        <v>7.7246405000000002E-8</v>
      </c>
      <c r="CJ2" s="61">
        <v>0.13935349999999999</v>
      </c>
      <c r="CK2" s="61">
        <v>1.5236223E-2</v>
      </c>
      <c r="CL2" s="61">
        <v>0.16455210000000001</v>
      </c>
      <c r="CM2" s="61">
        <v>0.18999198</v>
      </c>
      <c r="CN2" s="61">
        <v>2904.125</v>
      </c>
      <c r="CO2" s="61">
        <v>4978.9296999999997</v>
      </c>
      <c r="CP2" s="61">
        <v>1958.9943000000001</v>
      </c>
      <c r="CQ2" s="61">
        <v>727.77966000000004</v>
      </c>
      <c r="CR2" s="61">
        <v>508.78174000000001</v>
      </c>
      <c r="CS2" s="61">
        <v>675.24743999999998</v>
      </c>
      <c r="CT2" s="61">
        <v>2866.8755000000001</v>
      </c>
      <c r="CU2" s="61">
        <v>1406.8964000000001</v>
      </c>
      <c r="CV2" s="61">
        <v>2186.0461</v>
      </c>
      <c r="CW2" s="61">
        <v>1432.6603</v>
      </c>
      <c r="CX2" s="61">
        <v>474.22617000000002</v>
      </c>
      <c r="CY2" s="61">
        <v>3946.6462000000001</v>
      </c>
      <c r="CZ2" s="61">
        <v>1219.2831000000001</v>
      </c>
      <c r="DA2" s="61">
        <v>4405.4862999999996</v>
      </c>
      <c r="DB2" s="61">
        <v>4424.9535999999998</v>
      </c>
      <c r="DC2" s="61">
        <v>6105.6255000000001</v>
      </c>
      <c r="DD2" s="61">
        <v>8051.8050000000003</v>
      </c>
      <c r="DE2" s="61">
        <v>1387.5228</v>
      </c>
      <c r="DF2" s="61">
        <v>4993.3477000000003</v>
      </c>
      <c r="DG2" s="61">
        <v>2020.8253999999999</v>
      </c>
      <c r="DH2" s="61">
        <v>36.808770000000003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16.749628000000001</v>
      </c>
      <c r="B6">
        <f>BB2</f>
        <v>4.0121716999999997</v>
      </c>
      <c r="C6">
        <f>BC2</f>
        <v>3.8604395</v>
      </c>
      <c r="D6">
        <f>BD2</f>
        <v>8.8693480000000005</v>
      </c>
    </row>
    <row r="7" spans="1:113" x14ac:dyDescent="0.3">
      <c r="B7">
        <f>ROUND(B6/MAX($B$6,$C$6,$D$6),1)</f>
        <v>0.5</v>
      </c>
      <c r="C7">
        <f>ROUND(C6/MAX($B$6,$C$6,$D$6),1)</f>
        <v>0.4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20777</v>
      </c>
      <c r="C2" s="56">
        <f ca="1">YEAR(TODAY())-YEAR(B2)+IF(TODAY()&gt;=DATE(YEAR(TODAY()),MONTH(B2),DAY(B2)),0,-1)</f>
        <v>63</v>
      </c>
      <c r="E2" s="52">
        <v>165.1</v>
      </c>
      <c r="F2" s="53" t="s">
        <v>39</v>
      </c>
      <c r="G2" s="52">
        <v>47.5</v>
      </c>
      <c r="H2" s="51" t="s">
        <v>41</v>
      </c>
      <c r="I2" s="72">
        <f>ROUND(G3/E3^2,1)</f>
        <v>17.399999999999999</v>
      </c>
    </row>
    <row r="3" spans="1:9" x14ac:dyDescent="0.3">
      <c r="E3" s="51">
        <f>E2/100</f>
        <v>1.651</v>
      </c>
      <c r="F3" s="51" t="s">
        <v>40</v>
      </c>
      <c r="G3" s="51">
        <f>G2</f>
        <v>47.5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이성태, ID : H1310092)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10월 23일 09:50:08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44043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165.1</v>
      </c>
      <c r="L12" s="124"/>
      <c r="M12" s="117">
        <f>'개인정보 및 신체계측 입력'!G2</f>
        <v>47.5</v>
      </c>
      <c r="N12" s="118"/>
      <c r="O12" s="113" t="s">
        <v>271</v>
      </c>
      <c r="P12" s="107"/>
      <c r="Q12" s="90">
        <f>'개인정보 및 신체계측 입력'!I2</f>
        <v>17.399999999999999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이성태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86.418000000000006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2.6280000000000001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10.954000000000001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0.4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</v>
      </c>
      <c r="L72" s="36" t="s">
        <v>53</v>
      </c>
      <c r="M72" s="36">
        <f>ROUND('DRIs DATA'!K8,1)</f>
        <v>0.6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24.74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42.94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32.479999999999997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62.23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32.090000000000003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138.80000000000001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95.49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2020-10-23T00:55:37Z</dcterms:modified>
</cp:coreProperties>
</file>