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<sst xmlns="http://schemas.openxmlformats.org/spreadsheetml/2006/main" count="692" uniqueCount="352">
  <si>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</si>
  <si>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</si>
  <si>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</si>
  <si>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</si>
  <si>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</si>
  <si>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</si>
  <si>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</si>
  <si>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</si>
  <si>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</si>
  <si>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</si>
  <si>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</si>
  <si>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</si>
  <si>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</si>
  <si>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</si>
  <si>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</si>
  <si>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</si>
  <si>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</si>
  <si>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</si>
  <si>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</si>
  <si>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</si>
  <si>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</si>
  <si>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</si>
  <si>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</si>
  <si>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</si>
  <si>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</si>
  <si>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</si>
  <si>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</si>
  <si>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</si>
  <si>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</si>
  <si>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</si>
  <si>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</si>
  <si>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</si>
  <si>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</si>
  <si>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</si>
  <si>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</si>
  <si>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</si>
  <si>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</si>
  <si>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</si>
  <si>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</si>
  <si>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</si>
  <si>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</si>
  <si>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</si>
  <si>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</si>
  <si>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</si>
  <si>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</si>
  <si>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</si>
  <si>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</si>
  <si>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</si>
  <si>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</si>
  <si>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</si>
  <si>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</si>
  <si>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</si>
  <si>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</si>
  <si>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</si>
  <si>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</si>
  <si>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</si>
  <si>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</si>
  <si>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</si>
  <si>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</si>
  <si>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</si>
  <si>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</si>
  <si>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</si>
  <si>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</si>
  <si>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</si>
  <si>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</si>
  <si>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</si>
  <si>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</si>
  <si>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</si>
  <si>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</si>
  <si>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</si>
  <si>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</si>
  <si>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</si>
  <si>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</si>
  <si>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</si>
  <si>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</si>
  <si>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</si>
  <si>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</si>
  <si>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</si>
  <si>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</si>
  <si>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</si>
  <si>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</si>
  <si>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</si>
  <si>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</si>
  <si>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</si>
  <si>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</si>
  <si>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</si>
  <si>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</si>
  <si>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</si>
  <si>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</si>
  <si>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</si>
  <si>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</si>
  <si>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</si>
  <si>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</si>
  <si>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</si>
  <si>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</si>
  <si>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</si>
  <si>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</si>
  <si>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</si>
  <si>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</si>
  <si>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</si>
  <si>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</si>
  <si>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</si>
  <si>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</si>
  <si>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</si>
  <si>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</si>
  <si>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</si>
  <si>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</si>
  <si>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</si>
  <si>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</si>
  <si>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</si>
  <si>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</si>
  <si>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</si>
  <si>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</si>
  <si>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</si>
  <si>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</si>
  <si>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</si>
  <si>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</si>
  <si>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</si>
  <si>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</si>
  <si>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</si>
  <si>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</si>
  <si>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</si>
  <si>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</si>
  <si>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</si>
  <si>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</si>
  <si>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</si>
  <si>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</si>
  <si>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</si>
  <si>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</si>
  <si>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</si>
  <si>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</si>
  <si>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</si>
  <si>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</si>
  <si>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</si>
  <si>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</si>
  <si>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</si>
  <si>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</si>
  <si>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</si>
  <si>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</si>
  <si>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</si>
  <si>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</si>
  <si>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</si>
  <si>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</si>
  <si>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</si>
  <si>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</si>
  <si>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</si>
  <si>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</si>
  <si>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</si>
  <si>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</si>
  <si>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</si>
  <si>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</si>
  <si>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</si>
  <si>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</si>
  <si>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</si>
  <si>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</si>
  <si>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</si>
  <si>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</si>
  <si>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</si>
  <si>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</si>
  <si>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</si>
  <si>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</si>
  <si>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</si>
  <si>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</si>
  <si>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</si>
  <si>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</si>
  <si>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</si>
  <si>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</si>
  <si>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</si>
  <si>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</si>
  <si>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</si>
  <si>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</si>
  <si>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</si>
  <si>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</si>
  <si>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</si>
  <si>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</si>
  <si>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</si>
  <si>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</si>
  <si>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</si>
  <si>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</si>
  <si>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</si>
  <si>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</si>
  <si>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</si>
  <si>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</si>
  <si>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</si>
  <si>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</si>
  <si>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</si>
  <si>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</si>
  <si>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</si>
  <si>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</si>
  <si>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</si>
  <si>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</si>
  <si>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</si>
  <si>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</si>
  <si>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</si>
  <si>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</si>
  <si>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</si>
  <si>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</si>
  <si>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</si>
  <si>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</si>
  <si>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</si>
  <si>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</si>
  <si>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</si>
  <si>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</si>
  <si>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</si>
  <si>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</si>
  <si>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</si>
  <si>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</si>
  <si>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</si>
  <si>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</si>
  <si>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</si>
  <si>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</si>
  <si>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</si>
  <si>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</si>
  <si>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</si>
  <si>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</si>
  <si>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</si>
  <si>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</si>
  <si>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</si>
  <si>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</si>
  <si>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</si>
  <si>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</si>
  <si>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</si>
  <si>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</si>
  <si>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</si>
  <si>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</si>
  <si>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</si>
  <si>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</si>
  <si>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</si>
  <si>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</si>
  <si>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</si>
  <si>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</si>
  <si>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</si>
  <si>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</si>
  <si>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</si>
  <si>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</si>
  <si>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</si>
  <si>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</si>
  <si>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</si>
  <si>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</si>
  <si>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</si>
  <si>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</si>
  <si>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</si>
  <si>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</si>
  <si>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</si>
  <si>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</si>
  <si>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</si>
  <si>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</si>
  <si>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</si>
  <si>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</si>
  <si>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</si>
  <si>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</si>
  <si>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</si>
  <si>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</si>
  <si>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</si>
  <si>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</si>
  <si>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</si>
  <si>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</si>
  <si>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</si>
  <si>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</si>
  <si>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</si>
  <si>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</si>
  <si>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</si>
  <si>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</si>
  <si>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</si>
  <si>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</si>
  <si>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</si>
  <si>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</si>
  <si>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</si>
  <si>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</si>
  <si>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</si>
  <si>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</si>
  <si>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</si>
  <si>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</si>
  <si>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</si>
  <si>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</si>
  <si>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식이섬유</t>
    <phoneticPr fontId="1" type="noConversion"/>
  </si>
  <si>
    <t>섭취량</t>
    <phoneticPr fontId="1" type="noConversion"/>
  </si>
  <si>
    <t>상한섭취량</t>
    <phoneticPr fontId="1" type="noConversion"/>
  </si>
  <si>
    <t>비타민E</t>
    <phoneticPr fontId="1" type="noConversion"/>
  </si>
  <si>
    <t>엽산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</si>
  <si>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</si>
  <si>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</si>
  <si>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</si>
  <si>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</si>
  <si>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</si>
  <si>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</si>
  <si>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</si>
  <si>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</si>
  <si>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수용성 비타민</t>
    <phoneticPr fontId="1" type="noConversion"/>
  </si>
  <si>
    <t>엽산(μg DFE/일)</t>
    <phoneticPr fontId="1" type="noConversion"/>
  </si>
  <si>
    <t>셀레늄</t>
    <phoneticPr fontId="1" type="noConversion"/>
  </si>
  <si>
    <t>권장섭취량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</si>
  <si>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</si>
  <si>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</si>
  <si>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</si>
  <si>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</si>
  <si>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</si>
  <si>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</si>
  <si>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</si>
  <si>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</si>
  <si>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다량 무기질</t>
    <phoneticPr fontId="1" type="noConversion"/>
  </si>
  <si>
    <t>구리</t>
    <phoneticPr fontId="1" type="noConversion"/>
  </si>
  <si>
    <t>식이섬유(g/일)</t>
    <phoneticPr fontId="1" type="noConversion"/>
  </si>
  <si>
    <t>판토텐산</t>
    <phoneticPr fontId="1" type="noConversion"/>
  </si>
  <si>
    <t>인</t>
    <phoneticPr fontId="1" type="noConversion"/>
  </si>
  <si>
    <t>요오드</t>
    <phoneticPr fontId="1" type="noConversion"/>
  </si>
  <si>
    <t>출력시각</t>
    <phoneticPr fontId="1" type="noConversion"/>
  </si>
  <si>
    <t>비타민B6</t>
    <phoneticPr fontId="1" type="noConversion"/>
  </si>
  <si>
    <t>M</t>
  </si>
  <si>
    <t>적정비율(최대)</t>
    <phoneticPr fontId="1" type="noConversion"/>
  </si>
  <si>
    <t>비타민B12</t>
    <phoneticPr fontId="1" type="noConversion"/>
  </si>
  <si>
    <t>불소</t>
    <phoneticPr fontId="1" type="noConversion"/>
  </si>
  <si>
    <t>망간</t>
    <phoneticPr fontId="1" type="noConversion"/>
  </si>
  <si>
    <t>정보</t>
    <phoneticPr fontId="1" type="noConversion"/>
  </si>
  <si>
    <t>(설문지 : FFQ 95문항 설문지, 사용자 : 이동범, ID : H1310098)</t>
  </si>
  <si>
    <t>2020년 11월 13일 09:13:38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</si>
  <si>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</si>
  <si>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</si>
  <si>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</si>
  <si>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</si>
  <si>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</si>
  <si>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</si>
  <si>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</si>
  <si>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</si>
  <si>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</si>
  <si>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</si>
  <si>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</si>
  <si>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</si>
  <si>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</si>
  <si>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</si>
  <si>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</si>
  <si>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</si>
  <si>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</si>
  <si>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</si>
  <si>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</si>
  <si>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</si>
  <si>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</si>
  <si>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</si>
  <si>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</si>
  <si>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</si>
  <si>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</si>
  <si>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평균필요량</t>
    <phoneticPr fontId="1" type="noConversion"/>
  </si>
  <si>
    <t>칼슘</t>
    <phoneticPr fontId="1" type="noConversion"/>
  </si>
  <si>
    <t>칼륨</t>
    <phoneticPr fontId="1" type="noConversion"/>
  </si>
  <si>
    <t>염소</t>
    <phoneticPr fontId="1" type="noConversion"/>
  </si>
  <si>
    <t>평균필요량</t>
    <phoneticPr fontId="1" type="noConversion"/>
  </si>
  <si>
    <t>미량 무기질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</si>
  <si>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</si>
  <si>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</si>
  <si>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</si>
  <si>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H1310098</t>
  </si>
  <si>
    <t>이동범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</si>
</sst>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83.410544999999999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62432"/>
        <c:axId val="421163608"/>
      </c:barChart>
      <c:catAx>
        <c:axId val="42116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63608"/>
        <c:crosses val="autoZero"/>
        <c:auto val="1"/>
        <c:lblAlgn val="ctr"/>
        <c:lblOffset val="100"/>
        <c:noMultiLvlLbl val="0"/>
      </c:catAx>
      <c:valAx>
        <c:axId val="42116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3.0719903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6552"/>
        <c:axId val="421156944"/>
      </c:barChart>
      <c:catAx>
        <c:axId val="42115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6944"/>
        <c:crosses val="autoZero"/>
        <c:auto val="1"/>
        <c:lblAlgn val="ctr"/>
        <c:lblOffset val="100"/>
        <c:noMultiLvlLbl val="0"/>
      </c:catAx>
      <c:valAx>
        <c:axId val="42115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1.4679278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60472"/>
        <c:axId val="421160864"/>
      </c:barChart>
      <c:catAx>
        <c:axId val="42116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60864"/>
        <c:crosses val="autoZero"/>
        <c:auto val="1"/>
        <c:lblAlgn val="ctr"/>
        <c:lblOffset val="100"/>
        <c:noMultiLvlLbl val="0"/>
      </c:catAx>
      <c:valAx>
        <c:axId val="42116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6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1427.9368999999999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49496"/>
        <c:axId val="511218640"/>
      </c:barChart>
      <c:catAx>
        <c:axId val="42114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8640"/>
        <c:crosses val="autoZero"/>
        <c:auto val="1"/>
        <c:lblAlgn val="ctr"/>
        <c:lblOffset val="100"/>
        <c:noMultiLvlLbl val="0"/>
      </c:catAx>
      <c:valAx>
        <c:axId val="51121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4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3344.5920000000001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20208"/>
        <c:axId val="511219816"/>
      </c:barChart>
      <c:catAx>
        <c:axId val="51122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9816"/>
        <c:crosses val="autoZero"/>
        <c:auto val="1"/>
        <c:lblAlgn val="ctr"/>
        <c:lblOffset val="100"/>
        <c:noMultiLvlLbl val="0"/>
      </c:catAx>
      <c:valAx>
        <c:axId val="5112198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2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183.04186999999999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8248"/>
        <c:axId val="511219032"/>
      </c:barChart>
      <c:catAx>
        <c:axId val="51121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9032"/>
        <c:crosses val="autoZero"/>
        <c:auto val="1"/>
        <c:lblAlgn val="ctr"/>
        <c:lblOffset val="100"/>
        <c:noMultiLvlLbl val="0"/>
      </c:catAx>
      <c:valAx>
        <c:axId val="51121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114.34126999999999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3544"/>
        <c:axId val="511209624"/>
      </c:barChart>
      <c:catAx>
        <c:axId val="51121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09624"/>
        <c:crosses val="autoZero"/>
        <c:auto val="1"/>
        <c:lblAlgn val="ctr"/>
        <c:lblOffset val="100"/>
        <c:noMultiLvlLbl val="0"/>
      </c:catAx>
      <c:valAx>
        <c:axId val="51120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12.707013999999999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3152"/>
        <c:axId val="511215112"/>
      </c:barChart>
      <c:catAx>
        <c:axId val="51121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5112"/>
        <c:crosses val="autoZero"/>
        <c:auto val="1"/>
        <c:lblAlgn val="ctr"/>
        <c:lblOffset val="100"/>
        <c:noMultiLvlLbl val="0"/>
      </c:catAx>
      <c:valAx>
        <c:axId val="511215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960.16579999999999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08056"/>
        <c:axId val="511213936"/>
      </c:barChart>
      <c:catAx>
        <c:axId val="51120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3936"/>
        <c:crosses val="autoZero"/>
        <c:auto val="1"/>
        <c:lblAlgn val="ctr"/>
        <c:lblOffset val="100"/>
        <c:noMultiLvlLbl val="0"/>
      </c:catAx>
      <c:valAx>
        <c:axId val="5112139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0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5.9183384999999998E-2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05704"/>
        <c:axId val="511206096"/>
      </c:barChart>
      <c:catAx>
        <c:axId val="51120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06096"/>
        <c:crosses val="autoZero"/>
        <c:auto val="1"/>
        <c:lblAlgn val="ctr"/>
        <c:lblOffset val="100"/>
        <c:noMultiLvlLbl val="0"/>
      </c:catAx>
      <c:valAx>
        <c:axId val="51120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0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3.4736593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05312"/>
        <c:axId val="511212368"/>
      </c:barChart>
      <c:catAx>
        <c:axId val="51120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2368"/>
        <c:crosses val="autoZero"/>
        <c:auto val="1"/>
        <c:lblAlgn val="ctr"/>
        <c:lblOffset val="100"/>
        <c:noMultiLvlLbl val="0"/>
      </c:catAx>
      <c:valAx>
        <c:axId val="511212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27.141819000000002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6160"/>
        <c:axId val="421151064"/>
      </c:barChart>
      <c:catAx>
        <c:axId val="42115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1064"/>
        <c:crosses val="autoZero"/>
        <c:auto val="1"/>
        <c:lblAlgn val="ctr"/>
        <c:lblOffset val="100"/>
        <c:noMultiLvlLbl val="0"/>
      </c:catAx>
      <c:valAx>
        <c:axId val="421151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540.39829999999995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2760"/>
        <c:axId val="511208840"/>
      </c:barChart>
      <c:catAx>
        <c:axId val="51121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08840"/>
        <c:crosses val="autoZero"/>
        <c:auto val="1"/>
        <c:lblAlgn val="ctr"/>
        <c:lblOffset val="100"/>
        <c:noMultiLvlLbl val="0"/>
      </c:catAx>
      <c:valAx>
        <c:axId val="51120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109.355515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4328"/>
        <c:axId val="511215504"/>
      </c:barChart>
      <c:catAx>
        <c:axId val="51121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5504"/>
        <c:crosses val="autoZero"/>
        <c:auto val="1"/>
        <c:lblAlgn val="ctr"/>
        <c:lblOffset val="100"/>
        <c:noMultiLvlLbl val="0"/>
      </c:catAx>
      <c:valAx>
        <c:axId val="51121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4.819</c:v>
                </c:pt>
                <c:pt idx="1">
                  <c:v>12.047000000000001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216680"/>
        <c:axId val="511214720"/>
      </c:barChart>
      <c:catAx>
        <c:axId val="51121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4720"/>
        <c:crosses val="autoZero"/>
        <c:auto val="1"/>
        <c:lblAlgn val="ctr"/>
        <c:lblOffset val="100"/>
        <c:noMultiLvlLbl val="0"/>
      </c:catAx>
      <c:valAx>
        <c:axId val="51121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14.978876</c:v>
                </c:pt>
                <c:pt idx="1">
                  <c:v>15.41052</c:v>
                </c:pt>
                <c:pt idx="2">
                  <c:v>17.332190000000001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496.70868000000002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6288"/>
        <c:axId val="511217072"/>
      </c:barChart>
      <c:catAx>
        <c:axId val="51121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7072"/>
        <c:crosses val="autoZero"/>
        <c:auto val="1"/>
        <c:lblAlgn val="ctr"/>
        <c:lblOffset val="100"/>
        <c:noMultiLvlLbl val="0"/>
      </c:catAx>
      <c:valAx>
        <c:axId val="511217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18.541573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09232"/>
        <c:axId val="511208448"/>
      </c:barChart>
      <c:catAx>
        <c:axId val="51120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08448"/>
        <c:crosses val="autoZero"/>
        <c:auto val="1"/>
        <c:lblAlgn val="ctr"/>
        <c:lblOffset val="100"/>
        <c:noMultiLvlLbl val="0"/>
      </c:catAx>
      <c:valAx>
        <c:axId val="51120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0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69.665999999999997</c:v>
                </c:pt>
                <c:pt idx="1">
                  <c:v>11.66</c:v>
                </c:pt>
                <c:pt idx="2">
                  <c:v>18.672999999999998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210800"/>
        <c:axId val="381714696"/>
      </c:barChart>
      <c:catAx>
        <c:axId val="51121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14696"/>
        <c:crosses val="autoZero"/>
        <c:auto val="1"/>
        <c:lblAlgn val="ctr"/>
        <c:lblOffset val="100"/>
        <c:noMultiLvlLbl val="0"/>
      </c:catAx>
      <c:valAx>
        <c:axId val="38171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2218.2975999999999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709208"/>
        <c:axId val="381708424"/>
      </c:barChart>
      <c:catAx>
        <c:axId val="38170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08424"/>
        <c:crosses val="autoZero"/>
        <c:auto val="1"/>
        <c:lblAlgn val="ctr"/>
        <c:lblOffset val="100"/>
        <c:noMultiLvlLbl val="0"/>
      </c:catAx>
      <c:valAx>
        <c:axId val="381708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70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95.524376000000004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713128"/>
        <c:axId val="381717832"/>
      </c:barChart>
      <c:catAx>
        <c:axId val="3817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17832"/>
        <c:crosses val="autoZero"/>
        <c:auto val="1"/>
        <c:lblAlgn val="ctr"/>
        <c:lblOffset val="100"/>
        <c:noMultiLvlLbl val="0"/>
      </c:catAx>
      <c:valAx>
        <c:axId val="38171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7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704.03925000000004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715088"/>
        <c:axId val="381713520"/>
      </c:barChart>
      <c:catAx>
        <c:axId val="3817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13520"/>
        <c:crosses val="autoZero"/>
        <c:auto val="1"/>
        <c:lblAlgn val="ctr"/>
        <c:lblOffset val="100"/>
        <c:noMultiLvlLbl val="0"/>
      </c:catAx>
      <c:valAx>
        <c:axId val="38171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7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3.7384875000000002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7336"/>
        <c:axId val="421149104"/>
      </c:barChart>
      <c:catAx>
        <c:axId val="42115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49104"/>
        <c:crosses val="autoZero"/>
        <c:auto val="1"/>
        <c:lblAlgn val="ctr"/>
        <c:lblOffset val="100"/>
        <c:noMultiLvlLbl val="0"/>
      </c:catAx>
      <c:valAx>
        <c:axId val="42114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5267.9296999999997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708816"/>
        <c:axId val="381710384"/>
      </c:barChart>
      <c:catAx>
        <c:axId val="38170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10384"/>
        <c:crosses val="autoZero"/>
        <c:auto val="1"/>
        <c:lblAlgn val="ctr"/>
        <c:lblOffset val="100"/>
        <c:noMultiLvlLbl val="0"/>
      </c:catAx>
      <c:valAx>
        <c:axId val="38171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70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16.200405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716264"/>
        <c:axId val="381718616"/>
      </c:barChart>
      <c:catAx>
        <c:axId val="381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18616"/>
        <c:crosses val="autoZero"/>
        <c:auto val="1"/>
        <c:lblAlgn val="ctr"/>
        <c:lblOffset val="100"/>
        <c:noMultiLvlLbl val="0"/>
      </c:catAx>
      <c:valAx>
        <c:axId val="38171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1.8909501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707248"/>
        <c:axId val="381711952"/>
      </c:barChart>
      <c:catAx>
        <c:axId val="38170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11952"/>
        <c:crosses val="autoZero"/>
        <c:auto val="1"/>
        <c:lblAlgn val="ctr"/>
        <c:lblOffset val="100"/>
        <c:noMultiLvlLbl val="0"/>
      </c:catAx>
      <c:valAx>
        <c:axId val="38171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70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192.71548000000001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8904"/>
        <c:axId val="421158512"/>
      </c:barChart>
      <c:catAx>
        <c:axId val="42115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8512"/>
        <c:crosses val="autoZero"/>
        <c:auto val="1"/>
        <c:lblAlgn val="ctr"/>
        <c:lblOffset val="100"/>
        <c:noMultiLvlLbl val="0"/>
      </c:catAx>
      <c:valAx>
        <c:axId val="42115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1.551534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1456"/>
        <c:axId val="421158120"/>
      </c:barChart>
      <c:catAx>
        <c:axId val="42115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8120"/>
        <c:crosses val="autoZero"/>
        <c:auto val="1"/>
        <c:lblAlgn val="ctr"/>
        <c:lblOffset val="100"/>
        <c:noMultiLvlLbl val="0"/>
      </c:catAx>
      <c:valAx>
        <c:axId val="421158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16.501276000000001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5376"/>
        <c:axId val="421159296"/>
      </c:barChart>
      <c:catAx>
        <c:axId val="42115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9296"/>
        <c:crosses val="autoZero"/>
        <c:auto val="1"/>
        <c:lblAlgn val="ctr"/>
        <c:lblOffset val="100"/>
        <c:noMultiLvlLbl val="0"/>
      </c:catAx>
      <c:valAx>
        <c:axId val="42115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1.8909501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4200"/>
        <c:axId val="421149888"/>
      </c:barChart>
      <c:catAx>
        <c:axId val="42115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49888"/>
        <c:crosses val="autoZero"/>
        <c:auto val="1"/>
        <c:lblAlgn val="ctr"/>
        <c:lblOffset val="100"/>
        <c:noMultiLvlLbl val="0"/>
      </c:catAx>
      <c:valAx>
        <c:axId val="42114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521.13120000000004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1848"/>
        <c:axId val="421154592"/>
      </c:barChart>
      <c:catAx>
        <c:axId val="42115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4592"/>
        <c:crosses val="autoZero"/>
        <c:auto val="1"/>
        <c:lblAlgn val="ctr"/>
        <c:lblOffset val="100"/>
        <c:noMultiLvlLbl val="0"/>
      </c:catAx>
      <c:valAx>
        <c:axId val="42115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14.102281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5768"/>
        <c:axId val="421152240"/>
      </c:barChart>
      <c:catAx>
        <c:axId val="42115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2240"/>
        <c:crosses val="autoZero"/>
        <c:auto val="1"/>
        <c:lblAlgn val="ctr"/>
        <c:lblOffset val="100"/>
        <c:noMultiLvlLbl val="0"/>
      </c:catAx>
      <c:valAx>
        <c:axId val="42115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이동범, ID : H1310098)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13일 09:13:38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2218.2975999999999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83.410544999999999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27.141819000000002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69.665999999999997</v>
      </c>
      <c r="G8" s="59">
        <f>'DRIs DATA 입력'!G8</f>
        <v>11.66</v>
      </c>
      <c r="H8" s="59">
        <f>'DRIs DATA 입력'!H8</f>
        <v>18.672999999999998</v>
      </c>
      <c r="I8" s="46"/>
      <c r="J8" s="59" t="s">
        <v>216</v>
      </c>
      <c r="K8" s="59">
        <f>'DRIs DATA 입력'!K8</f>
        <v>4.819</v>
      </c>
      <c r="L8" s="59">
        <f>'DRIs DATA 입력'!L8</f>
        <v>12.047000000000001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496.70868000000002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18.541573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3.7384875000000002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192.71548000000001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95.524376000000004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1.9234453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1.551534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16.501276000000001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1.8909501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521.13120000000004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14.102281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3.0719903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1.4679278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704.03925000000004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1427.9368999999999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5267.9296999999997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3344.5920000000001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183.04186999999999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114.34126999999999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16.200405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12.707013999999999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960.16579999999999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5.9183384999999998E-2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3.4736593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540.39829999999995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109.355515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30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313</v>
      </c>
      <c r="B1" s="61" t="s">
        <v>314</v>
      </c>
      <c r="G1" s="62" t="s">
        <v>306</v>
      </c>
      <c r="H1" s="61" t="s">
        <v>315</v>
      </c>
    </row>
    <row r="3" spans="1:27" x14ac:dyDescent="0.3">
      <c r="A3" s="71" t="s">
        <v>316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317</v>
      </c>
      <c r="B4" s="69"/>
      <c r="C4" s="69"/>
      <c r="E4" s="66" t="s">
        <v>318</v>
      </c>
      <c r="F4" s="67"/>
      <c r="G4" s="67"/>
      <c r="H4" s="68"/>
      <c r="J4" s="66" t="s">
        <v>296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275</v>
      </c>
      <c r="V4" s="69"/>
      <c r="W4" s="69"/>
      <c r="X4" s="69"/>
      <c r="Y4" s="69"/>
      <c r="Z4" s="69"/>
    </row>
    <row r="5" spans="1:27" x14ac:dyDescent="0.3">
      <c r="A5" s="65"/>
      <c r="B5" s="65" t="s">
        <v>319</v>
      </c>
      <c r="C5" s="65" t="s">
        <v>276</v>
      </c>
      <c r="E5" s="65"/>
      <c r="F5" s="65" t="s">
        <v>50</v>
      </c>
      <c r="G5" s="65" t="s">
        <v>320</v>
      </c>
      <c r="H5" s="65" t="s">
        <v>321</v>
      </c>
      <c r="J5" s="65"/>
      <c r="K5" s="65" t="s">
        <v>322</v>
      </c>
      <c r="L5" s="65" t="s">
        <v>323</v>
      </c>
      <c r="N5" s="65"/>
      <c r="O5" s="65" t="s">
        <v>284</v>
      </c>
      <c r="P5" s="65" t="s">
        <v>291</v>
      </c>
      <c r="Q5" s="65" t="s">
        <v>324</v>
      </c>
      <c r="R5" s="65" t="s">
        <v>277</v>
      </c>
      <c r="S5" s="65" t="s">
        <v>276</v>
      </c>
      <c r="U5" s="65"/>
      <c r="V5" s="65" t="s">
        <v>284</v>
      </c>
      <c r="W5" s="65" t="s">
        <v>325</v>
      </c>
      <c r="X5" s="65" t="s">
        <v>292</v>
      </c>
      <c r="Y5" s="65" t="s">
        <v>277</v>
      </c>
      <c r="Z5" s="65" t="s">
        <v>326</v>
      </c>
    </row>
    <row r="6" spans="1:27" x14ac:dyDescent="0.3">
      <c r="A6" s="65" t="s">
        <v>327</v>
      </c>
      <c r="B6" s="65">
        <v>2200</v>
      </c>
      <c r="C6" s="65">
        <v>2218.2975999999999</v>
      </c>
      <c r="E6" s="65" t="s">
        <v>285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286</v>
      </c>
      <c r="O6" s="65">
        <v>50</v>
      </c>
      <c r="P6" s="65">
        <v>60</v>
      </c>
      <c r="Q6" s="65">
        <v>0</v>
      </c>
      <c r="R6" s="65">
        <v>0</v>
      </c>
      <c r="S6" s="65">
        <v>83.410544999999999</v>
      </c>
      <c r="U6" s="65" t="s">
        <v>302</v>
      </c>
      <c r="V6" s="65">
        <v>0</v>
      </c>
      <c r="W6" s="65">
        <v>0</v>
      </c>
      <c r="X6" s="65">
        <v>25</v>
      </c>
      <c r="Y6" s="65">
        <v>0</v>
      </c>
      <c r="Z6" s="65">
        <v>27.141819000000002</v>
      </c>
    </row>
    <row r="7" spans="1:27" x14ac:dyDescent="0.3">
      <c r="E7" s="65" t="s">
        <v>329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287</v>
      </c>
      <c r="F8" s="65">
        <v>69.665999999999997</v>
      </c>
      <c r="G8" s="65">
        <v>11.66</v>
      </c>
      <c r="H8" s="65">
        <v>18.672999999999998</v>
      </c>
      <c r="J8" s="65" t="s">
        <v>287</v>
      </c>
      <c r="K8" s="65">
        <v>4.819</v>
      </c>
      <c r="L8" s="65">
        <v>12.047000000000001</v>
      </c>
    </row>
    <row r="13" spans="1:27" x14ac:dyDescent="0.3">
      <c r="A13" s="70" t="s">
        <v>330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331</v>
      </c>
      <c r="B14" s="69"/>
      <c r="C14" s="69"/>
      <c r="D14" s="69"/>
      <c r="E14" s="69"/>
      <c r="F14" s="69"/>
      <c r="H14" s="69" t="s">
        <v>278</v>
      </c>
      <c r="I14" s="69"/>
      <c r="J14" s="69"/>
      <c r="K14" s="69"/>
      <c r="L14" s="69"/>
      <c r="M14" s="69"/>
      <c r="O14" s="69" t="s">
        <v>297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284</v>
      </c>
      <c r="C15" s="65" t="s">
        <v>291</v>
      </c>
      <c r="D15" s="65" t="s">
        <v>324</v>
      </c>
      <c r="E15" s="65" t="s">
        <v>277</v>
      </c>
      <c r="F15" s="65" t="s">
        <v>326</v>
      </c>
      <c r="H15" s="65"/>
      <c r="I15" s="65" t="s">
        <v>284</v>
      </c>
      <c r="J15" s="65" t="s">
        <v>332</v>
      </c>
      <c r="K15" s="65" t="s">
        <v>333</v>
      </c>
      <c r="L15" s="65" t="s">
        <v>334</v>
      </c>
      <c r="M15" s="65" t="s">
        <v>335</v>
      </c>
      <c r="O15" s="65"/>
      <c r="P15" s="65" t="s">
        <v>284</v>
      </c>
      <c r="Q15" s="65" t="s">
        <v>291</v>
      </c>
      <c r="R15" s="65" t="s">
        <v>292</v>
      </c>
      <c r="S15" s="65" t="s">
        <v>277</v>
      </c>
      <c r="T15" s="65" t="s">
        <v>326</v>
      </c>
      <c r="V15" s="65"/>
      <c r="W15" s="65" t="s">
        <v>284</v>
      </c>
      <c r="X15" s="65" t="s">
        <v>332</v>
      </c>
      <c r="Y15" s="65" t="s">
        <v>324</v>
      </c>
      <c r="Z15" s="65" t="s">
        <v>334</v>
      </c>
      <c r="AA15" s="65" t="s">
        <v>326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496.70868000000002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18.541573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3.7384875000000002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192.71548000000001</v>
      </c>
    </row>
    <row r="23" spans="1:62" x14ac:dyDescent="0.3">
      <c r="A23" s="70" t="s">
        <v>288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336</v>
      </c>
      <c r="B24" s="69"/>
      <c r="C24" s="69"/>
      <c r="D24" s="69"/>
      <c r="E24" s="69"/>
      <c r="F24" s="69"/>
      <c r="H24" s="69" t="s">
        <v>337</v>
      </c>
      <c r="I24" s="69"/>
      <c r="J24" s="69"/>
      <c r="K24" s="69"/>
      <c r="L24" s="69"/>
      <c r="M24" s="69"/>
      <c r="O24" s="69" t="s">
        <v>338</v>
      </c>
      <c r="P24" s="69"/>
      <c r="Q24" s="69"/>
      <c r="R24" s="69"/>
      <c r="S24" s="69"/>
      <c r="T24" s="69"/>
      <c r="V24" s="69" t="s">
        <v>339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279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340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284</v>
      </c>
      <c r="C25" s="65" t="s">
        <v>291</v>
      </c>
      <c r="D25" s="65" t="s">
        <v>292</v>
      </c>
      <c r="E25" s="65" t="s">
        <v>277</v>
      </c>
      <c r="F25" s="65" t="s">
        <v>276</v>
      </c>
      <c r="H25" s="65"/>
      <c r="I25" s="65" t="s">
        <v>341</v>
      </c>
      <c r="J25" s="65" t="s">
        <v>291</v>
      </c>
      <c r="K25" s="65" t="s">
        <v>292</v>
      </c>
      <c r="L25" s="65" t="s">
        <v>334</v>
      </c>
      <c r="M25" s="65" t="s">
        <v>276</v>
      </c>
      <c r="O25" s="65"/>
      <c r="P25" s="65" t="s">
        <v>284</v>
      </c>
      <c r="Q25" s="65" t="s">
        <v>291</v>
      </c>
      <c r="R25" s="65" t="s">
        <v>324</v>
      </c>
      <c r="S25" s="65" t="s">
        <v>334</v>
      </c>
      <c r="T25" s="65" t="s">
        <v>326</v>
      </c>
      <c r="V25" s="65"/>
      <c r="W25" s="65" t="s">
        <v>341</v>
      </c>
      <c r="X25" s="65" t="s">
        <v>291</v>
      </c>
      <c r="Y25" s="65" t="s">
        <v>324</v>
      </c>
      <c r="Z25" s="65" t="s">
        <v>334</v>
      </c>
      <c r="AA25" s="65" t="s">
        <v>276</v>
      </c>
      <c r="AC25" s="65"/>
      <c r="AD25" s="65" t="s">
        <v>284</v>
      </c>
      <c r="AE25" s="65" t="s">
        <v>332</v>
      </c>
      <c r="AF25" s="65" t="s">
        <v>324</v>
      </c>
      <c r="AG25" s="65" t="s">
        <v>334</v>
      </c>
      <c r="AH25" s="65" t="s">
        <v>326</v>
      </c>
      <c r="AJ25" s="65"/>
      <c r="AK25" s="65" t="s">
        <v>284</v>
      </c>
      <c r="AL25" s="65" t="s">
        <v>291</v>
      </c>
      <c r="AM25" s="65" t="s">
        <v>324</v>
      </c>
      <c r="AN25" s="65" t="s">
        <v>334</v>
      </c>
      <c r="AO25" s="65" t="s">
        <v>276</v>
      </c>
      <c r="AQ25" s="65"/>
      <c r="AR25" s="65" t="s">
        <v>341</v>
      </c>
      <c r="AS25" s="65" t="s">
        <v>332</v>
      </c>
      <c r="AT25" s="65" t="s">
        <v>324</v>
      </c>
      <c r="AU25" s="65" t="s">
        <v>277</v>
      </c>
      <c r="AV25" s="65" t="s">
        <v>326</v>
      </c>
      <c r="AX25" s="65"/>
      <c r="AY25" s="65" t="s">
        <v>284</v>
      </c>
      <c r="AZ25" s="65" t="s">
        <v>291</v>
      </c>
      <c r="BA25" s="65" t="s">
        <v>292</v>
      </c>
      <c r="BB25" s="65" t="s">
        <v>334</v>
      </c>
      <c r="BC25" s="65" t="s">
        <v>276</v>
      </c>
      <c r="BE25" s="65"/>
      <c r="BF25" s="65" t="s">
        <v>341</v>
      </c>
      <c r="BG25" s="65" t="s">
        <v>332</v>
      </c>
      <c r="BH25" s="65" t="s">
        <v>324</v>
      </c>
      <c r="BI25" s="65" t="s">
        <v>277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95.524376000000004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1.9234453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1.551534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16.501276000000001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1.8909501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521.13120000000004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14.102281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3.0719903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1.4679278</v>
      </c>
    </row>
    <row r="33" spans="1:68" x14ac:dyDescent="0.3">
      <c r="A33" s="70" t="s">
        <v>300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342</v>
      </c>
      <c r="B34" s="69"/>
      <c r="C34" s="69"/>
      <c r="D34" s="69"/>
      <c r="E34" s="69"/>
      <c r="F34" s="69"/>
      <c r="H34" s="69" t="s">
        <v>304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343</v>
      </c>
      <c r="W34" s="69"/>
      <c r="X34" s="69"/>
      <c r="Y34" s="69"/>
      <c r="Z34" s="69"/>
      <c r="AA34" s="69"/>
      <c r="AC34" s="69" t="s">
        <v>344</v>
      </c>
      <c r="AD34" s="69"/>
      <c r="AE34" s="69"/>
      <c r="AF34" s="69"/>
      <c r="AG34" s="69"/>
      <c r="AH34" s="69"/>
      <c r="AJ34" s="69" t="s">
        <v>280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284</v>
      </c>
      <c r="C35" s="65" t="s">
        <v>291</v>
      </c>
      <c r="D35" s="65" t="s">
        <v>292</v>
      </c>
      <c r="E35" s="65" t="s">
        <v>277</v>
      </c>
      <c r="F35" s="65" t="s">
        <v>326</v>
      </c>
      <c r="H35" s="65"/>
      <c r="I35" s="65" t="s">
        <v>345</v>
      </c>
      <c r="J35" s="65" t="s">
        <v>291</v>
      </c>
      <c r="K35" s="65" t="s">
        <v>292</v>
      </c>
      <c r="L35" s="65" t="s">
        <v>277</v>
      </c>
      <c r="M35" s="65" t="s">
        <v>276</v>
      </c>
      <c r="O35" s="65"/>
      <c r="P35" s="65" t="s">
        <v>284</v>
      </c>
      <c r="Q35" s="65" t="s">
        <v>291</v>
      </c>
      <c r="R35" s="65" t="s">
        <v>324</v>
      </c>
      <c r="S35" s="65" t="s">
        <v>277</v>
      </c>
      <c r="T35" s="65" t="s">
        <v>276</v>
      </c>
      <c r="V35" s="65"/>
      <c r="W35" s="65" t="s">
        <v>341</v>
      </c>
      <c r="X35" s="65" t="s">
        <v>332</v>
      </c>
      <c r="Y35" s="65" t="s">
        <v>333</v>
      </c>
      <c r="Z35" s="65" t="s">
        <v>334</v>
      </c>
      <c r="AA35" s="65" t="s">
        <v>326</v>
      </c>
      <c r="AC35" s="65"/>
      <c r="AD35" s="65" t="s">
        <v>284</v>
      </c>
      <c r="AE35" s="65" t="s">
        <v>332</v>
      </c>
      <c r="AF35" s="65" t="s">
        <v>324</v>
      </c>
      <c r="AG35" s="65" t="s">
        <v>277</v>
      </c>
      <c r="AH35" s="65" t="s">
        <v>276</v>
      </c>
      <c r="AJ35" s="65"/>
      <c r="AK35" s="65" t="s">
        <v>284</v>
      </c>
      <c r="AL35" s="65" t="s">
        <v>332</v>
      </c>
      <c r="AM35" s="65" t="s">
        <v>292</v>
      </c>
      <c r="AN35" s="65" t="s">
        <v>277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704.03925000000004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1427.9368999999999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5267.9296999999997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3344.5920000000001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183.04186999999999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114.34126999999999</v>
      </c>
    </row>
    <row r="43" spans="1:68" x14ac:dyDescent="0.3">
      <c r="A43" s="70" t="s">
        <v>346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281</v>
      </c>
      <c r="B44" s="69"/>
      <c r="C44" s="69"/>
      <c r="D44" s="69"/>
      <c r="E44" s="69"/>
      <c r="F44" s="69"/>
      <c r="H44" s="69" t="s">
        <v>282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311</v>
      </c>
      <c r="W44" s="69"/>
      <c r="X44" s="69"/>
      <c r="Y44" s="69"/>
      <c r="Z44" s="69"/>
      <c r="AA44" s="69"/>
      <c r="AC44" s="69" t="s">
        <v>312</v>
      </c>
      <c r="AD44" s="69"/>
      <c r="AE44" s="69"/>
      <c r="AF44" s="69"/>
      <c r="AG44" s="69"/>
      <c r="AH44" s="69"/>
      <c r="AJ44" s="69" t="s">
        <v>305</v>
      </c>
      <c r="AK44" s="69"/>
      <c r="AL44" s="69"/>
      <c r="AM44" s="69"/>
      <c r="AN44" s="69"/>
      <c r="AO44" s="69"/>
      <c r="AQ44" s="69" t="s">
        <v>290</v>
      </c>
      <c r="AR44" s="69"/>
      <c r="AS44" s="69"/>
      <c r="AT44" s="69"/>
      <c r="AU44" s="69"/>
      <c r="AV44" s="69"/>
      <c r="AX44" s="69" t="s">
        <v>347</v>
      </c>
      <c r="AY44" s="69"/>
      <c r="AZ44" s="69"/>
      <c r="BA44" s="69"/>
      <c r="BB44" s="69"/>
      <c r="BC44" s="69"/>
      <c r="BE44" s="69" t="s">
        <v>348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341</v>
      </c>
      <c r="C45" s="65" t="s">
        <v>325</v>
      </c>
      <c r="D45" s="65" t="s">
        <v>324</v>
      </c>
      <c r="E45" s="65" t="s">
        <v>277</v>
      </c>
      <c r="F45" s="65" t="s">
        <v>276</v>
      </c>
      <c r="H45" s="65"/>
      <c r="I45" s="65" t="s">
        <v>284</v>
      </c>
      <c r="J45" s="65" t="s">
        <v>291</v>
      </c>
      <c r="K45" s="65" t="s">
        <v>324</v>
      </c>
      <c r="L45" s="65" t="s">
        <v>334</v>
      </c>
      <c r="M45" s="65" t="s">
        <v>326</v>
      </c>
      <c r="O45" s="65"/>
      <c r="P45" s="65" t="s">
        <v>284</v>
      </c>
      <c r="Q45" s="65" t="s">
        <v>325</v>
      </c>
      <c r="R45" s="65" t="s">
        <v>292</v>
      </c>
      <c r="S45" s="65" t="s">
        <v>349</v>
      </c>
      <c r="T45" s="65" t="s">
        <v>276</v>
      </c>
      <c r="V45" s="65"/>
      <c r="W45" s="65" t="s">
        <v>345</v>
      </c>
      <c r="X45" s="65" t="s">
        <v>291</v>
      </c>
      <c r="Y45" s="65" t="s">
        <v>292</v>
      </c>
      <c r="Z45" s="65" t="s">
        <v>334</v>
      </c>
      <c r="AA45" s="65" t="s">
        <v>335</v>
      </c>
      <c r="AC45" s="65"/>
      <c r="AD45" s="65" t="s">
        <v>284</v>
      </c>
      <c r="AE45" s="65" t="s">
        <v>291</v>
      </c>
      <c r="AF45" s="65" t="s">
        <v>292</v>
      </c>
      <c r="AG45" s="65" t="s">
        <v>334</v>
      </c>
      <c r="AH45" s="65" t="s">
        <v>276</v>
      </c>
      <c r="AJ45" s="65"/>
      <c r="AK45" s="65" t="s">
        <v>284</v>
      </c>
      <c r="AL45" s="65" t="s">
        <v>332</v>
      </c>
      <c r="AM45" s="65" t="s">
        <v>324</v>
      </c>
      <c r="AN45" s="65" t="s">
        <v>334</v>
      </c>
      <c r="AO45" s="65" t="s">
        <v>326</v>
      </c>
      <c r="AQ45" s="65"/>
      <c r="AR45" s="65" t="s">
        <v>341</v>
      </c>
      <c r="AS45" s="65" t="s">
        <v>291</v>
      </c>
      <c r="AT45" s="65" t="s">
        <v>324</v>
      </c>
      <c r="AU45" s="65" t="s">
        <v>277</v>
      </c>
      <c r="AV45" s="65" t="s">
        <v>276</v>
      </c>
      <c r="AX45" s="65"/>
      <c r="AY45" s="65" t="s">
        <v>284</v>
      </c>
      <c r="AZ45" s="65" t="s">
        <v>291</v>
      </c>
      <c r="BA45" s="65" t="s">
        <v>292</v>
      </c>
      <c r="BB45" s="65" t="s">
        <v>277</v>
      </c>
      <c r="BC45" s="65" t="s">
        <v>276</v>
      </c>
      <c r="BE45" s="65"/>
      <c r="BF45" s="65" t="s">
        <v>345</v>
      </c>
      <c r="BG45" s="65" t="s">
        <v>332</v>
      </c>
      <c r="BH45" s="65" t="s">
        <v>292</v>
      </c>
      <c r="BI45" s="65" t="s">
        <v>277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16.200405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12.707013999999999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960.16579999999999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5.9183384999999998E-2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3.4736593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540.39829999999995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109.355515</v>
      </c>
      <c r="AX46" s="65" t="s">
        <v>294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350</v>
      </c>
      <c r="B2" s="61" t="s">
        <v>351</v>
      </c>
      <c r="C2" s="61" t="s">
        <v>308</v>
      </c>
      <c r="D2" s="61">
        <v>53</v>
      </c>
      <c r="E2" s="61">
        <v>2218.2975999999999</v>
      </c>
      <c r="F2" s="61">
        <v>311.18669999999997</v>
      </c>
      <c r="G2" s="61">
        <v>52.083717</v>
      </c>
      <c r="H2" s="61">
        <v>26.391397000000001</v>
      </c>
      <c r="I2" s="61">
        <v>25.692319999999999</v>
      </c>
      <c r="J2" s="61">
        <v>83.410544999999999</v>
      </c>
      <c r="K2" s="61">
        <v>43.545772999999997</v>
      </c>
      <c r="L2" s="61">
        <v>39.864776999999997</v>
      </c>
      <c r="M2" s="61">
        <v>27.141819000000002</v>
      </c>
      <c r="N2" s="61">
        <v>2.7907576999999999</v>
      </c>
      <c r="O2" s="61">
        <v>13.265722999999999</v>
      </c>
      <c r="P2" s="61">
        <v>1117.6198999999999</v>
      </c>
      <c r="Q2" s="61">
        <v>24.694963000000001</v>
      </c>
      <c r="R2" s="61">
        <v>496.70868000000002</v>
      </c>
      <c r="S2" s="61">
        <v>96.710089999999994</v>
      </c>
      <c r="T2" s="61">
        <v>4799.982</v>
      </c>
      <c r="U2" s="61">
        <v>3.7384875000000002</v>
      </c>
      <c r="V2" s="61">
        <v>18.541573</v>
      </c>
      <c r="W2" s="61">
        <v>192.71548000000001</v>
      </c>
      <c r="X2" s="61">
        <v>95.524376000000004</v>
      </c>
      <c r="Y2" s="61">
        <v>1.9234453</v>
      </c>
      <c r="Z2" s="61">
        <v>1.551534</v>
      </c>
      <c r="AA2" s="61">
        <v>16.501276000000001</v>
      </c>
      <c r="AB2" s="61">
        <v>1.8909501</v>
      </c>
      <c r="AC2" s="61">
        <v>521.13120000000004</v>
      </c>
      <c r="AD2" s="61">
        <v>14.102281</v>
      </c>
      <c r="AE2" s="61">
        <v>3.0719903</v>
      </c>
      <c r="AF2" s="61">
        <v>1.4679278</v>
      </c>
      <c r="AG2" s="61">
        <v>704.03925000000004</v>
      </c>
      <c r="AH2" s="61">
        <v>365.14139999999998</v>
      </c>
      <c r="AI2" s="61">
        <v>338.89785999999998</v>
      </c>
      <c r="AJ2" s="61">
        <v>1427.9368999999999</v>
      </c>
      <c r="AK2" s="61">
        <v>5267.9296999999997</v>
      </c>
      <c r="AL2" s="61">
        <v>183.04186999999999</v>
      </c>
      <c r="AM2" s="61">
        <v>3344.5920000000001</v>
      </c>
      <c r="AN2" s="61">
        <v>114.34126999999999</v>
      </c>
      <c r="AO2" s="61">
        <v>16.200405</v>
      </c>
      <c r="AP2" s="61">
        <v>10.791371</v>
      </c>
      <c r="AQ2" s="61">
        <v>5.4090332999999999</v>
      </c>
      <c r="AR2" s="61">
        <v>12.707013999999999</v>
      </c>
      <c r="AS2" s="61">
        <v>960.16579999999999</v>
      </c>
      <c r="AT2" s="61">
        <v>5.9183384999999998E-2</v>
      </c>
      <c r="AU2" s="61">
        <v>3.4736593</v>
      </c>
      <c r="AV2" s="61">
        <v>540.39829999999995</v>
      </c>
      <c r="AW2" s="61">
        <v>109.355515</v>
      </c>
      <c r="AX2" s="61">
        <v>9.2781715000000001E-2</v>
      </c>
      <c r="AY2" s="61">
        <v>2.1421956999999998</v>
      </c>
      <c r="AZ2" s="61">
        <v>260.51420000000002</v>
      </c>
      <c r="BA2" s="61">
        <v>47.729576000000002</v>
      </c>
      <c r="BB2" s="61">
        <v>14.978876</v>
      </c>
      <c r="BC2" s="61">
        <v>15.41052</v>
      </c>
      <c r="BD2" s="61">
        <v>17.332190000000001</v>
      </c>
      <c r="BE2" s="61">
        <v>1.3553672999999999</v>
      </c>
      <c r="BF2" s="61">
        <v>8.1267440000000004</v>
      </c>
      <c r="BG2" s="61">
        <v>6.9387240000000003E-3</v>
      </c>
      <c r="BH2" s="61">
        <v>3.4095090000000002E-2</v>
      </c>
      <c r="BI2" s="61">
        <v>2.5494624E-2</v>
      </c>
      <c r="BJ2" s="61">
        <v>0.10873926</v>
      </c>
      <c r="BK2" s="61">
        <v>5.3374800000000001E-4</v>
      </c>
      <c r="BL2" s="61">
        <v>0.28092602</v>
      </c>
      <c r="BM2" s="61">
        <v>2.8484734999999999</v>
      </c>
      <c r="BN2" s="61">
        <v>0.78649354000000005</v>
      </c>
      <c r="BO2" s="61">
        <v>45.169969999999999</v>
      </c>
      <c r="BP2" s="61">
        <v>7.3610167999999998</v>
      </c>
      <c r="BQ2" s="61">
        <v>14.687476</v>
      </c>
      <c r="BR2" s="61">
        <v>52.940390000000001</v>
      </c>
      <c r="BS2" s="61">
        <v>28.731124999999999</v>
      </c>
      <c r="BT2" s="61">
        <v>9.3839330000000007</v>
      </c>
      <c r="BU2" s="61">
        <v>2.6759683999999999E-2</v>
      </c>
      <c r="BV2" s="61">
        <v>3.5237227000000003E-2</v>
      </c>
      <c r="BW2" s="61">
        <v>0.60861370000000004</v>
      </c>
      <c r="BX2" s="61">
        <v>1.0141929999999999</v>
      </c>
      <c r="BY2" s="61">
        <v>0.14590979000000001</v>
      </c>
      <c r="BZ2" s="61">
        <v>3.6979822E-4</v>
      </c>
      <c r="CA2" s="61">
        <v>0.63575786000000001</v>
      </c>
      <c r="CB2" s="61">
        <v>2.0461462E-2</v>
      </c>
      <c r="CC2" s="61">
        <v>0.17699956999999999</v>
      </c>
      <c r="CD2" s="61">
        <v>1.1606641</v>
      </c>
      <c r="CE2" s="61">
        <v>7.3425160000000003E-2</v>
      </c>
      <c r="CF2" s="61">
        <v>0.16883697</v>
      </c>
      <c r="CG2" s="61">
        <v>2.4750000000000001E-7</v>
      </c>
      <c r="CH2" s="61">
        <v>2.7822692E-2</v>
      </c>
      <c r="CI2" s="61">
        <v>2.5329929999999999E-3</v>
      </c>
      <c r="CJ2" s="61">
        <v>2.4104931000000001</v>
      </c>
      <c r="CK2" s="61">
        <v>1.8797383000000001E-2</v>
      </c>
      <c r="CL2" s="61">
        <v>0.43762933999999998</v>
      </c>
      <c r="CM2" s="61">
        <v>2.5090778</v>
      </c>
      <c r="CN2" s="61">
        <v>3043.8215</v>
      </c>
      <c r="CO2" s="61">
        <v>5291.3852999999999</v>
      </c>
      <c r="CP2" s="61">
        <v>3344.895</v>
      </c>
      <c r="CQ2" s="61">
        <v>1063.0795000000001</v>
      </c>
      <c r="CR2" s="61">
        <v>584.43029999999999</v>
      </c>
      <c r="CS2" s="61">
        <v>533.02099999999996</v>
      </c>
      <c r="CT2" s="61">
        <v>3034.9904999999999</v>
      </c>
      <c r="CU2" s="61">
        <v>1941.8307</v>
      </c>
      <c r="CV2" s="61">
        <v>1680.7204999999999</v>
      </c>
      <c r="CW2" s="61">
        <v>2165.0562</v>
      </c>
      <c r="CX2" s="61">
        <v>635.04790000000003</v>
      </c>
      <c r="CY2" s="61">
        <v>3711.3125</v>
      </c>
      <c r="CZ2" s="61">
        <v>1793.2354</v>
      </c>
      <c r="DA2" s="61">
        <v>4816.3530000000001</v>
      </c>
      <c r="DB2" s="61">
        <v>4261.4184999999998</v>
      </c>
      <c r="DC2" s="61">
        <v>6981.6836000000003</v>
      </c>
      <c r="DD2" s="61">
        <v>10689.871999999999</v>
      </c>
      <c r="DE2" s="61">
        <v>2413.1628000000001</v>
      </c>
      <c r="DF2" s="61">
        <v>4639.6646000000001</v>
      </c>
      <c r="DG2" s="61">
        <v>2569.1145000000001</v>
      </c>
      <c r="DH2" s="61">
        <v>141.01674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47.729576000000002</v>
      </c>
      <c r="B6">
        <f>BB2</f>
        <v>14.978876</v>
      </c>
      <c r="C6">
        <f>BC2</f>
        <v>15.41052</v>
      </c>
      <c r="D6">
        <f>BD2</f>
        <v>17.332190000000001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24534</v>
      </c>
      <c r="C2" s="56">
        <f ca="1">YEAR(TODAY())-YEAR(B2)+IF(TODAY()&gt;=DATE(YEAR(TODAY()),MONTH(B2),DAY(B2)),0,-1)</f>
        <v>53</v>
      </c>
      <c r="E2" s="52">
        <v>166.7</v>
      </c>
      <c r="F2" s="53" t="s">
        <v>39</v>
      </c>
      <c r="G2" s="52">
        <v>65.7</v>
      </c>
      <c r="H2" s="51" t="s">
        <v>41</v>
      </c>
      <c r="I2" s="72">
        <f>ROUND(G3/E3^2,1)</f>
        <v>23.6</v>
      </c>
    </row>
    <row r="3" spans="1:9" x14ac:dyDescent="0.3">
      <c r="E3" s="51">
        <f>E2/100</f>
        <v>1.6669999999999998</v>
      </c>
      <c r="F3" s="51" t="s">
        <v>40</v>
      </c>
      <c r="G3" s="51">
        <f>G2</f>
        <v>65.7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이동범, ID : H1310098)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11월 13일 09:13:38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283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44069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166.7</v>
      </c>
      <c r="L12" s="129"/>
      <c r="M12" s="122">
        <f>'개인정보 및 신체계측 입력'!G2</f>
        <v>65.7</v>
      </c>
      <c r="N12" s="123"/>
      <c r="O12" s="118" t="s">
        <v>271</v>
      </c>
      <c r="P12" s="112"/>
      <c r="Q12" s="115">
        <f>'개인정보 및 신체계측 입력'!I2</f>
        <v>23.6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이동범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69.665999999999997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11.66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18.672999999999998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</v>
      </c>
      <c r="L72" s="36" t="s">
        <v>53</v>
      </c>
      <c r="M72" s="36">
        <f>ROUND('DRIs DATA'!K8,1)</f>
        <v>4.8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66.23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154.51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95.52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126.06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351.2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162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2020-11-13T04:06:37Z</dcterms:modified>
</cp:coreProperties>
</file>